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2FC25E7-FEB7-4FBA-9975-1FC90A5F2279}" xr6:coauthVersionLast="47" xr6:coauthVersionMax="47" xr10:uidLastSave="{00000000-0000-0000-0000-000000000000}"/>
  <bookViews>
    <workbookView xWindow="28680" yWindow="-6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20" i="1" l="1"/>
  <c r="D21" i="1"/>
  <c r="D14" i="1"/>
  <c r="D6" i="1"/>
  <c r="D15" i="1"/>
  <c r="D7" i="1"/>
  <c r="D16" i="1"/>
  <c r="D8" i="1"/>
  <c r="D5" i="1"/>
  <c r="D17" i="1"/>
  <c r="D9" i="1"/>
  <c r="D12" i="1"/>
  <c r="D4" i="1"/>
  <c r="D18" i="1"/>
  <c r="D10" i="1"/>
  <c r="D19" i="1"/>
  <c r="D11" i="1"/>
  <c r="D3" i="1"/>
  <c r="D13" i="1"/>
  <c r="F22" i="1" l="1"/>
  <c r="G22" i="1" s="1"/>
  <c r="E22" i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<sst xmlns="http://schemas.openxmlformats.org/spreadsheetml/2006/main" count="26" uniqueCount="26">
  <si>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</si>
  <si>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</si>
  <si>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</si>
  <si>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</si>
  <si>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</si>
  <si>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</si>
  <si>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</si>
  <si>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</si>
  <si>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</si>
  <si>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</si>
  <si>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</si>
  <si>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</si>
  <si>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</si>
  <si>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</si>
  <si>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</si>
  <si>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</si>
  <si>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</si>
  <si>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</si>
  <si>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</si>
  <si>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</si>
  <si>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</si>
  <si>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</si>
  <si>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</si>
  <si>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</si>
  <si>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</si>
  <si>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May 2023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</si>
</sst>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May 2023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Row],[May 2023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D28" sqref="D28"/>
    </sheetView>
  </sheetViews>
  <sheetFormatPr defaultRowHeight="15" x14ac:dyDescent="0.25"/>
  <cols>
    <col min="2" max="2" width="42.42578125" bestFit="1" customWidth="1"/>
    <col min="3" max="3" width="29.28515625" bestFit="1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19023581.119165987</v>
      </c>
      <c r="D3" s="2">
        <f>Table4[[#This Row],[May 2023 Outstanding]]/$C$22</f>
        <v>2.2590263573795098E-2</v>
      </c>
      <c r="E3" s="4">
        <v>626.47368421052636</v>
      </c>
      <c r="F3" s="2">
        <v>1.5778947368421059E-2</v>
      </c>
      <c r="G3" s="5">
        <f>Table4[[#This Row],[Failure ]]*Table4[[#This Row],[May 2023 Outstanding]]</f>
        <v>300172.0852382087</v>
      </c>
      <c r="L3" s="6"/>
    </row>
    <row r="4" spans="2:12" x14ac:dyDescent="0.25">
      <c r="B4" t="s">
        <v>6</v>
      </c>
      <c r="C4" s="3">
        <v>767100.37379779189</v>
      </c>
      <c r="D4" s="2">
        <f>Table4[[#This Row],[May 2023 Outstanding]]/$C$22</f>
        <v>9.1092205632041284E-4</v>
      </c>
      <c r="E4" s="4">
        <v>708.1</v>
      </c>
      <c r="F4" s="2">
        <v>8.0800000000000021E-3</v>
      </c>
      <c r="G4" s="5">
        <f>Table4[[#This Row],[Failure ]]*Table4[[#This Row],[May 2023 Outstanding]]</f>
        <v>6198.1710202861605</v>
      </c>
      <c r="L4" s="6"/>
    </row>
    <row r="5" spans="2:12" x14ac:dyDescent="0.25">
      <c r="B5" t="s">
        <v>7</v>
      </c>
      <c r="C5" s="3">
        <v>104749529.10892361</v>
      </c>
      <c r="D5" s="2">
        <f>Table4[[#This Row],[May 2023 Outstanding]]/$C$22</f>
        <v>0.1243887497826302</v>
      </c>
      <c r="E5" s="4">
        <v>643.85714285714289</v>
      </c>
      <c r="F5" s="2">
        <v>1.4432142857142853E-2</v>
      </c>
      <c r="G5" s="5">
        <f>Table4[[#This Row],[Failure ]]*Table4[[#This Row],[May 2023 Outstanding]]</f>
        <v>1511760.1683184293</v>
      </c>
      <c r="L5" s="6"/>
    </row>
    <row r="6" spans="2:12" x14ac:dyDescent="0.25">
      <c r="B6" t="s">
        <v>8</v>
      </c>
      <c r="C6" s="3">
        <v>1100996.2211355367</v>
      </c>
      <c r="D6" s="2">
        <f>Table4[[#This Row],[May 2023 Outstanding]]/$C$22</f>
        <v>1.3074191800904504E-3</v>
      </c>
      <c r="E6" s="4">
        <v>683.59259259259261</v>
      </c>
      <c r="F6" s="2">
        <v>1.0137037037037036E-2</v>
      </c>
      <c r="G6" s="5">
        <f>Table4[[#This Row],[Failure ]]*Table4[[#This Row],[May 2023 Outstanding]]</f>
        <v>11160.839471288755</v>
      </c>
      <c r="L6" s="6"/>
    </row>
    <row r="7" spans="2:12" x14ac:dyDescent="0.25">
      <c r="B7" t="s">
        <v>9</v>
      </c>
      <c r="C7" s="3">
        <v>15909602.531749364</v>
      </c>
      <c r="D7" s="2">
        <f>Table4[[#This Row],[May 2023 Outstanding]]/$C$22</f>
        <v>1.8892453124109393E-2</v>
      </c>
      <c r="E7" s="4">
        <v>659.93430656934311</v>
      </c>
      <c r="F7" s="2">
        <v>1.2012408759124094E-2</v>
      </c>
      <c r="G7" s="5">
        <f>Table4[[#This Row],[Failure ]]*Table4[[#This Row],[May 2023 Outstanding]]</f>
        <v>191112.64880656893</v>
      </c>
      <c r="L7" s="6"/>
    </row>
    <row r="8" spans="2:12" x14ac:dyDescent="0.25">
      <c r="B8" t="s">
        <v>10</v>
      </c>
      <c r="C8" s="3">
        <v>413222.24545958894</v>
      </c>
      <c r="D8" s="2">
        <f>Table4[[#This Row],[May 2023 Outstanding]]/$C$22</f>
        <v>4.9069622491229538E-4</v>
      </c>
      <c r="E8" s="4">
        <v>639.92857142857144</v>
      </c>
      <c r="F8" s="2">
        <v>1.3692857142857147E-2</v>
      </c>
      <c r="G8" s="5">
        <f>Table4[[#This Row],[Failure ]]*Table4[[#This Row],[May 2023 Outstanding]]</f>
        <v>5658.1931753288018</v>
      </c>
      <c r="L8" s="6"/>
    </row>
    <row r="9" spans="2:12" x14ac:dyDescent="0.25">
      <c r="B9" t="s">
        <v>11</v>
      </c>
      <c r="C9" s="3">
        <v>440105.75820044684</v>
      </c>
      <c r="D9" s="2">
        <f>Table4[[#This Row],[May 2023 Outstanding]]/$C$22</f>
        <v>5.2262005853758516E-4</v>
      </c>
      <c r="E9" s="4">
        <v>658.63636363636363</v>
      </c>
      <c r="F9" s="2">
        <v>1.3027272727272726E-2</v>
      </c>
      <c r="G9" s="5">
        <f>Table4[[#This Row],[Failure ]]*Table4[[#This Row],[May 2023 Outstanding]]</f>
        <v>5733.3777409203658</v>
      </c>
      <c r="L9" s="6"/>
    </row>
    <row r="10" spans="2:12" x14ac:dyDescent="0.25">
      <c r="B10" t="s">
        <v>12</v>
      </c>
      <c r="C10" s="3">
        <v>150274937.99172994</v>
      </c>
      <c r="D10" s="2">
        <f>Table4[[#This Row],[May 2023 Outstanding]]/$C$22</f>
        <v>0.17844960086661765</v>
      </c>
      <c r="E10" s="4">
        <v>712.94642857142856</v>
      </c>
      <c r="F10" s="2">
        <v>8.1999999999999972E-3</v>
      </c>
      <c r="G10" s="5">
        <f>Table4[[#This Row],[Failure ]]*Table4[[#This Row],[May 2023 Outstanding]]</f>
        <v>1232254.4915321851</v>
      </c>
      <c r="L10" s="6"/>
    </row>
    <row r="11" spans="2:12" x14ac:dyDescent="0.25">
      <c r="B11" t="s">
        <v>13</v>
      </c>
      <c r="C11" s="3">
        <v>38792411.98392991</v>
      </c>
      <c r="D11" s="2">
        <f>Table4[[#This Row],[May 2023 Outstanding]]/$C$22</f>
        <v>4.6065501857446463E-2</v>
      </c>
      <c r="E11" s="4">
        <v>686.76923076923072</v>
      </c>
      <c r="F11" s="2">
        <v>1.0238461538461538E-2</v>
      </c>
      <c r="G11" s="5">
        <f>Table4[[#This Row],[Failure ]]*Table4[[#This Row],[May 2023 Outstanding]]</f>
        <v>397174.61808162084</v>
      </c>
      <c r="L11" s="6"/>
    </row>
    <row r="12" spans="2:12" x14ac:dyDescent="0.25">
      <c r="B12" t="s">
        <v>14</v>
      </c>
      <c r="C12" s="3">
        <v>137363185.8870689</v>
      </c>
      <c r="D12" s="2">
        <f>Table4[[#This Row],[May 2023 Outstanding]]/$C$22</f>
        <v>0.16311705746079522</v>
      </c>
      <c r="E12" s="4">
        <v>710.57692307692309</v>
      </c>
      <c r="F12" s="2">
        <v>7.3923076923076928E-3</v>
      </c>
      <c r="G12" s="5">
        <f>Table4[[#This Row],[Failure ]]*Table4[[#This Row],[May 2023 Outstanding]]</f>
        <v>1015430.935672871</v>
      </c>
      <c r="I12" s="7"/>
      <c r="L12" s="6"/>
    </row>
    <row r="13" spans="2:12" x14ac:dyDescent="0.25">
      <c r="B13" t="s">
        <v>15</v>
      </c>
      <c r="C13" s="3">
        <v>9655714.0983744394</v>
      </c>
      <c r="D13" s="2">
        <f>Table4[[#This Row],[May 2023 Outstanding]]/$C$22</f>
        <v>1.1466039181010452E-2</v>
      </c>
      <c r="E13" s="4">
        <v>689.29032258064512</v>
      </c>
      <c r="F13" s="2">
        <v>1.0238709677419361E-2</v>
      </c>
      <c r="G13" s="5">
        <f>Table4[[#This Row],[Failure ]]*Table4[[#This Row],[May 2023 Outstanding]]</f>
        <v>98862.053381420934</v>
      </c>
      <c r="L13" s="6"/>
    </row>
    <row r="14" spans="2:12" x14ac:dyDescent="0.25">
      <c r="B14" t="s">
        <v>16</v>
      </c>
      <c r="C14" s="3">
        <v>29943270.929455236</v>
      </c>
      <c r="D14" s="2">
        <f>Table4[[#This Row],[May 2023 Outstanding]]/$C$22</f>
        <v>3.5557258032582535E-2</v>
      </c>
      <c r="E14" s="4">
        <v>698.27272727272725</v>
      </c>
      <c r="F14" s="2">
        <v>9.0636363636363657E-3</v>
      </c>
      <c r="G14" s="5">
        <f>Table4[[#This Row],[Failure ]]*Table4[[#This Row],[May 2023 Outstanding]]</f>
        <v>271394.91924242617</v>
      </c>
      <c r="L14" s="6"/>
    </row>
    <row r="15" spans="2:12" x14ac:dyDescent="0.25">
      <c r="B15" t="s">
        <v>17</v>
      </c>
      <c r="C15" s="3">
        <v>25339963.048010521</v>
      </c>
      <c r="D15" s="2">
        <f>Table4[[#This Row],[May 2023 Outstanding]]/$C$22</f>
        <v>3.009088775761911E-2</v>
      </c>
      <c r="E15" s="4">
        <v>646.77659574468089</v>
      </c>
      <c r="F15" s="2">
        <v>1.3569148936170226E-2</v>
      </c>
      <c r="G15" s="5">
        <f>Table4[[#This Row],[Failure ]]*Table4[[#This Row],[May 2023 Outstanding]]</f>
        <v>343841.7326355048</v>
      </c>
      <c r="L15" s="6"/>
    </row>
    <row r="16" spans="2:12" x14ac:dyDescent="0.25">
      <c r="B16" t="s">
        <v>18</v>
      </c>
      <c r="C16" s="3">
        <v>2969254.1441635061</v>
      </c>
      <c r="D16" s="2">
        <f>Table4[[#This Row],[May 2023 Outstanding]]/$C$22</f>
        <v>3.5259519915868329E-3</v>
      </c>
      <c r="E16" s="4">
        <v>685.60256410256409</v>
      </c>
      <c r="F16" s="2">
        <v>1.0407692307692311E-2</v>
      </c>
      <c r="G16" s="5">
        <f>Table4[[#This Row],[Failure ]]*Table4[[#This Row],[May 2023 Outstanding]]</f>
        <v>30903.083515794038</v>
      </c>
      <c r="L16" s="6"/>
    </row>
    <row r="17" spans="2:12" x14ac:dyDescent="0.25">
      <c r="B17" t="s">
        <v>19</v>
      </c>
      <c r="C17" s="3">
        <v>13229.968866785744</v>
      </c>
      <c r="D17" s="2">
        <f>Table4[[#This Row],[May 2023 Outstanding]]/$C$22</f>
        <v>1.5710421812888187E-5</v>
      </c>
      <c r="E17" s="4">
        <v>586</v>
      </c>
      <c r="F17" s="2">
        <v>2.0299999999999999E-2</v>
      </c>
      <c r="G17" s="5">
        <f>Table4[[#This Row],[Failure ]]*Table4[[#This Row],[May 2023 Outstanding]]</f>
        <v>268.56836799575058</v>
      </c>
      <c r="L17" s="6"/>
    </row>
    <row r="18" spans="2:12" x14ac:dyDescent="0.25">
      <c r="B18" t="s">
        <v>20</v>
      </c>
      <c r="C18" s="3">
        <v>93683273.151854485</v>
      </c>
      <c r="D18" s="2">
        <f>Table4[[#This Row],[May 2023 Outstanding]]/$C$22</f>
        <v>0.11124770986594434</v>
      </c>
      <c r="E18" s="4">
        <v>649.75</v>
      </c>
      <c r="F18" s="2">
        <v>1.4979166666666667E-2</v>
      </c>
      <c r="G18" s="5">
        <f>Table4[[#This Row],[Failure ]]*Table4[[#This Row],[May 2023 Outstanding]]</f>
        <v>1403297.362420487</v>
      </c>
      <c r="L18" s="6"/>
    </row>
    <row r="19" spans="2:12" x14ac:dyDescent="0.25">
      <c r="B19" t="s">
        <v>21</v>
      </c>
      <c r="C19" s="3">
        <v>41701620.108375616</v>
      </c>
      <c r="D19" s="2">
        <f>Table4[[#This Row],[May 2023 Outstanding]]/$C$22</f>
        <v>4.9520149955014317E-2</v>
      </c>
      <c r="E19" s="4">
        <v>679.3149606299213</v>
      </c>
      <c r="F19" s="2">
        <v>1.0321259842519694E-2</v>
      </c>
      <c r="G19" s="5">
        <f>Table4[[#This Row],[Failure ]]*Table4[[#This Row],[May 2023 Outstanding]]</f>
        <v>430413.25699258904</v>
      </c>
      <c r="L19" s="6"/>
    </row>
    <row r="20" spans="2:12" x14ac:dyDescent="0.25">
      <c r="B20" t="s">
        <v>22</v>
      </c>
      <c r="C20" s="3">
        <v>44670432.952749543</v>
      </c>
      <c r="D20" s="2">
        <f>Table4[[#This Row],[May 2023 Outstanding]]/$C$22</f>
        <v>5.3045577908645357E-2</v>
      </c>
      <c r="E20" s="4">
        <v>642.93333333333328</v>
      </c>
      <c r="F20" s="2">
        <v>1.4119999999999995E-2</v>
      </c>
      <c r="G20" s="5">
        <f>Table4[[#This Row],[Failure ]]*Table4[[#This Row],[May 2023 Outstanding]]</f>
        <v>630746.51329282334</v>
      </c>
      <c r="L20" s="6"/>
    </row>
    <row r="21" spans="2:12" x14ac:dyDescent="0.25">
      <c r="B21" t="s">
        <v>23</v>
      </c>
      <c r="C21" s="3">
        <v>125302741.01698877</v>
      </c>
      <c r="D21" s="2">
        <f>Table4[[#This Row],[May 2023 Outstanding]]/$C$22</f>
        <v>0.14879543070052939</v>
      </c>
      <c r="E21" s="4">
        <v>703.32258064516134</v>
      </c>
      <c r="F21" s="2">
        <v>8.9903225806451607E-3</v>
      </c>
      <c r="G21" s="5">
        <f>Table4[[#This Row],[Failure ]]*Table4[[#This Row],[May 2023 Outstanding]]</f>
        <v>1126512.0619817667</v>
      </c>
      <c r="L21" s="6"/>
    </row>
    <row r="22" spans="2:12" ht="15.75" thickBot="1" x14ac:dyDescent="0.3">
      <c r="B22" s="8" t="s">
        <v>24</v>
      </c>
      <c r="C22" s="9">
        <f>SUM(C3:C21)</f>
        <v>842114172.63999999</v>
      </c>
      <c r="D22" s="10">
        <f>SUM(D3:D21)</f>
        <v>1</v>
      </c>
      <c r="E22" s="14">
        <f>SUMPRODUCT(D3:D21,E3:E21)</f>
        <v>682.97387150956638</v>
      </c>
      <c r="F22" s="15">
        <f>SUMPRODUCT(D3:D21,F3:F21)</f>
        <v>1.0702699673885537E-2</v>
      </c>
      <c r="G22" s="16">
        <f>Table4[[#This Row],[Failure ]]*Table4[[#This Row],[May 2023 Outstanding]]</f>
        <v>9012895.0808885172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E506DD1-1662-4B50-B573-470198E314A3}"/>
</file>

<file path=customXml/itemProps2.xml><?xml version="1.0" encoding="utf-8"?>
<ds:datastoreItem xmlns:ds="http://schemas.openxmlformats.org/officeDocument/2006/customXml" ds:itemID="{2BDE4DD2-F1CD-4E88-92C7-2421114319D3}"/>
</file>

<file path=customXml/itemProps3.xml><?xml version="1.0" encoding="utf-8"?>
<ds:datastoreItem xmlns:ds="http://schemas.openxmlformats.org/officeDocument/2006/customXml" ds:itemID="{2A1FDFE8-A5B4-4C66-9BF4-8096FB5302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2023-06-19T00:37:57Z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