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40D8A59B-D920-4986-AECE-DAA751650D5E}" xr6:coauthVersionLast="47" xr6:coauthVersionMax="47" xr10:uidLastSave="{00000000-0000-0000-0000-000000000000}"/>
  <bookViews>
    <workbookView xWindow="28680" yWindow="-60" windowWidth="29040" windowHeight="1584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20" i="1" l="1"/>
  <c r="D21" i="1"/>
  <c r="D14" i="1"/>
  <c r="D6" i="1"/>
  <c r="D15" i="1"/>
  <c r="D7" i="1"/>
  <c r="D16" i="1"/>
  <c r="D8" i="1"/>
  <c r="D5" i="1"/>
  <c r="D17" i="1"/>
  <c r="D9" i="1"/>
  <c r="D12" i="1"/>
  <c r="D4" i="1"/>
  <c r="D18" i="1"/>
  <c r="D10" i="1"/>
  <c r="D19" i="1"/>
  <c r="D11" i="1"/>
  <c r="D3" i="1"/>
  <c r="D13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<sst xmlns="http://schemas.openxmlformats.org/spreadsheetml/2006/main" count="26" uniqueCount="26">
  <si>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</si>
  <si>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</si>
  <si>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</si>
  <si>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</si>
  <si>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</si>
  <si>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</si>
  <si>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</si>
  <si>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</si>
  <si>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</si>
  <si>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</si>
  <si>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</si>
  <si>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</si>
  <si>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</si>
  <si>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</si>
  <si>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</si>
  <si>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</si>
  <si>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</si>
  <si>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</si>
  <si>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</si>
  <si>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</si>
  <si>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</si>
  <si>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</si>
  <si>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</si>
  <si>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</si>
  <si>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</si>
  <si>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April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</si>
</sst>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April 2023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Row],[April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C27" sqref="C27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18700898.116837949</v>
      </c>
      <c r="D3" s="2">
        <f>Table4[[#This Row],[April 2023 Outstanding]]/$C$22</f>
        <v>2.2681922287630756E-2</v>
      </c>
      <c r="E3" s="4">
        <v>628.41095890410963</v>
      </c>
      <c r="F3" s="2">
        <v>1.5595890410958912E-2</v>
      </c>
      <c r="G3" s="5">
        <f>Table4[[#This Row],[Failure ]]*Table4[[#This Row],[April 2023 Outstanding]]</f>
        <v>291657.15761671256</v>
      </c>
      <c r="L3" s="6"/>
    </row>
    <row r="4" spans="2:12" x14ac:dyDescent="0.25">
      <c r="B4" t="s">
        <v>6</v>
      </c>
      <c r="C4" s="3">
        <v>755302.30106087867</v>
      </c>
      <c r="D4" s="2">
        <f>Table4[[#This Row],[April 2023 Outstanding]]/$C$22</f>
        <v>9.1609012515321173E-4</v>
      </c>
      <c r="E4" s="4">
        <v>708.1</v>
      </c>
      <c r="F4" s="2">
        <v>8.0800000000000021E-3</v>
      </c>
      <c r="G4" s="5">
        <f>Table4[[#This Row],[Failure ]]*Table4[[#This Row],[April 2023 Outstanding]]</f>
        <v>6102.8425925719012</v>
      </c>
      <c r="L4" s="6"/>
    </row>
    <row r="5" spans="2:12" x14ac:dyDescent="0.25">
      <c r="B5" t="s">
        <v>7</v>
      </c>
      <c r="C5" s="3">
        <v>103496886.62319638</v>
      </c>
      <c r="D5" s="2">
        <f>Table4[[#This Row],[April 2023 Outstanding]]/$C$22</f>
        <v>0.12552917644556427</v>
      </c>
      <c r="E5" s="4">
        <v>642.92592592592598</v>
      </c>
      <c r="F5" s="2">
        <v>1.4592592592592593E-2</v>
      </c>
      <c r="G5" s="5">
        <f>Table4[[#This Row],[Failure ]]*Table4[[#This Row],[April 2023 Outstanding]]</f>
        <v>1510287.9010940508</v>
      </c>
      <c r="L5" s="6"/>
    </row>
    <row r="6" spans="2:12" x14ac:dyDescent="0.25">
      <c r="B6" t="s">
        <v>8</v>
      </c>
      <c r="C6" s="3">
        <v>988146.08772802167</v>
      </c>
      <c r="D6" s="2">
        <f>Table4[[#This Row],[April 2023 Outstanding]]/$C$22</f>
        <v>1.198501410501405E-3</v>
      </c>
      <c r="E6" s="4">
        <v>683.59259259259261</v>
      </c>
      <c r="F6" s="2">
        <v>1.0137037037037036E-2</v>
      </c>
      <c r="G6" s="5">
        <f>Table4[[#This Row],[Failure ]]*Table4[[#This Row],[April 2023 Outstanding]]</f>
        <v>10016.873489302205</v>
      </c>
      <c r="L6" s="6"/>
    </row>
    <row r="7" spans="2:12" x14ac:dyDescent="0.25">
      <c r="B7" t="s">
        <v>9</v>
      </c>
      <c r="C7" s="3">
        <v>15459729.42746217</v>
      </c>
      <c r="D7" s="2">
        <f>Table4[[#This Row],[April 2023 Outstanding]]/$C$22</f>
        <v>1.8750777597455099E-2</v>
      </c>
      <c r="E7" s="4">
        <v>659.83272727272731</v>
      </c>
      <c r="F7" s="2">
        <v>1.2020363636363643E-2</v>
      </c>
      <c r="G7" s="5">
        <f>Table4[[#This Row],[Failure ]]*Table4[[#This Row],[April 2023 Outstanding]]</f>
        <v>185831.5694378872</v>
      </c>
      <c r="L7" s="6"/>
    </row>
    <row r="8" spans="2:12" x14ac:dyDescent="0.25">
      <c r="B8" t="s">
        <v>10</v>
      </c>
      <c r="C8" s="3">
        <v>410229.47379506886</v>
      </c>
      <c r="D8" s="2">
        <f>Table4[[#This Row],[April 2023 Outstanding]]/$C$22</f>
        <v>4.9755861919474034E-4</v>
      </c>
      <c r="E8" s="4">
        <v>639.92857142857144</v>
      </c>
      <c r="F8" s="2">
        <v>1.3692857142857144E-2</v>
      </c>
      <c r="G8" s="5">
        <f>Table4[[#This Row],[Failure ]]*Table4[[#This Row],[April 2023 Outstanding]]</f>
        <v>5617.2135804653362</v>
      </c>
      <c r="L8" s="6"/>
    </row>
    <row r="9" spans="2:12" x14ac:dyDescent="0.25">
      <c r="B9" t="s">
        <v>11</v>
      </c>
      <c r="C9" s="3">
        <v>421388.03445772093</v>
      </c>
      <c r="D9" s="2">
        <f>Table4[[#This Row],[April 2023 Outstanding]]/$C$22</f>
        <v>5.1109260051535954E-4</v>
      </c>
      <c r="E9" s="4">
        <v>658.63636363636363</v>
      </c>
      <c r="F9" s="2">
        <v>1.3027272727272726E-2</v>
      </c>
      <c r="G9" s="5">
        <f>Table4[[#This Row],[Failure ]]*Table4[[#This Row],[April 2023 Outstanding]]</f>
        <v>5489.5368488901277</v>
      </c>
      <c r="L9" s="6"/>
    </row>
    <row r="10" spans="2:12" x14ac:dyDescent="0.25">
      <c r="B10" t="s">
        <v>12</v>
      </c>
      <c r="C10" s="3">
        <v>143289476.5721789</v>
      </c>
      <c r="D10" s="2">
        <f>Table4[[#This Row],[April 2023 Outstanding]]/$C$22</f>
        <v>0.17379276395924192</v>
      </c>
      <c r="E10" s="4">
        <v>713.42592592592598</v>
      </c>
      <c r="F10" s="2">
        <v>8.1222222222222199E-3</v>
      </c>
      <c r="G10" s="5">
        <f>Table4[[#This Row],[Failure ]]*Table4[[#This Row],[April 2023 Outstanding]]</f>
        <v>1163828.9708251415</v>
      </c>
      <c r="L10" s="6"/>
    </row>
    <row r="11" spans="2:12" x14ac:dyDescent="0.25">
      <c r="B11" t="s">
        <v>13</v>
      </c>
      <c r="C11" s="3">
        <v>38530526.856097929</v>
      </c>
      <c r="D11" s="2">
        <f>Table4[[#This Row],[April 2023 Outstanding]]/$C$22</f>
        <v>4.6732857983146678E-2</v>
      </c>
      <c r="E11" s="4">
        <v>686.76923076923072</v>
      </c>
      <c r="F11" s="2">
        <v>1.0238461538461538E-2</v>
      </c>
      <c r="G11" s="5">
        <f>Table4[[#This Row],[Failure ]]*Table4[[#This Row],[April 2023 Outstanding]]</f>
        <v>394493.31727281801</v>
      </c>
      <c r="L11" s="6"/>
    </row>
    <row r="12" spans="2:12" x14ac:dyDescent="0.25">
      <c r="B12" t="s">
        <v>14</v>
      </c>
      <c r="C12" s="3">
        <v>136598091.30262357</v>
      </c>
      <c r="D12" s="2">
        <f>Table4[[#This Row],[April 2023 Outstanding]]/$C$22</f>
        <v>0.16567692483042507</v>
      </c>
      <c r="E12" s="4">
        <v>710.57692307692309</v>
      </c>
      <c r="F12" s="2">
        <v>7.3923076923076928E-3</v>
      </c>
      <c r="G12" s="5">
        <f>Table4[[#This Row],[Failure ]]*Table4[[#This Row],[April 2023 Outstanding]]</f>
        <v>1009775.1210909327</v>
      </c>
      <c r="I12" s="7"/>
      <c r="L12" s="6"/>
    </row>
    <row r="13" spans="2:12" x14ac:dyDescent="0.25">
      <c r="B13" t="s">
        <v>15</v>
      </c>
      <c r="C13" s="3">
        <v>9873212.664070813</v>
      </c>
      <c r="D13" s="2">
        <f>Table4[[#This Row],[April 2023 Outstanding]]/$C$22</f>
        <v>1.1975010022329964E-2</v>
      </c>
      <c r="E13" s="4">
        <v>693.52380952380952</v>
      </c>
      <c r="F13" s="2">
        <v>9.7349206349206328E-3</v>
      </c>
      <c r="G13" s="5">
        <f>Table4[[#This Row],[Failure ]]*Table4[[#This Row],[April 2023 Outstanding]]</f>
        <v>96114.941696422669</v>
      </c>
      <c r="L13" s="6"/>
    </row>
    <row r="14" spans="2:12" x14ac:dyDescent="0.25">
      <c r="B14" t="s">
        <v>16</v>
      </c>
      <c r="C14" s="3">
        <v>30414558.489441998</v>
      </c>
      <c r="D14" s="2">
        <f>Table4[[#This Row],[April 2023 Outstanding]]/$C$22</f>
        <v>3.6889172261143202E-2</v>
      </c>
      <c r="E14" s="4">
        <v>696.90909090909088</v>
      </c>
      <c r="F14" s="2">
        <v>9.245454545454548E-3</v>
      </c>
      <c r="G14" s="5">
        <f>Table4[[#This Row],[Failure ]]*Table4[[#This Row],[April 2023 Outstanding]]</f>
        <v>281196.41803420475</v>
      </c>
      <c r="L14" s="6"/>
    </row>
    <row r="15" spans="2:12" x14ac:dyDescent="0.25">
      <c r="B15" t="s">
        <v>17</v>
      </c>
      <c r="C15" s="3">
        <v>28286769.229487162</v>
      </c>
      <c r="D15" s="2">
        <f>Table4[[#This Row],[April 2023 Outstanding]]/$C$22</f>
        <v>3.4308421842782474E-2</v>
      </c>
      <c r="E15" s="4">
        <v>648.87368421052633</v>
      </c>
      <c r="F15" s="2">
        <v>1.336631578947369E-2</v>
      </c>
      <c r="G15" s="5">
        <f>Table4[[#This Row],[Failure ]]*Table4[[#This Row],[April 2023 Outstanding]]</f>
        <v>378089.89018529275</v>
      </c>
      <c r="L15" s="6"/>
    </row>
    <row r="16" spans="2:12" x14ac:dyDescent="0.25">
      <c r="B16" t="s">
        <v>18</v>
      </c>
      <c r="C16" s="3">
        <v>2745526.6648845887</v>
      </c>
      <c r="D16" s="2">
        <f>Table4[[#This Row],[April 2023 Outstanding]]/$C$22</f>
        <v>3.3299910016332352E-3</v>
      </c>
      <c r="E16" s="4">
        <v>686.2658227848101</v>
      </c>
      <c r="F16" s="2">
        <v>1.03367088607595E-2</v>
      </c>
      <c r="G16" s="5">
        <f>Table4[[#This Row],[Failure ]]*Table4[[#This Row],[April 2023 Outstanding]]</f>
        <v>28379.709804364007</v>
      </c>
      <c r="L16" s="6"/>
    </row>
    <row r="17" spans="2:12" x14ac:dyDescent="0.25">
      <c r="B17" t="s">
        <v>19</v>
      </c>
      <c r="C17" s="3">
        <v>19191.159401768971</v>
      </c>
      <c r="D17" s="2">
        <f>Table4[[#This Row],[April 2023 Outstanding]]/$C$22</f>
        <v>2.327654979139899E-5</v>
      </c>
      <c r="E17" s="4">
        <v>586</v>
      </c>
      <c r="F17" s="2">
        <v>2.0299999999999999E-2</v>
      </c>
      <c r="G17" s="5">
        <f>Table4[[#This Row],[Failure ]]*Table4[[#This Row],[April 2023 Outstanding]]</f>
        <v>389.58053585591011</v>
      </c>
      <c r="L17" s="6"/>
    </row>
    <row r="18" spans="2:12" x14ac:dyDescent="0.25">
      <c r="B18" t="s">
        <v>20</v>
      </c>
      <c r="C18" s="3">
        <v>91404359.869366139</v>
      </c>
      <c r="D18" s="2">
        <f>Table4[[#This Row],[April 2023 Outstanding]]/$C$22</f>
        <v>0.11086240748196487</v>
      </c>
      <c r="E18" s="4">
        <v>655.17391304347825</v>
      </c>
      <c r="F18" s="2">
        <v>1.4747826086956522E-2</v>
      </c>
      <c r="G18" s="5">
        <f>Table4[[#This Row],[Failure ]]*Table4[[#This Row],[April 2023 Outstanding]]</f>
        <v>1348015.6029429997</v>
      </c>
      <c r="L18" s="6"/>
    </row>
    <row r="19" spans="2:12" x14ac:dyDescent="0.25">
      <c r="B19" t="s">
        <v>21</v>
      </c>
      <c r="C19" s="3">
        <v>39061129.979946092</v>
      </c>
      <c r="D19" s="2">
        <f>Table4[[#This Row],[April 2023 Outstanding]]/$C$22</f>
        <v>4.7376415246840976E-2</v>
      </c>
      <c r="E19" s="4">
        <v>680.46456692913387</v>
      </c>
      <c r="F19" s="2">
        <v>1.0218897637795281E-2</v>
      </c>
      <c r="G19" s="5">
        <f>Table4[[#This Row],[Failure ]]*Table4[[#This Row],[April 2023 Outstanding]]</f>
        <v>399161.68888168555</v>
      </c>
      <c r="L19" s="6"/>
    </row>
    <row r="20" spans="2:12" x14ac:dyDescent="0.25">
      <c r="B20" t="s">
        <v>22</v>
      </c>
      <c r="C20" s="3">
        <v>41499518.990927696</v>
      </c>
      <c r="D20" s="2">
        <f>Table4[[#This Row],[April 2023 Outstanding]]/$C$22</f>
        <v>5.033388550888683E-2</v>
      </c>
      <c r="E20" s="4">
        <v>646.64406779661022</v>
      </c>
      <c r="F20" s="2">
        <v>1.3911864406779656E-2</v>
      </c>
      <c r="G20" s="5">
        <f>Table4[[#This Row],[Failure ]]*Table4[[#This Row],[April 2023 Outstanding]]</f>
        <v>577335.68114836339</v>
      </c>
      <c r="L20" s="6"/>
    </row>
    <row r="21" spans="2:12" x14ac:dyDescent="0.25">
      <c r="B21" t="s">
        <v>23</v>
      </c>
      <c r="C21" s="3">
        <v>122529768.03703515</v>
      </c>
      <c r="D21" s="2">
        <f>Table4[[#This Row],[April 2023 Outstanding]]/$C$22</f>
        <v>0.14861375422579856</v>
      </c>
      <c r="E21" s="4">
        <v>700.58730158730157</v>
      </c>
      <c r="F21" s="2">
        <v>9.1698412698412741E-3</v>
      </c>
      <c r="G21" s="5">
        <f>Table4[[#This Row],[Failure ]]*Table4[[#This Row],[April 2023 Outstanding]]</f>
        <v>1123578.5237300831</v>
      </c>
      <c r="L21" s="6"/>
    </row>
    <row r="22" spans="2:12" ht="15.75" thickBot="1" x14ac:dyDescent="0.3">
      <c r="B22" s="8" t="s">
        <v>24</v>
      </c>
      <c r="C22" s="9">
        <f>SUM(C3:C21)</f>
        <v>824484709.88</v>
      </c>
      <c r="D22" s="10">
        <f>SUM(D3:D21)</f>
        <v>1</v>
      </c>
      <c r="E22" s="14">
        <f>SUMPRODUCT(D3:D21,E3:E21)</f>
        <v>683.37528740719733</v>
      </c>
      <c r="F22" s="15">
        <f>SUMPRODUCT(D3:D21,F3:F21)</f>
        <v>1.0691966067013031E-2</v>
      </c>
      <c r="G22" s="16">
        <f>Table4[[#This Row],[Failure ]]*Table4[[#This Row],[April 2023 Outstanding]]</f>
        <v>8815362.5408080444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4FE542-B122-4AEE-BDA9-BD048D254589}"/>
</file>

<file path=customXml/itemProps2.xml><?xml version="1.0" encoding="utf-8"?>
<ds:datastoreItem xmlns:ds="http://schemas.openxmlformats.org/officeDocument/2006/customXml" ds:itemID="{2247A30C-6441-465B-80C6-DFA4B05E6F2E}"/>
</file>

<file path=customXml/itemProps3.xml><?xml version="1.0" encoding="utf-8"?>
<ds:datastoreItem xmlns:ds="http://schemas.openxmlformats.org/officeDocument/2006/customXml" ds:itemID="{64006D39-B304-4AFC-9CD3-5CB0DE0C3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2023-05-10T04:06:52Z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