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F72DB73C-2804-484C-BFAF-B3F160700D52}" xr6:coauthVersionLast="47" xr6:coauthVersionMax="47" xr10:uidLastSave="{00000000-0000-0000-0000-000000000000}"/>
  <bookViews>
    <workbookView xWindow="-120" yWindow="-12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G4" i="1"/>
  <c r="G3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<sst xmlns="http://schemas.openxmlformats.org/spreadsheetml/2006/main" count="26" uniqueCount="26">
  <si>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</si>
  <si>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</si>
  <si>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</si>
  <si>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</si>
  <si>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</si>
  <si>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</si>
  <si>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</si>
  <si>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</si>
  <si>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</si>
  <si>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</si>
  <si>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</si>
  <si>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</si>
  <si>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</si>
  <si>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</si>
  <si>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</si>
  <si>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</si>
  <si>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</si>
  <si>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</si>
  <si>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</si>
  <si>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</si>
  <si>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</si>
  <si>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</si>
  <si>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</si>
  <si>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</si>
  <si>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</si>
  <si>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March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</si>
</sst>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March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Row],[March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O5" sqref="O5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18710185.85342611</v>
      </c>
      <c r="D3" s="2">
        <f>Table4[[#This Row],[March 2023 Outstanding]]/$C$22</f>
        <v>2.3075560602604066E-2</v>
      </c>
      <c r="E3" s="4">
        <v>626.47368421052636</v>
      </c>
      <c r="F3" s="2">
        <v>1.5778947368421059E-2</v>
      </c>
      <c r="G3" s="5">
        <f>Table4[[#This Row],[Failure ]]*Table4[[#This Row],[March 2023 Outstanding]]</f>
        <v>295227.03783458687</v>
      </c>
      <c r="L3" s="6"/>
    </row>
    <row r="4" spans="2:12" x14ac:dyDescent="0.25">
      <c r="B4" t="s">
        <v>6</v>
      </c>
      <c r="C4" s="3">
        <v>751138.4887040169</v>
      </c>
      <c r="D4" s="2">
        <f>Table4[[#This Row],[March 2023 Outstanding]]/$C$22</f>
        <v>9.263906757967375E-4</v>
      </c>
      <c r="E4" s="4">
        <v>708.1</v>
      </c>
      <c r="F4" s="2">
        <v>8.0800000000000021E-3</v>
      </c>
      <c r="G4" s="5">
        <f>Table4[[#This Row],[Failure ]]*Table4[[#This Row],[March 2023 Outstanding]]</f>
        <v>6069.1989887284581</v>
      </c>
      <c r="L4" s="6"/>
    </row>
    <row r="5" spans="2:12" x14ac:dyDescent="0.25">
      <c r="B5" t="s">
        <v>7</v>
      </c>
      <c r="C5" s="3">
        <v>102114601.66560863</v>
      </c>
      <c r="D5" s="2">
        <f>Table4[[#This Row],[March 2023 Outstanding]]/$C$22</f>
        <v>0.12593951217828461</v>
      </c>
      <c r="E5" s="4">
        <v>643.85714285714289</v>
      </c>
      <c r="F5" s="2">
        <v>1.4432142857142853E-2</v>
      </c>
      <c r="G5" s="5">
        <f>Table4[[#This Row],[Failure ]]*Table4[[#This Row],[March 2023 Outstanding]]</f>
        <v>1473732.5190383012</v>
      </c>
      <c r="L5" s="6"/>
    </row>
    <row r="6" spans="2:12" x14ac:dyDescent="0.25">
      <c r="B6" t="s">
        <v>8</v>
      </c>
      <c r="C6" s="3">
        <v>979804.19991941552</v>
      </c>
      <c r="D6" s="2">
        <f>Table4[[#This Row],[March 2023 Outstanding]]/$C$22</f>
        <v>1.2084076219791439E-3</v>
      </c>
      <c r="E6" s="4">
        <v>683.59259259259261</v>
      </c>
      <c r="F6" s="2">
        <v>1.0137037037037036E-2</v>
      </c>
      <c r="G6" s="5">
        <f>Table4[[#This Row],[Failure ]]*Table4[[#This Row],[March 2023 Outstanding]]</f>
        <v>9932.3114636275568</v>
      </c>
      <c r="L6" s="6"/>
    </row>
    <row r="7" spans="2:12" x14ac:dyDescent="0.25">
      <c r="B7" t="s">
        <v>9</v>
      </c>
      <c r="C7" s="3">
        <v>15571410.463378701</v>
      </c>
      <c r="D7" s="2">
        <f>Table4[[#This Row],[March 2023 Outstanding]]/$C$22</f>
        <v>1.9204460534523321E-2</v>
      </c>
      <c r="E7" s="4">
        <v>659.93430656934311</v>
      </c>
      <c r="F7" s="2">
        <v>1.2012408759124094E-2</v>
      </c>
      <c r="G7" s="5">
        <f>Table4[[#This Row],[Failure ]]*Table4[[#This Row],[March 2023 Outstanding]]</f>
        <v>187050.14744220689</v>
      </c>
      <c r="L7" s="6"/>
    </row>
    <row r="8" spans="2:12" x14ac:dyDescent="0.25">
      <c r="B8" t="s">
        <v>10</v>
      </c>
      <c r="C8" s="3">
        <v>430741.07351472124</v>
      </c>
      <c r="D8" s="2">
        <f>Table4[[#This Row],[March 2023 Outstanding]]/$C$22</f>
        <v>5.3123960519609688E-4</v>
      </c>
      <c r="E8" s="4">
        <v>639.92857142857144</v>
      </c>
      <c r="F8" s="2">
        <v>1.3692857142857147E-2</v>
      </c>
      <c r="G8" s="5">
        <f>Table4[[#This Row],[Failure ]]*Table4[[#This Row],[March 2023 Outstanding]]</f>
        <v>5898.0759851980065</v>
      </c>
      <c r="L8" s="6"/>
    </row>
    <row r="9" spans="2:12" x14ac:dyDescent="0.25">
      <c r="B9" t="s">
        <v>11</v>
      </c>
      <c r="C9" s="3">
        <v>336280.62539479457</v>
      </c>
      <c r="D9" s="2">
        <f>Table4[[#This Row],[March 2023 Outstanding]]/$C$22</f>
        <v>4.1474007856304819E-4</v>
      </c>
      <c r="E9" s="4">
        <v>658.63636363636363</v>
      </c>
      <c r="F9" s="2">
        <v>1.3027272727272726E-2</v>
      </c>
      <c r="G9" s="5">
        <f>Table4[[#This Row],[Failure ]]*Table4[[#This Row],[March 2023 Outstanding]]</f>
        <v>4380.8194199158233</v>
      </c>
      <c r="L9" s="6"/>
    </row>
    <row r="10" spans="2:12" x14ac:dyDescent="0.25">
      <c r="B10" t="s">
        <v>12</v>
      </c>
      <c r="C10" s="3">
        <v>147822564.03311455</v>
      </c>
      <c r="D10" s="2">
        <f>Table4[[#This Row],[March 2023 Outstanding]]/$C$22</f>
        <v>0.18231184668611053</v>
      </c>
      <c r="E10" s="4">
        <v>712.94642857142856</v>
      </c>
      <c r="F10" s="2">
        <v>8.1999999999999972E-3</v>
      </c>
      <c r="G10" s="5">
        <f>Table4[[#This Row],[Failure ]]*Table4[[#This Row],[March 2023 Outstanding]]</f>
        <v>1212145.025071539</v>
      </c>
      <c r="L10" s="6"/>
    </row>
    <row r="11" spans="2:12" x14ac:dyDescent="0.25">
      <c r="B11" t="s">
        <v>13</v>
      </c>
      <c r="C11" s="3">
        <v>38606470.955634974</v>
      </c>
      <c r="D11" s="2">
        <f>Table4[[#This Row],[March 2023 Outstanding]]/$C$22</f>
        <v>4.7613955690680533E-2</v>
      </c>
      <c r="E11" s="4">
        <v>686.76923076923072</v>
      </c>
      <c r="F11" s="2">
        <v>1.0238461538461538E-2</v>
      </c>
      <c r="G11" s="5">
        <f>Table4[[#This Row],[Failure ]]*Table4[[#This Row],[March 2023 Outstanding]]</f>
        <v>395270.86801500118</v>
      </c>
      <c r="L11" s="6"/>
    </row>
    <row r="12" spans="2:12" x14ac:dyDescent="0.25">
      <c r="B12" t="s">
        <v>14</v>
      </c>
      <c r="C12" s="3">
        <v>135806840.34295243</v>
      </c>
      <c r="D12" s="2">
        <f>Table4[[#This Row],[March 2023 Outstanding]]/$C$22</f>
        <v>0.16749266945459684</v>
      </c>
      <c r="E12" s="4">
        <v>710.57692307692309</v>
      </c>
      <c r="F12" s="2">
        <v>7.3923076923076928E-3</v>
      </c>
      <c r="G12" s="5">
        <f>Table4[[#This Row],[Failure ]]*Table4[[#This Row],[March 2023 Outstanding]]</f>
        <v>1003925.95053521</v>
      </c>
      <c r="I12" s="7"/>
      <c r="L12" s="6"/>
    </row>
    <row r="13" spans="2:12" x14ac:dyDescent="0.25">
      <c r="B13" t="s">
        <v>15</v>
      </c>
      <c r="C13" s="3">
        <v>9770931.4637301583</v>
      </c>
      <c r="D13" s="2">
        <f>Table4[[#This Row],[March 2023 Outstanding]]/$C$22</f>
        <v>1.2050640378535272E-2</v>
      </c>
      <c r="E13" s="4">
        <v>689.29032258064512</v>
      </c>
      <c r="F13" s="2">
        <v>1.0238709677419361E-2</v>
      </c>
      <c r="G13" s="5">
        <f>Table4[[#This Row],[Failure ]]*Table4[[#This Row],[March 2023 Outstanding]]</f>
        <v>100041.7305350953</v>
      </c>
      <c r="L13" s="6"/>
    </row>
    <row r="14" spans="2:12" x14ac:dyDescent="0.25">
      <c r="B14" t="s">
        <v>16</v>
      </c>
      <c r="C14" s="3">
        <v>29842132.190106716</v>
      </c>
      <c r="D14" s="2">
        <f>Table4[[#This Row],[March 2023 Outstanding]]/$C$22</f>
        <v>3.6804761601960889E-2</v>
      </c>
      <c r="E14" s="4">
        <v>698.27272727272725</v>
      </c>
      <c r="F14" s="2">
        <v>9.0636363636363657E-3</v>
      </c>
      <c r="G14" s="5">
        <f>Table4[[#This Row],[Failure ]]*Table4[[#This Row],[March 2023 Outstanding]]</f>
        <v>270478.23448669456</v>
      </c>
      <c r="L14" s="6"/>
    </row>
    <row r="15" spans="2:12" x14ac:dyDescent="0.25">
      <c r="B15" t="s">
        <v>17</v>
      </c>
      <c r="C15" s="3">
        <v>20306587.694327291</v>
      </c>
      <c r="D15" s="2">
        <f>Table4[[#This Row],[March 2023 Outstanding]]/$C$22</f>
        <v>2.5044427599137848E-2</v>
      </c>
      <c r="E15" s="4">
        <v>646.77659574468089</v>
      </c>
      <c r="F15" s="2">
        <v>1.3569148936170226E-2</v>
      </c>
      <c r="G15" s="5">
        <f>Table4[[#This Row],[Failure ]]*Table4[[#This Row],[March 2023 Outstanding]]</f>
        <v>275543.11280972854</v>
      </c>
      <c r="L15" s="6"/>
    </row>
    <row r="16" spans="2:12" x14ac:dyDescent="0.25">
      <c r="B16" t="s">
        <v>18</v>
      </c>
      <c r="C16" s="3">
        <v>2682807.7265348714</v>
      </c>
      <c r="D16" s="2">
        <f>Table4[[#This Row],[March 2023 Outstanding]]/$C$22</f>
        <v>3.3087481206101289E-3</v>
      </c>
      <c r="E16" s="4">
        <v>685.60256410256409</v>
      </c>
      <c r="F16" s="2">
        <v>1.0407692307692311E-2</v>
      </c>
      <c r="G16" s="5">
        <f>Table4[[#This Row],[Failure ]]*Table4[[#This Row],[March 2023 Outstanding]]</f>
        <v>27921.837338474477</v>
      </c>
      <c r="L16" s="6"/>
    </row>
    <row r="17" spans="2:12" x14ac:dyDescent="0.25">
      <c r="B17" t="s">
        <v>19</v>
      </c>
      <c r="C17" s="3">
        <v>0</v>
      </c>
      <c r="D17" s="2">
        <f>Table4[[#This Row],[March 2023 Outstanding]]/$C$22</f>
        <v>0</v>
      </c>
      <c r="E17" s="4">
        <v>586</v>
      </c>
      <c r="F17" s="2">
        <v>2.0299999999999999E-2</v>
      </c>
      <c r="G17" s="5">
        <f>Table4[[#This Row],[Failure ]]*Table4[[#This Row],[March 2023 Outstanding]]</f>
        <v>0</v>
      </c>
      <c r="L17" s="6"/>
    </row>
    <row r="18" spans="2:12" x14ac:dyDescent="0.25">
      <c r="B18" t="s">
        <v>20</v>
      </c>
      <c r="C18" s="3">
        <v>91298906.238513306</v>
      </c>
      <c r="D18" s="2">
        <f>Table4[[#This Row],[March 2023 Outstanding]]/$C$22</f>
        <v>0.11260034830025481</v>
      </c>
      <c r="E18" s="4">
        <v>649.75</v>
      </c>
      <c r="F18" s="2">
        <v>1.4979166666666667E-2</v>
      </c>
      <c r="G18" s="5">
        <f>Table4[[#This Row],[Failure ]]*Table4[[#This Row],[March 2023 Outstanding]]</f>
        <v>1367581.5330310639</v>
      </c>
      <c r="L18" s="6"/>
    </row>
    <row r="19" spans="2:12" x14ac:dyDescent="0.25">
      <c r="B19" t="s">
        <v>21</v>
      </c>
      <c r="C19" s="3">
        <v>36652354.917449184</v>
      </c>
      <c r="D19" s="2">
        <f>Table4[[#This Row],[March 2023 Outstanding]]/$C$22</f>
        <v>4.5203914261005493E-2</v>
      </c>
      <c r="E19" s="4">
        <v>679.3149606299213</v>
      </c>
      <c r="F19" s="2">
        <v>1.0321259842519694E-2</v>
      </c>
      <c r="G19" s="5">
        <f>Table4[[#This Row],[Failure ]]*Table4[[#This Row],[March 2023 Outstanding]]</f>
        <v>378298.47894324746</v>
      </c>
      <c r="L19" s="6"/>
    </row>
    <row r="20" spans="2:12" x14ac:dyDescent="0.25">
      <c r="B20" t="s">
        <v>22</v>
      </c>
      <c r="C20" s="3">
        <v>38809126.636886366</v>
      </c>
      <c r="D20" s="2">
        <f>Table4[[#This Row],[March 2023 Outstanding]]/$C$22</f>
        <v>4.7863894066002562E-2</v>
      </c>
      <c r="E20" s="4">
        <v>642.93333333333328</v>
      </c>
      <c r="F20" s="2">
        <v>1.4119999999999995E-2</v>
      </c>
      <c r="G20" s="5">
        <f>Table4[[#This Row],[Failure ]]*Table4[[#This Row],[March 2023 Outstanding]]</f>
        <v>547984.86811283533</v>
      </c>
      <c r="L20" s="6"/>
    </row>
    <row r="21" spans="2:12" x14ac:dyDescent="0.25">
      <c r="B21" t="s">
        <v>23</v>
      </c>
      <c r="C21" s="3">
        <v>120329707.16080375</v>
      </c>
      <c r="D21" s="2">
        <f>Table4[[#This Row],[March 2023 Outstanding]]/$C$22</f>
        <v>0.14840448254415803</v>
      </c>
      <c r="E21" s="4">
        <v>703.32258064516134</v>
      </c>
      <c r="F21" s="2">
        <v>8.9903225806451607E-3</v>
      </c>
      <c r="G21" s="5">
        <f>Table4[[#This Row],[Failure ]]*Table4[[#This Row],[March 2023 Outstanding]]</f>
        <v>1081802.8834101937</v>
      </c>
      <c r="L21" s="6"/>
    </row>
    <row r="22" spans="2:12" ht="15.75" thickBot="1" x14ac:dyDescent="0.3">
      <c r="B22" s="8" t="s">
        <v>24</v>
      </c>
      <c r="C22" s="9">
        <f>SUM(C3:C21)</f>
        <v>810822591.73000002</v>
      </c>
      <c r="D22" s="10">
        <f>SUM(D3:D21)</f>
        <v>0.99999999999999989</v>
      </c>
      <c r="E22" s="14">
        <f>SUMPRODUCT(D3:D21,E3:E21)</f>
        <v>683.49900275473806</v>
      </c>
      <c r="F22" s="15">
        <f>SUMPRODUCT(D3:D21,F3:F21)</f>
        <v>1.0659896160539912E-2</v>
      </c>
      <c r="G22" s="16">
        <f>Table4[[#This Row],[Failure ]]*Table4[[#This Row],[March 2023 Outstanding]]</f>
        <v>8643284.6324616466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AD035D-861B-4B77-B865-E4C3A76CE83D}"/>
</file>

<file path=customXml/itemProps2.xml><?xml version="1.0" encoding="utf-8"?>
<ds:datastoreItem xmlns:ds="http://schemas.openxmlformats.org/officeDocument/2006/customXml" ds:itemID="{EE9C5CA0-4524-425D-B2D9-097A2D62CFBB}"/>
</file>

<file path=customXml/itemProps3.xml><?xml version="1.0" encoding="utf-8"?>
<ds:datastoreItem xmlns:ds="http://schemas.openxmlformats.org/officeDocument/2006/customXml" ds:itemID="{02668A46-C764-44E2-B723-51ACC0188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2023-04-17T02:27:21Z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