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297EFED6-8037-469E-93CA-163A9793C482}" xr6:coauthVersionLast="47" xr6:coauthVersionMax="47" xr10:uidLastSave="{00000000-0000-0000-0000-000000000000}"/>
  <bookViews>
    <workbookView xWindow="28680" yWindow="-120" windowWidth="29040" windowHeight="15840" xr2:uid="{CD657136-0C2C-4CDA-9F71-6B8D995C9D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22" i="1"/>
  <c r="D20" i="1" l="1"/>
  <c r="D12" i="1"/>
  <c r="D4" i="1"/>
  <c r="D21" i="1"/>
  <c r="D13" i="1"/>
  <c r="D5" i="1"/>
  <c r="D14" i="1"/>
  <c r="D6" i="1"/>
  <c r="D15" i="1"/>
  <c r="D7" i="1"/>
  <c r="D16" i="1"/>
  <c r="D8" i="1"/>
  <c r="D17" i="1"/>
  <c r="D9" i="1"/>
  <c r="D19" i="1"/>
  <c r="D3" i="1"/>
  <c r="D18" i="1"/>
  <c r="D10" i="1"/>
  <c r="D11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<sst xmlns="http://schemas.openxmlformats.org/spreadsheetml/2006/main" count="26" uniqueCount="26">
  <si>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</si>
  <si>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</si>
  <si>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</si>
  <si>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</si>
  <si>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</si>
  <si>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</si>
  <si>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</si>
  <si>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</si>
  <si>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</si>
  <si>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</si>
  <si>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</si>
  <si>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</si>
  <si>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</si>
  <si>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</si>
  <si>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</si>
  <si>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</si>
  <si>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</si>
  <si>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</si>
  <si>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</si>
  <si>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</si>
  <si>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</si>
  <si>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</si>
  <si>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</si>
  <si>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</si>
  <si>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</si>
  <si>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November 2022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</si>
</sst>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24BBF8-A1AD-4F8D-A776-4F2C928996CA}" name="Table4" displayName="Table4" ref="B2:G22" totalsRowShown="0" headerRowDxfId="7" dataDxfId="6" dataCellStyle="Percent">
  <tableColumns count="6">
    <tableColumn id="1" xr3:uid="{C6D4653A-F9CA-4B00-9147-E51142C019BC}" name="Industry" dataDxfId="5"/>
    <tableColumn id="2" xr3:uid="{5A896B85-DB54-4677-95DD-41D27C5B2AC8}" name="November 2022 Outstanding" dataDxfId="4" dataCellStyle="Currency"/>
    <tableColumn id="3" xr3:uid="{EB2C3DE8-E00C-4C9D-BBFF-5316A46B9562}" name="Portfolio Weight" dataDxfId="3" dataCellStyle="Percent"/>
    <tableColumn id="5" xr3:uid="{86973263-88E6-4A84-B70C-8B4AA85340AB}" name="Equifax Score " dataDxfId="2"/>
    <tableColumn id="7" xr3:uid="{262AE07F-1CCE-4756-8B47-51E9113C9570}" name="Failure " dataDxfId="1" dataCellStyle="Percent"/>
    <tableColumn id="8" xr3:uid="{0F72EA4A-A5F4-4F83-9229-938C50B881A7}" name="Probability of Failure" dataDxfId="0" dataCellStyle="Currency">
      <calculatedColumnFormula>Table4[[#This Row],[Failure ]]*Table4[[#This Row],[November 2022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1CC8-85AB-4798-A625-C65CAED0D7FD}">
  <dimension ref="B2:L28"/>
  <sheetViews>
    <sheetView tabSelected="1" workbookViewId="0">
      <selection activeCell="K6" sqref="K6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18436086.613327209</v>
      </c>
      <c r="D3" s="2">
        <f>Table4[[#This Row],[November 2022 Outstanding]]/$C$22</f>
        <v>2.4915283729038947E-2</v>
      </c>
      <c r="E3" s="4">
        <v>630.11267605633805</v>
      </c>
      <c r="F3" s="2">
        <v>1.4871830985915506E-2</v>
      </c>
      <c r="G3" s="5">
        <f>Table4[[#This Row],[Failure ]]*Table4[[#This Row],[November 2022 Outstanding]]</f>
        <v>274178.36415510165</v>
      </c>
      <c r="L3" s="6"/>
    </row>
    <row r="4" spans="2:12" x14ac:dyDescent="0.25">
      <c r="B4" t="s">
        <v>6</v>
      </c>
      <c r="C4" s="3">
        <v>558232.67439080786</v>
      </c>
      <c r="D4" s="2">
        <f>Table4[[#This Row],[November 2022 Outstanding]]/$C$22</f>
        <v>7.5441853583031542E-4</v>
      </c>
      <c r="E4" s="4">
        <v>708.17391304347825</v>
      </c>
      <c r="F4" s="2">
        <v>8.0826086956521746E-3</v>
      </c>
      <c r="G4" s="5">
        <f>Table4[[#This Row],[Failure ]]*Table4[[#This Row],[November 2022 Outstanding]]</f>
        <v>4511.9762682283126</v>
      </c>
      <c r="L4" s="6"/>
    </row>
    <row r="5" spans="2:12" x14ac:dyDescent="0.25">
      <c r="B5" t="s">
        <v>7</v>
      </c>
      <c r="C5" s="3">
        <v>96797438.514131039</v>
      </c>
      <c r="D5" s="2">
        <f>Table4[[#This Row],[November 2022 Outstanding]]/$C$22</f>
        <v>0.1308160292043955</v>
      </c>
      <c r="E5" s="4">
        <v>648.11111111111109</v>
      </c>
      <c r="F5" s="2">
        <v>1.3951851851851852E-2</v>
      </c>
      <c r="G5" s="5">
        <f>Table4[[#This Row],[Failure ]]*Table4[[#This Row],[November 2022 Outstanding]]</f>
        <v>1350503.5217878949</v>
      </c>
      <c r="L5" s="6"/>
    </row>
    <row r="6" spans="2:12" x14ac:dyDescent="0.25">
      <c r="B6" t="s">
        <v>8</v>
      </c>
      <c r="C6" s="3">
        <v>1122551.6403381126</v>
      </c>
      <c r="D6" s="2">
        <f>Table4[[#This Row],[November 2022 Outstanding]]/$C$22</f>
        <v>1.5170623357401646E-3</v>
      </c>
      <c r="E6" s="4">
        <v>686.67857142857144</v>
      </c>
      <c r="F6" s="2">
        <v>9.832142857142857E-3</v>
      </c>
      <c r="G6" s="5">
        <f>Table4[[#This Row],[Failure ]]*Table4[[#This Row],[November 2022 Outstanding]]</f>
        <v>11037.088092324371</v>
      </c>
      <c r="L6" s="6"/>
    </row>
    <row r="7" spans="2:12" x14ac:dyDescent="0.25">
      <c r="B7" t="s">
        <v>9</v>
      </c>
      <c r="C7" s="3">
        <v>17861760.889202319</v>
      </c>
      <c r="D7" s="2">
        <f>Table4[[#This Row],[November 2022 Outstanding]]/$C$22</f>
        <v>2.4139116385633583E-2</v>
      </c>
      <c r="E7" s="4">
        <v>664.05</v>
      </c>
      <c r="F7" s="2">
        <v>1.1585714285714288E-2</v>
      </c>
      <c r="G7" s="5">
        <f>Table4[[#This Row],[Failure ]]*Table4[[#This Row],[November 2022 Outstanding]]</f>
        <v>206941.25830204404</v>
      </c>
      <c r="L7" s="6"/>
    </row>
    <row r="8" spans="2:12" x14ac:dyDescent="0.25">
      <c r="B8" t="s">
        <v>10</v>
      </c>
      <c r="C8" s="3">
        <v>341800.06542965554</v>
      </c>
      <c r="D8" s="2">
        <f>Table4[[#This Row],[November 2022 Outstanding]]/$C$22</f>
        <v>4.6192262964461257E-4</v>
      </c>
      <c r="E8" s="4">
        <v>639.92857142857144</v>
      </c>
      <c r="F8" s="2">
        <v>1.3692857142857144E-2</v>
      </c>
      <c r="G8" s="5">
        <f>Table4[[#This Row],[Failure ]]*Table4[[#This Row],[November 2022 Outstanding]]</f>
        <v>4680.2194673474978</v>
      </c>
      <c r="L8" s="6"/>
    </row>
    <row r="9" spans="2:12" x14ac:dyDescent="0.25">
      <c r="B9" t="s">
        <v>11</v>
      </c>
      <c r="C9" s="3">
        <v>392226.88249766361</v>
      </c>
      <c r="D9" s="2">
        <f>Table4[[#This Row],[November 2022 Outstanding]]/$C$22</f>
        <v>5.300714988245572E-4</v>
      </c>
      <c r="E9" s="4">
        <v>653.5</v>
      </c>
      <c r="F9" s="2">
        <v>1.315E-2</v>
      </c>
      <c r="G9" s="5">
        <f>Table4[[#This Row],[Failure ]]*Table4[[#This Row],[November 2022 Outstanding]]</f>
        <v>5157.7835048442766</v>
      </c>
      <c r="L9" s="6"/>
    </row>
    <row r="10" spans="2:12" x14ac:dyDescent="0.25">
      <c r="B10" t="s">
        <v>12</v>
      </c>
      <c r="C10" s="3">
        <v>133597715.7582459</v>
      </c>
      <c r="D10" s="2">
        <f>Table4[[#This Row],[November 2022 Outstanding]]/$C$22</f>
        <v>0.18054943348237332</v>
      </c>
      <c r="E10" s="4">
        <v>715</v>
      </c>
      <c r="F10" s="2">
        <v>7.9660714285714248E-3</v>
      </c>
      <c r="G10" s="5">
        <f>Table4[[#This Row],[Failure ]]*Table4[[#This Row],[November 2022 Outstanding]]</f>
        <v>1064248.946424169</v>
      </c>
      <c r="L10" s="6"/>
    </row>
    <row r="11" spans="2:12" x14ac:dyDescent="0.25">
      <c r="B11" t="s">
        <v>13</v>
      </c>
      <c r="C11" s="3">
        <v>40031706.552142404</v>
      </c>
      <c r="D11" s="2">
        <f>Table4[[#This Row],[November 2022 Outstanding]]/$C$22</f>
        <v>5.4100490403600453E-2</v>
      </c>
      <c r="E11" s="4">
        <v>705.53846153846155</v>
      </c>
      <c r="F11" s="2">
        <v>8.3692307692307694E-3</v>
      </c>
      <c r="G11" s="5">
        <f>Table4[[#This Row],[Failure ]]*Table4[[#This Row],[November 2022 Outstanding]]</f>
        <v>335034.59022100718</v>
      </c>
      <c r="L11" s="6"/>
    </row>
    <row r="12" spans="2:12" x14ac:dyDescent="0.25">
      <c r="B12" t="s">
        <v>14</v>
      </c>
      <c r="C12" s="3">
        <v>131873344.5416396</v>
      </c>
      <c r="D12" s="2">
        <f>Table4[[#This Row],[November 2022 Outstanding]]/$C$22</f>
        <v>0.17821904748359652</v>
      </c>
      <c r="E12" s="4">
        <v>712.4</v>
      </c>
      <c r="F12" s="2">
        <v>7.2840000000000005E-3</v>
      </c>
      <c r="G12" s="5">
        <f>Table4[[#This Row],[Failure ]]*Table4[[#This Row],[November 2022 Outstanding]]</f>
        <v>960565.4416413029</v>
      </c>
      <c r="I12" s="7"/>
      <c r="L12" s="6"/>
    </row>
    <row r="13" spans="2:12" x14ac:dyDescent="0.25">
      <c r="B13" t="s">
        <v>15</v>
      </c>
      <c r="C13" s="3">
        <v>9492233.2498148326</v>
      </c>
      <c r="D13" s="2">
        <f>Table4[[#This Row],[November 2022 Outstanding]]/$C$22</f>
        <v>1.2828193401434226E-2</v>
      </c>
      <c r="E13" s="4">
        <v>686.06153846153848</v>
      </c>
      <c r="F13" s="2">
        <v>1.0389230769230777E-2</v>
      </c>
      <c r="G13" s="5">
        <f>Table4[[#This Row],[Failure ]]*Table4[[#This Row],[November 2022 Outstanding]]</f>
        <v>98617.001747691713</v>
      </c>
      <c r="L13" s="6"/>
    </row>
    <row r="14" spans="2:12" x14ac:dyDescent="0.25">
      <c r="B14" t="s">
        <v>16</v>
      </c>
      <c r="C14" s="3">
        <v>30325185.242428873</v>
      </c>
      <c r="D14" s="2">
        <f>Table4[[#This Row],[November 2022 Outstanding]]/$C$22</f>
        <v>4.098269932755659E-2</v>
      </c>
      <c r="E14" s="4">
        <v>698.27272727272725</v>
      </c>
      <c r="F14" s="2">
        <v>9.0636363636363657E-3</v>
      </c>
      <c r="G14" s="5">
        <f>Table4[[#This Row],[Failure ]]*Table4[[#This Row],[November 2022 Outstanding]]</f>
        <v>274856.45169728721</v>
      </c>
      <c r="L14" s="6"/>
    </row>
    <row r="15" spans="2:12" x14ac:dyDescent="0.25">
      <c r="B15" t="s">
        <v>17</v>
      </c>
      <c r="C15" s="3">
        <v>14382951.28331071</v>
      </c>
      <c r="D15" s="2">
        <f>Table4[[#This Row],[November 2022 Outstanding]]/$C$22</f>
        <v>1.9437710377514756E-2</v>
      </c>
      <c r="E15" s="4">
        <v>640.90322580645159</v>
      </c>
      <c r="F15" s="2">
        <v>1.4013978494623663E-2</v>
      </c>
      <c r="G15" s="5">
        <f>Table4[[#This Row],[Failure ]]*Table4[[#This Row],[November 2022 Outstanding]]</f>
        <v>201562.36997353609</v>
      </c>
      <c r="L15" s="6"/>
    </row>
    <row r="16" spans="2:12" x14ac:dyDescent="0.25">
      <c r="B16" t="s">
        <v>18</v>
      </c>
      <c r="C16" s="3">
        <v>4109987.4226465276</v>
      </c>
      <c r="D16" s="2">
        <f>Table4[[#This Row],[November 2022 Outstanding]]/$C$22</f>
        <v>5.5544056016744369E-3</v>
      </c>
      <c r="E16" s="4">
        <v>685.42168674698792</v>
      </c>
      <c r="F16" s="2">
        <v>1.054698795180724E-2</v>
      </c>
      <c r="G16" s="5">
        <f>Table4[[#This Row],[Failure ]]*Table4[[#This Row],[November 2022 Outstanding]]</f>
        <v>43347.987828732214</v>
      </c>
      <c r="L16" s="6"/>
    </row>
    <row r="17" spans="2:12" x14ac:dyDescent="0.25">
      <c r="B17" t="s">
        <v>19</v>
      </c>
      <c r="C17" s="3">
        <v>0</v>
      </c>
      <c r="D17" s="2">
        <f>Table4[[#This Row],[November 2022 Outstanding]]/$C$22</f>
        <v>0</v>
      </c>
      <c r="E17" s="4">
        <v>586</v>
      </c>
      <c r="F17" s="2">
        <v>2.0299999999999999E-2</v>
      </c>
      <c r="G17" s="5">
        <f>Table4[[#This Row],[Failure ]]*Table4[[#This Row],[November 2022 Outstanding]]</f>
        <v>0</v>
      </c>
      <c r="L17" s="6"/>
    </row>
    <row r="18" spans="2:12" x14ac:dyDescent="0.25">
      <c r="B18" t="s">
        <v>20</v>
      </c>
      <c r="C18" s="3">
        <v>66676472.91873958</v>
      </c>
      <c r="D18" s="2">
        <f>Table4[[#This Row],[November 2022 Outstanding]]/$C$22</f>
        <v>9.010932068528428E-2</v>
      </c>
      <c r="E18" s="4">
        <v>670.875</v>
      </c>
      <c r="F18" s="2">
        <v>1.205E-2</v>
      </c>
      <c r="G18" s="5">
        <f>Table4[[#This Row],[Failure ]]*Table4[[#This Row],[November 2022 Outstanding]]</f>
        <v>803451.49867081188</v>
      </c>
      <c r="L18" s="6"/>
    </row>
    <row r="19" spans="2:12" x14ac:dyDescent="0.25">
      <c r="B19" t="s">
        <v>21</v>
      </c>
      <c r="C19" s="3">
        <v>33581807.878112048</v>
      </c>
      <c r="D19" s="2">
        <f>Table4[[#This Row],[November 2022 Outstanding]]/$C$22</f>
        <v>4.5383832749646399E-2</v>
      </c>
      <c r="E19" s="4">
        <v>680.90441176470586</v>
      </c>
      <c r="F19" s="2">
        <v>1.0305147058823549E-2</v>
      </c>
      <c r="G19" s="5">
        <f>Table4[[#This Row],[Failure ]]*Table4[[#This Row],[November 2022 Outstanding]]</f>
        <v>346065.46868510387</v>
      </c>
      <c r="L19" s="6"/>
    </row>
    <row r="20" spans="2:12" x14ac:dyDescent="0.25">
      <c r="B20" t="s">
        <v>22</v>
      </c>
      <c r="C20" s="3">
        <v>28288956.107476797</v>
      </c>
      <c r="D20" s="2">
        <f>Table4[[#This Row],[November 2022 Outstanding]]/$C$22</f>
        <v>3.8230855744982396E-2</v>
      </c>
      <c r="E20" s="4">
        <v>664.53846153846155</v>
      </c>
      <c r="F20" s="2">
        <v>1.236923076923077E-2</v>
      </c>
      <c r="G20" s="5">
        <f>Table4[[#This Row],[Failure ]]*Table4[[#This Row],[November 2022 Outstanding]]</f>
        <v>349912.62631402072</v>
      </c>
      <c r="L20" s="6"/>
    </row>
    <row r="21" spans="2:12" x14ac:dyDescent="0.25">
      <c r="B21" t="s">
        <v>23</v>
      </c>
      <c r="C21" s="3">
        <v>112080441.53612591</v>
      </c>
      <c r="D21" s="2">
        <f>Table4[[#This Row],[November 2022 Outstanding]]/$C$22</f>
        <v>0.15147010642322895</v>
      </c>
      <c r="E21" s="4">
        <v>691.56451612903231</v>
      </c>
      <c r="F21" s="2">
        <v>9.7758064516129065E-3</v>
      </c>
      <c r="G21" s="5">
        <f>Table4[[#This Row],[Failure ]]*Table4[[#This Row],[November 2022 Outstanding]]</f>
        <v>1095676.7034684829</v>
      </c>
      <c r="L21" s="6"/>
    </row>
    <row r="22" spans="2:12" ht="15.75" thickBot="1" x14ac:dyDescent="0.3">
      <c r="B22" s="8" t="s">
        <v>24</v>
      </c>
      <c r="C22" s="9">
        <f>SUM(C3:C21)</f>
        <v>739950899.76999998</v>
      </c>
      <c r="D22" s="10">
        <f>SUM(D3:D21)</f>
        <v>1</v>
      </c>
      <c r="E22" s="14">
        <f>SUMPRODUCT(D3:D21,E3:E21)</f>
        <v>688.15060249614942</v>
      </c>
      <c r="F22" s="15">
        <f>SUMPRODUCT(D3:D21,F3:F21)</f>
        <v>1.0041678847285027E-2</v>
      </c>
      <c r="G22" s="16">
        <f>Table4[[#This Row],[Failure ]]*Table4[[#This Row],[November 2022 Outstanding]]</f>
        <v>7430349.298249932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6872C4-7DC6-4C3A-81FF-9FD231562971}"/>
</file>

<file path=customXml/itemProps2.xml><?xml version="1.0" encoding="utf-8"?>
<ds:datastoreItem xmlns:ds="http://schemas.openxmlformats.org/officeDocument/2006/customXml" ds:itemID="{ECF4368B-D372-4772-A9B4-85EDB1D0B63F}"/>
</file>

<file path=customXml/itemProps3.xml><?xml version="1.0" encoding="utf-8"?>
<ds:datastoreItem xmlns:ds="http://schemas.openxmlformats.org/officeDocument/2006/customXml" ds:itemID="{8A3FA9FB-DC99-42B6-9C9E-47182EB25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 Wong</dc:creator>
  <cp:lastModifiedBy>Kevin Wong</cp:lastModifiedBy>
  <dcterms:created xsi:type="dcterms:W3CDTF">2022-11-14T06:06:39Z</dcterms:created>
  <dcterms:modified xsi:type="dcterms:W3CDTF">2022-12-12T00:04:03Z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