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13_ncr:1_{400592A2-7BC7-4685-AB11-46D16AB6AC3D}" xr6:coauthVersionLast="47" xr6:coauthVersionMax="47" xr10:uidLastSave="{00000000-0000-0000-0000-000000000000}"/>
  <bookViews>
    <workbookView xWindow="-120" yWindow="-120" windowWidth="29040" windowHeight="15840" xr2:uid="{CF2F1C93-0507-41AB-AAD9-7A615C52A0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18" i="1"/>
  <c r="G17" i="1"/>
  <c r="G15" i="1"/>
  <c r="G14" i="1"/>
  <c r="G11" i="1"/>
  <c r="G10" i="1"/>
  <c r="G9" i="1"/>
  <c r="G8" i="1"/>
  <c r="G7" i="1"/>
  <c r="G6" i="1"/>
  <c r="G5" i="1"/>
  <c r="G4" i="1"/>
  <c r="C22" i="1"/>
  <c r="G20" i="1" l="1"/>
  <c r="G3" i="1"/>
  <c r="G12" i="1"/>
  <c r="G16" i="1"/>
  <c r="G13" i="1"/>
  <c r="G19" i="1"/>
  <c r="D20" i="1"/>
  <c r="D12" i="1"/>
  <c r="D4" i="1"/>
  <c r="D21" i="1"/>
  <c r="D13" i="1"/>
  <c r="D5" i="1"/>
  <c r="D15" i="1"/>
  <c r="D7" i="1"/>
  <c r="D16" i="1"/>
  <c r="D8" i="1"/>
  <c r="D17" i="1"/>
  <c r="D9" i="1"/>
  <c r="D14" i="1"/>
  <c r="D6" i="1"/>
  <c r="D18" i="1"/>
  <c r="D10" i="1"/>
  <c r="D11" i="1"/>
  <c r="D3" i="1"/>
  <c r="D19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<sst xmlns="http://schemas.openxmlformats.org/spreadsheetml/2006/main" count="26" uniqueCount="26">
  <si>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</si>
  <si>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</si>
  <si>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</si>
  <si>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</si>
  <si>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</si>
  <si>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</si>
  <si>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</si>
  <si>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</si>
  <si>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</si>
  <si>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</si>
  <si>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</si>
  <si>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</si>
  <si>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</si>
  <si>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</si>
  <si>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</si>
  <si>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</si>
  <si>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</si>
  <si>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</si>
  <si>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</si>
  <si>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</si>
  <si>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</si>
  <si>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</si>
  <si>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</si>
  <si>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</si>
  <si>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</si>
  <si>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September 2022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</si>
</sst>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0" fontId="2" fillId="0" borderId="1" xfId="3" applyNumberFormat="1" applyFont="1" applyFill="1" applyBorder="1"/>
    <xf numFmtId="165" fontId="2" fillId="0" borderId="1" xfId="1" applyNumberFormat="1" applyFont="1" applyFill="1" applyBorder="1"/>
    <xf numFmtId="44" fontId="2" fillId="0" borderId="1" xfId="2" applyFont="1" applyFill="1" applyBorder="1"/>
    <xf numFmtId="0" fontId="0" fillId="0" borderId="0" xfId="0" applyFill="1"/>
    <xf numFmtId="9" fontId="0" fillId="0" borderId="0" xfId="3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B50261-4AC5-4E60-9BC3-95FE3E1A9CA5}" name="Table4" displayName="Table4" ref="B2:G22" totalsRowShown="0" headerRowDxfId="7" dataDxfId="6" dataCellStyle="Percent">
  <tableColumns count="6">
    <tableColumn id="1" xr3:uid="{FF802C97-9EAD-47B7-AC2C-21F4C1A1ED58}" name="Industry" dataDxfId="5"/>
    <tableColumn id="2" xr3:uid="{0D503FAA-362E-4923-A410-8F8C2A0B2E5B}" name="September 2022 Outstanding" dataDxfId="4" dataCellStyle="Currency"/>
    <tableColumn id="3" xr3:uid="{B693C4B4-F405-454C-AB60-7DC19262157F}" name="Portfolio Weight" dataDxfId="3" dataCellStyle="Percent"/>
    <tableColumn id="5" xr3:uid="{7D8B4C54-525E-4189-A705-9D631DD7696C}" name="Equifax Score " dataDxfId="2"/>
    <tableColumn id="7" xr3:uid="{B79273D1-BA26-457A-97A0-B86F79B5ADC9}" name="Failure " dataDxfId="1" dataCellStyle="Percent"/>
    <tableColumn id="8" xr3:uid="{6066A8B6-FA24-40D0-BEAF-2020B78DC0DC}" name="Probability of Failure" dataDxfId="0" dataCellStyle="Currency">
      <calculatedColumnFormula>Table4[[#This Row],[Failure ]]*Table4[[#This Row],[September 2022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49FA-BBFD-4927-9D77-9D5AA0060B0E}">
  <dimension ref="B2:K26"/>
  <sheetViews>
    <sheetView tabSelected="1" workbookViewId="0">
      <selection activeCell="G21" sqref="G21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1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1" x14ac:dyDescent="0.25">
      <c r="B3" t="s">
        <v>5</v>
      </c>
      <c r="C3" s="3">
        <v>18731223.352241401</v>
      </c>
      <c r="D3" s="2">
        <f>Table4[[#This Row],[September 2022 Outstanding]]/$C$22</f>
        <v>2.7126046306785712E-2</v>
      </c>
      <c r="E3" s="4">
        <v>626.17721518987344</v>
      </c>
      <c r="F3" s="2">
        <v>1.5167088607594944E-2</v>
      </c>
      <c r="G3" s="5">
        <f>Table4[[#This Row],[Failure ]]*Table4[[#This Row],[September 2022 Outstanding]]</f>
        <v>284098.12431209692</v>
      </c>
      <c r="K3" s="6"/>
    </row>
    <row r="4" spans="2:11" x14ac:dyDescent="0.25">
      <c r="B4" t="s">
        <v>6</v>
      </c>
      <c r="C4" s="3">
        <v>612881.32597341668</v>
      </c>
      <c r="D4" s="2">
        <f>Table4[[#This Row],[September 2022 Outstanding]]/$C$22</f>
        <v>8.8755800495698837E-4</v>
      </c>
      <c r="E4" s="4">
        <v>688.25925925925924</v>
      </c>
      <c r="F4" s="2">
        <v>1.0037037037037044E-2</v>
      </c>
      <c r="G4" s="5">
        <f>Table4[[#This Row],[Failure ]]*Table4[[#This Row],[September 2022 Outstanding]]</f>
        <v>6151.512568103557</v>
      </c>
      <c r="K4" s="6"/>
    </row>
    <row r="5" spans="2:11" x14ac:dyDescent="0.25">
      <c r="B5" t="s">
        <v>7</v>
      </c>
      <c r="C5" s="3">
        <v>94315399.78534463</v>
      </c>
      <c r="D5" s="2">
        <f>Table4[[#This Row],[September 2022 Outstanding]]/$C$22</f>
        <v>0.13658498721142653</v>
      </c>
      <c r="E5" s="4">
        <v>655.48</v>
      </c>
      <c r="F5" s="2">
        <v>1.3044000000000002E-2</v>
      </c>
      <c r="G5" s="5">
        <f>Table4[[#This Row],[Failure ]]*Table4[[#This Row],[September 2022 Outstanding]]</f>
        <v>1230250.0748000355</v>
      </c>
      <c r="K5" s="6"/>
    </row>
    <row r="6" spans="2:11" x14ac:dyDescent="0.25">
      <c r="B6" t="s">
        <v>8</v>
      </c>
      <c r="C6" s="3">
        <v>1219741.4112142134</v>
      </c>
      <c r="D6" s="2">
        <f>Table4[[#This Row],[September 2022 Outstanding]]/$C$22</f>
        <v>1.7663962134615036E-3</v>
      </c>
      <c r="E6" s="4">
        <v>683.11111111111109</v>
      </c>
      <c r="F6" s="2">
        <v>1.0137037037037033E-2</v>
      </c>
      <c r="G6" s="5">
        <f>Table4[[#This Row],[Failure ]]*Table4[[#This Row],[September 2022 Outstanding]]</f>
        <v>12364.563861086299</v>
      </c>
      <c r="K6" s="6"/>
    </row>
    <row r="7" spans="2:11" x14ac:dyDescent="0.25">
      <c r="B7" t="s">
        <v>9</v>
      </c>
      <c r="C7" s="3">
        <v>19175221.390565079</v>
      </c>
      <c r="D7" s="2">
        <f>Table4[[#This Row],[September 2022 Outstanding]]/$C$22</f>
        <v>2.7769032144987726E-2</v>
      </c>
      <c r="E7" s="4">
        <v>661.51388888888891</v>
      </c>
      <c r="F7" s="2">
        <v>1.1872569444444455E-2</v>
      </c>
      <c r="G7" s="5">
        <f>Table4[[#This Row],[Failure ]]*Table4[[#This Row],[September 2022 Outstanding]]</f>
        <v>227659.14757208066</v>
      </c>
      <c r="K7" s="6"/>
    </row>
    <row r="8" spans="2:11" x14ac:dyDescent="0.25">
      <c r="B8" t="s">
        <v>10</v>
      </c>
      <c r="C8" s="3">
        <v>535137.89792736259</v>
      </c>
      <c r="D8" s="2">
        <f>Table4[[#This Row],[September 2022 Outstanding]]/$C$22</f>
        <v>7.7497209481283452E-4</v>
      </c>
      <c r="E8" s="4">
        <v>641.6</v>
      </c>
      <c r="F8" s="2">
        <v>1.3453333333333333E-2</v>
      </c>
      <c r="G8" s="5">
        <f>Table4[[#This Row],[Failure ]]*Table4[[#This Row],[September 2022 Outstanding]]</f>
        <v>7199.3885201161174</v>
      </c>
      <c r="K8" s="6"/>
    </row>
    <row r="9" spans="2:11" x14ac:dyDescent="0.25">
      <c r="B9" t="s">
        <v>11</v>
      </c>
      <c r="C9" s="3">
        <v>450078.00043545582</v>
      </c>
      <c r="D9" s="2">
        <f>Table4[[#This Row],[September 2022 Outstanding]]/$C$22</f>
        <v>6.5179067335272413E-4</v>
      </c>
      <c r="E9" s="4">
        <v>663.7</v>
      </c>
      <c r="F9" s="2">
        <v>1.0929999999999997E-2</v>
      </c>
      <c r="G9" s="5">
        <f>Table4[[#This Row],[Failure ]]*Table4[[#This Row],[September 2022 Outstanding]]</f>
        <v>4919.3525447595312</v>
      </c>
      <c r="K9" s="6"/>
    </row>
    <row r="10" spans="2:11" x14ac:dyDescent="0.25">
      <c r="B10" t="s">
        <v>12</v>
      </c>
      <c r="C10" s="3">
        <v>119167032.75492045</v>
      </c>
      <c r="D10" s="2">
        <f>Table4[[#This Row],[September 2022 Outstanding]]/$C$22</f>
        <v>0.17257444364227356</v>
      </c>
      <c r="E10" s="4">
        <v>719.57407407407402</v>
      </c>
      <c r="F10" s="2">
        <v>7.6592592592592563E-3</v>
      </c>
      <c r="G10" s="5">
        <f>Table4[[#This Row],[Failure ]]*Table4[[#This Row],[September 2022 Outstanding]]</f>
        <v>912731.19902657554</v>
      </c>
      <c r="K10" s="6"/>
    </row>
    <row r="11" spans="2:11" x14ac:dyDescent="0.25">
      <c r="B11" t="s">
        <v>13</v>
      </c>
      <c r="C11" s="3">
        <v>37409410.120744422</v>
      </c>
      <c r="D11" s="2">
        <f>Table4[[#This Row],[September 2022 Outstanding]]/$C$22</f>
        <v>5.4175286480870603E-2</v>
      </c>
      <c r="E11" s="4">
        <v>698.24</v>
      </c>
      <c r="F11" s="2">
        <v>8.4199999999999987E-3</v>
      </c>
      <c r="G11" s="5">
        <f>Table4[[#This Row],[Failure ]]*Table4[[#This Row],[September 2022 Outstanding]]</f>
        <v>314987.23321666796</v>
      </c>
      <c r="K11" s="6"/>
    </row>
    <row r="12" spans="2:11" x14ac:dyDescent="0.25">
      <c r="B12" t="s">
        <v>14</v>
      </c>
      <c r="C12" s="3">
        <v>120855179.66276446</v>
      </c>
      <c r="D12" s="2">
        <f>Table4[[#This Row],[September 2022 Outstanding]]/$C$22</f>
        <v>0.17501917190874602</v>
      </c>
      <c r="E12" s="4">
        <v>712.32</v>
      </c>
      <c r="F12" s="2">
        <v>7.2840000000000005E-3</v>
      </c>
      <c r="G12" s="5">
        <f>Table4[[#This Row],[Failure ]]*Table4[[#This Row],[September 2022 Outstanding]]</f>
        <v>880309.12866357644</v>
      </c>
      <c r="I12" s="7"/>
      <c r="K12" s="6"/>
    </row>
    <row r="13" spans="2:11" x14ac:dyDescent="0.25">
      <c r="B13" t="s">
        <v>15</v>
      </c>
      <c r="C13" s="3">
        <v>9741375.2037447095</v>
      </c>
      <c r="D13" s="2">
        <f>Table4[[#This Row],[September 2022 Outstanding]]/$C$22</f>
        <v>1.4107193635963623E-2</v>
      </c>
      <c r="E13" s="4">
        <v>685.74603174603169</v>
      </c>
      <c r="F13" s="2">
        <v>1.0482539682539685E-2</v>
      </c>
      <c r="G13" s="5">
        <f>Table4[[#This Row],[Failure ]]*Table4[[#This Row],[September 2022 Outstanding]]</f>
        <v>102114.35213576203</v>
      </c>
      <c r="K13" s="6"/>
    </row>
    <row r="14" spans="2:11" x14ac:dyDescent="0.25">
      <c r="B14" t="s">
        <v>16</v>
      </c>
      <c r="C14" s="3">
        <v>31392964.750601038</v>
      </c>
      <c r="D14" s="2">
        <f>Table4[[#This Row],[September 2022 Outstanding]]/$C$22</f>
        <v>4.5462434541425498E-2</v>
      </c>
      <c r="E14" s="4">
        <v>718.11111111111109</v>
      </c>
      <c r="F14" s="2">
        <v>6.5000000000000023E-3</v>
      </c>
      <c r="G14" s="5">
        <f>Table4[[#This Row],[Failure ]]*Table4[[#This Row],[September 2022 Outstanding]]</f>
        <v>204054.27087890683</v>
      </c>
      <c r="K14" s="6"/>
    </row>
    <row r="15" spans="2:11" x14ac:dyDescent="0.25">
      <c r="B15" t="s">
        <v>17</v>
      </c>
      <c r="C15" s="3">
        <v>8692718.3091742266</v>
      </c>
      <c r="D15" s="2">
        <f>Table4[[#This Row],[September 2022 Outstanding]]/$C$22</f>
        <v>1.2588557348993869E-2</v>
      </c>
      <c r="E15" s="4">
        <v>644.24468085106378</v>
      </c>
      <c r="F15" s="2">
        <v>1.3735106382978731E-2</v>
      </c>
      <c r="G15" s="5">
        <f>Table4[[#This Row],[Failure ]]*Table4[[#This Row],[September 2022 Outstanding]]</f>
        <v>119395.410733775</v>
      </c>
      <c r="K15" s="6"/>
    </row>
    <row r="16" spans="2:11" x14ac:dyDescent="0.25">
      <c r="B16" t="s">
        <v>18</v>
      </c>
      <c r="C16" s="3">
        <v>4451054.9201591574</v>
      </c>
      <c r="D16" s="2">
        <f>Table4[[#This Row],[September 2022 Outstanding]]/$C$22</f>
        <v>6.4458962240624739E-3</v>
      </c>
      <c r="E16" s="4">
        <v>685.15730337078651</v>
      </c>
      <c r="F16" s="2">
        <v>1.046067415730338E-2</v>
      </c>
      <c r="G16" s="5">
        <f>Table4[[#This Row],[Failure ]]*Table4[[#This Row],[September 2022 Outstanding]]</f>
        <v>46561.035176046957</v>
      </c>
      <c r="K16" s="6"/>
    </row>
    <row r="17" spans="2:11" x14ac:dyDescent="0.25">
      <c r="B17" t="s">
        <v>19</v>
      </c>
      <c r="C17" s="3">
        <v>0</v>
      </c>
      <c r="D17" s="2">
        <f>Table4[[#This Row],[September 2022 Outstanding]]/$C$22</f>
        <v>0</v>
      </c>
      <c r="E17" s="4">
        <v>557.66666666666663</v>
      </c>
      <c r="F17" s="2">
        <v>2.0300000000000006E-2</v>
      </c>
      <c r="G17" s="5">
        <f>Table4[[#This Row],[Failure ]]*Table4[[#This Row],[September 2022 Outstanding]]</f>
        <v>0</v>
      </c>
      <c r="K17" s="6"/>
    </row>
    <row r="18" spans="2:11" x14ac:dyDescent="0.25">
      <c r="B18" t="s">
        <v>20</v>
      </c>
      <c r="C18" s="3">
        <v>66227977.94299186</v>
      </c>
      <c r="D18" s="2">
        <f>Table4[[#This Row],[September 2022 Outstanding]]/$C$22</f>
        <v>9.5909549670251948E-2</v>
      </c>
      <c r="E18" s="4">
        <v>671.6</v>
      </c>
      <c r="F18" s="2">
        <v>1.1859999999999994E-2</v>
      </c>
      <c r="G18" s="5">
        <f>Table4[[#This Row],[Failure ]]*Table4[[#This Row],[September 2022 Outstanding]]</f>
        <v>785463.81840388302</v>
      </c>
      <c r="K18" s="6"/>
    </row>
    <row r="19" spans="2:11" x14ac:dyDescent="0.25">
      <c r="B19" t="s">
        <v>21</v>
      </c>
      <c r="C19" s="3">
        <v>22038863.485017482</v>
      </c>
      <c r="D19" s="2">
        <f>Table4[[#This Row],[September 2022 Outstanding]]/$C$22</f>
        <v>3.1916080450344754E-2</v>
      </c>
      <c r="E19" s="4">
        <v>682.79411764705878</v>
      </c>
      <c r="F19" s="2">
        <v>1.0082352941176475E-2</v>
      </c>
      <c r="G19" s="5">
        <f>Table4[[#This Row],[Failure ]]*Table4[[#This Row],[September 2022 Outstanding]]</f>
        <v>222203.60007835281</v>
      </c>
      <c r="K19" s="6"/>
    </row>
    <row r="20" spans="2:11" x14ac:dyDescent="0.25">
      <c r="B20" t="s">
        <v>22</v>
      </c>
      <c r="C20" s="3">
        <v>26991743.109237663</v>
      </c>
      <c r="D20" s="2">
        <f>Table4[[#This Row],[September 2022 Outstanding]]/$C$22</f>
        <v>3.9088705511294411E-2</v>
      </c>
      <c r="E20" s="4">
        <v>667.86792452830184</v>
      </c>
      <c r="F20" s="2">
        <v>1.1915094339622638E-2</v>
      </c>
      <c r="G20" s="5">
        <f>Table4[[#This Row],[Failure ]]*Table4[[#This Row],[September 2022 Outstanding]]</f>
        <v>321609.16553742602</v>
      </c>
      <c r="K20" s="6"/>
    </row>
    <row r="21" spans="2:11" x14ac:dyDescent="0.25">
      <c r="B21" t="s">
        <v>23</v>
      </c>
      <c r="C21" s="3">
        <v>108517373.56694299</v>
      </c>
      <c r="D21" s="2">
        <f>Table4[[#This Row],[September 2022 Outstanding]]/$C$22</f>
        <v>0.15715189793598927</v>
      </c>
      <c r="E21" s="4">
        <v>688.25</v>
      </c>
      <c r="F21" s="2">
        <v>1.006617647058824E-2</v>
      </c>
      <c r="G21" s="5">
        <f>Table4[[#This Row],[Failure ]]*Table4[[#This Row],[September 2022 Outstanding]]</f>
        <v>1092355.0324495956</v>
      </c>
      <c r="K21" s="6"/>
    </row>
    <row r="22" spans="2:11" ht="15.75" thickBot="1" x14ac:dyDescent="0.3">
      <c r="B22" s="8" t="s">
        <v>24</v>
      </c>
      <c r="C22" s="9">
        <f>SUM(C3:C21)</f>
        <v>690525376.99000001</v>
      </c>
      <c r="D22" s="13">
        <f>SUM(D3:D21)</f>
        <v>1</v>
      </c>
      <c r="E22" s="14">
        <f>SUMPRODUCT(D3:D21,E3:E21)</f>
        <v>689.62692186676441</v>
      </c>
      <c r="F22" s="13">
        <f>SUMPRODUCT(D3:D21,F3:F21)</f>
        <v>9.8105393896000901E-3</v>
      </c>
      <c r="G22" s="15">
        <f>Table4[[#This Row],[Failure ]]*Table4[[#This Row],[September 2022 Outstanding]]</f>
        <v>6774426.4104788471</v>
      </c>
      <c r="I22" s="10"/>
      <c r="K22" s="6"/>
    </row>
    <row r="23" spans="2:11" ht="15.75" thickTop="1" x14ac:dyDescent="0.25">
      <c r="D23" s="16"/>
      <c r="E23" s="16"/>
      <c r="F23" s="16"/>
      <c r="G23" s="16"/>
    </row>
    <row r="24" spans="2:11" x14ac:dyDescent="0.25">
      <c r="C24" s="11"/>
      <c r="D24" s="16"/>
      <c r="E24" s="16"/>
      <c r="F24" s="17"/>
      <c r="G24" s="16"/>
      <c r="I24" s="12"/>
    </row>
    <row r="25" spans="2:11" x14ac:dyDescent="0.25">
      <c r="C25" s="11"/>
      <c r="D25" s="16"/>
      <c r="E25" s="16"/>
      <c r="F25" s="16"/>
      <c r="G25" s="16"/>
    </row>
    <row r="26" spans="2:11" x14ac:dyDescent="0.25">
      <c r="C26" s="10"/>
      <c r="D26" s="16"/>
      <c r="E26" s="16"/>
      <c r="F26" s="16"/>
      <c r="G26" s="16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9375E9-8328-46D5-B7A2-3E501331B3B1}"/>
</file>

<file path=customXml/itemProps2.xml><?xml version="1.0" encoding="utf-8"?>
<ds:datastoreItem xmlns:ds="http://schemas.openxmlformats.org/officeDocument/2006/customXml" ds:itemID="{1F01A73F-D7F0-4DE8-922A-10228C08A6AF}"/>
</file>

<file path=customXml/itemProps3.xml><?xml version="1.0" encoding="utf-8"?>
<ds:datastoreItem xmlns:ds="http://schemas.openxmlformats.org/officeDocument/2006/customXml" ds:itemID="{DD196AAD-7AD0-45F1-B981-325E6B231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 Wong</dc:creator>
  <cp:lastModifiedBy>JV Wong</cp:lastModifiedBy>
  <dcterms:created xsi:type="dcterms:W3CDTF">2022-09-13T04:43:15Z</dcterms:created>
  <dcterms:modified xsi:type="dcterms:W3CDTF">2022-10-17T05:06:37Z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