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wong\Desktop\"/>
    </mc:Choice>
  </mc:AlternateContent>
  <xr:revisionPtr revIDLastSave="0" documentId="13_ncr:1_{A41C7216-689F-4206-B3ED-2895834309D7}" xr6:coauthVersionLast="47" xr6:coauthVersionMax="47" xr10:uidLastSave="{00000000-0000-0000-0000-000000000000}"/>
  <bookViews>
    <workbookView xWindow="-120" yWindow="-120" windowWidth="29040" windowHeight="15840" xr2:uid="{290B689E-BC1C-4B2C-A4EE-013968D5B8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C22" i="1"/>
  <c r="D20" i="1" l="1"/>
  <c r="D12" i="1"/>
  <c r="D4" i="1"/>
  <c r="D10" i="1"/>
  <c r="D21" i="1"/>
  <c r="D13" i="1"/>
  <c r="D5" i="1"/>
  <c r="D6" i="1"/>
  <c r="D8" i="1"/>
  <c r="D14" i="1"/>
  <c r="D15" i="1"/>
  <c r="D7" i="1"/>
  <c r="D16" i="1"/>
  <c r="D17" i="1"/>
  <c r="D9" i="1"/>
  <c r="D18" i="1"/>
  <c r="D19" i="1"/>
  <c r="D11" i="1"/>
  <c r="D3" i="1"/>
  <c r="F22" i="1" l="1"/>
  <c r="G22" i="1" s="1"/>
  <c r="E22" i="1"/>
  <c r="D22" i="1"/>
</calcChain>
</file>

<file path=xl/sharedStrings.xml><?xml version="1.0" encoding="utf-8"?>
<sst xmlns="http://schemas.openxmlformats.org/spreadsheetml/2006/main" count="26" uniqueCount="26">
  <si>
    <t>Industry</t>
  </si>
  <si>
    <t>July 2022 Outstanding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</si>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</sst>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B92874-F3AD-46C1-953F-32B485F6B4D0}" name="Table4" displayName="Table4" ref="B2:G22" totalsRowShown="0" headerRowDxfId="7" dataDxfId="6" dataCellStyle="Percent">
  <tableColumns count="6">
    <tableColumn id="1" xr3:uid="{3D845190-1EF1-4EAC-853F-9C7383CC7249}" name="Industry" dataDxfId="5"/>
    <tableColumn id="2" xr3:uid="{3A599FF6-2B46-4B51-BBFF-8939510F2E30}" name="July 2022 Outstanding" dataDxfId="4" dataCellStyle="Currency"/>
    <tableColumn id="3" xr3:uid="{B97D4E35-C384-4F1B-AC0E-71B94ADD79B4}" name="Portfolio Weight" dataDxfId="3" dataCellStyle="Percent"/>
    <tableColumn id="5" xr3:uid="{340C735C-40BB-4AEF-B86B-3068F34D3258}" name="Equifax Score " dataDxfId="2"/>
    <tableColumn id="7" xr3:uid="{0194A718-DEA9-4AED-A183-87F5D107B9C4}" name="Failure " dataDxfId="1" dataCellStyle="Percent"/>
    <tableColumn id="8" xr3:uid="{6AD15A73-25DC-47ED-8C04-D4F94E35F732}" name="Probability of Failure" dataDxfId="0" dataCellStyle="Currency">
      <calculatedColumnFormula>Table4[[#This Row],[Failure ]]*Table4[[#This Row],[July 2022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4271F-BC6D-4F08-9340-5E0747E18F4E}">
  <dimension ref="B2:L28"/>
  <sheetViews>
    <sheetView tabSelected="1" workbookViewId="0">
      <selection activeCell="N8" sqref="N8"/>
    </sheetView>
  </sheetViews>
  <sheetFormatPr defaultRowHeight="15" x14ac:dyDescent="0.25"/>
  <cols>
    <col min="2" max="2" width="42.42578125" bestFit="1" customWidth="1"/>
    <col min="3" max="3" width="29.28515625" bestFit="1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12" x14ac:dyDescent="0.25">
      <c r="B3" t="s">
        <v>6</v>
      </c>
      <c r="C3" s="3">
        <v>18731361.897926286</v>
      </c>
      <c r="D3" s="2">
        <f>Table4[[#This Row],[July 2022 Outstanding]]/$C$22</f>
        <v>2.8054043122545738E-2</v>
      </c>
      <c r="E3" s="4">
        <v>624</v>
      </c>
      <c r="F3" s="2">
        <v>1.5474358974358978E-2</v>
      </c>
      <c r="G3" s="5">
        <f>Table4[[#This Row],[Failure ]]*Table4[[#This Row],[July 2022 Outstanding]]</f>
        <v>289855.81808714144</v>
      </c>
      <c r="L3" s="6"/>
    </row>
    <row r="4" spans="2:12" x14ac:dyDescent="0.25">
      <c r="B4" t="s">
        <v>7</v>
      </c>
      <c r="C4" s="3">
        <v>596685.84351375059</v>
      </c>
      <c r="D4" s="2">
        <f>Table4[[#This Row],[July 2022 Outstanding]]/$C$22</f>
        <v>8.9365901293063637E-4</v>
      </c>
      <c r="E4" s="4">
        <v>681.04166666666663</v>
      </c>
      <c r="F4" s="2">
        <v>1.0566666666666667E-2</v>
      </c>
      <c r="G4" s="5">
        <f>Table4[[#This Row],[Failure ]]*Table4[[#This Row],[July 2022 Outstanding]]</f>
        <v>6304.980413128631</v>
      </c>
      <c r="L4" s="6"/>
    </row>
    <row r="5" spans="2:12" x14ac:dyDescent="0.25">
      <c r="B5" t="s">
        <v>8</v>
      </c>
      <c r="C5" s="3">
        <v>92018674.407803878</v>
      </c>
      <c r="D5" s="2">
        <f>Table4[[#This Row],[July 2022 Outstanding]]/$C$22</f>
        <v>0.13781677349375318</v>
      </c>
      <c r="E5" s="4">
        <v>658.42307692307691</v>
      </c>
      <c r="F5" s="2">
        <v>1.2823076923076925E-2</v>
      </c>
      <c r="G5" s="5">
        <f>Table4[[#This Row],[Failure ]]*Table4[[#This Row],[July 2022 Outstanding]]</f>
        <v>1179962.540290839</v>
      </c>
      <c r="L5" s="6"/>
    </row>
    <row r="6" spans="2:12" x14ac:dyDescent="0.25">
      <c r="B6" t="s">
        <v>9</v>
      </c>
      <c r="C6" s="3">
        <v>1159065.7947031574</v>
      </c>
      <c r="D6" s="2">
        <f>Table4[[#This Row],[July 2022 Outstanding]]/$C$22</f>
        <v>1.735937939999438E-3</v>
      </c>
      <c r="E6" s="4">
        <v>683</v>
      </c>
      <c r="F6" s="2">
        <v>1.0189999999999999E-2</v>
      </c>
      <c r="G6" s="5">
        <f>Table4[[#This Row],[Failure ]]*Table4[[#This Row],[July 2022 Outstanding]]</f>
        <v>11810.880448025173</v>
      </c>
      <c r="L6" s="6"/>
    </row>
    <row r="7" spans="2:12" x14ac:dyDescent="0.25">
      <c r="B7" t="s">
        <v>10</v>
      </c>
      <c r="C7" s="3">
        <v>18978420.620809305</v>
      </c>
      <c r="D7" s="2">
        <f>Table4[[#This Row],[July 2022 Outstanding]]/$C$22</f>
        <v>2.8424064058734506E-2</v>
      </c>
      <c r="E7" s="4">
        <v>661.84561403508769</v>
      </c>
      <c r="F7" s="2">
        <v>1.1865263157894752E-2</v>
      </c>
      <c r="G7" s="5">
        <f>Table4[[#This Row],[Failure ]]*Table4[[#This Row],[July 2022 Outstanding]]</f>
        <v>225183.95498711869</v>
      </c>
      <c r="L7" s="6"/>
    </row>
    <row r="8" spans="2:12" x14ac:dyDescent="0.25">
      <c r="B8" t="s">
        <v>11</v>
      </c>
      <c r="C8" s="3">
        <v>511632.97298983001</v>
      </c>
      <c r="D8" s="2">
        <f>Table4[[#This Row],[July 2022 Outstanding]]/$C$22</f>
        <v>7.6627495455960438E-4</v>
      </c>
      <c r="E8" s="4">
        <v>639.5625</v>
      </c>
      <c r="F8" s="2">
        <v>1.35E-2</v>
      </c>
      <c r="G8" s="5">
        <f>Table4[[#This Row],[Failure ]]*Table4[[#This Row],[July 2022 Outstanding]]</f>
        <v>6907.045135362705</v>
      </c>
      <c r="L8" s="6"/>
    </row>
    <row r="9" spans="2:12" x14ac:dyDescent="0.25">
      <c r="B9" t="s">
        <v>12</v>
      </c>
      <c r="C9" s="3">
        <v>567947.96017516172</v>
      </c>
      <c r="D9" s="2">
        <f>Table4[[#This Row],[July 2022 Outstanding]]/$C$22</f>
        <v>8.5061815862304247E-4</v>
      </c>
      <c r="E9" s="4">
        <v>659.63636363636363</v>
      </c>
      <c r="F9" s="2">
        <v>1.1672727272727274E-2</v>
      </c>
      <c r="G9" s="5">
        <f>Table4[[#This Row],[Failure ]]*Table4[[#This Row],[July 2022 Outstanding]]</f>
        <v>6629.5016442264341</v>
      </c>
      <c r="L9" s="6"/>
    </row>
    <row r="10" spans="2:12" x14ac:dyDescent="0.25">
      <c r="B10" t="s">
        <v>13</v>
      </c>
      <c r="C10" s="3">
        <v>109053770.78557438</v>
      </c>
      <c r="D10" s="2">
        <f>Table4[[#This Row],[July 2022 Outstanding]]/$C$22</f>
        <v>0.16333031228409625</v>
      </c>
      <c r="E10" s="4">
        <v>720.22641509433959</v>
      </c>
      <c r="F10" s="2">
        <v>7.6660377358490506E-3</v>
      </c>
      <c r="G10" s="5">
        <f>Table4[[#This Row],[Failure ]]*Table4[[#This Row],[July 2022 Outstanding]]</f>
        <v>836010.32207884593</v>
      </c>
      <c r="L10" s="6"/>
    </row>
    <row r="11" spans="2:12" x14ac:dyDescent="0.25">
      <c r="B11" t="s">
        <v>14</v>
      </c>
      <c r="C11" s="3">
        <v>43782129.454734236</v>
      </c>
      <c r="D11" s="2">
        <f>Table4[[#This Row],[July 2022 Outstanding]]/$C$22</f>
        <v>6.5572687902419588E-2</v>
      </c>
      <c r="E11" s="4">
        <v>698.24</v>
      </c>
      <c r="F11" s="2">
        <v>8.4199999999999987E-3</v>
      </c>
      <c r="G11" s="5">
        <f>Table4[[#This Row],[Failure ]]*Table4[[#This Row],[July 2022 Outstanding]]</f>
        <v>368645.5300088622</v>
      </c>
      <c r="L11" s="6"/>
    </row>
    <row r="12" spans="2:12" x14ac:dyDescent="0.25">
      <c r="B12" t="s">
        <v>15</v>
      </c>
      <c r="C12" s="3">
        <v>111850624.79258706</v>
      </c>
      <c r="D12" s="2">
        <f>Table4[[#This Row],[July 2022 Outstanding]]/$C$22</f>
        <v>0.16751917283506798</v>
      </c>
      <c r="E12" s="4">
        <v>714.03846153846155</v>
      </c>
      <c r="F12" s="2">
        <v>6.9999999999999975E-3</v>
      </c>
      <c r="G12" s="5">
        <f>Table4[[#This Row],[Failure ]]*Table4[[#This Row],[July 2022 Outstanding]]</f>
        <v>782954.37354810908</v>
      </c>
      <c r="I12" s="7"/>
      <c r="L12" s="6"/>
    </row>
    <row r="13" spans="2:12" x14ac:dyDescent="0.25">
      <c r="B13" t="s">
        <v>16</v>
      </c>
      <c r="C13" s="3">
        <v>9487524.2960929833</v>
      </c>
      <c r="D13" s="2">
        <f>Table4[[#This Row],[July 2022 Outstanding]]/$C$22</f>
        <v>1.42095068783151E-2</v>
      </c>
      <c r="E13" s="4">
        <v>680.0344827586207</v>
      </c>
      <c r="F13" s="2">
        <v>1.0781034482758621E-2</v>
      </c>
      <c r="G13" s="5">
        <f>Table4[[#This Row],[Failure ]]*Table4[[#This Row],[July 2022 Outstanding]]</f>
        <v>102285.32659218866</v>
      </c>
      <c r="L13" s="6"/>
    </row>
    <row r="14" spans="2:12" x14ac:dyDescent="0.25">
      <c r="B14" t="s">
        <v>17</v>
      </c>
      <c r="C14" s="3">
        <v>27724937.75775487</v>
      </c>
      <c r="D14" s="2">
        <f>Table4[[#This Row],[July 2022 Outstanding]]/$C$22</f>
        <v>4.1523761254757457E-2</v>
      </c>
      <c r="E14" s="4">
        <v>725.125</v>
      </c>
      <c r="F14" s="2">
        <v>6.0500000000000016E-3</v>
      </c>
      <c r="G14" s="5">
        <f>Table4[[#This Row],[Failure ]]*Table4[[#This Row],[July 2022 Outstanding]]</f>
        <v>167735.87343441701</v>
      </c>
      <c r="L14" s="6"/>
    </row>
    <row r="15" spans="2:12" x14ac:dyDescent="0.25">
      <c r="B15" t="s">
        <v>18</v>
      </c>
      <c r="C15" s="3">
        <v>8692709.3362830151</v>
      </c>
      <c r="D15" s="2">
        <f>Table4[[#This Row],[July 2022 Outstanding]]/$C$22</f>
        <v>1.3019109016244972E-2</v>
      </c>
      <c r="E15" s="4">
        <v>642.1521739130435</v>
      </c>
      <c r="F15" s="2">
        <v>1.4054347826086973E-2</v>
      </c>
      <c r="G15" s="5">
        <f>Table4[[#This Row],[Failure ]]*Table4[[#This Row],[July 2022 Outstanding]]</f>
        <v>122170.36056319512</v>
      </c>
      <c r="L15" s="6"/>
    </row>
    <row r="16" spans="2:12" x14ac:dyDescent="0.25">
      <c r="B16" t="s">
        <v>19</v>
      </c>
      <c r="C16" s="3">
        <v>4374883.6658060672</v>
      </c>
      <c r="D16" s="2">
        <f>Table4[[#This Row],[July 2022 Outstanding]]/$C$22</f>
        <v>6.5522825134371005E-3</v>
      </c>
      <c r="E16" s="4">
        <v>685.44943820224717</v>
      </c>
      <c r="F16" s="2">
        <v>1.0400000000000001E-2</v>
      </c>
      <c r="G16" s="5">
        <f>Table4[[#This Row],[Failure ]]*Table4[[#This Row],[July 2022 Outstanding]]</f>
        <v>45498.790124383107</v>
      </c>
      <c r="L16" s="6"/>
    </row>
    <row r="17" spans="2:12" x14ac:dyDescent="0.25">
      <c r="B17" t="s">
        <v>20</v>
      </c>
      <c r="C17" s="3">
        <v>2612.5286228156492</v>
      </c>
      <c r="D17" s="2">
        <f>Table4[[#This Row],[July 2022 Outstanding]]/$C$22</f>
        <v>3.9127956121262738E-6</v>
      </c>
      <c r="E17" s="4">
        <v>609.25</v>
      </c>
      <c r="F17" s="2">
        <v>1.6125E-2</v>
      </c>
      <c r="G17" s="5">
        <f>Table4[[#This Row],[Failure ]]*Table4[[#This Row],[July 2022 Outstanding]]</f>
        <v>42.127024042902342</v>
      </c>
      <c r="L17" s="6"/>
    </row>
    <row r="18" spans="2:12" x14ac:dyDescent="0.25">
      <c r="B18" t="s">
        <v>21</v>
      </c>
      <c r="C18" s="3">
        <v>65371336.281434439</v>
      </c>
      <c r="D18" s="2">
        <f>Table4[[#This Row],[July 2022 Outstanding]]/$C$22</f>
        <v>9.790693794778646E-2</v>
      </c>
      <c r="E18" s="4">
        <v>671.6</v>
      </c>
      <c r="F18" s="2">
        <v>1.1859999999999994E-2</v>
      </c>
      <c r="G18" s="5">
        <f>Table4[[#This Row],[Failure ]]*Table4[[#This Row],[July 2022 Outstanding]]</f>
        <v>775304.048297812</v>
      </c>
      <c r="L18" s="6"/>
    </row>
    <row r="19" spans="2:12" x14ac:dyDescent="0.25">
      <c r="B19" t="s">
        <v>22</v>
      </c>
      <c r="C19" s="3">
        <v>22124901.60590012</v>
      </c>
      <c r="D19" s="2">
        <f>Table4[[#This Row],[July 2022 Outstanding]]/$C$22</f>
        <v>3.3136562472946461E-2</v>
      </c>
      <c r="E19" s="4">
        <v>682.07352941176475</v>
      </c>
      <c r="F19" s="2">
        <v>1.0075735294117654E-2</v>
      </c>
      <c r="G19" s="5">
        <f>Table4[[#This Row],[Failure ]]*Table4[[#This Row],[July 2022 Outstanding]]</f>
        <v>222924.6519894482</v>
      </c>
      <c r="L19" s="6"/>
    </row>
    <row r="20" spans="2:12" x14ac:dyDescent="0.25">
      <c r="B20" t="s">
        <v>23</v>
      </c>
      <c r="C20" s="3">
        <v>27333414.59030563</v>
      </c>
      <c r="D20" s="2">
        <f>Table4[[#This Row],[July 2022 Outstanding]]/$C$22</f>
        <v>4.0937375284375202E-2</v>
      </c>
      <c r="E20" s="4">
        <v>673.23214285714289</v>
      </c>
      <c r="F20" s="2">
        <v>1.1476785714285708E-2</v>
      </c>
      <c r="G20" s="5">
        <f>Table4[[#This Row],[Failure ]]*Table4[[#This Row],[July 2022 Outstanding]]</f>
        <v>313699.7420926682</v>
      </c>
      <c r="L20" s="6"/>
    </row>
    <row r="21" spans="2:12" x14ac:dyDescent="0.25">
      <c r="B21" t="s">
        <v>24</v>
      </c>
      <c r="C21" s="3">
        <v>105325862.78698303</v>
      </c>
      <c r="D21" s="2">
        <f>Table4[[#This Row],[July 2022 Outstanding]]/$C$22</f>
        <v>0.15774700807379519</v>
      </c>
      <c r="E21" s="4">
        <v>685.66666666666663</v>
      </c>
      <c r="F21" s="2">
        <v>1.0242424242424242E-2</v>
      </c>
      <c r="G21" s="5">
        <f>Table4[[#This Row],[Failure ]]*Table4[[#This Row],[July 2022 Outstanding]]</f>
        <v>1078792.1703636444</v>
      </c>
      <c r="L21" s="6"/>
    </row>
    <row r="22" spans="2:12" ht="15.75" thickBot="1" x14ac:dyDescent="0.3">
      <c r="B22" s="8" t="s">
        <v>25</v>
      </c>
      <c r="C22" s="9">
        <f>SUM(C3:C21)</f>
        <v>667688497.38</v>
      </c>
      <c r="D22" s="10">
        <f>SUM(D3:D21)</f>
        <v>1</v>
      </c>
      <c r="E22" s="14">
        <f>SUMPRODUCT(D3:D21,E3:E21)</f>
        <v>689.64552163662756</v>
      </c>
      <c r="F22" s="15">
        <f>SUMPRODUCT(D3:D21,F3:F21)</f>
        <v>9.7990575886764408E-3</v>
      </c>
      <c r="G22" s="16">
        <f>Table4[[#This Row],[Failure ]]*Table4[[#This Row],[July 2022 Outstanding]]</f>
        <v>6542718.0371234585</v>
      </c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7FFBC1-B964-46D6-8790-E3AE1A722F4E}"/>
</file>

<file path=customXml/itemProps2.xml><?xml version="1.0" encoding="utf-8"?>
<ds:datastoreItem xmlns:ds="http://schemas.openxmlformats.org/officeDocument/2006/customXml" ds:itemID="{61139D84-F791-4315-8C83-72BCD7E3C288}"/>
</file>

<file path=customXml/itemProps3.xml><?xml version="1.0" encoding="utf-8"?>
<ds:datastoreItem xmlns:ds="http://schemas.openxmlformats.org/officeDocument/2006/customXml" ds:itemID="{7E170A8C-0558-4B9B-B100-2B10F27DA5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2022-08-25T07:04:53Z</dcterms:created>
  <dcterms:modified xsi:type="dcterms:W3CDTF">2022-08-25T07:06:21Z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