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8_{26ED10E6-EFB4-40A5-AB35-35C408A94FFE}" xr6:coauthVersionLast="47" xr6:coauthVersionMax="47" xr10:uidLastSave="{00000000-0000-0000-0000-000000000000}"/>
  <bookViews>
    <workbookView xWindow="28680" yWindow="-120" windowWidth="29040" windowHeight="15840" xr2:uid="{44B416C4-92BE-43AD-8D45-E725938819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22" i="1"/>
  <c r="D20" i="1" l="1"/>
  <c r="D12" i="1"/>
  <c r="D4" i="1"/>
  <c r="D13" i="1"/>
  <c r="D6" i="1"/>
  <c r="D21" i="1"/>
  <c r="D15" i="1"/>
  <c r="D7" i="1"/>
  <c r="D16" i="1"/>
  <c r="D8" i="1"/>
  <c r="D5" i="1"/>
  <c r="D17" i="1"/>
  <c r="D9" i="1"/>
  <c r="D11" i="1"/>
  <c r="D3" i="1"/>
  <c r="D18" i="1"/>
  <c r="D10" i="1"/>
  <c r="D14" i="1"/>
  <c r="D19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<sst xmlns="http://schemas.openxmlformats.org/spreadsheetml/2006/main" count="26" uniqueCount="26">
  <si>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</si>
  <si>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May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</si>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</sst>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69E3AE-CF78-4A74-94FB-518794280545}" name="Table4" displayName="Table4" ref="B2:G22" totalsRowShown="0" headerRowDxfId="7" dataDxfId="6" dataCellStyle="Percent">
  <tableColumns count="6">
    <tableColumn id="1" xr3:uid="{A146AFC8-1DF1-44DE-A322-EF03B3480082}" name="Industry" dataDxfId="5"/>
    <tableColumn id="2" xr3:uid="{42673984-6C2A-475C-A1A7-E3286CD3EFEE}" name="May 2022 Outstanding" dataDxfId="4" dataCellStyle="Currency"/>
    <tableColumn id="3" xr3:uid="{569F63A3-B742-409E-975D-D2CB418A1062}" name="Portfolio Weight" dataDxfId="3" dataCellStyle="Percent"/>
    <tableColumn id="5" xr3:uid="{B84D2D15-2B94-45AE-BCD3-95D277E26223}" name="Equifax Score " dataDxfId="2"/>
    <tableColumn id="7" xr3:uid="{70A2A471-E0CA-4C3F-B7BB-080DA55EA26F}" name="Failure " dataDxfId="1" dataCellStyle="Percent"/>
    <tableColumn id="8" xr3:uid="{99B0D2DF-7B89-4BCC-8183-7E38C6D017EF}" name="Probability of Failure" dataDxfId="0" dataCellStyle="Currency">
      <calculatedColumnFormula>Table4[[#This Row],[Failure ]]*Table4[[#This Row],[May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C2FA-CF11-475A-B8D0-F817805E73CE}">
  <dimension ref="B2:L27"/>
  <sheetViews>
    <sheetView tabSelected="1" workbookViewId="0">
      <selection activeCell="C28" sqref="C28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 x14ac:dyDescent="0.25">
      <c r="B3" t="s">
        <v>6</v>
      </c>
      <c r="C3" s="3">
        <v>18673273.770324938</v>
      </c>
      <c r="D3" s="2">
        <f>Table4[[#This Row],[May 2022 Outstanding]]/$C$22</f>
        <v>3.0215291452498481E-2</v>
      </c>
      <c r="E3" s="4">
        <v>622.45569620253161</v>
      </c>
      <c r="F3" s="2">
        <v>1.5522077922077925E-2</v>
      </c>
      <c r="G3" s="5">
        <f>Table4[[#This Row],[Failure ]]*Table4[[#This Row],[May 2022 Outstanding]]</f>
        <v>289848.01052327751</v>
      </c>
      <c r="L3" s="6"/>
    </row>
    <row r="4" spans="2:12" x14ac:dyDescent="0.25">
      <c r="B4" t="s">
        <v>7</v>
      </c>
      <c r="C4" s="3">
        <v>565839.18875954358</v>
      </c>
      <c r="D4" s="2">
        <f>Table4[[#This Row],[May 2022 Outstanding]]/$C$22</f>
        <v>9.1558642656356249E-4</v>
      </c>
      <c r="E4" s="4">
        <v>671.53846153846155</v>
      </c>
      <c r="F4" s="2">
        <v>1.041666666666667E-2</v>
      </c>
      <c r="G4" s="5">
        <f>Table4[[#This Row],[Failure ]]*Table4[[#This Row],[May 2022 Outstanding]]</f>
        <v>5894.1582162452469</v>
      </c>
      <c r="L4" s="6"/>
    </row>
    <row r="5" spans="2:12" x14ac:dyDescent="0.25">
      <c r="B5" t="s">
        <v>8</v>
      </c>
      <c r="C5" s="3">
        <v>89676403.873307839</v>
      </c>
      <c r="D5" s="2">
        <f>Table4[[#This Row],[May 2022 Outstanding]]/$C$22</f>
        <v>0.14510571165887265</v>
      </c>
      <c r="E5" s="4">
        <v>652.28</v>
      </c>
      <c r="F5" s="2">
        <v>1.3812499999999997E-2</v>
      </c>
      <c r="G5" s="5">
        <f>Table4[[#This Row],[Failure ]]*Table4[[#This Row],[May 2022 Outstanding]]</f>
        <v>1238655.3285000643</v>
      </c>
      <c r="L5" s="6"/>
    </row>
    <row r="6" spans="2:12" x14ac:dyDescent="0.25">
      <c r="B6" t="s">
        <v>9</v>
      </c>
      <c r="C6" s="3">
        <v>1287129.1963222881</v>
      </c>
      <c r="D6" s="2">
        <f>Table4[[#This Row],[May 2022 Outstanding]]/$C$22</f>
        <v>2.0827083821639554E-3</v>
      </c>
      <c r="E6" s="4">
        <v>686.07142857142856</v>
      </c>
      <c r="F6" s="2">
        <v>9.9892857142857127E-3</v>
      </c>
      <c r="G6" s="5">
        <f>Table4[[#This Row],[Failure ]]*Table4[[#This Row],[May 2022 Outstanding]]</f>
        <v>12857.501293262283</v>
      </c>
      <c r="L6" s="6"/>
    </row>
    <row r="7" spans="2:12" x14ac:dyDescent="0.25">
      <c r="B7" t="s">
        <v>10</v>
      </c>
      <c r="C7" s="3">
        <v>18715417.255716912</v>
      </c>
      <c r="D7" s="2">
        <f>Table4[[#This Row],[May 2022 Outstanding]]/$C$22</f>
        <v>3.0283483977794512E-2</v>
      </c>
      <c r="E7" s="4">
        <v>660.27645051194543</v>
      </c>
      <c r="F7" s="2">
        <v>1.2025000000000003E-2</v>
      </c>
      <c r="G7" s="5">
        <f>Table4[[#This Row],[Failure ]]*Table4[[#This Row],[May 2022 Outstanding]]</f>
        <v>225052.89249999591</v>
      </c>
      <c r="L7" s="6"/>
    </row>
    <row r="8" spans="2:12" x14ac:dyDescent="0.25">
      <c r="B8" t="s">
        <v>11</v>
      </c>
      <c r="C8" s="3">
        <v>775962.71239733463</v>
      </c>
      <c r="D8" s="2">
        <f>Table4[[#This Row],[May 2022 Outstanding]]/$C$22</f>
        <v>1.2555880559420906E-3</v>
      </c>
      <c r="E8" s="4">
        <v>635.11764705882354</v>
      </c>
      <c r="F8" s="2">
        <v>1.3735294117647059E-2</v>
      </c>
      <c r="G8" s="5">
        <f>Table4[[#This Row],[Failure ]]*Table4[[#This Row],[May 2022 Outstanding]]</f>
        <v>10658.076079104567</v>
      </c>
      <c r="L8" s="6"/>
    </row>
    <row r="9" spans="2:12" x14ac:dyDescent="0.25">
      <c r="B9" t="s">
        <v>12</v>
      </c>
      <c r="C9" s="3">
        <v>612963.6223635989</v>
      </c>
      <c r="D9" s="2">
        <f>Table4[[#This Row],[May 2022 Outstanding]]/$C$22</f>
        <v>9.9183864207722525E-4</v>
      </c>
      <c r="E9" s="4">
        <v>654.58333333333337</v>
      </c>
      <c r="F9" s="2">
        <v>1.2045454545454545E-2</v>
      </c>
      <c r="G9" s="5">
        <f>Table4[[#This Row],[Failure ]]*Table4[[#This Row],[May 2022 Outstanding]]</f>
        <v>7383.4254511978952</v>
      </c>
      <c r="L9" s="6"/>
    </row>
    <row r="10" spans="2:12" x14ac:dyDescent="0.25">
      <c r="B10" t="s">
        <v>13</v>
      </c>
      <c r="C10" s="3">
        <v>100047147.11654933</v>
      </c>
      <c r="D10" s="2">
        <f>Table4[[#This Row],[May 2022 Outstanding]]/$C$22</f>
        <v>0.16188664860264232</v>
      </c>
      <c r="E10" s="4">
        <v>719.75438596491233</v>
      </c>
      <c r="F10" s="2">
        <v>7.3788461538461542E-3</v>
      </c>
      <c r="G10" s="5">
        <f>Table4[[#This Row],[Failure ]]*Table4[[#This Row],[May 2022 Outstanding]]</f>
        <v>738232.50670423033</v>
      </c>
      <c r="L10" s="6"/>
    </row>
    <row r="11" spans="2:12" x14ac:dyDescent="0.25">
      <c r="B11" t="s">
        <v>14</v>
      </c>
      <c r="C11" s="3">
        <v>44018461.982929267</v>
      </c>
      <c r="D11" s="2">
        <f>Table4[[#This Row],[May 2022 Outstanding]]/$C$22</f>
        <v>7.1226431661842865E-2</v>
      </c>
      <c r="E11" s="4">
        <v>688.4</v>
      </c>
      <c r="F11" s="2">
        <v>9.1913043478260865E-3</v>
      </c>
      <c r="G11" s="5">
        <f>Table4[[#This Row],[Failure ]]*Table4[[#This Row],[May 2022 Outstanding]]</f>
        <v>404587.08100831509</v>
      </c>
      <c r="L11" s="6"/>
    </row>
    <row r="12" spans="2:12" x14ac:dyDescent="0.25">
      <c r="B12" t="s">
        <v>15</v>
      </c>
      <c r="C12" s="3">
        <v>102081814.72207324</v>
      </c>
      <c r="D12" s="2">
        <f>Table4[[#This Row],[May 2022 Outstanding]]/$C$22</f>
        <v>0.16517895157350979</v>
      </c>
      <c r="E12" s="4">
        <v>713.25</v>
      </c>
      <c r="F12" s="2">
        <v>7.2518518518518513E-3</v>
      </c>
      <c r="G12" s="5">
        <f>Table4[[#This Row],[Failure ]]*Table4[[#This Row],[May 2022 Outstanding]]</f>
        <v>740282.19713266438</v>
      </c>
      <c r="I12" s="7"/>
      <c r="L12" s="6"/>
    </row>
    <row r="13" spans="2:12" x14ac:dyDescent="0.25">
      <c r="B13" t="s">
        <v>16</v>
      </c>
      <c r="C13" s="3">
        <v>9595563.4692630544</v>
      </c>
      <c r="D13" s="2">
        <f>Table4[[#This Row],[May 2022 Outstanding]]/$C$22</f>
        <v>1.5526615763299305E-2</v>
      </c>
      <c r="E13" s="4">
        <v>680.96825396825398</v>
      </c>
      <c r="F13" s="2">
        <v>1.052131147540983E-2</v>
      </c>
      <c r="G13" s="5">
        <f>Table4[[#This Row],[Failure ]]*Table4[[#This Row],[May 2022 Outstanding]]</f>
        <v>100957.91204218073</v>
      </c>
      <c r="L13" s="6"/>
    </row>
    <row r="14" spans="2:12" x14ac:dyDescent="0.25">
      <c r="B14" t="s">
        <v>17</v>
      </c>
      <c r="C14" s="3">
        <v>20026704.42828197</v>
      </c>
      <c r="D14" s="2">
        <f>Table4[[#This Row],[May 2022 Outstanding]]/$C$22</f>
        <v>3.2405282468209215E-2</v>
      </c>
      <c r="E14" s="4">
        <v>725.125</v>
      </c>
      <c r="F14" s="2">
        <v>6.0500000000000016E-3</v>
      </c>
      <c r="G14" s="5">
        <f>Table4[[#This Row],[Failure ]]*Table4[[#This Row],[May 2022 Outstanding]]</f>
        <v>121161.56179110595</v>
      </c>
      <c r="L14" s="6"/>
    </row>
    <row r="15" spans="2:12" x14ac:dyDescent="0.25">
      <c r="B15" t="s">
        <v>18</v>
      </c>
      <c r="C15" s="3">
        <v>8086809.5130642503</v>
      </c>
      <c r="D15" s="2">
        <f>Table4[[#This Row],[May 2022 Outstanding]]/$C$22</f>
        <v>1.308529556003086E-2</v>
      </c>
      <c r="E15" s="4">
        <v>645.41666666666663</v>
      </c>
      <c r="F15" s="2">
        <v>1.3474074074074084E-2</v>
      </c>
      <c r="G15" s="5">
        <f>Table4[[#This Row],[Failure ]]*Table4[[#This Row],[May 2022 Outstanding]]</f>
        <v>108962.27040195468</v>
      </c>
      <c r="L15" s="6"/>
    </row>
    <row r="16" spans="2:12" x14ac:dyDescent="0.25">
      <c r="B16" t="s">
        <v>19</v>
      </c>
      <c r="C16" s="3">
        <v>3927831.6054801145</v>
      </c>
      <c r="D16" s="2">
        <f>Table4[[#This Row],[May 2022 Outstanding]]/$C$22</f>
        <v>6.3556384486003013E-3</v>
      </c>
      <c r="E16" s="4">
        <v>688.64893617021278</v>
      </c>
      <c r="F16" s="2">
        <v>1.0095555555555561E-2</v>
      </c>
      <c r="G16" s="5">
        <f>Table4[[#This Row],[Failure ]]*Table4[[#This Row],[May 2022 Outstanding]]</f>
        <v>39653.642185991484</v>
      </c>
      <c r="L16" s="6"/>
    </row>
    <row r="17" spans="2:12" x14ac:dyDescent="0.25">
      <c r="B17" t="s">
        <v>20</v>
      </c>
      <c r="C17" s="3">
        <v>7568.7244719663804</v>
      </c>
      <c r="D17" s="2">
        <f>Table4[[#This Row],[May 2022 Outstanding]]/$C$22</f>
        <v>1.2246980291562573E-5</v>
      </c>
      <c r="E17" s="4">
        <v>639.5</v>
      </c>
      <c r="F17" s="2">
        <v>1.6899999999999998E-2</v>
      </c>
      <c r="G17" s="5">
        <f>Table4[[#This Row],[Failure ]]*Table4[[#This Row],[May 2022 Outstanding]]</f>
        <v>127.91144357623182</v>
      </c>
      <c r="L17" s="6"/>
    </row>
    <row r="18" spans="2:12" x14ac:dyDescent="0.25">
      <c r="B18" t="s">
        <v>21</v>
      </c>
      <c r="C18" s="3">
        <v>54174270.564836398</v>
      </c>
      <c r="D18" s="2">
        <f>Table4[[#This Row],[May 2022 Outstanding]]/$C$22</f>
        <v>8.7659582057022303E-2</v>
      </c>
      <c r="E18" s="4">
        <v>666.09090909090912</v>
      </c>
      <c r="F18" s="2">
        <v>1.2442857142857136E-2</v>
      </c>
      <c r="G18" s="5">
        <f>Table4[[#This Row],[Failure ]]*Table4[[#This Row],[May 2022 Outstanding]]</f>
        <v>674082.70945674961</v>
      </c>
      <c r="L18" s="6"/>
    </row>
    <row r="19" spans="2:12" x14ac:dyDescent="0.25">
      <c r="B19" t="s">
        <v>22</v>
      </c>
      <c r="C19" s="3">
        <v>21459053.205720637</v>
      </c>
      <c r="D19" s="2">
        <f>Table4[[#This Row],[May 2022 Outstanding]]/$C$22</f>
        <v>3.4722971176908847E-2</v>
      </c>
      <c r="E19" s="4">
        <v>680.97902097902102</v>
      </c>
      <c r="F19" s="2">
        <v>1.0417037037037046E-2</v>
      </c>
      <c r="G19" s="5">
        <f>Table4[[#This Row],[Failure ]]*Table4[[#This Row],[May 2022 Outstanding]]</f>
        <v>223539.75202374041</v>
      </c>
      <c r="L19" s="6"/>
    </row>
    <row r="20" spans="2:12" x14ac:dyDescent="0.25">
      <c r="B20" t="s">
        <v>23</v>
      </c>
      <c r="C20" s="3">
        <v>27535993.224881351</v>
      </c>
      <c r="D20" s="2">
        <f>Table4[[#This Row],[May 2022 Outstanding]]/$C$22</f>
        <v>4.4556089679679965E-2</v>
      </c>
      <c r="E20" s="4">
        <v>674.20689655172418</v>
      </c>
      <c r="F20" s="2">
        <v>1.1103703703703708E-2</v>
      </c>
      <c r="G20" s="5">
        <f>Table4[[#This Row],[Failure ]]*Table4[[#This Row],[May 2022 Outstanding]]</f>
        <v>305751.50995627523</v>
      </c>
      <c r="L20" s="6"/>
    </row>
    <row r="21" spans="2:12" x14ac:dyDescent="0.25">
      <c r="B21" t="s">
        <v>24</v>
      </c>
      <c r="C21" s="3">
        <v>96739193.793255985</v>
      </c>
      <c r="D21" s="2">
        <f>Table4[[#This Row],[May 2022 Outstanding]]/$C$22</f>
        <v>0.15653403743205002</v>
      </c>
      <c r="E21" s="4">
        <v>676.87096774193549</v>
      </c>
      <c r="F21" s="2">
        <v>1.1652631578947371E-2</v>
      </c>
      <c r="G21" s="5">
        <f>Table4[[#This Row],[Failure ]]*Table4[[#This Row],[May 2022 Outstanding]]</f>
        <v>1127266.1845172043</v>
      </c>
      <c r="L21" s="6"/>
    </row>
    <row r="22" spans="2:12" ht="15.75" thickBot="1" x14ac:dyDescent="0.3">
      <c r="B22" s="8" t="s">
        <v>25</v>
      </c>
      <c r="C22" s="9">
        <f>SUM(C3:C21)</f>
        <v>618007401.97000015</v>
      </c>
      <c r="D22" s="10">
        <f>SUM(D3:D21)</f>
        <v>0.99999999999999978</v>
      </c>
      <c r="E22" s="14">
        <f>SUMPRODUCT(D3:D21,E3:E21)</f>
        <v>685.23726899224255</v>
      </c>
      <c r="F22" s="15">
        <f>SUMPRODUCT(D3:D21,F3:F21)</f>
        <v>1.0315337018465993E-2</v>
      </c>
      <c r="G22" s="16">
        <f>Table4[[#This Row],[Failure ]]*Table4[[#This Row],[May 2022 Outstanding]]</f>
        <v>6374954.6312271357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7" spans="2:12" x14ac:dyDescent="0.25">
      <c r="C27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0242DE-A2AE-43AA-8479-5DEF47584E1A}"/>
</file>

<file path=customXml/itemProps2.xml><?xml version="1.0" encoding="utf-8"?>
<ds:datastoreItem xmlns:ds="http://schemas.openxmlformats.org/officeDocument/2006/customXml" ds:itemID="{EF32A8A4-D09A-4864-8C15-A306115B839B}"/>
</file>

<file path=customXml/itemProps3.xml><?xml version="1.0" encoding="utf-8"?>
<ds:datastoreItem xmlns:ds="http://schemas.openxmlformats.org/officeDocument/2006/customXml" ds:itemID="{97BBE012-325D-4CDC-8A4F-738755526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2022-06-21T03:22:02Z</dcterms:created>
  <dcterms:modified xsi:type="dcterms:W3CDTF">2022-06-21T03:23:04Z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