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48763FF1-C19C-4842-B057-E008B4B172A8}" xr6:coauthVersionLast="47" xr6:coauthVersionMax="47" xr10:uidLastSave="{00000000-0000-0000-0000-000000000000}"/>
  <bookViews>
    <workbookView xWindow="-110" yWindow="-110" windowWidth="19420" windowHeight="1162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3" i="1" l="1"/>
  <c r="D11" i="1"/>
  <c r="D19" i="1"/>
  <c r="D10" i="1"/>
  <c r="D4" i="1"/>
  <c r="D12" i="1"/>
  <c r="D20" i="1"/>
  <c r="D21" i="1"/>
  <c r="D18" i="1"/>
  <c r="D5" i="1"/>
  <c r="D13" i="1"/>
  <c r="D6" i="1"/>
  <c r="D14" i="1"/>
  <c r="D7" i="1"/>
  <c r="D15" i="1"/>
  <c r="D8" i="1"/>
  <c r="D16" i="1"/>
  <c r="D9" i="1"/>
  <c r="D17" i="1"/>
  <c r="E22" i="1" l="1"/>
  <c r="F22" i="1"/>
  <c r="G22" i="1" s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<sst xmlns="http://schemas.openxmlformats.org/spreadsheetml/2006/main" count="26" uniqueCount="26">
  <si>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</si>
  <si>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</si>
  <si>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</si>
  <si>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</si>
  <si>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</si>
  <si>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</si>
  <si>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</si>
  <si>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</si>
  <si>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</si>
  <si>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</si>
  <si>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</si>
  <si>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</si>
  <si>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</si>
  <si>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</si>
  <si>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</si>
  <si>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</si>
  <si>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</si>
  <si>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</si>
  <si>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</si>
  <si>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</si>
  <si>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</si>
  <si>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</si>
  <si>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</si>
  <si>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</si>
  <si>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</si>
  <si>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Nov 2024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</si>
</sst>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Nov 2024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Row],[Nov 2024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E8" sqref="E8"/>
    </sheetView>
  </sheetViews>
  <sheetFormatPr defaultRowHeight="14.5" x14ac:dyDescent="0.35"/>
  <cols>
    <col min="2" max="2" width="42.453125" bestFit="1" customWidth="1"/>
    <col min="3" max="3" width="31.1796875" customWidth="1"/>
    <col min="4" max="4" width="18.7265625" bestFit="1" customWidth="1"/>
    <col min="5" max="5" width="17.453125" bestFit="1" customWidth="1"/>
    <col min="6" max="6" width="10.453125" bestFit="1" customWidth="1"/>
    <col min="7" max="7" width="24.26953125" bestFit="1" customWidth="1"/>
    <col min="9" max="9" width="14.26953125" bestFit="1" customWidth="1"/>
  </cols>
  <sheetData>
    <row r="2" spans="2:12" x14ac:dyDescent="0.3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35">
      <c r="B3" t="s">
        <v>5</v>
      </c>
      <c r="C3" s="3">
        <v>61496571.323562831</v>
      </c>
      <c r="D3" s="2">
        <f>Table4[[#This Row],[Nov 2024 Outstanding]]/$C$22</f>
        <v>5.3903147541595468E-2</v>
      </c>
      <c r="E3" s="4">
        <v>638.47368421052636</v>
      </c>
      <c r="F3" s="2">
        <v>1.491052631578948E-2</v>
      </c>
      <c r="G3" s="5">
        <f>Table4[[#This Row],[Failure ]]*Table4[[#This Row],[Nov 2024 Outstanding]]</f>
        <v>916946.2450508083</v>
      </c>
      <c r="L3" s="6"/>
    </row>
    <row r="4" spans="2:12" x14ac:dyDescent="0.35">
      <c r="B4" t="s">
        <v>6</v>
      </c>
      <c r="C4" s="3">
        <v>13736400.983983682</v>
      </c>
      <c r="D4" s="2">
        <f>Table4[[#This Row],[Nov 2024 Outstanding]]/$C$22</f>
        <v>1.2040268798636043E-2</v>
      </c>
      <c r="E4" s="4">
        <v>692.86111111111109</v>
      </c>
      <c r="F4" s="2">
        <v>9.6444444444444433E-3</v>
      </c>
      <c r="G4" s="5">
        <f>Table4[[#This Row],[Failure ]]*Table4[[#This Row],[Nov 2024 Outstanding]]</f>
        <v>132479.95615664261</v>
      </c>
      <c r="L4" s="6"/>
    </row>
    <row r="5" spans="2:12" x14ac:dyDescent="0.35">
      <c r="B5" t="s">
        <v>7</v>
      </c>
      <c r="C5" s="3">
        <v>137026427.64900997</v>
      </c>
      <c r="D5" s="2">
        <f>Table4[[#This Row],[Nov 2024 Outstanding]]/$C$22</f>
        <v>0.12010678949563298</v>
      </c>
      <c r="E5" s="4">
        <v>697.06666666666672</v>
      </c>
      <c r="F5" s="2">
        <v>1.0420000000000004E-2</v>
      </c>
      <c r="G5" s="5">
        <f>Table4[[#This Row],[Failure ]]*Table4[[#This Row],[Nov 2024 Outstanding]]</f>
        <v>1427815.3761026845</v>
      </c>
      <c r="L5" s="6"/>
    </row>
    <row r="6" spans="2:12" x14ac:dyDescent="0.35">
      <c r="B6" t="s">
        <v>8</v>
      </c>
      <c r="C6" s="3">
        <v>974987.69286929653</v>
      </c>
      <c r="D6" s="2">
        <f>Table4[[#This Row],[Nov 2024 Outstanding]]/$C$22</f>
        <v>8.5459895289864208E-4</v>
      </c>
      <c r="E6" s="4">
        <v>700.304347826087</v>
      </c>
      <c r="F6" s="2">
        <v>9.7173913043478253E-3</v>
      </c>
      <c r="G6" s="5">
        <f>Table4[[#This Row],[Failure ]]*Table4[[#This Row],[Nov 2024 Outstanding]]</f>
        <v>9474.3369285342505</v>
      </c>
      <c r="L6" s="6"/>
    </row>
    <row r="7" spans="2:12" x14ac:dyDescent="0.35">
      <c r="B7" t="s">
        <v>9</v>
      </c>
      <c r="C7" s="3">
        <v>13702672.739149356</v>
      </c>
      <c r="D7" s="2">
        <f>Table4[[#This Row],[Nov 2024 Outstanding]]/$C$22</f>
        <v>1.2010705222675718E-2</v>
      </c>
      <c r="E7" s="4">
        <v>690.1604278074866</v>
      </c>
      <c r="F7" s="2">
        <v>1.0258288770053496E-2</v>
      </c>
      <c r="G7" s="5">
        <f>Table4[[#This Row],[Failure ]]*Table4[[#This Row],[Nov 2024 Outstanding]]</f>
        <v>140565.97387973403</v>
      </c>
      <c r="L7" s="6"/>
    </row>
    <row r="8" spans="2:12" x14ac:dyDescent="0.35">
      <c r="B8" t="s">
        <v>10</v>
      </c>
      <c r="C8" s="3">
        <v>452109.5864177093</v>
      </c>
      <c r="D8" s="2">
        <f>Table4[[#This Row],[Nov 2024 Outstanding]]/$C$22</f>
        <v>3.9628436540665985E-4</v>
      </c>
      <c r="E8" s="4">
        <v>660.27272727272725</v>
      </c>
      <c r="F8" s="2">
        <v>1.2054545454545455E-2</v>
      </c>
      <c r="G8" s="5">
        <f>Table4[[#This Row],[Failure ]]*Table4[[#This Row],[Nov 2024 Outstanding]]</f>
        <v>5449.9755599080236</v>
      </c>
      <c r="L8" s="6"/>
    </row>
    <row r="9" spans="2:12" x14ac:dyDescent="0.35">
      <c r="B9" t="s">
        <v>11</v>
      </c>
      <c r="C9" s="3">
        <v>563698.40199416655</v>
      </c>
      <c r="D9" s="2">
        <f>Table4[[#This Row],[Nov 2024 Outstanding]]/$C$22</f>
        <v>4.9409450767234702E-4</v>
      </c>
      <c r="E9" s="4">
        <v>662.55555555555554</v>
      </c>
      <c r="F9" s="2">
        <v>1.2366666666666666E-2</v>
      </c>
      <c r="G9" s="5">
        <f>Table4[[#This Row],[Failure ]]*Table4[[#This Row],[Nov 2024 Outstanding]]</f>
        <v>6971.070237994526</v>
      </c>
      <c r="L9" s="6"/>
    </row>
    <row r="10" spans="2:12" x14ac:dyDescent="0.35">
      <c r="B10" t="s">
        <v>12</v>
      </c>
      <c r="C10" s="3">
        <v>203149900.78551817</v>
      </c>
      <c r="D10" s="2">
        <f>Table4[[#This Row],[Nov 2024 Outstanding]]/$C$22</f>
        <v>0.17806552201889245</v>
      </c>
      <c r="E10" s="4">
        <v>710.73786407766988</v>
      </c>
      <c r="F10" s="2">
        <v>8.4737864077669926E-3</v>
      </c>
      <c r="G10" s="5">
        <f>Table4[[#This Row],[Failure ]]*Table4[[#This Row],[Nov 2024 Outstanding]]</f>
        <v>1721448.868015537</v>
      </c>
      <c r="L10" s="6"/>
    </row>
    <row r="11" spans="2:12" x14ac:dyDescent="0.35">
      <c r="B11" t="s">
        <v>13</v>
      </c>
      <c r="C11" s="3">
        <v>58687015.862126857</v>
      </c>
      <c r="D11" s="2">
        <f>Table4[[#This Row],[Nov 2024 Outstanding]]/$C$22</f>
        <v>5.1440508091872977E-2</v>
      </c>
      <c r="E11" s="4">
        <v>695.90322580645159</v>
      </c>
      <c r="F11" s="2">
        <v>9.9548387096774198E-3</v>
      </c>
      <c r="G11" s="5">
        <f>Table4[[#This Row],[Failure ]]*Table4[[#This Row],[Nov 2024 Outstanding]]</f>
        <v>584219.7772597532</v>
      </c>
      <c r="L11" s="6"/>
    </row>
    <row r="12" spans="2:12" x14ac:dyDescent="0.35">
      <c r="B12" t="s">
        <v>14</v>
      </c>
      <c r="C12" s="3">
        <v>195301658.23153383</v>
      </c>
      <c r="D12" s="2">
        <f>Table4[[#This Row],[Nov 2024 Outstanding]]/$C$22</f>
        <v>0.17118635839684587</v>
      </c>
      <c r="E12" s="4">
        <v>711.9</v>
      </c>
      <c r="F12" s="2">
        <v>8.0499999999999999E-3</v>
      </c>
      <c r="G12" s="5">
        <f>Table4[[#This Row],[Failure ]]*Table4[[#This Row],[Nov 2024 Outstanding]]</f>
        <v>1572178.3487638473</v>
      </c>
      <c r="I12" s="7"/>
      <c r="L12" s="6"/>
    </row>
    <row r="13" spans="2:12" x14ac:dyDescent="0.35">
      <c r="B13" t="s">
        <v>15</v>
      </c>
      <c r="C13" s="3">
        <v>10353485.333648399</v>
      </c>
      <c r="D13" s="2">
        <f>Table4[[#This Row],[Nov 2024 Outstanding]]/$C$22</f>
        <v>9.0750660646272512E-3</v>
      </c>
      <c r="E13" s="4">
        <v>734.9480519480519</v>
      </c>
      <c r="F13" s="2">
        <v>7.3532467532467626E-3</v>
      </c>
      <c r="G13" s="5">
        <f>Table4[[#This Row],[Failure ]]*Table4[[#This Row],[Nov 2024 Outstanding]]</f>
        <v>76131.732414438055</v>
      </c>
      <c r="L13" s="6"/>
    </row>
    <row r="14" spans="2:12" x14ac:dyDescent="0.35">
      <c r="B14" t="s">
        <v>16</v>
      </c>
      <c r="C14" s="3">
        <v>20338235.018479049</v>
      </c>
      <c r="D14" s="2">
        <f>Table4[[#This Row],[Nov 2024 Outstanding]]/$C$22</f>
        <v>1.7826926921967551E-2</v>
      </c>
      <c r="E14" s="4">
        <v>688.5</v>
      </c>
      <c r="F14" s="2">
        <v>8.1000000000000013E-3</v>
      </c>
      <c r="G14" s="5">
        <f>Table4[[#This Row],[Failure ]]*Table4[[#This Row],[Nov 2024 Outstanding]]</f>
        <v>164739.70364968033</v>
      </c>
      <c r="L14" s="6"/>
    </row>
    <row r="15" spans="2:12" x14ac:dyDescent="0.35">
      <c r="B15" t="s">
        <v>17</v>
      </c>
      <c r="C15" s="3">
        <v>25723089.371492989</v>
      </c>
      <c r="D15" s="2">
        <f>Table4[[#This Row],[Nov 2024 Outstanding]]/$C$22</f>
        <v>2.2546874594388398E-2</v>
      </c>
      <c r="E15" s="4">
        <v>679.21276595744678</v>
      </c>
      <c r="F15" s="2">
        <v>1.1361702127659563E-2</v>
      </c>
      <c r="G15" s="5">
        <f>Table4[[#This Row],[Failure ]]*Table4[[#This Row],[Nov 2024 Outstanding]]</f>
        <v>292258.07924206898</v>
      </c>
      <c r="L15" s="6"/>
    </row>
    <row r="16" spans="2:12" x14ac:dyDescent="0.35">
      <c r="B16" t="s">
        <v>18</v>
      </c>
      <c r="C16" s="3">
        <v>3631085.804014625</v>
      </c>
      <c r="D16" s="2">
        <f>Table4[[#This Row],[Nov 2024 Outstanding]]/$C$22</f>
        <v>3.1827295346301531E-3</v>
      </c>
      <c r="E16" s="4">
        <v>727.69791666666663</v>
      </c>
      <c r="F16" s="2">
        <v>7.9552083333333332E-3</v>
      </c>
      <c r="G16" s="5">
        <f>Table4[[#This Row],[Failure ]]*Table4[[#This Row],[Nov 2024 Outstanding]]</f>
        <v>28886.044047145511</v>
      </c>
      <c r="L16" s="6"/>
    </row>
    <row r="17" spans="2:12" x14ac:dyDescent="0.35">
      <c r="B17" t="s">
        <v>19</v>
      </c>
      <c r="C17" s="3">
        <v>14841.952039086369</v>
      </c>
      <c r="D17" s="2">
        <f>Table4[[#This Row],[Nov 2024 Outstanding]]/$C$22</f>
        <v>1.3009309516766833E-5</v>
      </c>
      <c r="E17" s="4">
        <v>691.5</v>
      </c>
      <c r="F17" s="2">
        <v>1.0149999999999998E-2</v>
      </c>
      <c r="G17" s="5">
        <f>Table4[[#This Row],[Failure ]]*Table4[[#This Row],[Nov 2024 Outstanding]]</f>
        <v>150.64581319672661</v>
      </c>
      <c r="L17" s="6"/>
    </row>
    <row r="18" spans="2:12" x14ac:dyDescent="0.35">
      <c r="B18" t="s">
        <v>20</v>
      </c>
      <c r="C18" s="3">
        <v>103889349.4573032</v>
      </c>
      <c r="D18" s="2">
        <f>Table4[[#This Row],[Nov 2024 Outstanding]]/$C$22</f>
        <v>9.1061384582455926E-2</v>
      </c>
      <c r="E18" s="4">
        <v>694.17241379310349</v>
      </c>
      <c r="F18" s="2">
        <v>1.0399999999999998E-2</v>
      </c>
      <c r="G18" s="5">
        <f>Table4[[#This Row],[Failure ]]*Table4[[#This Row],[Nov 2024 Outstanding]]</f>
        <v>1080449.2343559531</v>
      </c>
      <c r="L18" s="6"/>
    </row>
    <row r="19" spans="2:12" x14ac:dyDescent="0.35">
      <c r="B19" t="s">
        <v>21</v>
      </c>
      <c r="C19" s="3">
        <v>42250300.02126839</v>
      </c>
      <c r="D19" s="2">
        <f>Table4[[#This Row],[Nov 2024 Outstanding]]/$C$22</f>
        <v>3.7033351725261038E-2</v>
      </c>
      <c r="E19" s="4">
        <v>697.26490066225165</v>
      </c>
      <c r="F19" s="2">
        <v>9.9410596026490213E-3</v>
      </c>
      <c r="G19" s="5">
        <f>Table4[[#This Row],[Failure ]]*Table4[[#This Row],[Nov 2024 Outstanding]]</f>
        <v>420012.7507412323</v>
      </c>
      <c r="L19" s="6"/>
    </row>
    <row r="20" spans="2:12" x14ac:dyDescent="0.35">
      <c r="B20" t="s">
        <v>22</v>
      </c>
      <c r="C20" s="3">
        <v>64217730.594021037</v>
      </c>
      <c r="D20" s="2">
        <f>Table4[[#This Row],[Nov 2024 Outstanding]]/$C$22</f>
        <v>5.6288305713551763E-2</v>
      </c>
      <c r="E20" s="4">
        <v>654.32203389830511</v>
      </c>
      <c r="F20" s="2">
        <v>1.3276271186440683E-2</v>
      </c>
      <c r="G20" s="5">
        <f>Table4[[#This Row],[Failure ]]*Table4[[#This Row],[Nov 2024 Outstanding]]</f>
        <v>852572.00634401187</v>
      </c>
      <c r="L20" s="6"/>
    </row>
    <row r="21" spans="2:12" x14ac:dyDescent="0.35">
      <c r="B21" t="s">
        <v>23</v>
      </c>
      <c r="C21" s="3">
        <v>185362060.39156738</v>
      </c>
      <c r="D21" s="2">
        <f>Table4[[#This Row],[Nov 2024 Outstanding]]/$C$22</f>
        <v>0.16247407416147178</v>
      </c>
      <c r="E21" s="4">
        <v>686.92</v>
      </c>
      <c r="F21" s="2">
        <v>1.0663999999999995E-2</v>
      </c>
      <c r="G21" s="5">
        <f>Table4[[#This Row],[Failure ]]*Table4[[#This Row],[Nov 2024 Outstanding]]</f>
        <v>1976701.0120156736</v>
      </c>
      <c r="L21" s="6"/>
    </row>
    <row r="22" spans="2:12" ht="15" thickBot="1" x14ac:dyDescent="0.4">
      <c r="B22" s="8" t="s">
        <v>24</v>
      </c>
      <c r="C22" s="9">
        <f>SUM(C3:C21)</f>
        <v>1140871621.2000003</v>
      </c>
      <c r="D22" s="10">
        <f>SUM(D3:D21)</f>
        <v>0.99999999999999989</v>
      </c>
      <c r="E22" s="14">
        <f>SUMPRODUCT(D3:D21,E3:E21)</f>
        <v>694.23477621094673</v>
      </c>
      <c r="F22" s="15">
        <f>SUMPRODUCT(D3:D21,F3:F21)</f>
        <v>1.0000644178157459E-2</v>
      </c>
      <c r="G22" s="16">
        <f>Table4[[#This Row],[Failure ]]*Table4[[#This Row],[Nov 2024 Outstanding]]</f>
        <v>11409451.136578845</v>
      </c>
      <c r="I22" s="11"/>
      <c r="L22" s="6"/>
    </row>
    <row r="23" spans="2:12" ht="15" thickTop="1" x14ac:dyDescent="0.35"/>
    <row r="24" spans="2:12" x14ac:dyDescent="0.35">
      <c r="C24" s="12"/>
      <c r="F24" s="13"/>
      <c r="I24" s="13"/>
    </row>
    <row r="25" spans="2:12" x14ac:dyDescent="0.35">
      <c r="C25" s="12"/>
    </row>
    <row r="26" spans="2:12" x14ac:dyDescent="0.35">
      <c r="C26" s="12"/>
    </row>
    <row r="28" spans="2:12" x14ac:dyDescent="0.3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BC3A07-9A36-4EFA-9DE7-E31BDB3F1CBB}"/>
</file>

<file path=customXml/itemProps2.xml><?xml version="1.0" encoding="utf-8"?>
<ds:datastoreItem xmlns:ds="http://schemas.openxmlformats.org/officeDocument/2006/customXml" ds:itemID="{1224442B-695A-4827-A76E-77F55CF95407}"/>
</file>

<file path=customXml/itemProps3.xml><?xml version="1.0" encoding="utf-8"?>
<ds:datastoreItem xmlns:ds="http://schemas.openxmlformats.org/officeDocument/2006/customXml" ds:itemID="{CB18C93F-A67B-44FD-8175-88082F5C81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2023-01-15T23:27:56Z</dcterms:created>
  <dcterms:modified xsi:type="dcterms:W3CDTF">2024-12-17T23:53:44Z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