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yceayrcambridge-my.sharepoint.com/personal/dpuklicz_royceayr_com/Documents/Documents/AAA_Work Files/LongTermInformation/Technical Information/Spiral Chipload/"/>
    </mc:Choice>
  </mc:AlternateContent>
  <xr:revisionPtr revIDLastSave="54" documentId="11_609CFAC606CF54AA4396EDB48593420959619991" xr6:coauthVersionLast="47" xr6:coauthVersionMax="47" xr10:uidLastSave="{DF85D7B6-D02C-4CBE-A760-92E62DBDFEFC}"/>
  <workbookProtection workbookAlgorithmName="SHA-512" workbookHashValue="6uIxcuEaFMUUcU4QjXY67fpfzy3B9mAObCpFlgd0LjqcWCexvkG2y/FeNPId7GfzqHEXnBpU/oIfk2VNQSEIZQ==" workbookSaltValue="LQaz+sAC7wYAOtAOEcu1AA==" workbookSpinCount="100000" lockStructure="1"/>
  <bookViews>
    <workbookView xWindow="-120" yWindow="-120" windowWidth="29040" windowHeight="15720" tabRatio="840" xr2:uid="{00000000-000D-0000-FFFF-FFFF00000000}"/>
  </bookViews>
  <sheets>
    <sheet name="Main" sheetId="1" r:id="rId1"/>
    <sheet name="Values" sheetId="20" state="hidden" r:id="rId2"/>
    <sheet name="SoftWood" sheetId="2" state="hidden" r:id="rId3"/>
    <sheet name="HardWood" sheetId="11" state="hidden" r:id="rId4"/>
    <sheet name="MDF, LDF, HDF" sheetId="12" state="hidden" r:id="rId5"/>
    <sheet name="Plywood" sheetId="13" state="hidden" r:id="rId6"/>
    <sheet name="Melamine Coated PB" sheetId="14" state="hidden" r:id="rId7"/>
    <sheet name="SoftPlastic" sheetId="15" state="hidden" r:id="rId8"/>
    <sheet name="HardPlastic" sheetId="16" state="hidden" r:id="rId9"/>
    <sheet name="Re-enforced Resin (CFRP)" sheetId="17" state="hidden" r:id="rId10"/>
    <sheet name="Aluminium" sheetId="18" state="hidden" r:id="rId11"/>
  </sheets>
  <definedNames>
    <definedName name="_xlnm.Print_Area" localSheetId="0">Main!$B$1:$M$30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8" l="1"/>
  <c r="M25" i="18" s="1"/>
  <c r="L26" i="18"/>
  <c r="L23" i="18" s="1"/>
  <c r="K26" i="18"/>
  <c r="K25" i="18" s="1"/>
  <c r="J26" i="18"/>
  <c r="J25" i="18" s="1"/>
  <c r="I26" i="18"/>
  <c r="I25" i="18" s="1"/>
  <c r="H26" i="18"/>
  <c r="H23" i="18" s="1"/>
  <c r="G26" i="18"/>
  <c r="G25" i="18" s="1"/>
  <c r="F26" i="18"/>
  <c r="F25" i="18" s="1"/>
  <c r="E26" i="18"/>
  <c r="E25" i="18" s="1"/>
  <c r="L25" i="18"/>
  <c r="H25" i="18"/>
  <c r="N23" i="18"/>
  <c r="J23" i="18"/>
  <c r="F23" i="18"/>
  <c r="N22" i="18"/>
  <c r="L22" i="18"/>
  <c r="H22" i="18"/>
  <c r="N21" i="18"/>
  <c r="J21" i="18" s="1"/>
  <c r="N19" i="18"/>
  <c r="L19" i="18" s="1"/>
  <c r="N18" i="18"/>
  <c r="J18" i="18" s="1"/>
  <c r="F18" i="18"/>
  <c r="N17" i="18"/>
  <c r="H17" i="18" s="1"/>
  <c r="L17" i="18"/>
  <c r="N16" i="18"/>
  <c r="J16" i="18" s="1"/>
  <c r="N15" i="18"/>
  <c r="L15" i="18" s="1"/>
  <c r="N14" i="18"/>
  <c r="J14" i="18" s="1"/>
  <c r="F14" i="18"/>
  <c r="M12" i="18"/>
  <c r="L12" i="18"/>
  <c r="K12" i="18"/>
  <c r="J12" i="18"/>
  <c r="I12" i="18"/>
  <c r="H12" i="18"/>
  <c r="G12" i="18"/>
  <c r="F12" i="18"/>
  <c r="E12" i="18"/>
  <c r="L11" i="18"/>
  <c r="H11" i="18"/>
  <c r="M10" i="18"/>
  <c r="K10" i="18"/>
  <c r="I10" i="18"/>
  <c r="G10" i="18"/>
  <c r="E10" i="18"/>
  <c r="J9" i="18"/>
  <c r="F9" i="18"/>
  <c r="M8" i="18"/>
  <c r="L8" i="18"/>
  <c r="K8" i="18"/>
  <c r="J8" i="18"/>
  <c r="I8" i="18"/>
  <c r="H8" i="18"/>
  <c r="G8" i="18"/>
  <c r="F8" i="18"/>
  <c r="E8" i="18"/>
  <c r="L7" i="18"/>
  <c r="H7" i="18"/>
  <c r="M26" i="17"/>
  <c r="L26" i="17"/>
  <c r="L25" i="17" s="1"/>
  <c r="K26" i="17"/>
  <c r="K22" i="17" s="1"/>
  <c r="J26" i="17"/>
  <c r="J25" i="17" s="1"/>
  <c r="I26" i="17"/>
  <c r="H26" i="17"/>
  <c r="H25" i="17" s="1"/>
  <c r="G26" i="17"/>
  <c r="G25" i="17" s="1"/>
  <c r="F26" i="17"/>
  <c r="F25" i="17" s="1"/>
  <c r="E26" i="17"/>
  <c r="M25" i="17"/>
  <c r="K25" i="17"/>
  <c r="I25" i="17"/>
  <c r="E25" i="17"/>
  <c r="N23" i="17"/>
  <c r="I23" i="17" s="1"/>
  <c r="M23" i="17"/>
  <c r="G23" i="17"/>
  <c r="E23" i="17"/>
  <c r="N22" i="17"/>
  <c r="M22" i="17" s="1"/>
  <c r="I22" i="17"/>
  <c r="N21" i="17"/>
  <c r="I21" i="17" s="1"/>
  <c r="N19" i="17"/>
  <c r="M19" i="17" s="1"/>
  <c r="K19" i="17"/>
  <c r="I19" i="17"/>
  <c r="G19" i="17"/>
  <c r="E19" i="17"/>
  <c r="N18" i="17"/>
  <c r="I18" i="17" s="1"/>
  <c r="M18" i="17"/>
  <c r="G18" i="17"/>
  <c r="N17" i="17"/>
  <c r="M17" i="17" s="1"/>
  <c r="I17" i="17"/>
  <c r="N16" i="17"/>
  <c r="I16" i="17" s="1"/>
  <c r="N15" i="17"/>
  <c r="M15" i="17" s="1"/>
  <c r="K15" i="17"/>
  <c r="G15" i="17"/>
  <c r="E15" i="17"/>
  <c r="N14" i="17"/>
  <c r="I14" i="17" s="1"/>
  <c r="M14" i="17"/>
  <c r="G14" i="17"/>
  <c r="M12" i="17"/>
  <c r="L12" i="17"/>
  <c r="J12" i="17"/>
  <c r="I12" i="17"/>
  <c r="H12" i="17"/>
  <c r="G12" i="17"/>
  <c r="F12" i="17"/>
  <c r="E12" i="17"/>
  <c r="M11" i="17"/>
  <c r="I11" i="17"/>
  <c r="G11" i="17"/>
  <c r="E11" i="17"/>
  <c r="M10" i="17"/>
  <c r="L10" i="17"/>
  <c r="J10" i="17"/>
  <c r="I10" i="17"/>
  <c r="H10" i="17"/>
  <c r="G10" i="17"/>
  <c r="F10" i="17"/>
  <c r="E10" i="17"/>
  <c r="M9" i="17"/>
  <c r="I9" i="17"/>
  <c r="G9" i="17"/>
  <c r="E9" i="17"/>
  <c r="M8" i="17"/>
  <c r="L8" i="17"/>
  <c r="K8" i="17"/>
  <c r="J8" i="17"/>
  <c r="I8" i="17"/>
  <c r="H8" i="17"/>
  <c r="G8" i="17"/>
  <c r="F8" i="17"/>
  <c r="E8" i="17"/>
  <c r="M7" i="17"/>
  <c r="K7" i="17"/>
  <c r="I7" i="17"/>
  <c r="G7" i="17"/>
  <c r="E7" i="17"/>
  <c r="M26" i="16"/>
  <c r="M25" i="16" s="1"/>
  <c r="L26" i="16"/>
  <c r="L22" i="16" s="1"/>
  <c r="K26" i="16"/>
  <c r="K25" i="16" s="1"/>
  <c r="J26" i="16"/>
  <c r="I26" i="16"/>
  <c r="I25" i="16" s="1"/>
  <c r="H26" i="16"/>
  <c r="H25" i="16" s="1"/>
  <c r="G26" i="16"/>
  <c r="G25" i="16" s="1"/>
  <c r="F26" i="16"/>
  <c r="E26" i="16"/>
  <c r="E25" i="16" s="1"/>
  <c r="L25" i="16"/>
  <c r="J25" i="16"/>
  <c r="F25" i="16"/>
  <c r="N23" i="16"/>
  <c r="J23" i="16" s="1"/>
  <c r="H23" i="16"/>
  <c r="F23" i="16"/>
  <c r="N22" i="16"/>
  <c r="J22" i="16"/>
  <c r="H22" i="16"/>
  <c r="F22" i="16"/>
  <c r="N21" i="16"/>
  <c r="H21" i="16" s="1"/>
  <c r="L21" i="16"/>
  <c r="J21" i="16"/>
  <c r="N19" i="16"/>
  <c r="H19" i="16" s="1"/>
  <c r="N18" i="16"/>
  <c r="L18" i="16" s="1"/>
  <c r="H18" i="16"/>
  <c r="N17" i="16"/>
  <c r="L17" i="16" s="1"/>
  <c r="H17" i="16"/>
  <c r="N16" i="16"/>
  <c r="L16" i="16"/>
  <c r="J16" i="16"/>
  <c r="H16" i="16"/>
  <c r="F16" i="16"/>
  <c r="N15" i="16"/>
  <c r="J15" i="16" s="1"/>
  <c r="L15" i="16"/>
  <c r="F15" i="16"/>
  <c r="N14" i="16"/>
  <c r="J14" i="16" s="1"/>
  <c r="F14" i="16"/>
  <c r="M12" i="16"/>
  <c r="L12" i="16"/>
  <c r="K12" i="16"/>
  <c r="J12" i="16"/>
  <c r="H12" i="16"/>
  <c r="G12" i="16"/>
  <c r="F12" i="16"/>
  <c r="E12" i="16"/>
  <c r="L11" i="16"/>
  <c r="J11" i="16"/>
  <c r="H11" i="16"/>
  <c r="F11" i="16"/>
  <c r="M10" i="16"/>
  <c r="L10" i="16"/>
  <c r="K10" i="16"/>
  <c r="J10" i="16"/>
  <c r="H10" i="16"/>
  <c r="G10" i="16"/>
  <c r="F10" i="16"/>
  <c r="E10" i="16"/>
  <c r="L9" i="16"/>
  <c r="J9" i="16"/>
  <c r="H9" i="16"/>
  <c r="F9" i="16"/>
  <c r="M8" i="16"/>
  <c r="L8" i="16"/>
  <c r="K8" i="16"/>
  <c r="J8" i="16"/>
  <c r="H8" i="16"/>
  <c r="G8" i="16"/>
  <c r="F8" i="16"/>
  <c r="E8" i="16"/>
  <c r="L7" i="16"/>
  <c r="J7" i="16"/>
  <c r="H7" i="16"/>
  <c r="F7" i="16"/>
  <c r="M26" i="15"/>
  <c r="L26" i="15"/>
  <c r="L25" i="15" s="1"/>
  <c r="K26" i="15"/>
  <c r="J26" i="15"/>
  <c r="J25" i="15" s="1"/>
  <c r="I26" i="15"/>
  <c r="H26" i="15"/>
  <c r="H25" i="15" s="1"/>
  <c r="G26" i="15"/>
  <c r="G22" i="15" s="1"/>
  <c r="F26" i="15"/>
  <c r="F25" i="15" s="1"/>
  <c r="E26" i="15"/>
  <c r="M25" i="15"/>
  <c r="K25" i="15"/>
  <c r="I25" i="15"/>
  <c r="E25" i="15"/>
  <c r="N23" i="15"/>
  <c r="M23" i="15" s="1"/>
  <c r="I23" i="15"/>
  <c r="E23" i="15"/>
  <c r="N22" i="15"/>
  <c r="M22" i="15"/>
  <c r="K22" i="15"/>
  <c r="I22" i="15"/>
  <c r="E22" i="15"/>
  <c r="N21" i="15"/>
  <c r="M21" i="15"/>
  <c r="K21" i="15"/>
  <c r="I21" i="15"/>
  <c r="G21" i="15"/>
  <c r="E21" i="15"/>
  <c r="N19" i="15"/>
  <c r="K19" i="15" s="1"/>
  <c r="M19" i="15"/>
  <c r="I19" i="15"/>
  <c r="E19" i="15"/>
  <c r="N18" i="15"/>
  <c r="M18" i="15" s="1"/>
  <c r="I18" i="15"/>
  <c r="E18" i="15"/>
  <c r="N17" i="15"/>
  <c r="I17" i="15" s="1"/>
  <c r="M17" i="15"/>
  <c r="K17" i="15"/>
  <c r="E17" i="15"/>
  <c r="N16" i="15"/>
  <c r="M16" i="15"/>
  <c r="K16" i="15"/>
  <c r="I16" i="15"/>
  <c r="G16" i="15"/>
  <c r="E16" i="15"/>
  <c r="N15" i="15"/>
  <c r="K15" i="15" s="1"/>
  <c r="M15" i="15"/>
  <c r="I15" i="15"/>
  <c r="E15" i="15"/>
  <c r="N14" i="15"/>
  <c r="M14" i="15"/>
  <c r="K14" i="15"/>
  <c r="I14" i="15"/>
  <c r="G14" i="15"/>
  <c r="E14" i="15"/>
  <c r="M12" i="15"/>
  <c r="L12" i="15"/>
  <c r="K12" i="15"/>
  <c r="I12" i="15"/>
  <c r="H12" i="15"/>
  <c r="G12" i="15"/>
  <c r="F12" i="15"/>
  <c r="E12" i="15"/>
  <c r="M11" i="15"/>
  <c r="K11" i="15"/>
  <c r="I11" i="15"/>
  <c r="G11" i="15"/>
  <c r="E11" i="15"/>
  <c r="M10" i="15"/>
  <c r="L10" i="15"/>
  <c r="K10" i="15"/>
  <c r="I10" i="15"/>
  <c r="H10" i="15"/>
  <c r="G10" i="15"/>
  <c r="F10" i="15"/>
  <c r="E10" i="15"/>
  <c r="M9" i="15"/>
  <c r="K9" i="15"/>
  <c r="I9" i="15"/>
  <c r="G9" i="15"/>
  <c r="E9" i="15"/>
  <c r="M8" i="15"/>
  <c r="L8" i="15"/>
  <c r="K8" i="15"/>
  <c r="J8" i="15"/>
  <c r="I8" i="15"/>
  <c r="H8" i="15"/>
  <c r="G8" i="15"/>
  <c r="F8" i="15"/>
  <c r="E8" i="15"/>
  <c r="M7" i="15"/>
  <c r="K7" i="15"/>
  <c r="I7" i="15"/>
  <c r="G7" i="15"/>
  <c r="E7" i="15"/>
  <c r="N23" i="13"/>
  <c r="N23" i="12"/>
  <c r="N23" i="11"/>
  <c r="N23" i="2"/>
  <c r="E23" i="2" s="1"/>
  <c r="M26" i="14"/>
  <c r="M25" i="14" s="1"/>
  <c r="L26" i="14"/>
  <c r="L25" i="14" s="1"/>
  <c r="K26" i="14"/>
  <c r="K25" i="14" s="1"/>
  <c r="J26" i="14"/>
  <c r="J25" i="14" s="1"/>
  <c r="I26" i="14"/>
  <c r="I25" i="14" s="1"/>
  <c r="H26" i="14"/>
  <c r="H25" i="14" s="1"/>
  <c r="G26" i="14"/>
  <c r="G23" i="14" s="1"/>
  <c r="F26" i="14"/>
  <c r="F25" i="14" s="1"/>
  <c r="E26" i="14"/>
  <c r="E25" i="14" s="1"/>
  <c r="N23" i="14"/>
  <c r="K23" i="14"/>
  <c r="N22" i="14"/>
  <c r="N21" i="14"/>
  <c r="K21" i="14" s="1"/>
  <c r="N19" i="14"/>
  <c r="N18" i="14"/>
  <c r="K18" i="14"/>
  <c r="N17" i="14"/>
  <c r="N16" i="14"/>
  <c r="K16" i="14" s="1"/>
  <c r="N15" i="14"/>
  <c r="N14" i="14"/>
  <c r="K14" i="14"/>
  <c r="L12" i="14"/>
  <c r="K12" i="14"/>
  <c r="I12" i="14"/>
  <c r="H12" i="14"/>
  <c r="F12" i="14"/>
  <c r="L10" i="14"/>
  <c r="H10" i="14"/>
  <c r="F10" i="14"/>
  <c r="K9" i="14"/>
  <c r="L8" i="14"/>
  <c r="K8" i="14"/>
  <c r="I8" i="14"/>
  <c r="H8" i="14"/>
  <c r="F8" i="14"/>
  <c r="M26" i="13"/>
  <c r="M25" i="13" s="1"/>
  <c r="L26" i="13"/>
  <c r="L23" i="13" s="1"/>
  <c r="K26" i="13"/>
  <c r="K25" i="13" s="1"/>
  <c r="J26" i="13"/>
  <c r="J25" i="13" s="1"/>
  <c r="I26" i="13"/>
  <c r="I25" i="13" s="1"/>
  <c r="H26" i="13"/>
  <c r="H23" i="13" s="1"/>
  <c r="G26" i="13"/>
  <c r="G25" i="13" s="1"/>
  <c r="F26" i="13"/>
  <c r="F25" i="13" s="1"/>
  <c r="E26" i="13"/>
  <c r="E25" i="13" s="1"/>
  <c r="L25" i="13"/>
  <c r="H25" i="13"/>
  <c r="J23" i="13"/>
  <c r="N22" i="13"/>
  <c r="H22" i="13"/>
  <c r="N21" i="13"/>
  <c r="F21" i="13"/>
  <c r="N19" i="13"/>
  <c r="L19" i="13"/>
  <c r="H19" i="13"/>
  <c r="N18" i="13"/>
  <c r="F18" i="13"/>
  <c r="N17" i="13"/>
  <c r="L17" i="13" s="1"/>
  <c r="N16" i="13"/>
  <c r="F16" i="13" s="1"/>
  <c r="N15" i="13"/>
  <c r="L15" i="13" s="1"/>
  <c r="N14" i="13"/>
  <c r="F14" i="13"/>
  <c r="M12" i="13"/>
  <c r="L12" i="13"/>
  <c r="K12" i="13"/>
  <c r="I12" i="13"/>
  <c r="H12" i="13"/>
  <c r="F12" i="13"/>
  <c r="E12" i="13"/>
  <c r="L11" i="13"/>
  <c r="H11" i="13"/>
  <c r="M10" i="13"/>
  <c r="K10" i="13"/>
  <c r="I10" i="13"/>
  <c r="E10" i="13"/>
  <c r="F9" i="13"/>
  <c r="M8" i="13"/>
  <c r="L8" i="13"/>
  <c r="K8" i="13"/>
  <c r="I8" i="13"/>
  <c r="H8" i="13"/>
  <c r="F8" i="13"/>
  <c r="E8" i="13"/>
  <c r="L7" i="13"/>
  <c r="H7" i="13"/>
  <c r="M26" i="12"/>
  <c r="M23" i="12" s="1"/>
  <c r="L26" i="12"/>
  <c r="L25" i="12" s="1"/>
  <c r="K26" i="12"/>
  <c r="K22" i="12" s="1"/>
  <c r="J26" i="12"/>
  <c r="J25" i="12" s="1"/>
  <c r="I26" i="12"/>
  <c r="H26" i="12"/>
  <c r="H25" i="12" s="1"/>
  <c r="G26" i="12"/>
  <c r="F26" i="12"/>
  <c r="F25" i="12" s="1"/>
  <c r="E26" i="12"/>
  <c r="E21" i="12" s="1"/>
  <c r="M25" i="12"/>
  <c r="K25" i="12"/>
  <c r="I25" i="12"/>
  <c r="G25" i="12"/>
  <c r="E25" i="12"/>
  <c r="I23" i="12"/>
  <c r="G23" i="12"/>
  <c r="E23" i="12"/>
  <c r="N22" i="12"/>
  <c r="I22" i="12" s="1"/>
  <c r="E22" i="12"/>
  <c r="N21" i="12"/>
  <c r="I21" i="12" s="1"/>
  <c r="M21" i="12"/>
  <c r="G21" i="12"/>
  <c r="N19" i="12"/>
  <c r="M19" i="12"/>
  <c r="I19" i="12"/>
  <c r="G19" i="12"/>
  <c r="N18" i="12"/>
  <c r="M18" i="12" s="1"/>
  <c r="E18" i="12"/>
  <c r="N17" i="12"/>
  <c r="I17" i="12" s="1"/>
  <c r="E17" i="12"/>
  <c r="N16" i="12"/>
  <c r="E16" i="12" s="1"/>
  <c r="M16" i="12"/>
  <c r="G16" i="12"/>
  <c r="N15" i="12"/>
  <c r="G15" i="12" s="1"/>
  <c r="M15" i="12"/>
  <c r="I15" i="12"/>
  <c r="N14" i="12"/>
  <c r="M14" i="12" s="1"/>
  <c r="E14" i="12"/>
  <c r="M12" i="12"/>
  <c r="L12" i="12"/>
  <c r="J12" i="12"/>
  <c r="I12" i="12"/>
  <c r="H12" i="12"/>
  <c r="G12" i="12"/>
  <c r="F12" i="12"/>
  <c r="E12" i="12"/>
  <c r="M11" i="12"/>
  <c r="I11" i="12"/>
  <c r="G11" i="12"/>
  <c r="E11" i="12"/>
  <c r="M10" i="12"/>
  <c r="L10" i="12"/>
  <c r="J10" i="12"/>
  <c r="I10" i="12"/>
  <c r="H10" i="12"/>
  <c r="G10" i="12"/>
  <c r="F10" i="12"/>
  <c r="E10" i="12"/>
  <c r="M9" i="12"/>
  <c r="I9" i="12"/>
  <c r="G9" i="12"/>
  <c r="E9" i="12"/>
  <c r="M8" i="12"/>
  <c r="L8" i="12"/>
  <c r="J8" i="12"/>
  <c r="I8" i="12"/>
  <c r="H8" i="12"/>
  <c r="G8" i="12"/>
  <c r="F8" i="12"/>
  <c r="E8" i="12"/>
  <c r="M7" i="12"/>
  <c r="I7" i="12"/>
  <c r="G7" i="12"/>
  <c r="K8" i="11"/>
  <c r="J9" i="11"/>
  <c r="I10" i="11"/>
  <c r="H11" i="11"/>
  <c r="G12" i="11"/>
  <c r="F14" i="11"/>
  <c r="E15" i="11"/>
  <c r="M15" i="11"/>
  <c r="K17" i="11"/>
  <c r="J18" i="11"/>
  <c r="I19" i="11"/>
  <c r="K19" i="11"/>
  <c r="H21" i="11"/>
  <c r="J21" i="11"/>
  <c r="G22" i="11"/>
  <c r="F23" i="11"/>
  <c r="H23" i="11"/>
  <c r="I23" i="11"/>
  <c r="E25" i="11"/>
  <c r="H25" i="11"/>
  <c r="M25" i="11"/>
  <c r="G7" i="11"/>
  <c r="H7" i="11"/>
  <c r="M7" i="11"/>
  <c r="F26" i="11"/>
  <c r="F8" i="11" s="1"/>
  <c r="G26" i="11"/>
  <c r="G16" i="11" s="1"/>
  <c r="H26" i="11"/>
  <c r="H15" i="11" s="1"/>
  <c r="I26" i="11"/>
  <c r="I14" i="11" s="1"/>
  <c r="J26" i="11"/>
  <c r="J12" i="11" s="1"/>
  <c r="K26" i="11"/>
  <c r="K11" i="11" s="1"/>
  <c r="L26" i="11"/>
  <c r="L10" i="11" s="1"/>
  <c r="M26" i="11"/>
  <c r="M9" i="11" s="1"/>
  <c r="E26" i="11"/>
  <c r="E9" i="11" s="1"/>
  <c r="N22" i="11"/>
  <c r="J22" i="11" s="1"/>
  <c r="N21" i="11"/>
  <c r="N19" i="11"/>
  <c r="N18" i="11"/>
  <c r="N17" i="11"/>
  <c r="M17" i="11" s="1"/>
  <c r="N16" i="11"/>
  <c r="N15" i="11"/>
  <c r="N14" i="11"/>
  <c r="E8" i="2"/>
  <c r="F8" i="2"/>
  <c r="G8" i="2"/>
  <c r="H8" i="2"/>
  <c r="I8" i="2"/>
  <c r="J8" i="2"/>
  <c r="K8" i="2"/>
  <c r="L8" i="2"/>
  <c r="M8" i="2"/>
  <c r="E9" i="2"/>
  <c r="F9" i="2"/>
  <c r="G9" i="2"/>
  <c r="H9" i="2"/>
  <c r="I9" i="2"/>
  <c r="J9" i="2"/>
  <c r="K9" i="2"/>
  <c r="L9" i="2"/>
  <c r="M9" i="2"/>
  <c r="E10" i="2"/>
  <c r="F10" i="2"/>
  <c r="G10" i="2"/>
  <c r="H10" i="2"/>
  <c r="I10" i="2"/>
  <c r="J10" i="2"/>
  <c r="K10" i="2"/>
  <c r="L10" i="2"/>
  <c r="M10" i="2"/>
  <c r="E11" i="2"/>
  <c r="F11" i="2"/>
  <c r="G11" i="2"/>
  <c r="H11" i="2"/>
  <c r="I11" i="2"/>
  <c r="J11" i="2"/>
  <c r="K11" i="2"/>
  <c r="L11" i="2"/>
  <c r="M11" i="2"/>
  <c r="E12" i="2"/>
  <c r="F12" i="2"/>
  <c r="G12" i="2"/>
  <c r="H12" i="2"/>
  <c r="I12" i="2"/>
  <c r="J12" i="2"/>
  <c r="K12" i="2"/>
  <c r="L12" i="2"/>
  <c r="M12" i="2"/>
  <c r="E14" i="2"/>
  <c r="M14" i="2"/>
  <c r="L15" i="2"/>
  <c r="J17" i="2"/>
  <c r="I18" i="2"/>
  <c r="H19" i="2"/>
  <c r="G21" i="2"/>
  <c r="F22" i="2"/>
  <c r="H22" i="2"/>
  <c r="I22" i="2"/>
  <c r="J22" i="2"/>
  <c r="L22" i="2"/>
  <c r="F23" i="2"/>
  <c r="H23" i="2"/>
  <c r="J23" i="2"/>
  <c r="L23" i="2"/>
  <c r="F7" i="2"/>
  <c r="G7" i="2"/>
  <c r="H7" i="2"/>
  <c r="I7" i="2"/>
  <c r="J7" i="2"/>
  <c r="K7" i="2"/>
  <c r="L7" i="2"/>
  <c r="M7" i="2"/>
  <c r="E7" i="2"/>
  <c r="N22" i="2"/>
  <c r="K22" i="2" s="1"/>
  <c r="N21" i="2"/>
  <c r="J21" i="2" s="1"/>
  <c r="N15" i="2"/>
  <c r="G15" i="2" s="1"/>
  <c r="N16" i="2"/>
  <c r="F16" i="2" s="1"/>
  <c r="N17" i="2"/>
  <c r="E17" i="2" s="1"/>
  <c r="N18" i="2"/>
  <c r="L18" i="2" s="1"/>
  <c r="N19" i="2"/>
  <c r="K19" i="2" s="1"/>
  <c r="N14" i="2"/>
  <c r="H14" i="2" s="1"/>
  <c r="F25" i="2"/>
  <c r="G25" i="2"/>
  <c r="H25" i="2"/>
  <c r="I25" i="2"/>
  <c r="J25" i="2"/>
  <c r="K25" i="2"/>
  <c r="L25" i="2"/>
  <c r="M25" i="2"/>
  <c r="E25" i="2"/>
  <c r="B17" i="20"/>
  <c r="I17" i="1"/>
  <c r="B7" i="18"/>
  <c r="B7" i="17"/>
  <c r="B7" i="16"/>
  <c r="B7" i="15"/>
  <c r="B7" i="14"/>
  <c r="B7" i="13"/>
  <c r="Q7" i="13" s="1"/>
  <c r="B7" i="12"/>
  <c r="B7" i="11"/>
  <c r="B7" i="2"/>
  <c r="B3" i="20"/>
  <c r="E3" i="11"/>
  <c r="F3" i="11"/>
  <c r="G3" i="11"/>
  <c r="H3" i="11"/>
  <c r="I3" i="11"/>
  <c r="J3" i="11"/>
  <c r="K3" i="11"/>
  <c r="L3" i="11"/>
  <c r="W9" i="11" s="1"/>
  <c r="M3" i="11"/>
  <c r="B8" i="11"/>
  <c r="B9" i="11"/>
  <c r="B10" i="11"/>
  <c r="B11" i="11"/>
  <c r="S11" i="11" s="1"/>
  <c r="B12" i="11"/>
  <c r="S12" i="11" s="1"/>
  <c r="B14" i="11"/>
  <c r="B15" i="11"/>
  <c r="S15" i="11" s="1"/>
  <c r="B16" i="11"/>
  <c r="B17" i="11"/>
  <c r="B18" i="11"/>
  <c r="S18" i="11" s="1"/>
  <c r="B19" i="11"/>
  <c r="S19" i="11" s="1"/>
  <c r="B21" i="11"/>
  <c r="S21" i="11" s="1"/>
  <c r="B22" i="11"/>
  <c r="R22" i="11" s="1"/>
  <c r="B23" i="11"/>
  <c r="B25" i="11"/>
  <c r="S25" i="11" s="1"/>
  <c r="B26" i="11"/>
  <c r="E3" i="13"/>
  <c r="F3" i="13"/>
  <c r="G3" i="13"/>
  <c r="H3" i="13"/>
  <c r="I3" i="13"/>
  <c r="J3" i="13"/>
  <c r="U16" i="13" s="1"/>
  <c r="K3" i="13"/>
  <c r="L3" i="13"/>
  <c r="M3" i="13"/>
  <c r="B8" i="13"/>
  <c r="B9" i="13"/>
  <c r="B10" i="13"/>
  <c r="B11" i="13"/>
  <c r="B12" i="13"/>
  <c r="B14" i="13"/>
  <c r="B15" i="13"/>
  <c r="B16" i="13"/>
  <c r="B17" i="13"/>
  <c r="Q17" i="13" s="1"/>
  <c r="B18" i="13"/>
  <c r="Q18" i="13" s="1"/>
  <c r="B19" i="13"/>
  <c r="B21" i="13"/>
  <c r="Q21" i="13" s="1"/>
  <c r="B22" i="13"/>
  <c r="B23" i="13"/>
  <c r="B25" i="13"/>
  <c r="B26" i="13"/>
  <c r="E3" i="14"/>
  <c r="F3" i="14"/>
  <c r="G3" i="14"/>
  <c r="R8" i="14" s="1"/>
  <c r="H3" i="14"/>
  <c r="I3" i="14"/>
  <c r="T8" i="14" s="1"/>
  <c r="J3" i="14"/>
  <c r="K3" i="14"/>
  <c r="L3" i="14"/>
  <c r="M3" i="14"/>
  <c r="B8" i="14"/>
  <c r="P8" i="14" s="1"/>
  <c r="B9" i="14"/>
  <c r="B10" i="14"/>
  <c r="P10" i="14" s="1"/>
  <c r="B11" i="14"/>
  <c r="B12" i="14"/>
  <c r="B14" i="14"/>
  <c r="B15" i="14"/>
  <c r="X15" i="14" s="1"/>
  <c r="B16" i="14"/>
  <c r="B17" i="14"/>
  <c r="B18" i="14"/>
  <c r="B19" i="14"/>
  <c r="P19" i="14" s="1"/>
  <c r="B21" i="14"/>
  <c r="B22" i="14"/>
  <c r="B23" i="14"/>
  <c r="B25" i="14"/>
  <c r="B26" i="14"/>
  <c r="X26" i="14" s="1"/>
  <c r="E3" i="15"/>
  <c r="P12" i="15" s="1"/>
  <c r="F3" i="15"/>
  <c r="Q23" i="15" s="1"/>
  <c r="G3" i="15"/>
  <c r="R23" i="15" s="1"/>
  <c r="H3" i="15"/>
  <c r="I3" i="15"/>
  <c r="T25" i="15" s="1"/>
  <c r="J3" i="15"/>
  <c r="K3" i="15"/>
  <c r="L3" i="15"/>
  <c r="M3" i="15"/>
  <c r="B8" i="15"/>
  <c r="B9" i="15"/>
  <c r="B10" i="15"/>
  <c r="B11" i="15"/>
  <c r="T11" i="15" s="1"/>
  <c r="B12" i="15"/>
  <c r="B14" i="15"/>
  <c r="B15" i="15"/>
  <c r="B16" i="15"/>
  <c r="P16" i="15" s="1"/>
  <c r="B17" i="15"/>
  <c r="B18" i="15"/>
  <c r="B19" i="15"/>
  <c r="B21" i="15"/>
  <c r="B22" i="15"/>
  <c r="B23" i="15"/>
  <c r="B25" i="15"/>
  <c r="B26" i="15"/>
  <c r="W26" i="15" s="1"/>
  <c r="E3" i="16"/>
  <c r="F3" i="16"/>
  <c r="Q21" i="16" s="1"/>
  <c r="G3" i="16"/>
  <c r="R22" i="16" s="1"/>
  <c r="H3" i="16"/>
  <c r="S11" i="16" s="1"/>
  <c r="I3" i="16"/>
  <c r="J3" i="16"/>
  <c r="K3" i="16"/>
  <c r="L3" i="16"/>
  <c r="M3" i="16"/>
  <c r="B8" i="16"/>
  <c r="B9" i="16"/>
  <c r="B10" i="16"/>
  <c r="B11" i="16"/>
  <c r="B12" i="16"/>
  <c r="B14" i="16"/>
  <c r="B15" i="16"/>
  <c r="B16" i="16"/>
  <c r="B17" i="16"/>
  <c r="Q17" i="16" s="1"/>
  <c r="B18" i="16"/>
  <c r="B19" i="16"/>
  <c r="B21" i="16"/>
  <c r="B22" i="16"/>
  <c r="B23" i="16"/>
  <c r="B25" i="16"/>
  <c r="B26" i="16"/>
  <c r="E3" i="18"/>
  <c r="P14" i="18" s="1"/>
  <c r="F3" i="18"/>
  <c r="G3" i="18"/>
  <c r="H3" i="18"/>
  <c r="I3" i="18"/>
  <c r="J3" i="18"/>
  <c r="K3" i="18"/>
  <c r="V10" i="18" s="1"/>
  <c r="L3" i="18"/>
  <c r="M3" i="18"/>
  <c r="B8" i="18"/>
  <c r="B9" i="18"/>
  <c r="B10" i="18"/>
  <c r="B11" i="18"/>
  <c r="B12" i="18"/>
  <c r="B14" i="18"/>
  <c r="B15" i="18"/>
  <c r="B16" i="18"/>
  <c r="B17" i="18"/>
  <c r="B18" i="18"/>
  <c r="B19" i="18"/>
  <c r="B21" i="18"/>
  <c r="B22" i="18"/>
  <c r="B23" i="18"/>
  <c r="B25" i="18"/>
  <c r="B26" i="18"/>
  <c r="P26" i="18" s="1"/>
  <c r="J15" i="1"/>
  <c r="M3" i="17"/>
  <c r="L3" i="17"/>
  <c r="K3" i="17"/>
  <c r="J3" i="17"/>
  <c r="I3" i="17"/>
  <c r="H3" i="17"/>
  <c r="S18" i="17" s="1"/>
  <c r="G3" i="17"/>
  <c r="F3" i="17"/>
  <c r="E3" i="17"/>
  <c r="M3" i="12"/>
  <c r="L3" i="12"/>
  <c r="K3" i="12"/>
  <c r="J3" i="12"/>
  <c r="I3" i="12"/>
  <c r="H3" i="12"/>
  <c r="G3" i="12"/>
  <c r="F3" i="12"/>
  <c r="E3" i="12"/>
  <c r="M3" i="2"/>
  <c r="L3" i="2"/>
  <c r="K3" i="2"/>
  <c r="J3" i="2"/>
  <c r="U9" i="2" s="1"/>
  <c r="I3" i="2"/>
  <c r="G3" i="2"/>
  <c r="R15" i="2" s="1"/>
  <c r="F3" i="2"/>
  <c r="E3" i="2"/>
  <c r="H3" i="2"/>
  <c r="B8" i="2"/>
  <c r="B9" i="2"/>
  <c r="B10" i="2"/>
  <c r="P10" i="2" s="1"/>
  <c r="B11" i="2"/>
  <c r="B12" i="2"/>
  <c r="B14" i="2"/>
  <c r="B15" i="2"/>
  <c r="B16" i="2"/>
  <c r="B17" i="2"/>
  <c r="B18" i="2"/>
  <c r="B19" i="2"/>
  <c r="U19" i="2" s="1"/>
  <c r="B21" i="2"/>
  <c r="B22" i="2"/>
  <c r="B23" i="2"/>
  <c r="B25" i="2"/>
  <c r="B26" i="2"/>
  <c r="B8" i="17"/>
  <c r="U8" i="17" s="1"/>
  <c r="B9" i="17"/>
  <c r="B10" i="17"/>
  <c r="B11" i="17"/>
  <c r="B12" i="17"/>
  <c r="Q12" i="17" s="1"/>
  <c r="B14" i="17"/>
  <c r="B15" i="17"/>
  <c r="B16" i="17"/>
  <c r="B17" i="17"/>
  <c r="B18" i="17"/>
  <c r="B19" i="17"/>
  <c r="B21" i="17"/>
  <c r="B22" i="17"/>
  <c r="Q22" i="17" s="1"/>
  <c r="B23" i="17"/>
  <c r="B25" i="17"/>
  <c r="B26" i="17"/>
  <c r="E1" i="18"/>
  <c r="F1" i="18"/>
  <c r="G1" i="18"/>
  <c r="H1" i="18"/>
  <c r="I1" i="18"/>
  <c r="J1" i="18"/>
  <c r="K1" i="18"/>
  <c r="L1" i="18"/>
  <c r="M1" i="18"/>
  <c r="E1" i="17"/>
  <c r="F1" i="17"/>
  <c r="G1" i="17"/>
  <c r="H1" i="17"/>
  <c r="I1" i="17"/>
  <c r="J1" i="17"/>
  <c r="K1" i="17"/>
  <c r="L1" i="17"/>
  <c r="M1" i="17"/>
  <c r="E1" i="16"/>
  <c r="F1" i="16"/>
  <c r="G1" i="16"/>
  <c r="H1" i="16"/>
  <c r="I1" i="16"/>
  <c r="J1" i="16"/>
  <c r="K1" i="16"/>
  <c r="L1" i="16"/>
  <c r="M1" i="16"/>
  <c r="E1" i="15"/>
  <c r="F1" i="15"/>
  <c r="G1" i="15"/>
  <c r="H1" i="15"/>
  <c r="I1" i="15"/>
  <c r="J1" i="15"/>
  <c r="K1" i="15"/>
  <c r="L1" i="15"/>
  <c r="M1" i="15"/>
  <c r="E1" i="14"/>
  <c r="F1" i="14"/>
  <c r="G1" i="14"/>
  <c r="H1" i="14"/>
  <c r="I1" i="14"/>
  <c r="J1" i="14"/>
  <c r="K1" i="14"/>
  <c r="L1" i="14"/>
  <c r="M1" i="14"/>
  <c r="E1" i="13"/>
  <c r="F1" i="13"/>
  <c r="G1" i="13"/>
  <c r="H1" i="13"/>
  <c r="I1" i="13"/>
  <c r="J1" i="13"/>
  <c r="K1" i="13"/>
  <c r="L1" i="13"/>
  <c r="M1" i="13"/>
  <c r="E1" i="12"/>
  <c r="F1" i="12"/>
  <c r="G1" i="12"/>
  <c r="H1" i="12"/>
  <c r="I1" i="12"/>
  <c r="J1" i="12"/>
  <c r="K1" i="12"/>
  <c r="L1" i="12"/>
  <c r="M1" i="12"/>
  <c r="B8" i="12"/>
  <c r="B9" i="12"/>
  <c r="B10" i="12"/>
  <c r="B11" i="12"/>
  <c r="T11" i="12" s="1"/>
  <c r="B12" i="12"/>
  <c r="B14" i="12"/>
  <c r="R14" i="12" s="1"/>
  <c r="B15" i="12"/>
  <c r="B16" i="12"/>
  <c r="B17" i="12"/>
  <c r="B18" i="12"/>
  <c r="B19" i="12"/>
  <c r="B21" i="12"/>
  <c r="P21" i="12" s="1"/>
  <c r="B22" i="12"/>
  <c r="P22" i="12" s="1"/>
  <c r="B23" i="12"/>
  <c r="B25" i="12"/>
  <c r="B26" i="12"/>
  <c r="E1" i="11"/>
  <c r="F1" i="11"/>
  <c r="G1" i="11"/>
  <c r="H1" i="11"/>
  <c r="I1" i="11"/>
  <c r="J1" i="11"/>
  <c r="K1" i="11"/>
  <c r="L1" i="11"/>
  <c r="M1" i="11"/>
  <c r="J9" i="1"/>
  <c r="F1" i="2"/>
  <c r="G1" i="2"/>
  <c r="H1" i="2"/>
  <c r="I1" i="2"/>
  <c r="J1" i="2"/>
  <c r="K1" i="2"/>
  <c r="L1" i="2"/>
  <c r="M1" i="2"/>
  <c r="E1" i="2"/>
  <c r="B10" i="20"/>
  <c r="R16" i="11"/>
  <c r="P7" i="14"/>
  <c r="S26" i="11"/>
  <c r="S16" i="11"/>
  <c r="Q25" i="13"/>
  <c r="S9" i="11"/>
  <c r="V26" i="14"/>
  <c r="X16" i="14"/>
  <c r="W22" i="15"/>
  <c r="W16" i="13"/>
  <c r="U11" i="16"/>
  <c r="S17" i="11"/>
  <c r="Q15" i="13"/>
  <c r="Q16" i="13"/>
  <c r="V15" i="16"/>
  <c r="U22" i="15"/>
  <c r="V7" i="14"/>
  <c r="T19" i="16"/>
  <c r="V21" i="11" l="1"/>
  <c r="T18" i="13"/>
  <c r="Q14" i="17"/>
  <c r="X9" i="18"/>
  <c r="R25" i="12"/>
  <c r="V8" i="14"/>
  <c r="V21" i="15"/>
  <c r="Q12" i="13"/>
  <c r="S19" i="15"/>
  <c r="V17" i="14"/>
  <c r="S16" i="15"/>
  <c r="S25" i="16"/>
  <c r="S10" i="16"/>
  <c r="Q9" i="13"/>
  <c r="U22" i="13"/>
  <c r="X23" i="18"/>
  <c r="S19" i="13"/>
  <c r="P18" i="18"/>
  <c r="S9" i="16"/>
  <c r="S18" i="16"/>
  <c r="S26" i="16"/>
  <c r="S15" i="16"/>
  <c r="S23" i="16"/>
  <c r="S21" i="16"/>
  <c r="T17" i="11"/>
  <c r="W14" i="2"/>
  <c r="V16" i="12"/>
  <c r="X9" i="11"/>
  <c r="W25" i="16"/>
  <c r="P18" i="13"/>
  <c r="Q8" i="16"/>
  <c r="R18" i="2"/>
  <c r="R18" i="12"/>
  <c r="R9" i="12"/>
  <c r="R8" i="2"/>
  <c r="T21" i="14"/>
  <c r="P10" i="18"/>
  <c r="R7" i="12"/>
  <c r="Q15" i="17"/>
  <c r="Q26" i="17"/>
  <c r="R16" i="2"/>
  <c r="W23" i="11"/>
  <c r="Q9" i="17"/>
  <c r="R7" i="2"/>
  <c r="P25" i="18"/>
  <c r="S10" i="13"/>
  <c r="Q22" i="15"/>
  <c r="Q18" i="17"/>
  <c r="R15" i="12"/>
  <c r="T23" i="12"/>
  <c r="X18" i="13"/>
  <c r="Q16" i="15"/>
  <c r="U18" i="17"/>
  <c r="W12" i="17"/>
  <c r="P7" i="12"/>
  <c r="U15" i="15"/>
  <c r="Q18" i="11"/>
  <c r="U14" i="17"/>
  <c r="X15" i="18"/>
  <c r="V17" i="12"/>
  <c r="V25" i="12"/>
  <c r="V10" i="12"/>
  <c r="S14" i="16"/>
  <c r="S12" i="16"/>
  <c r="R26" i="12"/>
  <c r="Q23" i="17"/>
  <c r="W22" i="2"/>
  <c r="Q10" i="13"/>
  <c r="P17" i="11"/>
  <c r="S17" i="16"/>
  <c r="Q17" i="15"/>
  <c r="S11" i="13"/>
  <c r="U16" i="11"/>
  <c r="P21" i="13"/>
  <c r="V14" i="12"/>
  <c r="W18" i="16"/>
  <c r="S22" i="11"/>
  <c r="Q17" i="12"/>
  <c r="R7" i="18"/>
  <c r="W9" i="13"/>
  <c r="Q18" i="12"/>
  <c r="R25" i="18"/>
  <c r="U12" i="15"/>
  <c r="R23" i="18"/>
  <c r="U25" i="15"/>
  <c r="U10" i="15"/>
  <c r="Q19" i="11"/>
  <c r="Q12" i="11"/>
  <c r="W17" i="13"/>
  <c r="V10" i="14"/>
  <c r="U16" i="15"/>
  <c r="U23" i="15"/>
  <c r="W10" i="13"/>
  <c r="Q26" i="11"/>
  <c r="Q17" i="11"/>
  <c r="W25" i="13"/>
  <c r="Q9" i="11"/>
  <c r="U17" i="15"/>
  <c r="W19" i="13"/>
  <c r="Q21" i="11"/>
  <c r="R9" i="18"/>
  <c r="R12" i="18"/>
  <c r="R17" i="18"/>
  <c r="Q22" i="11"/>
  <c r="Q16" i="11"/>
  <c r="V25" i="14"/>
  <c r="P17" i="18"/>
  <c r="W14" i="13"/>
  <c r="T22" i="12"/>
  <c r="S18" i="15"/>
  <c r="V23" i="18"/>
  <c r="T26" i="14"/>
  <c r="Q25" i="16"/>
  <c r="V22" i="18"/>
  <c r="Q8" i="15"/>
  <c r="T17" i="13"/>
  <c r="U7" i="11"/>
  <c r="T25" i="12"/>
  <c r="U23" i="2"/>
  <c r="T17" i="12"/>
  <c r="V21" i="18"/>
  <c r="W22" i="16"/>
  <c r="W12" i="11"/>
  <c r="T18" i="12"/>
  <c r="S9" i="17"/>
  <c r="V18" i="12"/>
  <c r="V26" i="11"/>
  <c r="Q12" i="15"/>
  <c r="T9" i="13"/>
  <c r="Q14" i="16"/>
  <c r="S17" i="17"/>
  <c r="U7" i="2"/>
  <c r="U16" i="12"/>
  <c r="U25" i="2"/>
  <c r="U15" i="2"/>
  <c r="V19" i="18"/>
  <c r="W21" i="16"/>
  <c r="Q25" i="15"/>
  <c r="T16" i="14"/>
  <c r="S22" i="15"/>
  <c r="W26" i="11"/>
  <c r="T15" i="14"/>
  <c r="U17" i="13"/>
  <c r="U17" i="2"/>
  <c r="U9" i="13"/>
  <c r="W10" i="16"/>
  <c r="U15" i="13"/>
  <c r="Q18" i="16"/>
  <c r="W17" i="11"/>
  <c r="T14" i="12"/>
  <c r="U11" i="13"/>
  <c r="T17" i="14"/>
  <c r="W7" i="2"/>
  <c r="W18" i="2"/>
  <c r="U14" i="2"/>
  <c r="T11" i="14"/>
  <c r="T16" i="12"/>
  <c r="T7" i="12"/>
  <c r="S17" i="15"/>
  <c r="U10" i="13"/>
  <c r="V7" i="12"/>
  <c r="Q11" i="15"/>
  <c r="U19" i="13"/>
  <c r="W23" i="2"/>
  <c r="S22" i="17"/>
  <c r="W14" i="11"/>
  <c r="Q16" i="16"/>
  <c r="W22" i="11"/>
  <c r="W19" i="11"/>
  <c r="U18" i="13"/>
  <c r="U21" i="17"/>
  <c r="U11" i="17"/>
  <c r="R21" i="2"/>
  <c r="R22" i="14"/>
  <c r="R12" i="14"/>
  <c r="U23" i="13"/>
  <c r="S7" i="16"/>
  <c r="T22" i="14"/>
  <c r="S14" i="11"/>
  <c r="U12" i="11"/>
  <c r="X25" i="18"/>
  <c r="R11" i="12"/>
  <c r="Q14" i="11"/>
  <c r="Q9" i="16"/>
  <c r="W7" i="16"/>
  <c r="R26" i="18"/>
  <c r="V11" i="12"/>
  <c r="V22" i="14"/>
  <c r="X22" i="14"/>
  <c r="T25" i="16"/>
  <c r="Q9" i="18"/>
  <c r="W8" i="2"/>
  <c r="S10" i="15"/>
  <c r="T19" i="14"/>
  <c r="Q7" i="16"/>
  <c r="S8" i="16"/>
  <c r="P21" i="2"/>
  <c r="X9" i="12"/>
  <c r="S16" i="18"/>
  <c r="W11" i="16"/>
  <c r="Q9" i="15"/>
  <c r="R17" i="14"/>
  <c r="Q10" i="15"/>
  <c r="W10" i="15"/>
  <c r="X22" i="18"/>
  <c r="W15" i="16"/>
  <c r="U16" i="2"/>
  <c r="T12" i="13"/>
  <c r="R10" i="14"/>
  <c r="W16" i="16"/>
  <c r="S22" i="16"/>
  <c r="W8" i="16"/>
  <c r="Q21" i="17"/>
  <c r="V25" i="11"/>
  <c r="R17" i="12"/>
  <c r="U19" i="15"/>
  <c r="T12" i="18"/>
  <c r="V9" i="12"/>
  <c r="U7" i="16"/>
  <c r="W23" i="15"/>
  <c r="X10" i="14"/>
  <c r="P9" i="14"/>
  <c r="Q23" i="11"/>
  <c r="R14" i="13"/>
  <c r="V12" i="18"/>
  <c r="V15" i="11"/>
  <c r="T9" i="12"/>
  <c r="T8" i="2"/>
  <c r="R17" i="2"/>
  <c r="Q14" i="13"/>
  <c r="S21" i="17"/>
  <c r="X19" i="13"/>
  <c r="Q22" i="13"/>
  <c r="X12" i="18"/>
  <c r="Q25" i="11"/>
  <c r="W25" i="11"/>
  <c r="W15" i="11"/>
  <c r="Q15" i="11"/>
  <c r="T10" i="18"/>
  <c r="W16" i="17"/>
  <c r="R25" i="2"/>
  <c r="P22" i="17"/>
  <c r="X10" i="17"/>
  <c r="V21" i="16"/>
  <c r="X10" i="15"/>
  <c r="R15" i="18"/>
  <c r="P26" i="14"/>
  <c r="R21" i="17"/>
  <c r="X10" i="18"/>
  <c r="W10" i="14"/>
  <c r="P15" i="18"/>
  <c r="W15" i="2"/>
  <c r="U22" i="17"/>
  <c r="U14" i="13"/>
  <c r="R16" i="12"/>
  <c r="R26" i="14"/>
  <c r="V19" i="14"/>
  <c r="P14" i="13"/>
  <c r="S23" i="11"/>
  <c r="Q12" i="16"/>
  <c r="S8" i="15"/>
  <c r="W12" i="13"/>
  <c r="Q11" i="11"/>
  <c r="P22" i="2"/>
  <c r="P19" i="2"/>
  <c r="S16" i="13"/>
  <c r="P12" i="14"/>
  <c r="P17" i="14"/>
  <c r="X17" i="14"/>
  <c r="X8" i="14"/>
  <c r="Q15" i="16"/>
  <c r="R7" i="14"/>
  <c r="W9" i="17"/>
  <c r="X26" i="18"/>
  <c r="Q11" i="16"/>
  <c r="U21" i="13"/>
  <c r="S23" i="15"/>
  <c r="P11" i="12"/>
  <c r="W21" i="11"/>
  <c r="U8" i="2"/>
  <c r="U18" i="11"/>
  <c r="U15" i="11"/>
  <c r="U19" i="11"/>
  <c r="W21" i="13"/>
  <c r="S15" i="15"/>
  <c r="W9" i="16"/>
  <c r="P15" i="2"/>
  <c r="S14" i="13"/>
  <c r="S12" i="17"/>
  <c r="W18" i="13"/>
  <c r="W25" i="15"/>
  <c r="X12" i="14"/>
  <c r="X23" i="14"/>
  <c r="R19" i="14"/>
  <c r="Q22" i="16"/>
  <c r="U18" i="2"/>
  <c r="X19" i="14"/>
  <c r="S23" i="17"/>
  <c r="P15" i="14"/>
  <c r="U23" i="11"/>
  <c r="W17" i="15"/>
  <c r="W14" i="17"/>
  <c r="W19" i="15"/>
  <c r="U18" i="16"/>
  <c r="T17" i="18"/>
  <c r="X25" i="14"/>
  <c r="T10" i="14"/>
  <c r="U21" i="11"/>
  <c r="T11" i="18"/>
  <c r="S15" i="13"/>
  <c r="X22" i="12"/>
  <c r="X17" i="12"/>
  <c r="X7" i="12"/>
  <c r="S9" i="13"/>
  <c r="Q19" i="15"/>
  <c r="W14" i="16"/>
  <c r="W11" i="13"/>
  <c r="W11" i="11"/>
  <c r="R15" i="14"/>
  <c r="S16" i="17"/>
  <c r="Q10" i="16"/>
  <c r="W12" i="16"/>
  <c r="P8" i="12"/>
  <c r="X18" i="2"/>
  <c r="Q14" i="18"/>
  <c r="P14" i="2"/>
  <c r="T22" i="18"/>
  <c r="P8" i="2"/>
  <c r="W9" i="15"/>
  <c r="U9" i="11"/>
  <c r="U10" i="11"/>
  <c r="U17" i="11"/>
  <c r="U22" i="11"/>
  <c r="S18" i="13"/>
  <c r="W26" i="17"/>
  <c r="U12" i="13"/>
  <c r="W18" i="15"/>
  <c r="W16" i="11"/>
  <c r="X7" i="14"/>
  <c r="T9" i="18"/>
  <c r="W11" i="15"/>
  <c r="X14" i="12"/>
  <c r="U25" i="11"/>
  <c r="X11" i="12"/>
  <c r="X16" i="12"/>
  <c r="S12" i="13"/>
  <c r="U11" i="11"/>
  <c r="W12" i="15"/>
  <c r="W8" i="15"/>
  <c r="W15" i="15"/>
  <c r="W17" i="16"/>
  <c r="P8" i="16"/>
  <c r="U14" i="11"/>
  <c r="U8" i="16"/>
  <c r="U25" i="16"/>
  <c r="U17" i="16"/>
  <c r="P10" i="16"/>
  <c r="U21" i="16"/>
  <c r="W23" i="16"/>
  <c r="V9" i="16"/>
  <c r="U14" i="12"/>
  <c r="P22" i="15"/>
  <c r="U23" i="16"/>
  <c r="U10" i="16"/>
  <c r="U22" i="16"/>
  <c r="U26" i="16"/>
  <c r="U14" i="16"/>
  <c r="U15" i="16"/>
  <c r="U12" i="16"/>
  <c r="S21" i="13"/>
  <c r="P15" i="12"/>
  <c r="X8" i="12"/>
  <c r="P18" i="12"/>
  <c r="R8" i="12"/>
  <c r="R14" i="2"/>
  <c r="S15" i="12"/>
  <c r="T8" i="12"/>
  <c r="T19" i="2"/>
  <c r="T14" i="2"/>
  <c r="W14" i="12"/>
  <c r="U16" i="16"/>
  <c r="R17" i="15"/>
  <c r="R10" i="13"/>
  <c r="X16" i="11"/>
  <c r="P21" i="11"/>
  <c r="I21" i="2"/>
  <c r="J19" i="2"/>
  <c r="K18" i="2"/>
  <c r="L17" i="2"/>
  <c r="M16" i="2"/>
  <c r="E16" i="2"/>
  <c r="F15" i="2"/>
  <c r="G14" i="2"/>
  <c r="G25" i="11"/>
  <c r="I22" i="11"/>
  <c r="L18" i="11"/>
  <c r="E17" i="11"/>
  <c r="F16" i="11"/>
  <c r="G15" i="11"/>
  <c r="H14" i="11"/>
  <c r="I12" i="11"/>
  <c r="J11" i="11"/>
  <c r="K10" i="11"/>
  <c r="L9" i="11"/>
  <c r="M8" i="11"/>
  <c r="E8" i="11"/>
  <c r="E15" i="12"/>
  <c r="I16" i="12"/>
  <c r="M17" i="12"/>
  <c r="E19" i="12"/>
  <c r="M22" i="12"/>
  <c r="L22" i="13"/>
  <c r="G12" i="14"/>
  <c r="J10" i="15"/>
  <c r="I12" i="16"/>
  <c r="L14" i="16"/>
  <c r="J19" i="16"/>
  <c r="L23" i="16"/>
  <c r="K9" i="17"/>
  <c r="K10" i="17"/>
  <c r="K16" i="17"/>
  <c r="K21" i="17"/>
  <c r="F16" i="18"/>
  <c r="G22" i="2"/>
  <c r="H21" i="2"/>
  <c r="I19" i="2"/>
  <c r="J18" i="2"/>
  <c r="K17" i="2"/>
  <c r="L16" i="2"/>
  <c r="M15" i="2"/>
  <c r="E15" i="2"/>
  <c r="F14" i="2"/>
  <c r="E7" i="11"/>
  <c r="F7" i="11"/>
  <c r="F25" i="11"/>
  <c r="G23" i="11"/>
  <c r="H22" i="11"/>
  <c r="I21" i="11"/>
  <c r="J19" i="11"/>
  <c r="K18" i="11"/>
  <c r="L17" i="11"/>
  <c r="M16" i="11"/>
  <c r="E16" i="11"/>
  <c r="F15" i="11"/>
  <c r="G14" i="11"/>
  <c r="H12" i="11"/>
  <c r="I11" i="11"/>
  <c r="J10" i="11"/>
  <c r="K9" i="11"/>
  <c r="L8" i="11"/>
  <c r="K9" i="12"/>
  <c r="K10" i="12"/>
  <c r="K16" i="12"/>
  <c r="K21" i="12"/>
  <c r="G8" i="13"/>
  <c r="J9" i="13"/>
  <c r="J16" i="13"/>
  <c r="G8" i="14"/>
  <c r="G15" i="14"/>
  <c r="G19" i="14"/>
  <c r="G25" i="14"/>
  <c r="G15" i="15"/>
  <c r="G19" i="15"/>
  <c r="G25" i="15"/>
  <c r="F18" i="16"/>
  <c r="L19" i="16"/>
  <c r="E14" i="17"/>
  <c r="I15" i="17"/>
  <c r="M16" i="17"/>
  <c r="E18" i="17"/>
  <c r="M21" i="17"/>
  <c r="H19" i="18"/>
  <c r="T15" i="12"/>
  <c r="P25" i="12"/>
  <c r="P9" i="12"/>
  <c r="P14" i="12"/>
  <c r="P9" i="2"/>
  <c r="P7" i="2"/>
  <c r="Q11" i="2"/>
  <c r="Q16" i="12"/>
  <c r="P8" i="17"/>
  <c r="K16" i="2"/>
  <c r="L16" i="11"/>
  <c r="X15" i="12"/>
  <c r="P16" i="2"/>
  <c r="W18" i="11"/>
  <c r="U26" i="11"/>
  <c r="M22" i="2"/>
  <c r="E22" i="2"/>
  <c r="F21" i="2"/>
  <c r="G19" i="2"/>
  <c r="H18" i="2"/>
  <c r="I17" i="2"/>
  <c r="J16" i="2"/>
  <c r="K15" i="2"/>
  <c r="L14" i="2"/>
  <c r="L7" i="11"/>
  <c r="L25" i="11"/>
  <c r="M23" i="11"/>
  <c r="E23" i="11"/>
  <c r="F22" i="11"/>
  <c r="G21" i="11"/>
  <c r="H19" i="11"/>
  <c r="I18" i="11"/>
  <c r="J17" i="11"/>
  <c r="K16" i="11"/>
  <c r="L15" i="11"/>
  <c r="M14" i="11"/>
  <c r="E14" i="11"/>
  <c r="F12" i="11"/>
  <c r="G11" i="11"/>
  <c r="H10" i="11"/>
  <c r="I9" i="11"/>
  <c r="J8" i="11"/>
  <c r="K7" i="12"/>
  <c r="K8" i="12"/>
  <c r="G14" i="12"/>
  <c r="K15" i="12"/>
  <c r="G18" i="12"/>
  <c r="K19" i="12"/>
  <c r="G10" i="13"/>
  <c r="G12" i="13"/>
  <c r="J14" i="13"/>
  <c r="H17" i="13"/>
  <c r="J10" i="14"/>
  <c r="J12" i="14"/>
  <c r="G18" i="15"/>
  <c r="G23" i="15"/>
  <c r="I10" i="16"/>
  <c r="H15" i="16"/>
  <c r="J18" i="16"/>
  <c r="F21" i="16"/>
  <c r="E17" i="17"/>
  <c r="E22" i="17"/>
  <c r="X25" i="12"/>
  <c r="R19" i="2"/>
  <c r="V15" i="12"/>
  <c r="S9" i="12"/>
  <c r="R12" i="17"/>
  <c r="W16" i="18"/>
  <c r="T8" i="18"/>
  <c r="Q22" i="18"/>
  <c r="V12" i="15"/>
  <c r="W8" i="14"/>
  <c r="T26" i="11"/>
  <c r="M21" i="2"/>
  <c r="E21" i="2"/>
  <c r="F19" i="2"/>
  <c r="G18" i="2"/>
  <c r="H17" i="2"/>
  <c r="I16" i="2"/>
  <c r="J15" i="2"/>
  <c r="K14" i="2"/>
  <c r="K7" i="11"/>
  <c r="K25" i="11"/>
  <c r="L23" i="11"/>
  <c r="M22" i="11"/>
  <c r="E22" i="11"/>
  <c r="F21" i="11"/>
  <c r="G19" i="11"/>
  <c r="H18" i="11"/>
  <c r="I17" i="11"/>
  <c r="J16" i="11"/>
  <c r="K15" i="11"/>
  <c r="L14" i="11"/>
  <c r="M12" i="11"/>
  <c r="E12" i="11"/>
  <c r="F11" i="11"/>
  <c r="G10" i="11"/>
  <c r="H9" i="11"/>
  <c r="I8" i="11"/>
  <c r="I14" i="12"/>
  <c r="I18" i="12"/>
  <c r="J8" i="13"/>
  <c r="J8" i="14"/>
  <c r="F17" i="16"/>
  <c r="K14" i="17"/>
  <c r="G17" i="17"/>
  <c r="K18" i="17"/>
  <c r="G22" i="17"/>
  <c r="K23" i="17"/>
  <c r="F21" i="18"/>
  <c r="V21" i="12"/>
  <c r="W10" i="17"/>
  <c r="T21" i="12"/>
  <c r="W19" i="2"/>
  <c r="P17" i="12"/>
  <c r="T15" i="18"/>
  <c r="L21" i="2"/>
  <c r="M19" i="2"/>
  <c r="E19" i="2"/>
  <c r="F18" i="2"/>
  <c r="G17" i="2"/>
  <c r="H16" i="2"/>
  <c r="I15" i="2"/>
  <c r="J14" i="2"/>
  <c r="J7" i="11"/>
  <c r="J25" i="11"/>
  <c r="K23" i="11"/>
  <c r="L22" i="11"/>
  <c r="M21" i="11"/>
  <c r="E21" i="11"/>
  <c r="F19" i="11"/>
  <c r="G18" i="11"/>
  <c r="H17" i="11"/>
  <c r="I16" i="11"/>
  <c r="J15" i="11"/>
  <c r="K14" i="11"/>
  <c r="L12" i="11"/>
  <c r="M11" i="11"/>
  <c r="E11" i="11"/>
  <c r="F10" i="11"/>
  <c r="G9" i="11"/>
  <c r="H8" i="11"/>
  <c r="K14" i="12"/>
  <c r="G17" i="12"/>
  <c r="K18" i="12"/>
  <c r="G22" i="12"/>
  <c r="K23" i="12"/>
  <c r="H15" i="13"/>
  <c r="J21" i="13"/>
  <c r="G11" i="14"/>
  <c r="G17" i="14"/>
  <c r="G22" i="14"/>
  <c r="E7" i="12"/>
  <c r="G17" i="15"/>
  <c r="K18" i="15"/>
  <c r="K23" i="15"/>
  <c r="E16" i="17"/>
  <c r="E21" i="17"/>
  <c r="H15" i="18"/>
  <c r="R21" i="12"/>
  <c r="Q15" i="2"/>
  <c r="V14" i="2"/>
  <c r="T16" i="17"/>
  <c r="W15" i="18"/>
  <c r="P15" i="16"/>
  <c r="T12" i="15"/>
  <c r="U10" i="14"/>
  <c r="T22" i="13"/>
  <c r="R23" i="11"/>
  <c r="K21" i="2"/>
  <c r="L19" i="2"/>
  <c r="M18" i="2"/>
  <c r="E18" i="2"/>
  <c r="F17" i="2"/>
  <c r="G16" i="2"/>
  <c r="H15" i="2"/>
  <c r="I14" i="2"/>
  <c r="I7" i="11"/>
  <c r="I25" i="11"/>
  <c r="J23" i="11"/>
  <c r="K22" i="11"/>
  <c r="L21" i="11"/>
  <c r="M19" i="11"/>
  <c r="E19" i="11"/>
  <c r="F18" i="11"/>
  <c r="G17" i="11"/>
  <c r="H16" i="11"/>
  <c r="I15" i="11"/>
  <c r="J14" i="11"/>
  <c r="K12" i="11"/>
  <c r="L11" i="11"/>
  <c r="M10" i="11"/>
  <c r="E10" i="11"/>
  <c r="F9" i="11"/>
  <c r="G8" i="11"/>
  <c r="J12" i="13"/>
  <c r="G7" i="14"/>
  <c r="E12" i="14"/>
  <c r="M12" i="14"/>
  <c r="J12" i="15"/>
  <c r="I8" i="16"/>
  <c r="H14" i="16"/>
  <c r="J17" i="16"/>
  <c r="F19" i="16"/>
  <c r="K11" i="17"/>
  <c r="K12" i="17"/>
  <c r="G16" i="17"/>
  <c r="K17" i="17"/>
  <c r="G21" i="17"/>
  <c r="V8" i="12"/>
  <c r="W15" i="17"/>
  <c r="W22" i="17"/>
  <c r="M17" i="2"/>
  <c r="K21" i="11"/>
  <c r="L19" i="11"/>
  <c r="M18" i="11"/>
  <c r="E18" i="11"/>
  <c r="F17" i="11"/>
  <c r="K11" i="12"/>
  <c r="K12" i="12"/>
  <c r="K17" i="12"/>
  <c r="J18" i="13"/>
  <c r="E8" i="14"/>
  <c r="M8" i="14"/>
  <c r="F23" i="13"/>
  <c r="X25" i="11"/>
  <c r="R22" i="13"/>
  <c r="T17" i="15"/>
  <c r="X9" i="17"/>
  <c r="T26" i="15"/>
  <c r="W22" i="18"/>
  <c r="Q12" i="2"/>
  <c r="X21" i="11"/>
  <c r="W23" i="18"/>
  <c r="T21" i="11"/>
  <c r="T9" i="17"/>
  <c r="P15" i="13"/>
  <c r="S17" i="18"/>
  <c r="X8" i="13"/>
  <c r="R26" i="11"/>
  <c r="T19" i="17"/>
  <c r="R22" i="17"/>
  <c r="P14" i="11"/>
  <c r="R26" i="17"/>
  <c r="X22" i="13"/>
  <c r="S8" i="2"/>
  <c r="S26" i="2"/>
  <c r="S9" i="2"/>
  <c r="S15" i="2"/>
  <c r="Q19" i="2"/>
  <c r="Q21" i="2"/>
  <c r="Q17" i="2"/>
  <c r="T9" i="2"/>
  <c r="T16" i="2"/>
  <c r="T15" i="2"/>
  <c r="V7" i="2"/>
  <c r="V19" i="2"/>
  <c r="V11" i="2"/>
  <c r="X26" i="2"/>
  <c r="X9" i="2"/>
  <c r="X15" i="2"/>
  <c r="X16" i="2"/>
  <c r="Q19" i="12"/>
  <c r="Q12" i="12"/>
  <c r="Q8" i="12"/>
  <c r="Q15" i="12"/>
  <c r="U7" i="12"/>
  <c r="U17" i="12"/>
  <c r="U12" i="12"/>
  <c r="U18" i="12"/>
  <c r="W21" i="18"/>
  <c r="W8" i="18"/>
  <c r="U8" i="18"/>
  <c r="U15" i="18"/>
  <c r="U10" i="18"/>
  <c r="S21" i="18"/>
  <c r="S19" i="18"/>
  <c r="S15" i="18"/>
  <c r="S8" i="18"/>
  <c r="Q7" i="18"/>
  <c r="Q12" i="18"/>
  <c r="Q10" i="18"/>
  <c r="X21" i="16"/>
  <c r="X25" i="16"/>
  <c r="X22" i="16"/>
  <c r="X10" i="16"/>
  <c r="R15" i="16"/>
  <c r="R26" i="16"/>
  <c r="R21" i="16"/>
  <c r="X19" i="15"/>
  <c r="X8" i="15"/>
  <c r="X22" i="15"/>
  <c r="X15" i="15"/>
  <c r="R22" i="15"/>
  <c r="R8" i="15"/>
  <c r="R15" i="15"/>
  <c r="P15" i="15"/>
  <c r="P19" i="15"/>
  <c r="S7" i="14"/>
  <c r="S19" i="14"/>
  <c r="Q21" i="14"/>
  <c r="Q22" i="14"/>
  <c r="Q26" i="14"/>
  <c r="V22" i="13"/>
  <c r="V18" i="13"/>
  <c r="V21" i="13"/>
  <c r="V7" i="13"/>
  <c r="V19" i="13"/>
  <c r="V14" i="13"/>
  <c r="V9" i="13"/>
  <c r="T26" i="13"/>
  <c r="T25" i="13"/>
  <c r="T16" i="13"/>
  <c r="T15" i="13"/>
  <c r="T19" i="13"/>
  <c r="R19" i="13"/>
  <c r="R21" i="13"/>
  <c r="R18" i="13"/>
  <c r="R16" i="13"/>
  <c r="R11" i="13"/>
  <c r="X18" i="11"/>
  <c r="X11" i="11"/>
  <c r="X22" i="11"/>
  <c r="V11" i="11"/>
  <c r="V9" i="11"/>
  <c r="T19" i="11"/>
  <c r="T15" i="11"/>
  <c r="T18" i="11"/>
  <c r="T23" i="11"/>
  <c r="R7" i="17"/>
  <c r="P17" i="15"/>
  <c r="X15" i="16"/>
  <c r="S14" i="18"/>
  <c r="V23" i="11"/>
  <c r="P23" i="11"/>
  <c r="T16" i="15"/>
  <c r="X21" i="15"/>
  <c r="T10" i="16"/>
  <c r="R16" i="16"/>
  <c r="R9" i="16"/>
  <c r="W26" i="18"/>
  <c r="X11" i="16"/>
  <c r="R21" i="11"/>
  <c r="R9" i="17"/>
  <c r="Q14" i="2"/>
  <c r="V17" i="15"/>
  <c r="S10" i="14"/>
  <c r="W18" i="12"/>
  <c r="W9" i="18"/>
  <c r="V11" i="13"/>
  <c r="X14" i="13"/>
  <c r="V16" i="13"/>
  <c r="R25" i="16"/>
  <c r="R23" i="16"/>
  <c r="W12" i="18"/>
  <c r="X18" i="16"/>
  <c r="S10" i="2"/>
  <c r="V14" i="16"/>
  <c r="P19" i="13"/>
  <c r="X7" i="11"/>
  <c r="S25" i="18"/>
  <c r="V8" i="2"/>
  <c r="V23" i="16"/>
  <c r="R12" i="15"/>
  <c r="X10" i="13"/>
  <c r="R15" i="13"/>
  <c r="R17" i="13"/>
  <c r="R17" i="11"/>
  <c r="W16" i="12"/>
  <c r="Q9" i="12"/>
  <c r="V25" i="15"/>
  <c r="V15" i="15"/>
  <c r="R12" i="11"/>
  <c r="U23" i="18"/>
  <c r="V9" i="2"/>
  <c r="R12" i="13"/>
  <c r="T21" i="2"/>
  <c r="T7" i="2"/>
  <c r="X19" i="2"/>
  <c r="X8" i="2"/>
  <c r="S17" i="12"/>
  <c r="S16" i="12"/>
  <c r="U15" i="12"/>
  <c r="U23" i="12"/>
  <c r="U26" i="12"/>
  <c r="W15" i="12"/>
  <c r="W22" i="12"/>
  <c r="P14" i="17"/>
  <c r="P21" i="17"/>
  <c r="P10" i="17"/>
  <c r="R16" i="17"/>
  <c r="R18" i="17"/>
  <c r="V19" i="17"/>
  <c r="V11" i="17"/>
  <c r="W14" i="18"/>
  <c r="W25" i="18"/>
  <c r="U7" i="18"/>
  <c r="U17" i="18"/>
  <c r="S9" i="18"/>
  <c r="S7" i="18"/>
  <c r="Q19" i="18"/>
  <c r="Q25" i="18"/>
  <c r="Q17" i="18"/>
  <c r="X17" i="16"/>
  <c r="X19" i="16"/>
  <c r="X26" i="16"/>
  <c r="V11" i="16"/>
  <c r="V18" i="16"/>
  <c r="R8" i="16"/>
  <c r="R18" i="16"/>
  <c r="R14" i="16"/>
  <c r="P22" i="16"/>
  <c r="P11" i="16"/>
  <c r="P14" i="16"/>
  <c r="X9" i="13"/>
  <c r="X16" i="13"/>
  <c r="X21" i="13"/>
  <c r="X12" i="13"/>
  <c r="V10" i="13"/>
  <c r="V17" i="13"/>
  <c r="V15" i="13"/>
  <c r="T10" i="13"/>
  <c r="T14" i="13"/>
  <c r="T11" i="13"/>
  <c r="T21" i="13"/>
  <c r="R9" i="13"/>
  <c r="R25" i="13"/>
  <c r="P25" i="13"/>
  <c r="P16" i="13"/>
  <c r="P11" i="13"/>
  <c r="P9" i="13"/>
  <c r="P10" i="13"/>
  <c r="X15" i="11"/>
  <c r="X26" i="11"/>
  <c r="X23" i="11"/>
  <c r="X14" i="11"/>
  <c r="X17" i="11"/>
  <c r="X19" i="11"/>
  <c r="X12" i="11"/>
  <c r="V14" i="11"/>
  <c r="V19" i="11"/>
  <c r="V12" i="11"/>
  <c r="V18" i="11"/>
  <c r="T14" i="11"/>
  <c r="T12" i="11"/>
  <c r="T22" i="11"/>
  <c r="T11" i="11"/>
  <c r="T9" i="11"/>
  <c r="R14" i="11"/>
  <c r="R25" i="11"/>
  <c r="R15" i="11"/>
  <c r="P18" i="11"/>
  <c r="P11" i="11"/>
  <c r="P25" i="11"/>
  <c r="P22" i="11"/>
  <c r="P15" i="11"/>
  <c r="S16" i="2"/>
  <c r="S18" i="2"/>
  <c r="S14" i="2"/>
  <c r="S21" i="2"/>
  <c r="S11" i="2"/>
  <c r="S23" i="2"/>
  <c r="S7" i="2"/>
  <c r="S12" i="2"/>
  <c r="S19" i="2"/>
  <c r="Q16" i="2"/>
  <c r="Q7" i="2"/>
  <c r="Q9" i="2"/>
  <c r="Q23" i="2"/>
  <c r="Q18" i="2"/>
  <c r="Q8" i="2"/>
  <c r="T26" i="2"/>
  <c r="T23" i="2"/>
  <c r="T18" i="2"/>
  <c r="V21" i="2"/>
  <c r="V16" i="2"/>
  <c r="V23" i="2"/>
  <c r="V18" i="2"/>
  <c r="V10" i="2"/>
  <c r="V15" i="2"/>
  <c r="X14" i="2"/>
  <c r="X23" i="2"/>
  <c r="X11" i="2"/>
  <c r="X21" i="2"/>
  <c r="X7" i="2"/>
  <c r="X25" i="2"/>
  <c r="Q7" i="12"/>
  <c r="Q11" i="12"/>
  <c r="Q21" i="12"/>
  <c r="Q14" i="12"/>
  <c r="S10" i="12"/>
  <c r="S7" i="12"/>
  <c r="S8" i="12"/>
  <c r="S25" i="12"/>
  <c r="S18" i="12"/>
  <c r="S23" i="12"/>
  <c r="S21" i="12"/>
  <c r="S14" i="12"/>
  <c r="U21" i="12"/>
  <c r="U8" i="12"/>
  <c r="U11" i="12"/>
  <c r="U25" i="12"/>
  <c r="W7" i="12"/>
  <c r="W17" i="12"/>
  <c r="W8" i="12"/>
  <c r="W11" i="12"/>
  <c r="W21" i="12"/>
  <c r="W9" i="12"/>
  <c r="P23" i="17"/>
  <c r="P9" i="17"/>
  <c r="P16" i="17"/>
  <c r="P15" i="17"/>
  <c r="R23" i="17"/>
  <c r="R19" i="17"/>
  <c r="R17" i="17"/>
  <c r="T23" i="17"/>
  <c r="T21" i="17"/>
  <c r="T22" i="17"/>
  <c r="V21" i="17"/>
  <c r="V9" i="17"/>
  <c r="V14" i="17"/>
  <c r="V16" i="17"/>
  <c r="V26" i="17"/>
  <c r="V23" i="17"/>
  <c r="V22" i="17"/>
  <c r="X21" i="17"/>
  <c r="X26" i="17"/>
  <c r="X23" i="17"/>
  <c r="X11" i="17"/>
  <c r="X18" i="17"/>
  <c r="X16" i="17"/>
  <c r="X22" i="17"/>
  <c r="W19" i="18"/>
  <c r="W18" i="18"/>
  <c r="W10" i="18"/>
  <c r="W7" i="18"/>
  <c r="W17" i="18"/>
  <c r="U19" i="18"/>
  <c r="U22" i="18"/>
  <c r="U12" i="18"/>
  <c r="S10" i="18"/>
  <c r="S11" i="18"/>
  <c r="S22" i="18"/>
  <c r="Q18" i="18"/>
  <c r="Q23" i="18"/>
  <c r="Q15" i="18"/>
  <c r="T22" i="16"/>
  <c r="T12" i="16"/>
  <c r="T8" i="16"/>
  <c r="T23" i="16"/>
  <c r="T7" i="16"/>
  <c r="R17" i="16"/>
  <c r="R11" i="16"/>
  <c r="X14" i="15"/>
  <c r="X26" i="15"/>
  <c r="X23" i="15"/>
  <c r="X16" i="15"/>
  <c r="X12" i="15"/>
  <c r="X17" i="15"/>
  <c r="X25" i="15"/>
  <c r="V23" i="15"/>
  <c r="V14" i="15"/>
  <c r="V22" i="15"/>
  <c r="V19" i="15"/>
  <c r="V8" i="15"/>
  <c r="T23" i="15"/>
  <c r="T14" i="15"/>
  <c r="T22" i="15"/>
  <c r="T10" i="15"/>
  <c r="T15" i="15"/>
  <c r="T8" i="15"/>
  <c r="R14" i="15"/>
  <c r="R16" i="15"/>
  <c r="R25" i="15"/>
  <c r="R10" i="15"/>
  <c r="R19" i="15"/>
  <c r="P23" i="15"/>
  <c r="P8" i="15"/>
  <c r="P10" i="15"/>
  <c r="P25" i="15"/>
  <c r="W23" i="14"/>
  <c r="W7" i="14"/>
  <c r="W9" i="14"/>
  <c r="Q15" i="14"/>
  <c r="Q10" i="14"/>
  <c r="X11" i="13"/>
  <c r="X15" i="13"/>
  <c r="X17" i="13"/>
  <c r="X25" i="13"/>
  <c r="V12" i="13"/>
  <c r="V25" i="13"/>
  <c r="P22" i="13"/>
  <c r="P12" i="13"/>
  <c r="P17" i="13"/>
  <c r="V17" i="11"/>
  <c r="V22" i="11"/>
  <c r="V16" i="11"/>
  <c r="T16" i="11"/>
  <c r="T25" i="11"/>
  <c r="R19" i="11"/>
  <c r="R18" i="11"/>
  <c r="R11" i="11"/>
  <c r="R9" i="11"/>
  <c r="P12" i="11"/>
  <c r="P26" i="11"/>
  <c r="P19" i="11"/>
  <c r="P16" i="11"/>
  <c r="P9" i="11"/>
  <c r="S11" i="12"/>
  <c r="U25" i="18"/>
  <c r="S12" i="18"/>
  <c r="T19" i="15"/>
  <c r="V10" i="15"/>
  <c r="W18" i="14"/>
  <c r="P8" i="13"/>
  <c r="T8" i="11"/>
  <c r="W7" i="15"/>
  <c r="U9" i="16"/>
  <c r="U9" i="18"/>
  <c r="X23" i="12"/>
  <c r="R23" i="12"/>
  <c r="Q23" i="12"/>
  <c r="P23" i="12"/>
  <c r="W11" i="17"/>
  <c r="P11" i="17"/>
  <c r="Q11" i="17"/>
  <c r="T11" i="17"/>
  <c r="V23" i="14"/>
  <c r="T23" i="14"/>
  <c r="P23" i="14"/>
  <c r="R23" i="14"/>
  <c r="V16" i="14"/>
  <c r="Q16" i="14"/>
  <c r="X14" i="14"/>
  <c r="T14" i="14"/>
  <c r="V11" i="14"/>
  <c r="X11" i="14"/>
  <c r="V9" i="14"/>
  <c r="T9" i="14"/>
  <c r="R26" i="13"/>
  <c r="V26" i="13"/>
  <c r="W26" i="13"/>
  <c r="X26" i="13"/>
  <c r="U26" i="13"/>
  <c r="R23" i="13"/>
  <c r="V23" i="13"/>
  <c r="S10" i="11"/>
  <c r="X10" i="11"/>
  <c r="Q10" i="11"/>
  <c r="T7" i="11"/>
  <c r="P7" i="11"/>
  <c r="P7" i="13"/>
  <c r="W7" i="13"/>
  <c r="W7" i="17"/>
  <c r="S7" i="17"/>
  <c r="P7" i="17"/>
  <c r="R8" i="11"/>
  <c r="P11" i="14"/>
  <c r="Q7" i="17"/>
  <c r="Q26" i="12"/>
  <c r="S11" i="17"/>
  <c r="V10" i="11"/>
  <c r="W23" i="13"/>
  <c r="R9" i="14"/>
  <c r="P7" i="15"/>
  <c r="X23" i="13"/>
  <c r="P8" i="11"/>
  <c r="W23" i="12"/>
  <c r="V23" i="12"/>
  <c r="W7" i="11"/>
  <c r="X7" i="15"/>
  <c r="V7" i="11"/>
  <c r="P16" i="14"/>
  <c r="U23" i="14"/>
  <c r="R14" i="14"/>
  <c r="T18" i="14"/>
  <c r="U18" i="14"/>
  <c r="S8" i="13"/>
  <c r="R11" i="17"/>
  <c r="R7" i="15"/>
  <c r="Q22" i="12"/>
  <c r="U22" i="12"/>
  <c r="S22" i="12"/>
  <c r="R22" i="12"/>
  <c r="R25" i="17"/>
  <c r="V25" i="17"/>
  <c r="U25" i="17"/>
  <c r="X19" i="17"/>
  <c r="S19" i="17"/>
  <c r="X17" i="17"/>
  <c r="T17" i="17"/>
  <c r="W17" i="17"/>
  <c r="X15" i="17"/>
  <c r="U15" i="17"/>
  <c r="T15" i="17"/>
  <c r="V12" i="17"/>
  <c r="P12" i="17"/>
  <c r="X12" i="17"/>
  <c r="T12" i="17"/>
  <c r="U12" i="17"/>
  <c r="Q10" i="17"/>
  <c r="R10" i="17"/>
  <c r="T10" i="17"/>
  <c r="U10" i="17"/>
  <c r="V10" i="17"/>
  <c r="S10" i="17"/>
  <c r="T8" i="17"/>
  <c r="R8" i="17"/>
  <c r="S8" i="17"/>
  <c r="T25" i="2"/>
  <c r="V25" i="2"/>
  <c r="W25" i="2"/>
  <c r="S22" i="2"/>
  <c r="T22" i="2"/>
  <c r="X22" i="2"/>
  <c r="V22" i="2"/>
  <c r="X17" i="2"/>
  <c r="T17" i="2"/>
  <c r="T12" i="2"/>
  <c r="V12" i="2"/>
  <c r="T10" i="2"/>
  <c r="Q10" i="2"/>
  <c r="S26" i="18"/>
  <c r="U26" i="18"/>
  <c r="S23" i="18"/>
  <c r="T23" i="18"/>
  <c r="Q21" i="18"/>
  <c r="U21" i="18"/>
  <c r="U18" i="18"/>
  <c r="S18" i="18"/>
  <c r="Q26" i="16"/>
  <c r="P26" i="16"/>
  <c r="S19" i="16"/>
  <c r="Q19" i="16"/>
  <c r="P21" i="15"/>
  <c r="U21" i="15"/>
  <c r="V16" i="15"/>
  <c r="W16" i="15"/>
  <c r="U14" i="15"/>
  <c r="W14" i="15"/>
  <c r="P14" i="15"/>
  <c r="S14" i="15"/>
  <c r="U25" i="14"/>
  <c r="R25" i="14"/>
  <c r="S25" i="14"/>
  <c r="P25" i="14"/>
  <c r="T25" i="14"/>
  <c r="F7" i="18"/>
  <c r="J7" i="18"/>
  <c r="H9" i="18"/>
  <c r="L9" i="18"/>
  <c r="F10" i="18"/>
  <c r="H10" i="18"/>
  <c r="J10" i="18"/>
  <c r="L10" i="18"/>
  <c r="F11" i="18"/>
  <c r="J11" i="18"/>
  <c r="H14" i="18"/>
  <c r="L14" i="18"/>
  <c r="F15" i="18"/>
  <c r="J15" i="18"/>
  <c r="H16" i="18"/>
  <c r="L16" i="18"/>
  <c r="F17" i="18"/>
  <c r="J17" i="18"/>
  <c r="H18" i="18"/>
  <c r="L18" i="18"/>
  <c r="F19" i="18"/>
  <c r="J19" i="18"/>
  <c r="H21" i="18"/>
  <c r="L21" i="18"/>
  <c r="F22" i="18"/>
  <c r="J22" i="18"/>
  <c r="E7" i="18"/>
  <c r="G7" i="18"/>
  <c r="I7" i="18"/>
  <c r="K7" i="18"/>
  <c r="M7" i="18"/>
  <c r="E9" i="18"/>
  <c r="G9" i="18"/>
  <c r="I9" i="18"/>
  <c r="K9" i="18"/>
  <c r="M9" i="18"/>
  <c r="E11" i="18"/>
  <c r="G11" i="18"/>
  <c r="I11" i="18"/>
  <c r="K11" i="18"/>
  <c r="M11" i="18"/>
  <c r="E14" i="18"/>
  <c r="G14" i="18"/>
  <c r="I14" i="18"/>
  <c r="K14" i="18"/>
  <c r="M14" i="18"/>
  <c r="E15" i="18"/>
  <c r="G15" i="18"/>
  <c r="I15" i="18"/>
  <c r="K15" i="18"/>
  <c r="M15" i="18"/>
  <c r="E16" i="18"/>
  <c r="G16" i="18"/>
  <c r="I16" i="18"/>
  <c r="K16" i="18"/>
  <c r="M16" i="18"/>
  <c r="E17" i="18"/>
  <c r="G17" i="18"/>
  <c r="I17" i="18"/>
  <c r="K17" i="18"/>
  <c r="M17" i="18"/>
  <c r="E18" i="18"/>
  <c r="G18" i="18"/>
  <c r="I18" i="18"/>
  <c r="K18" i="18"/>
  <c r="M18" i="18"/>
  <c r="E19" i="18"/>
  <c r="G19" i="18"/>
  <c r="I19" i="18"/>
  <c r="K19" i="18"/>
  <c r="M19" i="18"/>
  <c r="E21" i="18"/>
  <c r="G21" i="18"/>
  <c r="I21" i="18"/>
  <c r="K21" i="18"/>
  <c r="M21" i="18"/>
  <c r="E22" i="18"/>
  <c r="G22" i="18"/>
  <c r="I22" i="18"/>
  <c r="K22" i="18"/>
  <c r="M22" i="18"/>
  <c r="E23" i="18"/>
  <c r="G23" i="18"/>
  <c r="I23" i="18"/>
  <c r="K23" i="18"/>
  <c r="M23" i="18"/>
  <c r="F7" i="17"/>
  <c r="H7" i="17"/>
  <c r="J7" i="17"/>
  <c r="L7" i="17"/>
  <c r="F9" i="17"/>
  <c r="H9" i="17"/>
  <c r="J9" i="17"/>
  <c r="U9" i="17" s="1"/>
  <c r="L9" i="17"/>
  <c r="F11" i="17"/>
  <c r="H11" i="17"/>
  <c r="J11" i="17"/>
  <c r="L11" i="17"/>
  <c r="F14" i="17"/>
  <c r="H14" i="17"/>
  <c r="J14" i="17"/>
  <c r="L14" i="17"/>
  <c r="F15" i="17"/>
  <c r="H15" i="17"/>
  <c r="J15" i="17"/>
  <c r="L15" i="17"/>
  <c r="F16" i="17"/>
  <c r="H16" i="17"/>
  <c r="J16" i="17"/>
  <c r="L16" i="17"/>
  <c r="F17" i="17"/>
  <c r="H17" i="17"/>
  <c r="J17" i="17"/>
  <c r="L17" i="17"/>
  <c r="F18" i="17"/>
  <c r="H18" i="17"/>
  <c r="J18" i="17"/>
  <c r="L18" i="17"/>
  <c r="F19" i="17"/>
  <c r="H19" i="17"/>
  <c r="J19" i="17"/>
  <c r="L19" i="17"/>
  <c r="F21" i="17"/>
  <c r="H21" i="17"/>
  <c r="J21" i="17"/>
  <c r="L21" i="17"/>
  <c r="F22" i="17"/>
  <c r="H22" i="17"/>
  <c r="J22" i="17"/>
  <c r="L22" i="17"/>
  <c r="F23" i="17"/>
  <c r="H23" i="17"/>
  <c r="J23" i="17"/>
  <c r="L23" i="17"/>
  <c r="E7" i="16"/>
  <c r="G7" i="16"/>
  <c r="I7" i="16"/>
  <c r="K7" i="16"/>
  <c r="M7" i="16"/>
  <c r="E9" i="16"/>
  <c r="G9" i="16"/>
  <c r="I9" i="16"/>
  <c r="K9" i="16"/>
  <c r="M9" i="16"/>
  <c r="E11" i="16"/>
  <c r="G11" i="16"/>
  <c r="I11" i="16"/>
  <c r="K11" i="16"/>
  <c r="M11" i="16"/>
  <c r="E14" i="16"/>
  <c r="G14" i="16"/>
  <c r="I14" i="16"/>
  <c r="K14" i="16"/>
  <c r="M14" i="16"/>
  <c r="E15" i="16"/>
  <c r="G15" i="16"/>
  <c r="I15" i="16"/>
  <c r="K15" i="16"/>
  <c r="M15" i="16"/>
  <c r="E16" i="16"/>
  <c r="G16" i="16"/>
  <c r="I16" i="16"/>
  <c r="K16" i="16"/>
  <c r="M16" i="16"/>
  <c r="E17" i="16"/>
  <c r="G17" i="16"/>
  <c r="I17" i="16"/>
  <c r="K17" i="16"/>
  <c r="M17" i="16"/>
  <c r="E18" i="16"/>
  <c r="G18" i="16"/>
  <c r="I18" i="16"/>
  <c r="K18" i="16"/>
  <c r="M18" i="16"/>
  <c r="E19" i="16"/>
  <c r="G19" i="16"/>
  <c r="I19" i="16"/>
  <c r="K19" i="16"/>
  <c r="M19" i="16"/>
  <c r="E21" i="16"/>
  <c r="G21" i="16"/>
  <c r="I21" i="16"/>
  <c r="K21" i="16"/>
  <c r="M21" i="16"/>
  <c r="E22" i="16"/>
  <c r="G22" i="16"/>
  <c r="I22" i="16"/>
  <c r="K22" i="16"/>
  <c r="M22" i="16"/>
  <c r="E23" i="16"/>
  <c r="G23" i="16"/>
  <c r="I23" i="16"/>
  <c r="K23" i="16"/>
  <c r="M23" i="16"/>
  <c r="F7" i="15"/>
  <c r="H7" i="15"/>
  <c r="J7" i="15"/>
  <c r="L7" i="15"/>
  <c r="F9" i="15"/>
  <c r="H9" i="15"/>
  <c r="J9" i="15"/>
  <c r="U9" i="15" s="1"/>
  <c r="L9" i="15"/>
  <c r="F11" i="15"/>
  <c r="H11" i="15"/>
  <c r="J11" i="15"/>
  <c r="L11" i="15"/>
  <c r="F14" i="15"/>
  <c r="H14" i="15"/>
  <c r="J14" i="15"/>
  <c r="L14" i="15"/>
  <c r="F15" i="15"/>
  <c r="H15" i="15"/>
  <c r="J15" i="15"/>
  <c r="L15" i="15"/>
  <c r="F16" i="15"/>
  <c r="H16" i="15"/>
  <c r="J16" i="15"/>
  <c r="L16" i="15"/>
  <c r="F17" i="15"/>
  <c r="H17" i="15"/>
  <c r="J17" i="15"/>
  <c r="L17" i="15"/>
  <c r="F18" i="15"/>
  <c r="H18" i="15"/>
  <c r="J18" i="15"/>
  <c r="L18" i="15"/>
  <c r="F19" i="15"/>
  <c r="H19" i="15"/>
  <c r="J19" i="15"/>
  <c r="L19" i="15"/>
  <c r="F21" i="15"/>
  <c r="H21" i="15"/>
  <c r="J21" i="15"/>
  <c r="L21" i="15"/>
  <c r="F22" i="15"/>
  <c r="H22" i="15"/>
  <c r="J22" i="15"/>
  <c r="L22" i="15"/>
  <c r="F23" i="15"/>
  <c r="H23" i="15"/>
  <c r="J23" i="15"/>
  <c r="L23" i="15"/>
  <c r="K7" i="14"/>
  <c r="G9" i="14"/>
  <c r="E10" i="14"/>
  <c r="G10" i="14"/>
  <c r="I10" i="14"/>
  <c r="K10" i="14"/>
  <c r="M10" i="14"/>
  <c r="K11" i="14"/>
  <c r="G14" i="14"/>
  <c r="K15" i="14"/>
  <c r="G16" i="14"/>
  <c r="K17" i="14"/>
  <c r="G18" i="14"/>
  <c r="K19" i="14"/>
  <c r="G21" i="14"/>
  <c r="K22" i="14"/>
  <c r="E7" i="14"/>
  <c r="I7" i="14"/>
  <c r="T7" i="14" s="1"/>
  <c r="M7" i="14"/>
  <c r="E9" i="14"/>
  <c r="I9" i="14"/>
  <c r="M9" i="14"/>
  <c r="E11" i="14"/>
  <c r="I11" i="14"/>
  <c r="M11" i="14"/>
  <c r="E14" i="14"/>
  <c r="I14" i="14"/>
  <c r="M14" i="14"/>
  <c r="E15" i="14"/>
  <c r="I15" i="14"/>
  <c r="M15" i="14"/>
  <c r="E16" i="14"/>
  <c r="I16" i="14"/>
  <c r="M16" i="14"/>
  <c r="E17" i="14"/>
  <c r="I17" i="14"/>
  <c r="M17" i="14"/>
  <c r="E18" i="14"/>
  <c r="I18" i="14"/>
  <c r="M18" i="14"/>
  <c r="E19" i="14"/>
  <c r="I19" i="14"/>
  <c r="M19" i="14"/>
  <c r="E21" i="14"/>
  <c r="I21" i="14"/>
  <c r="M21" i="14"/>
  <c r="E22" i="14"/>
  <c r="I22" i="14"/>
  <c r="M22" i="14"/>
  <c r="E23" i="14"/>
  <c r="I23" i="14"/>
  <c r="M23" i="14"/>
  <c r="M23" i="2"/>
  <c r="K23" i="2"/>
  <c r="I23" i="2"/>
  <c r="G23" i="2"/>
  <c r="F7" i="14"/>
  <c r="H7" i="14"/>
  <c r="J7" i="14"/>
  <c r="L7" i="14"/>
  <c r="F9" i="14"/>
  <c r="H9" i="14"/>
  <c r="J9" i="14"/>
  <c r="L9" i="14"/>
  <c r="F11" i="14"/>
  <c r="H11" i="14"/>
  <c r="J11" i="14"/>
  <c r="L11" i="14"/>
  <c r="F14" i="14"/>
  <c r="H14" i="14"/>
  <c r="J14" i="14"/>
  <c r="L14" i="14"/>
  <c r="F15" i="14"/>
  <c r="H15" i="14"/>
  <c r="J15" i="14"/>
  <c r="L15" i="14"/>
  <c r="F16" i="14"/>
  <c r="H16" i="14"/>
  <c r="J16" i="14"/>
  <c r="L16" i="14"/>
  <c r="F17" i="14"/>
  <c r="H17" i="14"/>
  <c r="J17" i="14"/>
  <c r="L17" i="14"/>
  <c r="F18" i="14"/>
  <c r="H18" i="14"/>
  <c r="J18" i="14"/>
  <c r="L18" i="14"/>
  <c r="F19" i="14"/>
  <c r="H19" i="14"/>
  <c r="J19" i="14"/>
  <c r="L19" i="14"/>
  <c r="F21" i="14"/>
  <c r="H21" i="14"/>
  <c r="J21" i="14"/>
  <c r="L21" i="14"/>
  <c r="F22" i="14"/>
  <c r="H22" i="14"/>
  <c r="J22" i="14"/>
  <c r="L22" i="14"/>
  <c r="F23" i="14"/>
  <c r="H23" i="14"/>
  <c r="J23" i="14"/>
  <c r="L23" i="14"/>
  <c r="F7" i="13"/>
  <c r="J7" i="13"/>
  <c r="H9" i="13"/>
  <c r="L9" i="13"/>
  <c r="F10" i="13"/>
  <c r="H10" i="13"/>
  <c r="J10" i="13"/>
  <c r="L10" i="13"/>
  <c r="F11" i="13"/>
  <c r="J11" i="13"/>
  <c r="H14" i="13"/>
  <c r="L14" i="13"/>
  <c r="F15" i="13"/>
  <c r="J15" i="13"/>
  <c r="H16" i="13"/>
  <c r="L16" i="13"/>
  <c r="F17" i="13"/>
  <c r="J17" i="13"/>
  <c r="H18" i="13"/>
  <c r="L18" i="13"/>
  <c r="F19" i="13"/>
  <c r="J19" i="13"/>
  <c r="H21" i="13"/>
  <c r="L21" i="13"/>
  <c r="F22" i="13"/>
  <c r="J22" i="13"/>
  <c r="E7" i="13"/>
  <c r="G7" i="13"/>
  <c r="I7" i="13"/>
  <c r="T7" i="13" s="1"/>
  <c r="K7" i="13"/>
  <c r="M7" i="13"/>
  <c r="E9" i="13"/>
  <c r="G9" i="13"/>
  <c r="I9" i="13"/>
  <c r="K9" i="13"/>
  <c r="M9" i="13"/>
  <c r="E11" i="13"/>
  <c r="G11" i="13"/>
  <c r="I11" i="13"/>
  <c r="K11" i="13"/>
  <c r="M11" i="13"/>
  <c r="E14" i="13"/>
  <c r="G14" i="13"/>
  <c r="I14" i="13"/>
  <c r="K14" i="13"/>
  <c r="M14" i="13"/>
  <c r="E15" i="13"/>
  <c r="G15" i="13"/>
  <c r="I15" i="13"/>
  <c r="K15" i="13"/>
  <c r="M15" i="13"/>
  <c r="E16" i="13"/>
  <c r="G16" i="13"/>
  <c r="I16" i="13"/>
  <c r="K16" i="13"/>
  <c r="M16" i="13"/>
  <c r="E17" i="13"/>
  <c r="G17" i="13"/>
  <c r="I17" i="13"/>
  <c r="K17" i="13"/>
  <c r="M17" i="13"/>
  <c r="E18" i="13"/>
  <c r="G18" i="13"/>
  <c r="I18" i="13"/>
  <c r="K18" i="13"/>
  <c r="M18" i="13"/>
  <c r="E19" i="13"/>
  <c r="G19" i="13"/>
  <c r="I19" i="13"/>
  <c r="K19" i="13"/>
  <c r="M19" i="13"/>
  <c r="E21" i="13"/>
  <c r="G21" i="13"/>
  <c r="I21" i="13"/>
  <c r="K21" i="13"/>
  <c r="M21" i="13"/>
  <c r="E22" i="13"/>
  <c r="G22" i="13"/>
  <c r="I22" i="13"/>
  <c r="K22" i="13"/>
  <c r="M22" i="13"/>
  <c r="E23" i="13"/>
  <c r="G23" i="13"/>
  <c r="I23" i="13"/>
  <c r="K23" i="13"/>
  <c r="M23" i="13"/>
  <c r="F7" i="12"/>
  <c r="H7" i="12"/>
  <c r="J7" i="12"/>
  <c r="L7" i="12"/>
  <c r="F9" i="12"/>
  <c r="H9" i="12"/>
  <c r="J9" i="12"/>
  <c r="U9" i="12" s="1"/>
  <c r="L9" i="12"/>
  <c r="F11" i="12"/>
  <c r="H11" i="12"/>
  <c r="J11" i="12"/>
  <c r="L11" i="12"/>
  <c r="F14" i="12"/>
  <c r="H14" i="12"/>
  <c r="J14" i="12"/>
  <c r="L14" i="12"/>
  <c r="F15" i="12"/>
  <c r="H15" i="12"/>
  <c r="J15" i="12"/>
  <c r="L15" i="12"/>
  <c r="F16" i="12"/>
  <c r="H16" i="12"/>
  <c r="J16" i="12"/>
  <c r="L16" i="12"/>
  <c r="F17" i="12"/>
  <c r="H17" i="12"/>
  <c r="J17" i="12"/>
  <c r="L17" i="12"/>
  <c r="F18" i="12"/>
  <c r="H18" i="12"/>
  <c r="J18" i="12"/>
  <c r="L18" i="12"/>
  <c r="F19" i="12"/>
  <c r="H19" i="12"/>
  <c r="J19" i="12"/>
  <c r="L19" i="12"/>
  <c r="F21" i="12"/>
  <c r="H21" i="12"/>
  <c r="J21" i="12"/>
  <c r="L21" i="12"/>
  <c r="F22" i="12"/>
  <c r="H22" i="12"/>
  <c r="J22" i="12"/>
  <c r="L22" i="12"/>
  <c r="F23" i="12"/>
  <c r="H23" i="12"/>
  <c r="J23" i="12"/>
  <c r="L23" i="12"/>
  <c r="X26" i="12"/>
  <c r="S26" i="12"/>
  <c r="U19" i="12"/>
  <c r="T19" i="12"/>
  <c r="X19" i="12"/>
  <c r="S19" i="12"/>
  <c r="S12" i="12"/>
  <c r="P12" i="12"/>
  <c r="U10" i="12"/>
  <c r="T10" i="12"/>
  <c r="X10" i="12"/>
  <c r="T14" i="18"/>
  <c r="V14" i="18"/>
  <c r="R11" i="18"/>
  <c r="U11" i="18"/>
  <c r="U26" i="15"/>
  <c r="R26" i="15"/>
  <c r="T18" i="15"/>
  <c r="V18" i="15"/>
  <c r="R18" i="15"/>
  <c r="X11" i="15"/>
  <c r="V11" i="15"/>
  <c r="T9" i="15"/>
  <c r="X9" i="15"/>
  <c r="R9" i="15"/>
  <c r="R21" i="14"/>
  <c r="P21" i="14"/>
  <c r="X18" i="14"/>
  <c r="V18" i="14"/>
  <c r="S8" i="11"/>
  <c r="U7" i="17"/>
  <c r="P19" i="16"/>
  <c r="U14" i="18"/>
  <c r="Q26" i="18"/>
  <c r="X9" i="14"/>
  <c r="S9" i="15"/>
  <c r="S21" i="15"/>
  <c r="T21" i="15"/>
  <c r="S26" i="15"/>
  <c r="T16" i="16"/>
  <c r="U12" i="2"/>
  <c r="W8" i="17"/>
  <c r="V26" i="18"/>
  <c r="W11" i="18"/>
  <c r="V8" i="11"/>
  <c r="X8" i="11"/>
  <c r="T26" i="18"/>
  <c r="R14" i="18"/>
  <c r="U19" i="16"/>
  <c r="W12" i="12"/>
  <c r="R11" i="14"/>
  <c r="U11" i="15"/>
  <c r="R11" i="15"/>
  <c r="U18" i="15"/>
  <c r="Q26" i="15"/>
  <c r="Q7" i="15"/>
  <c r="Q8" i="18"/>
  <c r="Q8" i="13"/>
  <c r="R8" i="18"/>
  <c r="V8" i="13"/>
  <c r="W8" i="11"/>
  <c r="S16" i="16"/>
  <c r="Q23" i="16"/>
  <c r="R8" i="13"/>
  <c r="T26" i="12"/>
  <c r="P19" i="12"/>
  <c r="V19" i="12"/>
  <c r="X10" i="2"/>
  <c r="S7" i="11"/>
  <c r="S7" i="13"/>
  <c r="V7" i="15"/>
  <c r="U7" i="15"/>
  <c r="T7" i="17"/>
  <c r="U7" i="13"/>
  <c r="V7" i="17"/>
  <c r="S7" i="15"/>
  <c r="W26" i="16"/>
  <c r="P10" i="11"/>
  <c r="T10" i="11"/>
  <c r="W10" i="11"/>
  <c r="P23" i="13"/>
  <c r="S23" i="13"/>
  <c r="T23" i="13"/>
  <c r="U11" i="14"/>
  <c r="Q11" i="14"/>
  <c r="V17" i="2"/>
  <c r="S17" i="2"/>
  <c r="P17" i="2"/>
  <c r="R22" i="2"/>
  <c r="S15" i="17"/>
  <c r="V15" i="17"/>
  <c r="S25" i="17"/>
  <c r="R10" i="11"/>
  <c r="Q25" i="2"/>
  <c r="Q22" i="2"/>
  <c r="R12" i="2"/>
  <c r="W19" i="17"/>
  <c r="X25" i="17"/>
  <c r="X8" i="17"/>
  <c r="P25" i="2"/>
  <c r="S25" i="2"/>
  <c r="P17" i="17"/>
  <c r="X7" i="13"/>
  <c r="Q8" i="11"/>
  <c r="T7" i="15"/>
  <c r="W25" i="17"/>
  <c r="T25" i="17"/>
  <c r="Q7" i="11"/>
  <c r="P19" i="17"/>
  <c r="Q25" i="17"/>
  <c r="R7" i="13"/>
  <c r="U8" i="11"/>
  <c r="W10" i="2"/>
  <c r="W12" i="2"/>
  <c r="X12" i="2"/>
  <c r="R15" i="17"/>
  <c r="V17" i="17"/>
  <c r="Q17" i="17"/>
  <c r="U19" i="17"/>
  <c r="U17" i="17"/>
  <c r="W26" i="12"/>
  <c r="P25" i="17"/>
  <c r="Q8" i="17"/>
  <c r="R7" i="11"/>
  <c r="U10" i="2"/>
  <c r="P26" i="12"/>
  <c r="X7" i="17"/>
  <c r="S11" i="15"/>
  <c r="Q21" i="15"/>
  <c r="W21" i="15"/>
  <c r="V11" i="18"/>
  <c r="Q11" i="18"/>
  <c r="X14" i="18"/>
  <c r="P16" i="18"/>
  <c r="R16" i="14"/>
  <c r="S26" i="13"/>
  <c r="P26" i="13"/>
  <c r="S14" i="14"/>
  <c r="U21" i="14"/>
  <c r="U14" i="14"/>
  <c r="P14" i="14"/>
  <c r="V14" i="14"/>
  <c r="R18" i="14"/>
  <c r="X21" i="14"/>
  <c r="V21" i="14"/>
  <c r="V8" i="17"/>
  <c r="W8" i="13"/>
  <c r="T8" i="13"/>
  <c r="V9" i="15"/>
  <c r="P11" i="15"/>
  <c r="Q18" i="15"/>
  <c r="R21" i="15"/>
  <c r="P26" i="15"/>
  <c r="U16" i="18"/>
  <c r="Q10" i="12"/>
  <c r="V26" i="15"/>
  <c r="W19" i="12"/>
  <c r="V12" i="12"/>
  <c r="R19" i="12"/>
  <c r="W10" i="12"/>
  <c r="P9" i="15"/>
  <c r="Q16" i="18"/>
  <c r="W19" i="16"/>
  <c r="V26" i="12"/>
  <c r="P18" i="15"/>
  <c r="X16" i="18"/>
  <c r="W21" i="14"/>
  <c r="X18" i="15"/>
  <c r="P18" i="14"/>
  <c r="W25" i="12"/>
  <c r="Q25" i="12"/>
  <c r="P26" i="17"/>
  <c r="U26" i="17"/>
  <c r="T26" i="17"/>
  <c r="T18" i="17"/>
  <c r="W18" i="17"/>
  <c r="P18" i="17"/>
  <c r="V18" i="17"/>
  <c r="R14" i="17"/>
  <c r="X14" i="17"/>
  <c r="T14" i="17"/>
  <c r="Q26" i="2"/>
  <c r="V26" i="2"/>
  <c r="U26" i="2"/>
  <c r="P26" i="2"/>
  <c r="W26" i="2"/>
  <c r="T11" i="2"/>
  <c r="R11" i="2"/>
  <c r="P11" i="2"/>
  <c r="U11" i="2"/>
  <c r="W22" i="14"/>
  <c r="P22" i="14"/>
  <c r="U15" i="14"/>
  <c r="V15" i="14"/>
  <c r="V12" i="14"/>
  <c r="T12" i="14"/>
  <c r="T12" i="12"/>
  <c r="V22" i="12"/>
  <c r="U8" i="15"/>
  <c r="X12" i="16"/>
  <c r="X8" i="16"/>
  <c r="X14" i="16"/>
  <c r="X9" i="16"/>
  <c r="X23" i="16"/>
  <c r="X7" i="16"/>
  <c r="X16" i="16"/>
  <c r="V16" i="16"/>
  <c r="V26" i="16"/>
  <c r="V7" i="16"/>
  <c r="V17" i="16"/>
  <c r="V10" i="16"/>
  <c r="V25" i="16"/>
  <c r="V8" i="16"/>
  <c r="V22" i="16"/>
  <c r="V19" i="16"/>
  <c r="V12" i="16"/>
  <c r="T17" i="16"/>
  <c r="T15" i="16"/>
  <c r="T18" i="16"/>
  <c r="T26" i="16"/>
  <c r="T14" i="16"/>
  <c r="T11" i="16"/>
  <c r="T9" i="16"/>
  <c r="T21" i="16"/>
  <c r="R19" i="16"/>
  <c r="R10" i="16"/>
  <c r="R12" i="16"/>
  <c r="R7" i="16"/>
  <c r="P7" i="16"/>
  <c r="P23" i="16"/>
  <c r="P17" i="16"/>
  <c r="P12" i="16"/>
  <c r="P25" i="16"/>
  <c r="P9" i="16"/>
  <c r="P18" i="16"/>
  <c r="P21" i="16"/>
  <c r="P16" i="16"/>
  <c r="X7" i="18"/>
  <c r="X21" i="18"/>
  <c r="X11" i="18"/>
  <c r="X8" i="18"/>
  <c r="X19" i="18"/>
  <c r="X18" i="18"/>
  <c r="X17" i="18"/>
  <c r="V9" i="18"/>
  <c r="V16" i="18"/>
  <c r="V18" i="18"/>
  <c r="V25" i="18"/>
  <c r="V15" i="18"/>
  <c r="V7" i="18"/>
  <c r="V17" i="18"/>
  <c r="V8" i="18"/>
  <c r="T18" i="18"/>
  <c r="T16" i="18"/>
  <c r="T21" i="18"/>
  <c r="T7" i="18"/>
  <c r="T25" i="18"/>
  <c r="T19" i="18"/>
  <c r="R19" i="18"/>
  <c r="R21" i="18"/>
  <c r="R18" i="18"/>
  <c r="R16" i="18"/>
  <c r="R22" i="18"/>
  <c r="R10" i="18"/>
  <c r="P23" i="18"/>
  <c r="P21" i="18"/>
  <c r="P9" i="18"/>
  <c r="P7" i="18"/>
  <c r="P11" i="18"/>
  <c r="P19" i="18"/>
  <c r="P22" i="18"/>
  <c r="P12" i="18"/>
  <c r="P8" i="18"/>
  <c r="W17" i="14"/>
  <c r="W26" i="14"/>
  <c r="W25" i="14"/>
  <c r="W19" i="14"/>
  <c r="W12" i="14"/>
  <c r="W15" i="14"/>
  <c r="W14" i="14"/>
  <c r="W16" i="14"/>
  <c r="W11" i="14"/>
  <c r="U8" i="14"/>
  <c r="U12" i="14"/>
  <c r="U19" i="14"/>
  <c r="U17" i="14"/>
  <c r="U22" i="14"/>
  <c r="U7" i="14"/>
  <c r="U26" i="14"/>
  <c r="U16" i="14"/>
  <c r="U9" i="14"/>
  <c r="S9" i="14"/>
  <c r="S12" i="14"/>
  <c r="S17" i="14"/>
  <c r="S26" i="14"/>
  <c r="S22" i="14"/>
  <c r="S8" i="14"/>
  <c r="S15" i="14"/>
  <c r="S18" i="14"/>
  <c r="S23" i="14"/>
  <c r="S16" i="14"/>
  <c r="S21" i="14"/>
  <c r="S11" i="14"/>
  <c r="Q17" i="14"/>
  <c r="Q12" i="14"/>
  <c r="Q25" i="14"/>
  <c r="Q7" i="14"/>
  <c r="Q19" i="14"/>
  <c r="Q8" i="14"/>
  <c r="Q18" i="14"/>
  <c r="Q23" i="14"/>
  <c r="Q14" i="14"/>
  <c r="Q9" i="14"/>
  <c r="P12" i="2"/>
  <c r="P23" i="2"/>
  <c r="P18" i="2"/>
  <c r="R9" i="2"/>
  <c r="R23" i="2"/>
  <c r="R26" i="2"/>
  <c r="R10" i="2"/>
  <c r="U21" i="2"/>
  <c r="U22" i="2"/>
  <c r="W16" i="2"/>
  <c r="W17" i="2"/>
  <c r="W9" i="2"/>
  <c r="W21" i="2"/>
  <c r="W11" i="2"/>
  <c r="P10" i="12"/>
  <c r="P16" i="12"/>
  <c r="R10" i="12"/>
  <c r="R12" i="12"/>
  <c r="X18" i="12"/>
  <c r="X21" i="12"/>
  <c r="X12" i="12"/>
  <c r="Q19" i="17"/>
  <c r="Q16" i="17"/>
  <c r="S14" i="17"/>
  <c r="S26" i="17"/>
  <c r="U23" i="17"/>
  <c r="U16" i="17"/>
  <c r="W21" i="17"/>
  <c r="W23" i="17"/>
  <c r="S12" i="15"/>
  <c r="S25" i="15"/>
  <c r="Q14" i="15"/>
  <c r="Q15" i="15"/>
  <c r="W22" i="13"/>
  <c r="W15" i="13"/>
  <c r="U25" i="13"/>
  <c r="U8" i="13"/>
  <c r="S25" i="13"/>
  <c r="S22" i="13"/>
  <c r="S17" i="13"/>
  <c r="Q23" i="13"/>
  <c r="Q26" i="13"/>
  <c r="Q19" i="13"/>
  <c r="Q11" i="13"/>
  <c r="X29" i="15" l="1"/>
  <c r="B8" i="20" s="1"/>
  <c r="X29" i="17"/>
  <c r="X29" i="11"/>
  <c r="B4" i="20" s="1"/>
  <c r="X29" i="2"/>
  <c r="X29" i="14"/>
  <c r="B7" i="20" s="1"/>
  <c r="X29" i="16"/>
  <c r="B9" i="20" s="1"/>
  <c r="X29" i="13"/>
  <c r="B6" i="20" s="1"/>
  <c r="X29" i="12"/>
  <c r="B5" i="20" s="1"/>
  <c r="X29" i="18"/>
  <c r="B11" i="20" s="1"/>
  <c r="B13" i="20" l="1"/>
  <c r="B16" i="20" s="1"/>
  <c r="I16" i="1" l="1"/>
  <c r="B15" i="20"/>
  <c r="B14" i="20"/>
  <c r="D17" i="20"/>
  <c r="B19" i="20" l="1"/>
  <c r="B21" i="20" l="1"/>
  <c r="B20" i="20"/>
  <c r="B26" i="20" l="1"/>
  <c r="I15" i="1" s="1"/>
</calcChain>
</file>

<file path=xl/sharedStrings.xml><?xml version="1.0" encoding="utf-8"?>
<sst xmlns="http://schemas.openxmlformats.org/spreadsheetml/2006/main" count="504" uniqueCount="93">
  <si>
    <t>Materials</t>
  </si>
  <si>
    <t xml:space="preserve">Units </t>
  </si>
  <si>
    <t>Diameters Metric</t>
  </si>
  <si>
    <t>Diameters Imperial</t>
  </si>
  <si>
    <t xml:space="preserve"># of wings </t>
  </si>
  <si>
    <t>Type of cut</t>
  </si>
  <si>
    <t>Soft Wood</t>
  </si>
  <si>
    <t>Hard Wood</t>
  </si>
  <si>
    <t>MDF, LDF, &amp; HDF</t>
  </si>
  <si>
    <t>Plywood</t>
  </si>
  <si>
    <t>Particle Board with Laminate</t>
  </si>
  <si>
    <t xml:space="preserve">Soft Plastic </t>
  </si>
  <si>
    <t>Hard Plastic</t>
  </si>
  <si>
    <t>Metric</t>
  </si>
  <si>
    <t>Inches</t>
  </si>
  <si>
    <t>Upcut</t>
  </si>
  <si>
    <t>Downcut</t>
  </si>
  <si>
    <t>Compression</t>
  </si>
  <si>
    <t>Chipflow</t>
  </si>
  <si>
    <t>Chipbreaker Finisher</t>
  </si>
  <si>
    <t>Regular</t>
  </si>
  <si>
    <t>Low Helix Finisher</t>
  </si>
  <si>
    <t xml:space="preserve">Rougher / Chipper </t>
  </si>
  <si>
    <t xml:space="preserve">O Flute </t>
  </si>
  <si>
    <t>Straight</t>
  </si>
  <si>
    <t>Finish Pass</t>
  </si>
  <si>
    <t xml:space="preserve">Style </t>
  </si>
  <si>
    <t>Regular Spiral</t>
  </si>
  <si>
    <t>Striaght</t>
  </si>
  <si>
    <t>O'Flute</t>
  </si>
  <si>
    <t>High Helix Rougher / Chipper</t>
  </si>
  <si>
    <t xml:space="preserve">Low Helix Rougher / Chipper </t>
  </si>
  <si>
    <t>Aluminium</t>
  </si>
  <si>
    <t>Material Being Cut</t>
  </si>
  <si>
    <t>Metric or Imperial</t>
  </si>
  <si>
    <t xml:space="preserve">Diameter of tool </t>
  </si>
  <si>
    <t>Imperial</t>
  </si>
  <si>
    <t>mm</t>
  </si>
  <si>
    <t># of wings</t>
  </si>
  <si>
    <t>ChipFlow</t>
  </si>
  <si>
    <t>Style Of Tool</t>
  </si>
  <si>
    <t>Chipload</t>
  </si>
  <si>
    <t>Cutting Code</t>
  </si>
  <si>
    <t>Dia Metric</t>
  </si>
  <si>
    <t>Dia Imperial</t>
  </si>
  <si>
    <t>Result</t>
  </si>
  <si>
    <t>SoftWood</t>
  </si>
  <si>
    <t>HardWood</t>
  </si>
  <si>
    <t>MDF, LDF, HDF</t>
  </si>
  <si>
    <t>Melamine Coated PB</t>
  </si>
  <si>
    <t>SoftPlastic</t>
  </si>
  <si>
    <t>HardPlastic</t>
  </si>
  <si>
    <t>Re-Enforced Resin</t>
  </si>
  <si>
    <t xml:space="preserve">Chipload </t>
  </si>
  <si>
    <t>RPM</t>
  </si>
  <si>
    <t>Feedrate Metric</t>
  </si>
  <si>
    <t>Feedrate Imperial</t>
  </si>
  <si>
    <t>Ending Chipload</t>
  </si>
  <si>
    <t>Plow Cut 1-2x Diameter</t>
  </si>
  <si>
    <t>Plow Cut 2-3x Diameter</t>
  </si>
  <si>
    <t>Plow Cut &gt;3x Diameter</t>
  </si>
  <si>
    <t>Plow Cut 3x Diameter and up</t>
  </si>
  <si>
    <t>Final Result</t>
  </si>
  <si>
    <t>Error Flag</t>
  </si>
  <si>
    <t>Rougher High Helix</t>
  </si>
  <si>
    <t>Rougher Low Helix</t>
  </si>
  <si>
    <t>**If error message occurs tool geometry is not possible</t>
  </si>
  <si>
    <t>ERROR</t>
  </si>
  <si>
    <t xml:space="preserve">This Sheet is intended to give you approximate starting values for Feed-Rate and RPM. Many different routing application are possible and may fall outside the recommendations or capabilities of this chart. To maximize tool life your feed-rate should be as fast as possible in comparison to your RPM. Some materials may require specific Surface Feet Per Minute removal. </t>
  </si>
  <si>
    <t>Depth / Type of Cut</t>
  </si>
  <si>
    <t>Safety Factor</t>
  </si>
  <si>
    <t>Input information in Yellow Cells</t>
  </si>
  <si>
    <t>Feed Rate</t>
  </si>
  <si>
    <t xml:space="preserve">Feed Rate Calculator for Routing Applications </t>
  </si>
  <si>
    <t>Chip Load</t>
  </si>
  <si>
    <t>SFM</t>
  </si>
  <si>
    <t>Surface Feet Min</t>
  </si>
  <si>
    <t>PLEASE NOTE</t>
  </si>
  <si>
    <t>Recommended SFM</t>
  </si>
  <si>
    <t>Solid Wood</t>
  </si>
  <si>
    <t>Melamine</t>
  </si>
  <si>
    <t>Soft Plastic</t>
  </si>
  <si>
    <t>Composites</t>
  </si>
  <si>
    <t>1000-1500</t>
  </si>
  <si>
    <t>800-2000</t>
  </si>
  <si>
    <t>1400-2000</t>
  </si>
  <si>
    <t>1500-2200</t>
  </si>
  <si>
    <t>1400-1800</t>
  </si>
  <si>
    <t>Re Enforced Plastics</t>
  </si>
  <si>
    <t>Multiplyer</t>
  </si>
  <si>
    <t>Base Chiploads</t>
  </si>
  <si>
    <t>Multipyer</t>
  </si>
  <si>
    <t>Multiplyers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</si>
</sst>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6"/>
      <color indexed="17"/>
      <name val="Arial"/>
      <family val="2"/>
    </font>
    <font>
      <b/>
      <sz val="18"/>
      <color indexed="18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sz val="36"/>
      <color theme="0"/>
      <name val="Utsaah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F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3" fontId="0" fillId="0" borderId="0" xfId="0" applyNumberFormat="1"/>
    <xf numFmtId="1" fontId="0" fillId="0" borderId="0" xfId="0" applyNumberFormat="1"/>
    <xf numFmtId="13" fontId="2" fillId="0" borderId="0" xfId="0" applyNumberFormat="1" applyFont="1"/>
    <xf numFmtId="13" fontId="2" fillId="0" borderId="1" xfId="0" applyNumberFormat="1" applyFont="1" applyBorder="1"/>
    <xf numFmtId="1" fontId="2" fillId="0" borderId="0" xfId="0" applyNumberFormat="1" applyFont="1"/>
    <xf numFmtId="164" fontId="0" fillId="0" borderId="0" xfId="0" applyNumberFormat="1"/>
    <xf numFmtId="0" fontId="2" fillId="0" borderId="0" xfId="0" applyFont="1"/>
    <xf numFmtId="0" fontId="0" fillId="0" borderId="0" xfId="0" applyProtection="1">
      <protection hidden="1"/>
    </xf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9" fillId="3" borderId="0" xfId="0" applyFont="1" applyFill="1"/>
    <xf numFmtId="12" fontId="9" fillId="3" borderId="0" xfId="0" applyNumberFormat="1" applyFont="1" applyFill="1"/>
    <xf numFmtId="1" fontId="3" fillId="3" borderId="0" xfId="0" applyNumberFormat="1" applyFont="1" applyFill="1"/>
    <xf numFmtId="13" fontId="3" fillId="3" borderId="0" xfId="0" applyNumberFormat="1" applyFont="1" applyFill="1"/>
    <xf numFmtId="0" fontId="8" fillId="3" borderId="0" xfId="0" applyFont="1" applyFill="1" applyAlignment="1">
      <alignment horizontal="center"/>
    </xf>
    <xf numFmtId="1" fontId="0" fillId="3" borderId="0" xfId="0" applyNumberFormat="1" applyFill="1"/>
    <xf numFmtId="13" fontId="0" fillId="3" borderId="0" xfId="0" applyNumberFormat="1" applyFill="1"/>
    <xf numFmtId="13" fontId="0" fillId="3" borderId="0" xfId="0" applyNumberFormat="1" applyFill="1" applyAlignment="1">
      <alignment horizontal="center"/>
    </xf>
    <xf numFmtId="13" fontId="8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13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1" fontId="4" fillId="3" borderId="0" xfId="0" applyNumberFormat="1" applyFont="1" applyFill="1" applyAlignment="1">
      <alignment horizontal="center"/>
    </xf>
    <xf numFmtId="12" fontId="0" fillId="3" borderId="0" xfId="0" applyNumberFormat="1" applyFill="1"/>
    <xf numFmtId="0" fontId="11" fillId="3" borderId="0" xfId="0" applyFont="1" applyFill="1"/>
    <xf numFmtId="165" fontId="4" fillId="3" borderId="0" xfId="0" applyNumberFormat="1" applyFont="1" applyFill="1" applyAlignment="1">
      <alignment horizontal="center"/>
    </xf>
    <xf numFmtId="0" fontId="14" fillId="0" borderId="0" xfId="0" applyFont="1" applyProtection="1">
      <protection hidden="1"/>
    </xf>
    <xf numFmtId="0" fontId="6" fillId="3" borderId="2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0" fillId="3" borderId="4" xfId="0" applyFill="1" applyBorder="1"/>
    <xf numFmtId="0" fontId="6" fillId="3" borderId="5" xfId="0" applyFont="1" applyFill="1" applyBorder="1" applyAlignment="1">
      <alignment horizontal="right"/>
    </xf>
    <xf numFmtId="0" fontId="0" fillId="3" borderId="6" xfId="0" applyFill="1" applyBorder="1"/>
    <xf numFmtId="0" fontId="13" fillId="3" borderId="6" xfId="0" applyFont="1" applyFill="1" applyBorder="1"/>
    <xf numFmtId="0" fontId="7" fillId="3" borderId="5" xfId="0" applyFont="1" applyFill="1" applyBorder="1"/>
    <xf numFmtId="0" fontId="7" fillId="3" borderId="7" xfId="0" applyFont="1" applyFill="1" applyBorder="1"/>
    <xf numFmtId="1" fontId="4" fillId="3" borderId="8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justify" wrapText="1"/>
    </xf>
    <xf numFmtId="0" fontId="3" fillId="3" borderId="9" xfId="0" applyFont="1" applyFill="1" applyBorder="1" applyAlignment="1">
      <alignment vertical="justify" wrapText="1"/>
    </xf>
    <xf numFmtId="0" fontId="3" fillId="3" borderId="10" xfId="0" applyFont="1" applyFill="1" applyBorder="1" applyAlignment="1">
      <alignment vertical="justify" wrapText="1"/>
    </xf>
    <xf numFmtId="0" fontId="3" fillId="3" borderId="11" xfId="0" applyFont="1" applyFill="1" applyBorder="1" applyAlignment="1">
      <alignment vertical="justify" wrapText="1"/>
    </xf>
    <xf numFmtId="0" fontId="11" fillId="0" borderId="0" xfId="0" applyFont="1"/>
    <xf numFmtId="0" fontId="11" fillId="0" borderId="3" xfId="0" applyFont="1" applyBorder="1"/>
    <xf numFmtId="0" fontId="1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justify" wrapText="1"/>
    </xf>
    <xf numFmtId="0" fontId="3" fillId="3" borderId="6" xfId="0" applyFont="1" applyFill="1" applyBorder="1" applyAlignment="1">
      <alignment horizontal="center" vertical="justify" wrapText="1"/>
    </xf>
    <xf numFmtId="0" fontId="16" fillId="4" borderId="0" xfId="0" applyFont="1" applyFill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justify" wrapText="1"/>
    </xf>
    <xf numFmtId="0" fontId="3" fillId="3" borderId="7" xfId="0" applyFont="1" applyFill="1" applyBorder="1" applyAlignment="1">
      <alignment horizontal="center" vertical="justify" wrapText="1"/>
    </xf>
    <xf numFmtId="0" fontId="3" fillId="3" borderId="8" xfId="0" applyFont="1" applyFill="1" applyBorder="1" applyAlignment="1">
      <alignment horizontal="center" vertical="justify" wrapText="1"/>
    </xf>
    <xf numFmtId="0" fontId="3" fillId="3" borderId="12" xfId="0" applyFont="1" applyFill="1" applyBorder="1" applyAlignment="1">
      <alignment horizontal="center" vertical="justify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678180</xdr:colOff>
      <xdr:row>4</xdr:row>
      <xdr:rowOff>106680</xdr:rowOff>
    </xdr:from>
    <xdr:to>
      <xdr:col>13</xdr:col>
      <xdr:colOff>0</xdr:colOff>
      <xdr:row>18</xdr:row>
      <xdr:rowOff>15240</xdr:rowOff>
    </xdr:to>
    <xdr:pic>
      <xdr:nvPicPr>
        <xdr:cNvPr id="1255" name="Picture 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9780" y="1409700"/>
          <a:ext cx="2240280" cy="355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4</xdr:row>
      <xdr:rowOff>160020</xdr:rowOff>
    </xdr:from>
    <xdr:to>
      <xdr:col>6</xdr:col>
      <xdr:colOff>167640</xdr:colOff>
      <xdr:row>21</xdr:row>
      <xdr:rowOff>38100</xdr:rowOff>
    </xdr:to>
    <xdr:pic>
      <xdr:nvPicPr>
        <xdr:cNvPr id="1256" name="Pictur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47800"/>
          <a:ext cx="371094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0</xdr:row>
      <xdr:rowOff>45720</xdr:rowOff>
    </xdr:from>
    <xdr:to>
      <xdr:col>7</xdr:col>
      <xdr:colOff>1028700</xdr:colOff>
      <xdr:row>1</xdr:row>
      <xdr:rowOff>20955</xdr:rowOff>
    </xdr:to>
    <xdr:pic>
      <xdr:nvPicPr>
        <xdr:cNvPr id="1257" name="Picture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79"/>
        <a:stretch>
          <a:fillRect/>
        </a:stretch>
      </xdr:blipFill>
      <xdr:spPr bwMode="auto">
        <a:xfrm>
          <a:off x="152400" y="45720"/>
          <a:ext cx="474726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1935480</xdr:colOff>
      <xdr:row>0</xdr:row>
      <xdr:rowOff>266700</xdr:rowOff>
    </xdr:from>
    <xdr:to>
      <xdr:col>12</xdr:col>
      <xdr:colOff>739140</xdr:colOff>
      <xdr:row>0</xdr:row>
      <xdr:rowOff>723900</xdr:rowOff>
    </xdr:to>
    <xdr:pic>
      <xdr:nvPicPr>
        <xdr:cNvPr id="1258" name="Picture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1460" y="266700"/>
          <a:ext cx="40157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0"/>
  <sheetViews>
    <sheetView tabSelected="1" view="pageBreakPreview" topLeftCell="A2" zoomScaleNormal="80" zoomScaleSheetLayoutView="100" zoomScalePageLayoutView="80" workbookViewId="0">
      <selection activeCell="I7" sqref="I7"/>
    </sheetView>
  </sheetViews>
  <sheetFormatPr defaultColWidth="8.85546875" defaultRowHeight="15.75" x14ac:dyDescent="0.25"/>
  <cols>
    <col min="1" max="1" width="1.85546875" style="11" customWidth="1"/>
    <col min="2" max="5" width="8.85546875" style="11"/>
    <col min="6" max="6" width="16.28515625" style="11" customWidth="1"/>
    <col min="7" max="7" width="2.7109375" style="11" customWidth="1"/>
    <col min="8" max="8" width="30.140625" style="12" bestFit="1" customWidth="1"/>
    <col min="9" max="9" width="44.5703125" style="13" bestFit="1" customWidth="1"/>
    <col min="10" max="10" width="10.42578125" style="11" customWidth="1"/>
    <col min="11" max="11" width="11" style="11" bestFit="1" customWidth="1"/>
    <col min="12" max="12" width="9.85546875" style="28" bestFit="1" customWidth="1"/>
    <col min="13" max="13" width="11.28515625" style="11" customWidth="1"/>
    <col min="14" max="14" width="4.42578125" style="11" hidden="1" customWidth="1"/>
    <col min="15" max="15" width="7.85546875" style="11" hidden="1" customWidth="1"/>
    <col min="16" max="16" width="25.140625" style="11" hidden="1" customWidth="1"/>
    <col min="17" max="17" width="13.140625" style="11" hidden="1" customWidth="1"/>
    <col min="18" max="18" width="15.140625" style="11" hidden="1" customWidth="1"/>
    <col min="19" max="19" width="13.85546875" style="11" hidden="1" customWidth="1"/>
    <col min="20" max="20" width="11.85546875" style="11" hidden="1" customWidth="1"/>
    <col min="21" max="22" width="18.28515625" style="11" hidden="1" customWidth="1"/>
    <col min="23" max="23" width="25.28515625" style="11" hidden="1" customWidth="1"/>
    <col min="24" max="24" width="10.42578125" style="11" hidden="1" customWidth="1"/>
    <col min="25" max="25" width="25.7109375" style="11" hidden="1" customWidth="1"/>
    <col min="26" max="26" width="13.85546875" style="11" hidden="1" customWidth="1"/>
    <col min="27" max="27" width="8.85546875" style="11" customWidth="1"/>
    <col min="28" max="16384" width="8.85546875" style="11"/>
  </cols>
  <sheetData>
    <row r="1" spans="2:25" ht="62.45" customHeight="1" x14ac:dyDescent="0.2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25" ht="34.15" customHeight="1" x14ac:dyDescent="0.2">
      <c r="B2" s="54" t="s">
        <v>73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5" ht="4.5" customHeight="1" x14ac:dyDescent="0.25">
      <c r="K3" s="51"/>
      <c r="L3" s="51"/>
      <c r="M3" s="51"/>
    </row>
    <row r="4" spans="2:25" ht="2.25" customHeight="1" x14ac:dyDescent="0.25">
      <c r="K4" s="50"/>
      <c r="L4" s="50"/>
    </row>
    <row r="5" spans="2:25" ht="11.45" customHeight="1" thickBot="1" x14ac:dyDescent="0.4">
      <c r="B5" s="67"/>
      <c r="C5" s="67"/>
      <c r="D5" s="67"/>
      <c r="E5" s="67"/>
      <c r="F5" s="67"/>
      <c r="G5" s="14"/>
      <c r="H5" s="48" t="s">
        <v>71</v>
      </c>
      <c r="I5" s="48"/>
      <c r="J5" s="48"/>
      <c r="K5" s="15"/>
      <c r="L5" s="16"/>
      <c r="M5" s="15"/>
      <c r="O5" s="12" t="s">
        <v>1</v>
      </c>
      <c r="P5" s="12" t="s">
        <v>0</v>
      </c>
      <c r="Q5" s="17" t="s">
        <v>43</v>
      </c>
      <c r="R5" s="18" t="s">
        <v>44</v>
      </c>
      <c r="S5" s="12" t="s">
        <v>4</v>
      </c>
      <c r="T5" s="12" t="s">
        <v>18</v>
      </c>
      <c r="U5" s="12" t="s">
        <v>15</v>
      </c>
      <c r="V5" s="12" t="s">
        <v>16</v>
      </c>
      <c r="W5" s="12" t="s">
        <v>17</v>
      </c>
      <c r="X5" s="12" t="s">
        <v>28</v>
      </c>
      <c r="Y5" s="12" t="s">
        <v>5</v>
      </c>
    </row>
    <row r="6" spans="2:25" ht="20.25" x14ac:dyDescent="0.3">
      <c r="B6" s="65"/>
      <c r="C6" s="66"/>
      <c r="D6" s="66"/>
      <c r="E6" s="66"/>
      <c r="F6" s="66"/>
      <c r="G6" s="13"/>
      <c r="H6" s="32" t="s">
        <v>54</v>
      </c>
      <c r="I6" s="33">
        <v>20000</v>
      </c>
      <c r="J6" s="34"/>
      <c r="K6" s="51"/>
      <c r="L6" s="51"/>
      <c r="M6" s="51"/>
      <c r="Q6" s="20"/>
      <c r="R6" s="21"/>
    </row>
    <row r="7" spans="2:25" ht="20.25" x14ac:dyDescent="0.3">
      <c r="B7" s="66"/>
      <c r="C7" s="66"/>
      <c r="D7" s="66"/>
      <c r="E7" s="66"/>
      <c r="F7" s="66"/>
      <c r="G7" s="13"/>
      <c r="H7" s="35" t="s">
        <v>34</v>
      </c>
      <c r="I7" s="19" t="s">
        <v>36</v>
      </c>
      <c r="J7" s="36"/>
      <c r="K7" s="50"/>
      <c r="L7" s="50"/>
      <c r="O7" s="11" t="s">
        <v>13</v>
      </c>
      <c r="P7" s="11" t="s">
        <v>6</v>
      </c>
      <c r="Q7" s="20">
        <v>2</v>
      </c>
      <c r="R7" s="22">
        <v>6.25E-2</v>
      </c>
      <c r="S7" s="11">
        <v>1</v>
      </c>
      <c r="T7" s="11" t="s">
        <v>15</v>
      </c>
      <c r="U7" s="11" t="s">
        <v>20</v>
      </c>
      <c r="V7" s="11" t="s">
        <v>20</v>
      </c>
      <c r="W7" s="11" t="s">
        <v>20</v>
      </c>
      <c r="X7" s="11" t="s">
        <v>29</v>
      </c>
      <c r="Y7" s="11" t="s">
        <v>58</v>
      </c>
    </row>
    <row r="8" spans="2:25" ht="20.25" x14ac:dyDescent="0.3">
      <c r="B8" s="66"/>
      <c r="C8" s="66"/>
      <c r="D8" s="66"/>
      <c r="E8" s="66"/>
      <c r="F8" s="66"/>
      <c r="G8" s="13"/>
      <c r="H8" s="35" t="s">
        <v>33</v>
      </c>
      <c r="I8" s="19" t="s">
        <v>12</v>
      </c>
      <c r="J8" s="36"/>
      <c r="K8" s="15"/>
      <c r="L8" s="16"/>
      <c r="M8" s="15"/>
      <c r="O8" s="11" t="s">
        <v>36</v>
      </c>
      <c r="P8" s="11" t="s">
        <v>7</v>
      </c>
      <c r="Q8" s="20">
        <v>3</v>
      </c>
      <c r="R8" s="22">
        <v>0.125</v>
      </c>
      <c r="S8" s="11">
        <v>2</v>
      </c>
      <c r="T8" s="11" t="s">
        <v>16</v>
      </c>
      <c r="U8" s="11" t="s">
        <v>19</v>
      </c>
      <c r="V8" s="11" t="s">
        <v>19</v>
      </c>
      <c r="W8" s="11" t="s">
        <v>19</v>
      </c>
      <c r="X8" s="11" t="s">
        <v>20</v>
      </c>
      <c r="Y8" s="11" t="s">
        <v>59</v>
      </c>
    </row>
    <row r="9" spans="2:25" ht="20.25" x14ac:dyDescent="0.3">
      <c r="B9" s="66"/>
      <c r="C9" s="66"/>
      <c r="D9" s="66"/>
      <c r="E9" s="66"/>
      <c r="F9" s="66"/>
      <c r="G9" s="13"/>
      <c r="H9" s="35" t="s">
        <v>35</v>
      </c>
      <c r="I9" s="23">
        <v>0.375</v>
      </c>
      <c r="J9" s="37" t="str">
        <f>IF(I7=O7,O11,O10)</f>
        <v>Inches</v>
      </c>
      <c r="K9" s="24"/>
      <c r="L9" s="25"/>
      <c r="M9" s="26"/>
      <c r="P9" s="11" t="s">
        <v>8</v>
      </c>
      <c r="Q9" s="20">
        <v>5</v>
      </c>
      <c r="R9" s="22">
        <v>0.1875</v>
      </c>
      <c r="S9" s="11">
        <v>3</v>
      </c>
      <c r="T9" s="11" t="s">
        <v>17</v>
      </c>
      <c r="U9" s="11" t="s">
        <v>21</v>
      </c>
      <c r="V9" s="11" t="s">
        <v>21</v>
      </c>
      <c r="W9" s="11" t="s">
        <v>64</v>
      </c>
      <c r="Y9" s="11" t="s">
        <v>61</v>
      </c>
    </row>
    <row r="10" spans="2:25" ht="20.25" x14ac:dyDescent="0.3">
      <c r="B10" s="66"/>
      <c r="C10" s="66"/>
      <c r="D10" s="66"/>
      <c r="E10" s="66"/>
      <c r="F10" s="66"/>
      <c r="G10" s="13"/>
      <c r="H10" s="35" t="s">
        <v>38</v>
      </c>
      <c r="I10" s="19">
        <v>2</v>
      </c>
      <c r="J10" s="36"/>
      <c r="K10" s="24"/>
      <c r="L10" s="25"/>
      <c r="M10" s="26"/>
      <c r="O10" s="11" t="s">
        <v>14</v>
      </c>
      <c r="P10" s="11" t="s">
        <v>9</v>
      </c>
      <c r="Q10" s="20">
        <v>6</v>
      </c>
      <c r="R10" s="22">
        <v>0.25</v>
      </c>
      <c r="S10" s="11">
        <v>4</v>
      </c>
      <c r="T10" s="11" t="s">
        <v>24</v>
      </c>
      <c r="U10" s="11" t="s">
        <v>64</v>
      </c>
      <c r="V10" s="11" t="s">
        <v>64</v>
      </c>
      <c r="Y10" s="11" t="s">
        <v>25</v>
      </c>
    </row>
    <row r="11" spans="2:25" ht="20.25" x14ac:dyDescent="0.3">
      <c r="B11" s="66"/>
      <c r="C11" s="66"/>
      <c r="D11" s="66"/>
      <c r="E11" s="66"/>
      <c r="F11" s="66"/>
      <c r="G11" s="13"/>
      <c r="H11" s="35" t="s">
        <v>39</v>
      </c>
      <c r="I11" s="19" t="s">
        <v>17</v>
      </c>
      <c r="J11" s="36"/>
      <c r="K11" s="24"/>
      <c r="L11" s="25"/>
      <c r="M11" s="26"/>
      <c r="O11" s="11" t="s">
        <v>37</v>
      </c>
      <c r="P11" s="11" t="s">
        <v>10</v>
      </c>
      <c r="Q11" s="20">
        <v>10</v>
      </c>
      <c r="R11" s="22">
        <v>0.375</v>
      </c>
      <c r="U11" s="11" t="s">
        <v>65</v>
      </c>
      <c r="V11" s="11" t="s">
        <v>65</v>
      </c>
    </row>
    <row r="12" spans="2:25" ht="20.25" x14ac:dyDescent="0.3">
      <c r="B12" s="66"/>
      <c r="C12" s="66"/>
      <c r="D12" s="66"/>
      <c r="E12" s="66"/>
      <c r="F12" s="66"/>
      <c r="G12" s="13"/>
      <c r="H12" s="35" t="s">
        <v>40</v>
      </c>
      <c r="I12" s="19" t="s">
        <v>20</v>
      </c>
      <c r="J12" s="36"/>
      <c r="K12" s="24"/>
      <c r="L12" s="25"/>
      <c r="M12" s="26"/>
      <c r="P12" s="11" t="s">
        <v>11</v>
      </c>
      <c r="Q12" s="20">
        <v>13</v>
      </c>
      <c r="R12" s="22">
        <v>0.5</v>
      </c>
      <c r="U12" s="11" t="s">
        <v>29</v>
      </c>
      <c r="V12" s="11" t="s">
        <v>29</v>
      </c>
    </row>
    <row r="13" spans="2:25" ht="20.25" x14ac:dyDescent="0.3">
      <c r="B13" s="66"/>
      <c r="C13" s="66"/>
      <c r="D13" s="66"/>
      <c r="E13" s="66"/>
      <c r="F13" s="66"/>
      <c r="G13" s="13"/>
      <c r="H13" s="35" t="s">
        <v>69</v>
      </c>
      <c r="I13" s="19" t="s">
        <v>61</v>
      </c>
      <c r="J13" s="36"/>
      <c r="K13" s="24"/>
      <c r="L13" s="25"/>
      <c r="M13" s="26"/>
      <c r="P13" s="11" t="s">
        <v>12</v>
      </c>
      <c r="Q13" s="20">
        <v>16</v>
      </c>
      <c r="R13" s="22">
        <v>0.625</v>
      </c>
    </row>
    <row r="14" spans="2:25" ht="18" x14ac:dyDescent="0.25">
      <c r="B14" s="66"/>
      <c r="C14" s="66"/>
      <c r="D14" s="66"/>
      <c r="E14" s="66"/>
      <c r="F14" s="66"/>
      <c r="G14" s="13"/>
      <c r="H14" s="68" t="s">
        <v>66</v>
      </c>
      <c r="I14" s="69"/>
      <c r="J14" s="70"/>
      <c r="K14" s="24"/>
      <c r="L14" s="25"/>
      <c r="M14" s="26"/>
      <c r="P14" s="11" t="s">
        <v>88</v>
      </c>
      <c r="Q14" s="20">
        <v>19</v>
      </c>
      <c r="R14" s="22">
        <v>0.75</v>
      </c>
    </row>
    <row r="15" spans="2:25" ht="23.25" x14ac:dyDescent="0.35">
      <c r="B15" s="66"/>
      <c r="C15" s="66"/>
      <c r="D15" s="66"/>
      <c r="E15" s="66"/>
      <c r="F15" s="66"/>
      <c r="G15" s="13"/>
      <c r="H15" s="38" t="s">
        <v>72</v>
      </c>
      <c r="I15" s="27">
        <f>Values!B26</f>
        <v>192.78</v>
      </c>
      <c r="J15" s="37" t="str">
        <f>IF(I7=O8,"In/min",IF(I7=O7,"m/min",0))</f>
        <v>In/min</v>
      </c>
      <c r="K15" s="24"/>
      <c r="L15" s="25"/>
      <c r="M15" s="26"/>
      <c r="P15" s="11" t="s">
        <v>32</v>
      </c>
      <c r="Q15" s="20">
        <v>25</v>
      </c>
      <c r="R15" s="22">
        <v>1</v>
      </c>
    </row>
    <row r="16" spans="2:25" ht="23.25" x14ac:dyDescent="0.35">
      <c r="B16" s="66"/>
      <c r="C16" s="66"/>
      <c r="D16" s="66"/>
      <c r="E16" s="66"/>
      <c r="F16" s="66"/>
      <c r="G16" s="13"/>
      <c r="H16" s="38" t="s">
        <v>74</v>
      </c>
      <c r="I16" s="30">
        <f>Values!B13</f>
        <v>9.639E-3</v>
      </c>
      <c r="J16" s="36"/>
      <c r="K16" s="24"/>
      <c r="L16" s="25"/>
      <c r="M16" s="26"/>
    </row>
    <row r="17" spans="2:14" ht="24" thickBot="1" x14ac:dyDescent="0.4">
      <c r="H17" s="39" t="s">
        <v>76</v>
      </c>
      <c r="I17" s="40">
        <f>IF(I7="Imperial",3.14*I9*I6/12,(3.14*I9*I6/12)/25.4)</f>
        <v>1962.5</v>
      </c>
      <c r="J17" s="36"/>
    </row>
    <row r="18" spans="2:14" ht="21" thickBot="1" x14ac:dyDescent="0.35">
      <c r="B18" s="49"/>
      <c r="C18" s="49"/>
      <c r="D18" s="49"/>
      <c r="E18" s="49"/>
      <c r="F18" s="49"/>
      <c r="I18" s="12"/>
      <c r="J18" s="46"/>
      <c r="K18" s="45"/>
      <c r="L18" s="45"/>
      <c r="M18" s="45"/>
      <c r="N18" s="29"/>
    </row>
    <row r="19" spans="2:14" ht="15.75" customHeight="1" x14ac:dyDescent="0.2">
      <c r="B19" s="49"/>
      <c r="C19" s="49"/>
      <c r="D19" s="49"/>
      <c r="E19" s="49"/>
      <c r="F19" s="49"/>
      <c r="H19" s="55" t="s">
        <v>77</v>
      </c>
      <c r="I19" s="56"/>
      <c r="J19" s="59" t="s">
        <v>78</v>
      </c>
      <c r="K19" s="60"/>
      <c r="L19" s="60"/>
      <c r="M19" s="61"/>
    </row>
    <row r="20" spans="2:14" ht="16.5" customHeight="1" x14ac:dyDescent="0.2">
      <c r="B20" s="49"/>
      <c r="C20" s="49"/>
      <c r="D20" s="49"/>
      <c r="E20" s="49"/>
      <c r="F20" s="49"/>
      <c r="H20" s="57"/>
      <c r="I20" s="58"/>
      <c r="J20" s="62"/>
      <c r="K20" s="63"/>
      <c r="L20" s="63"/>
      <c r="M20" s="64"/>
    </row>
    <row r="21" spans="2:14" ht="16.899999999999999" customHeight="1" x14ac:dyDescent="0.25">
      <c r="B21" s="50"/>
      <c r="C21" s="50"/>
      <c r="D21" s="50"/>
      <c r="E21" s="50"/>
      <c r="F21" s="50"/>
      <c r="H21" s="75" t="s">
        <v>68</v>
      </c>
      <c r="I21" s="76"/>
      <c r="J21" s="71" t="s">
        <v>79</v>
      </c>
      <c r="K21" s="52"/>
      <c r="L21" s="52" t="s">
        <v>87</v>
      </c>
      <c r="M21" s="53"/>
    </row>
    <row r="22" spans="2:14" ht="16.5" customHeight="1" x14ac:dyDescent="0.2">
      <c r="B22" s="49"/>
      <c r="C22" s="49"/>
      <c r="D22" s="49"/>
      <c r="E22" s="49"/>
      <c r="F22" s="49"/>
      <c r="H22" s="75"/>
      <c r="I22" s="76"/>
      <c r="J22" s="71" t="s">
        <v>48</v>
      </c>
      <c r="K22" s="52"/>
      <c r="L22" s="52" t="s">
        <v>86</v>
      </c>
      <c r="M22" s="53"/>
    </row>
    <row r="23" spans="2:14" ht="15.75" customHeight="1" x14ac:dyDescent="0.2">
      <c r="B23" s="49"/>
      <c r="C23" s="49"/>
      <c r="D23" s="49"/>
      <c r="E23" s="49"/>
      <c r="F23" s="49"/>
      <c r="H23" s="75"/>
      <c r="I23" s="76"/>
      <c r="J23" s="71" t="s">
        <v>9</v>
      </c>
      <c r="K23" s="52"/>
      <c r="L23" s="52" t="s">
        <v>86</v>
      </c>
      <c r="M23" s="53"/>
    </row>
    <row r="24" spans="2:14" ht="16.5" customHeight="1" x14ac:dyDescent="0.2">
      <c r="B24" s="49"/>
      <c r="C24" s="49"/>
      <c r="D24" s="49"/>
      <c r="E24" s="49"/>
      <c r="F24" s="49"/>
      <c r="H24" s="75"/>
      <c r="I24" s="76"/>
      <c r="J24" s="71" t="s">
        <v>80</v>
      </c>
      <c r="K24" s="52"/>
      <c r="L24" s="52" t="s">
        <v>86</v>
      </c>
      <c r="M24" s="53"/>
    </row>
    <row r="25" spans="2:14" x14ac:dyDescent="0.25">
      <c r="B25" s="50"/>
      <c r="C25" s="50"/>
      <c r="D25" s="50"/>
      <c r="E25" s="50"/>
      <c r="F25" s="50"/>
      <c r="H25" s="75"/>
      <c r="I25" s="76"/>
      <c r="J25" s="71" t="s">
        <v>81</v>
      </c>
      <c r="K25" s="52"/>
      <c r="L25" s="52" t="s">
        <v>85</v>
      </c>
      <c r="M25" s="53"/>
    </row>
    <row r="26" spans="2:14" ht="16.5" customHeight="1" thickBot="1" x14ac:dyDescent="0.25">
      <c r="B26" s="49"/>
      <c r="C26" s="49"/>
      <c r="D26" s="49"/>
      <c r="E26" s="49"/>
      <c r="F26" s="49"/>
      <c r="H26" s="77"/>
      <c r="I26" s="78"/>
      <c r="J26" s="71" t="s">
        <v>12</v>
      </c>
      <c r="K26" s="52"/>
      <c r="L26" s="52" t="s">
        <v>85</v>
      </c>
      <c r="M26" s="53"/>
    </row>
    <row r="27" spans="2:14" ht="15.75" customHeight="1" x14ac:dyDescent="0.25">
      <c r="B27" s="49"/>
      <c r="C27" s="49"/>
      <c r="D27" s="49"/>
      <c r="E27" s="49"/>
      <c r="F27" s="49"/>
      <c r="I27" s="12"/>
      <c r="J27" s="71" t="s">
        <v>82</v>
      </c>
      <c r="K27" s="52"/>
      <c r="L27" s="52" t="s">
        <v>84</v>
      </c>
      <c r="M27" s="53"/>
    </row>
    <row r="28" spans="2:14" ht="16.5" customHeight="1" thickBot="1" x14ac:dyDescent="0.3">
      <c r="B28" s="49"/>
      <c r="C28" s="49"/>
      <c r="D28" s="49"/>
      <c r="E28" s="49"/>
      <c r="F28" s="49"/>
      <c r="I28" s="12"/>
      <c r="J28" s="72" t="s">
        <v>32</v>
      </c>
      <c r="K28" s="73"/>
      <c r="L28" s="73" t="s">
        <v>83</v>
      </c>
      <c r="M28" s="74"/>
    </row>
    <row r="29" spans="2:14" x14ac:dyDescent="0.25">
      <c r="B29" s="50"/>
      <c r="C29" s="50"/>
      <c r="D29" s="50"/>
      <c r="E29" s="50"/>
      <c r="F29" s="50"/>
      <c r="J29" s="41"/>
      <c r="K29" s="41"/>
      <c r="L29" s="41"/>
      <c r="M29" s="42"/>
    </row>
    <row r="30" spans="2:14" x14ac:dyDescent="0.25">
      <c r="J30" s="43"/>
      <c r="K30" s="43"/>
      <c r="L30" s="43"/>
      <c r="M30" s="44"/>
    </row>
  </sheetData>
  <sheetProtection algorithmName="SHA-512" hashValue="l5t7SPcNRUOh91wCNJHaUclhVmnlG9eo0cnDN/ara2rO240S6o8cn7w1AOfWsesF/SCSBKkvuAwzjUMEtyNagQ==" saltValue="3xHZqaoE+r461P2MOsyfIA==" spinCount="100000" sheet="1" objects="1"/>
  <protectedRanges>
    <protectedRange sqref="I6:I13" name="Range1"/>
  </protectedRanges>
  <mergeCells count="35">
    <mergeCell ref="L27:M27"/>
    <mergeCell ref="L26:M26"/>
    <mergeCell ref="J23:K23"/>
    <mergeCell ref="L25:M25"/>
    <mergeCell ref="H21:I26"/>
    <mergeCell ref="J22:K22"/>
    <mergeCell ref="B29:F29"/>
    <mergeCell ref="K4:L4"/>
    <mergeCell ref="B6:F16"/>
    <mergeCell ref="B5:F5"/>
    <mergeCell ref="H14:J14"/>
    <mergeCell ref="B26:F28"/>
    <mergeCell ref="B21:F21"/>
    <mergeCell ref="L21:M21"/>
    <mergeCell ref="B18:F20"/>
    <mergeCell ref="J21:K21"/>
    <mergeCell ref="J27:K27"/>
    <mergeCell ref="J28:K28"/>
    <mergeCell ref="L28:M28"/>
    <mergeCell ref="J24:K24"/>
    <mergeCell ref="J25:K25"/>
    <mergeCell ref="J26:K26"/>
    <mergeCell ref="B1:M1"/>
    <mergeCell ref="H5:J5"/>
    <mergeCell ref="B22:F24"/>
    <mergeCell ref="B25:F25"/>
    <mergeCell ref="K3:M3"/>
    <mergeCell ref="K7:L7"/>
    <mergeCell ref="K6:M6"/>
    <mergeCell ref="L24:M24"/>
    <mergeCell ref="L23:M23"/>
    <mergeCell ref="L22:M22"/>
    <mergeCell ref="B2:M2"/>
    <mergeCell ref="H19:I20"/>
    <mergeCell ref="J19:M20"/>
  </mergeCells>
  <phoneticPr fontId="1" type="noConversion"/>
  <dataValidations count="7">
    <dataValidation type="list" allowBlank="1" showInputMessage="1" showErrorMessage="1" sqref="I8" xr:uid="{00000000-0002-0000-0000-000000000000}">
      <formula1>$P$7:$P$15</formula1>
    </dataValidation>
    <dataValidation type="list" allowBlank="1" showErrorMessage="1" sqref="I7" xr:uid="{00000000-0002-0000-0000-000001000000}">
      <formula1>$O$7:$O$8</formula1>
    </dataValidation>
    <dataValidation type="list" allowBlank="1" showInputMessage="1" showErrorMessage="1" sqref="I9" xr:uid="{00000000-0002-0000-0000-000002000000}">
      <formula1>IF(I7=O7,$Q$7:$Q$15,$R$7:$R$15)</formula1>
    </dataValidation>
    <dataValidation type="list" allowBlank="1" showInputMessage="1" showErrorMessage="1" sqref="I10" xr:uid="{00000000-0002-0000-0000-000003000000}">
      <formula1>$S$7:$S$10</formula1>
    </dataValidation>
    <dataValidation type="list" allowBlank="1" showInputMessage="1" showErrorMessage="1" sqref="I11" xr:uid="{00000000-0002-0000-0000-000004000000}">
      <formula1>$T$7:$T$10</formula1>
    </dataValidation>
    <dataValidation type="list" allowBlank="1" showInputMessage="1" showErrorMessage="1" sqref="I12" xr:uid="{00000000-0002-0000-0000-000005000000}">
      <formula1>IF($I$11=$U$5,$U$7:$U$12,IF($I$11=$V$5,$V$7:$V$12,IF($I$11=$W$5,$W$7:$W$9,$X$7:$X$8)))</formula1>
    </dataValidation>
    <dataValidation type="list" allowBlank="1" showInputMessage="1" showErrorMessage="1" sqref="I13" xr:uid="{00000000-0002-0000-0000-000006000000}">
      <formula1>$Y$7:$Y$10</formula1>
    </dataValidation>
  </dataValidations>
  <printOptions horizontalCentered="1" verticalCentered="1"/>
  <pageMargins left="0.125" right="0.125" top="0.5" bottom="0.5" header="0.5" footer="0.5"/>
  <pageSetup paperSize="5" scale="9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9"/>
  <sheetViews>
    <sheetView workbookViewId="0">
      <selection activeCell="B28" sqref="B28"/>
    </sheetView>
  </sheetViews>
  <sheetFormatPr defaultRowHeight="12.75" x14ac:dyDescent="0.2"/>
  <cols>
    <col min="1" max="1" width="12.7109375" customWidth="1"/>
    <col min="2" max="2" width="8.140625" customWidth="1"/>
    <col min="3" max="3" width="11.85546875" customWidth="1"/>
    <col min="4" max="4" width="25.5703125" customWidth="1"/>
    <col min="5" max="5" width="8.85546875" customWidth="1"/>
    <col min="6" max="6" width="12.7109375" style="2" customWidth="1"/>
    <col min="7" max="7" width="8.85546875" style="1" customWidth="1"/>
    <col min="14" max="14" width="14.7109375" bestFit="1" customWidth="1"/>
  </cols>
  <sheetData>
    <row r="1" spans="1:24" s="2" customFormat="1" x14ac:dyDescent="0.2">
      <c r="D1" s="5" t="s">
        <v>2</v>
      </c>
      <c r="E1" s="2">
        <f t="shared" ref="E1:M1" si="0">(E2)*25.4</f>
        <v>1.5874999999999999</v>
      </c>
      <c r="F1" s="2">
        <f t="shared" si="0"/>
        <v>3.1749999999999998</v>
      </c>
      <c r="G1" s="2">
        <f t="shared" si="0"/>
        <v>4.7624999999999993</v>
      </c>
      <c r="H1" s="2">
        <f t="shared" si="0"/>
        <v>6.35</v>
      </c>
      <c r="I1" s="2">
        <f t="shared" si="0"/>
        <v>9.5249999999999986</v>
      </c>
      <c r="J1" s="2">
        <f t="shared" si="0"/>
        <v>12.7</v>
      </c>
      <c r="K1" s="2">
        <f t="shared" si="0"/>
        <v>15.875</v>
      </c>
      <c r="L1" s="2">
        <f t="shared" si="0"/>
        <v>19.049999999999997</v>
      </c>
      <c r="M1" s="2">
        <f t="shared" si="0"/>
        <v>25.4</v>
      </c>
      <c r="N1" s="5"/>
    </row>
    <row r="2" spans="1:24" s="1" customFormat="1" x14ac:dyDescent="0.2">
      <c r="D2" s="3" t="s">
        <v>3</v>
      </c>
      <c r="E2" s="1">
        <v>6.25E-2</v>
      </c>
      <c r="F2" s="1">
        <v>0.125</v>
      </c>
      <c r="G2" s="1">
        <v>0.1875</v>
      </c>
      <c r="H2" s="1">
        <v>0.25</v>
      </c>
      <c r="I2" s="1">
        <v>0.375</v>
      </c>
      <c r="J2" s="1">
        <v>0.5</v>
      </c>
      <c r="K2" s="1">
        <v>0.625</v>
      </c>
      <c r="L2" s="1">
        <v>0.75</v>
      </c>
      <c r="M2" s="1">
        <v>1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U2" s="1">
        <v>6</v>
      </c>
      <c r="V2" s="1">
        <v>7</v>
      </c>
      <c r="W2" s="1">
        <v>8</v>
      </c>
      <c r="X2" s="1">
        <v>9</v>
      </c>
    </row>
    <row r="3" spans="1:24" s="1" customFormat="1" x14ac:dyDescent="0.2">
      <c r="D3" s="3" t="s">
        <v>45</v>
      </c>
      <c r="E3" s="1">
        <f>IF(Main!I9=Main!Q7,1,IF(Main!I9=Main!R7,1,0))</f>
        <v>0</v>
      </c>
      <c r="F3" s="1">
        <f>IF(Main!I9=Main!Q8,1,IF(Main!I9=Main!R8,1,0))</f>
        <v>0</v>
      </c>
      <c r="G3" s="1">
        <f>IF(Main!I9=Main!Q9,1,IF(Main!I9=Main!R9,1,0))</f>
        <v>0</v>
      </c>
      <c r="H3" s="1">
        <f>IF(Main!I9=Main!Q10,1,IF(Main!I9=Main!R10,1,0))</f>
        <v>0</v>
      </c>
      <c r="I3" s="1">
        <f>IF(Main!I9=Main!Q11,1,IF(Main!I9=Main!R11,1,0))</f>
        <v>1</v>
      </c>
      <c r="J3" s="1">
        <f>IF(Main!I9=Main!Q12,1,IF(Main!I9=Main!R12,1,0))</f>
        <v>0</v>
      </c>
      <c r="K3" s="1">
        <f>IF(Main!I9=Main!Q13,1,IF(Main!I9=Main!R13,1,0))</f>
        <v>0</v>
      </c>
      <c r="L3" s="1">
        <f>IF(Main!I9=Main!Q14,1,IF(Main!I9=Main!R14,1,0))</f>
        <v>0</v>
      </c>
      <c r="M3" s="1">
        <f>IF(Main!I9=Main!Q15,1,IF(Main!I9=Main!R15,1,0))</f>
        <v>0</v>
      </c>
    </row>
    <row r="4" spans="1:24" s="1" customFormat="1" x14ac:dyDescent="0.2"/>
    <row r="5" spans="1:24" s="1" customFormat="1" ht="13.5" thickBot="1" x14ac:dyDescent="0.25">
      <c r="A5" s="4" t="s">
        <v>42</v>
      </c>
      <c r="B5" s="4" t="s">
        <v>45</v>
      </c>
      <c r="C5" s="4" t="s">
        <v>18</v>
      </c>
      <c r="D5" s="4" t="s">
        <v>26</v>
      </c>
      <c r="N5" s="1" t="s">
        <v>89</v>
      </c>
    </row>
    <row r="6" spans="1:24" s="1" customFormat="1" ht="13.5" thickTop="1" x14ac:dyDescent="0.2">
      <c r="E6" s="6"/>
      <c r="F6" s="6"/>
      <c r="G6" s="6"/>
      <c r="H6" s="6"/>
      <c r="I6" s="6"/>
      <c r="J6" s="6"/>
      <c r="K6" s="6"/>
      <c r="L6" s="6"/>
      <c r="M6" s="6"/>
      <c r="N6" s="6"/>
    </row>
    <row r="7" spans="1:24" s="1" customFormat="1" x14ac:dyDescent="0.2">
      <c r="B7" s="1">
        <f>IF(Main!I11=Main!T7,IF(Main!I12=Main!U7,1,0),0)</f>
        <v>0</v>
      </c>
      <c r="C7" s="1" t="s">
        <v>15</v>
      </c>
      <c r="D7" t="s">
        <v>27</v>
      </c>
      <c r="E7" s="6">
        <f>E$26*$N7</f>
        <v>9.6000000000000002E-4</v>
      </c>
      <c r="F7" s="6">
        <f t="shared" ref="F7:M22" si="1">F$26*$N7</f>
        <v>1.6800000000000003E-3</v>
      </c>
      <c r="G7" s="6">
        <f t="shared" si="1"/>
        <v>1.92E-3</v>
      </c>
      <c r="H7" s="6">
        <f t="shared" si="1"/>
        <v>2.8800000000000002E-3</v>
      </c>
      <c r="I7" s="6">
        <f t="shared" si="1"/>
        <v>4.3200000000000001E-3</v>
      </c>
      <c r="J7" s="6">
        <f t="shared" si="1"/>
        <v>5.7600000000000004E-3</v>
      </c>
      <c r="K7" s="6">
        <f t="shared" si="1"/>
        <v>6.7200000000000011E-3</v>
      </c>
      <c r="L7" s="6">
        <f t="shared" si="1"/>
        <v>7.6800000000000002E-3</v>
      </c>
      <c r="M7" s="6">
        <f t="shared" si="1"/>
        <v>7.6800000000000002E-3</v>
      </c>
      <c r="N7" s="6">
        <v>1.2</v>
      </c>
      <c r="P7" s="6">
        <f>IF((B7+E3)=2,E7,0)</f>
        <v>0</v>
      </c>
      <c r="Q7" s="6">
        <f>IF((B7+F3)=2,F7,0)</f>
        <v>0</v>
      </c>
      <c r="R7" s="6">
        <f>IF((B7+G3)=2,G7,0)</f>
        <v>0</v>
      </c>
      <c r="S7" s="6">
        <f>IF((B7+H3)=2,H7,0)</f>
        <v>0</v>
      </c>
      <c r="T7" s="6">
        <f>IF((B7+I3)=2,I7,0)</f>
        <v>0</v>
      </c>
      <c r="U7" s="6">
        <f>IF((B7+J3)=2,J7,0)</f>
        <v>0</v>
      </c>
      <c r="V7" s="6">
        <f>IF((B7+K3)=2,K7,0)</f>
        <v>0</v>
      </c>
      <c r="W7" s="6">
        <f>IF((B7+L3)=2,L7,0)</f>
        <v>0</v>
      </c>
      <c r="X7" s="6">
        <f>IF((B7+M3)=2,M7,0)</f>
        <v>0</v>
      </c>
    </row>
    <row r="8" spans="1:24" x14ac:dyDescent="0.2">
      <c r="B8" s="1">
        <f>IF(Main!I11=Main!T7,IF(Main!I12=Main!U8,1,0),0)</f>
        <v>0</v>
      </c>
      <c r="C8" s="1" t="s">
        <v>15</v>
      </c>
      <c r="D8" t="s">
        <v>19</v>
      </c>
      <c r="E8" s="6">
        <f t="shared" ref="E8:M25" si="2">E$26*$N8</f>
        <v>1E-3</v>
      </c>
      <c r="F8" s="6">
        <f t="shared" si="1"/>
        <v>1.7500000000000003E-3</v>
      </c>
      <c r="G8" s="6">
        <f t="shared" si="1"/>
        <v>2E-3</v>
      </c>
      <c r="H8" s="6">
        <f t="shared" si="1"/>
        <v>3.0000000000000001E-3</v>
      </c>
      <c r="I8" s="6">
        <f t="shared" si="1"/>
        <v>4.4999999999999997E-3</v>
      </c>
      <c r="J8" s="6">
        <f t="shared" si="1"/>
        <v>6.0000000000000001E-3</v>
      </c>
      <c r="K8" s="6">
        <f t="shared" si="1"/>
        <v>7.000000000000001E-3</v>
      </c>
      <c r="L8" s="6">
        <f t="shared" si="1"/>
        <v>8.0000000000000002E-3</v>
      </c>
      <c r="M8" s="6">
        <f t="shared" si="1"/>
        <v>8.0000000000000002E-3</v>
      </c>
      <c r="N8" s="6">
        <v>1.25</v>
      </c>
      <c r="P8" s="6">
        <f>IF((B8+E3)=2,E8,0)</f>
        <v>0</v>
      </c>
      <c r="Q8" s="6">
        <f>IF((B8+F3)=2,F8,0)</f>
        <v>0</v>
      </c>
      <c r="R8" s="6">
        <f>IF((B8+G3)=2,G8,0)</f>
        <v>0</v>
      </c>
      <c r="S8" s="6">
        <f>IF((B8+H3)=2,H8,0)</f>
        <v>0</v>
      </c>
      <c r="T8" s="6">
        <f>IF((B8+I3)=2,I8,0)</f>
        <v>0</v>
      </c>
      <c r="U8" s="6">
        <f>IF((B8+J3)=2,J8,0)</f>
        <v>0</v>
      </c>
      <c r="V8" s="6">
        <f>IF((B8+K3)=2,K8,0)</f>
        <v>0</v>
      </c>
      <c r="W8" s="6">
        <f>IF((B8+L3)=2,L8,0)</f>
        <v>0</v>
      </c>
      <c r="X8" s="6">
        <f>IF((B8+M3)=2,M8,0)</f>
        <v>0</v>
      </c>
    </row>
    <row r="9" spans="1:24" x14ac:dyDescent="0.2">
      <c r="B9" s="1">
        <f>IF(Main!I11=Main!T7,IF(Main!I12=Main!U9,1,0),0)</f>
        <v>0</v>
      </c>
      <c r="C9" s="1" t="s">
        <v>15</v>
      </c>
      <c r="D9" t="s">
        <v>21</v>
      </c>
      <c r="E9" s="6">
        <f t="shared" si="2"/>
        <v>9.1999999999999992E-4</v>
      </c>
      <c r="F9" s="6">
        <f t="shared" si="1"/>
        <v>1.6100000000000001E-3</v>
      </c>
      <c r="G9" s="6">
        <f t="shared" si="1"/>
        <v>1.8399999999999998E-3</v>
      </c>
      <c r="H9" s="6">
        <f t="shared" si="1"/>
        <v>2.7599999999999999E-3</v>
      </c>
      <c r="I9" s="6">
        <f t="shared" si="1"/>
        <v>4.1399999999999996E-3</v>
      </c>
      <c r="J9" s="6">
        <f t="shared" si="1"/>
        <v>5.5199999999999997E-3</v>
      </c>
      <c r="K9" s="6">
        <f t="shared" si="1"/>
        <v>6.4400000000000004E-3</v>
      </c>
      <c r="L9" s="6">
        <f t="shared" si="1"/>
        <v>7.3599999999999994E-3</v>
      </c>
      <c r="M9" s="6">
        <f t="shared" si="1"/>
        <v>7.3599999999999994E-3</v>
      </c>
      <c r="N9" s="6">
        <v>1.1499999999999999</v>
      </c>
      <c r="P9" s="6">
        <f>IF((B9+E3)=2,E9,0)</f>
        <v>0</v>
      </c>
      <c r="Q9" s="6">
        <f>IF((B9+F3)=2,F9,0)</f>
        <v>0</v>
      </c>
      <c r="R9" s="6">
        <f>IF((B9+G3)=2,G9,0)</f>
        <v>0</v>
      </c>
      <c r="S9" s="6">
        <f>IF((B9+H3)=2,H9,0)</f>
        <v>0</v>
      </c>
      <c r="T9" s="6">
        <f>IF((B9+I3)=2,I9,0)</f>
        <v>0</v>
      </c>
      <c r="U9" s="6">
        <f>IF((B9+J3)=2,J9,0)</f>
        <v>0</v>
      </c>
      <c r="V9" s="6">
        <f>IF((B9+K3)=2,K9,0)</f>
        <v>0</v>
      </c>
      <c r="W9" s="6">
        <f>IF((B9+L3)=2,L9,0)</f>
        <v>0</v>
      </c>
      <c r="X9" s="6">
        <f>IF((B9+M3)=2,M9,0)</f>
        <v>0</v>
      </c>
    </row>
    <row r="10" spans="1:24" x14ac:dyDescent="0.2">
      <c r="B10" s="1">
        <f>IF(Main!I11=Main!T7,IF(Main!I12=Main!U10,1,0),0)</f>
        <v>0</v>
      </c>
      <c r="C10" s="1" t="s">
        <v>15</v>
      </c>
      <c r="D10" t="s">
        <v>30</v>
      </c>
      <c r="E10" s="6">
        <f t="shared" si="2"/>
        <v>1.0400000000000001E-3</v>
      </c>
      <c r="F10" s="6">
        <f t="shared" si="1"/>
        <v>1.8200000000000002E-3</v>
      </c>
      <c r="G10" s="6">
        <f t="shared" si="1"/>
        <v>2.0800000000000003E-3</v>
      </c>
      <c r="H10" s="6">
        <f t="shared" si="1"/>
        <v>3.1200000000000004E-3</v>
      </c>
      <c r="I10" s="6">
        <f t="shared" si="1"/>
        <v>4.6800000000000001E-3</v>
      </c>
      <c r="J10" s="6">
        <f t="shared" si="1"/>
        <v>6.2400000000000008E-3</v>
      </c>
      <c r="K10" s="6">
        <f t="shared" si="1"/>
        <v>7.2800000000000009E-3</v>
      </c>
      <c r="L10" s="6">
        <f t="shared" si="1"/>
        <v>8.320000000000001E-3</v>
      </c>
      <c r="M10" s="6">
        <f t="shared" si="1"/>
        <v>8.320000000000001E-3</v>
      </c>
      <c r="N10" s="6">
        <v>1.3</v>
      </c>
      <c r="P10" s="6">
        <f>IF((B10+E3)=2,E10,0)</f>
        <v>0</v>
      </c>
      <c r="Q10" s="6">
        <f>IF((B10+F3)=2,F10,0)</f>
        <v>0</v>
      </c>
      <c r="R10" s="6">
        <f>IF((B10+G3)=2,G10,0)</f>
        <v>0</v>
      </c>
      <c r="S10" s="6">
        <f>IF((B10+H3)=2,H10,0)</f>
        <v>0</v>
      </c>
      <c r="T10" s="6">
        <f>IF((B10+I3)=2,I10,0)</f>
        <v>0</v>
      </c>
      <c r="U10" s="6">
        <f>IF((B10+J3)=2,J10,0)</f>
        <v>0</v>
      </c>
      <c r="V10" s="6">
        <f>IF((B10+K3)=2,K10,0)</f>
        <v>0</v>
      </c>
      <c r="W10" s="6">
        <f>IF((B10+L3)=2,L10,0)</f>
        <v>0</v>
      </c>
      <c r="X10" s="6">
        <f>IF((B10+M3)=2,M10,0)</f>
        <v>0</v>
      </c>
    </row>
    <row r="11" spans="1:24" x14ac:dyDescent="0.2">
      <c r="B11" s="1">
        <f>IF(Main!I11=Main!T7,IF(Main!I12=Main!U11,1,0),0)</f>
        <v>0</v>
      </c>
      <c r="C11" s="1" t="s">
        <v>15</v>
      </c>
      <c r="D11" t="s">
        <v>31</v>
      </c>
      <c r="E11" s="6">
        <f t="shared" si="2"/>
        <v>1.0400000000000001E-3</v>
      </c>
      <c r="F11" s="6">
        <f t="shared" si="1"/>
        <v>1.8200000000000002E-3</v>
      </c>
      <c r="G11" s="6">
        <f t="shared" si="1"/>
        <v>2.0800000000000003E-3</v>
      </c>
      <c r="H11" s="6">
        <f t="shared" si="1"/>
        <v>3.1200000000000004E-3</v>
      </c>
      <c r="I11" s="6">
        <f t="shared" si="1"/>
        <v>4.6800000000000001E-3</v>
      </c>
      <c r="J11" s="6">
        <f t="shared" si="1"/>
        <v>6.2400000000000008E-3</v>
      </c>
      <c r="K11" s="6">
        <f t="shared" si="1"/>
        <v>7.2800000000000009E-3</v>
      </c>
      <c r="L11" s="6">
        <f t="shared" si="1"/>
        <v>8.320000000000001E-3</v>
      </c>
      <c r="M11" s="6">
        <f t="shared" si="1"/>
        <v>8.320000000000001E-3</v>
      </c>
      <c r="N11" s="6">
        <v>1.3</v>
      </c>
      <c r="P11" s="6">
        <f>IF((B11+E3)=2,E11,0)</f>
        <v>0</v>
      </c>
      <c r="Q11" s="6">
        <f>IF((B11+F3)=2,F11,0)</f>
        <v>0</v>
      </c>
      <c r="R11" s="6">
        <f>IF((B11+G3)=2,G11,0)</f>
        <v>0</v>
      </c>
      <c r="S11" s="6">
        <f>IF((B11+H3)=2,H11,0)</f>
        <v>0</v>
      </c>
      <c r="T11" s="6">
        <f>IF((B11+I3)=2,I11,0)</f>
        <v>0</v>
      </c>
      <c r="U11" s="6">
        <f>IF((B11+J3)=2,J11,0)</f>
        <v>0</v>
      </c>
      <c r="V11" s="6">
        <f>IF((B11+K3)=2,K11,0)</f>
        <v>0</v>
      </c>
      <c r="W11" s="6">
        <f>IF((B11+L3)=2,L11,0)</f>
        <v>0</v>
      </c>
      <c r="X11" s="6">
        <f>IF((B11+M3)=2,M11,0)</f>
        <v>0</v>
      </c>
    </row>
    <row r="12" spans="1:24" x14ac:dyDescent="0.2">
      <c r="B12" s="1">
        <f>IF(Main!I11=Main!T7,IF(Main!I12=Main!U12,1,0),)</f>
        <v>0</v>
      </c>
      <c r="C12" s="1" t="s">
        <v>15</v>
      </c>
      <c r="D12" t="s">
        <v>23</v>
      </c>
      <c r="E12" s="6">
        <f t="shared" si="2"/>
        <v>9.6000000000000002E-4</v>
      </c>
      <c r="F12" s="6">
        <f t="shared" si="1"/>
        <v>1.6800000000000003E-3</v>
      </c>
      <c r="G12" s="6">
        <f t="shared" si="1"/>
        <v>1.92E-3</v>
      </c>
      <c r="H12" s="6">
        <f t="shared" si="1"/>
        <v>2.8800000000000002E-3</v>
      </c>
      <c r="I12" s="6">
        <f t="shared" si="1"/>
        <v>4.3200000000000001E-3</v>
      </c>
      <c r="J12" s="6">
        <f t="shared" si="1"/>
        <v>5.7600000000000004E-3</v>
      </c>
      <c r="K12" s="6">
        <f t="shared" si="1"/>
        <v>6.7200000000000011E-3</v>
      </c>
      <c r="L12" s="6">
        <f t="shared" si="1"/>
        <v>7.6800000000000002E-3</v>
      </c>
      <c r="M12" s="6">
        <f t="shared" si="1"/>
        <v>7.6800000000000002E-3</v>
      </c>
      <c r="N12" s="6">
        <v>1.2</v>
      </c>
      <c r="P12" s="6">
        <f>IF((B12+E3)=2,E12,0)</f>
        <v>0</v>
      </c>
      <c r="Q12" s="6">
        <f>IF((B12+F3)=2,F12,0)</f>
        <v>0</v>
      </c>
      <c r="R12" s="6">
        <f>IF((B12+G3)=2,G12,0)</f>
        <v>0</v>
      </c>
      <c r="S12" s="6">
        <f>IF((B12+H3)=2,H12,0)</f>
        <v>0</v>
      </c>
      <c r="T12" s="6">
        <f>IF((B12+I3)=2,I12,0)</f>
        <v>0</v>
      </c>
      <c r="U12" s="6">
        <f>IF((B12+J3)=2,J12,0)</f>
        <v>0</v>
      </c>
      <c r="V12" s="6">
        <f>IF((B12+K3)=2,K12,0)</f>
        <v>0</v>
      </c>
      <c r="W12" s="6">
        <f>IF((B12+L3)=2,L12,0)</f>
        <v>0</v>
      </c>
      <c r="X12" s="6">
        <f>IF((B12+M3)=2,M12,0)</f>
        <v>0</v>
      </c>
    </row>
    <row r="13" spans="1:24" x14ac:dyDescent="0.2">
      <c r="B13" s="1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">
      <c r="B14">
        <f>IF(Main!I11=Main!T8,IF(Main!I12=Main!V7,1,0),0)</f>
        <v>0</v>
      </c>
      <c r="C14" t="s">
        <v>16</v>
      </c>
      <c r="D14" t="s">
        <v>27</v>
      </c>
      <c r="E14" s="6">
        <f t="shared" si="2"/>
        <v>7.6800000000000002E-4</v>
      </c>
      <c r="F14" s="6">
        <f t="shared" si="1"/>
        <v>1.3440000000000001E-3</v>
      </c>
      <c r="G14" s="6">
        <f t="shared" si="1"/>
        <v>1.536E-3</v>
      </c>
      <c r="H14" s="6">
        <f t="shared" si="1"/>
        <v>2.3040000000000001E-3</v>
      </c>
      <c r="I14" s="6">
        <f t="shared" si="1"/>
        <v>3.4559999999999999E-3</v>
      </c>
      <c r="J14" s="6">
        <f t="shared" si="1"/>
        <v>4.6080000000000001E-3</v>
      </c>
      <c r="K14" s="6">
        <f t="shared" si="1"/>
        <v>5.3760000000000006E-3</v>
      </c>
      <c r="L14" s="6">
        <f t="shared" si="1"/>
        <v>6.1440000000000002E-3</v>
      </c>
      <c r="M14" s="6">
        <f t="shared" si="1"/>
        <v>6.1440000000000002E-3</v>
      </c>
      <c r="N14" s="6">
        <f>N7*0.8</f>
        <v>0.96</v>
      </c>
      <c r="P14" s="6">
        <f>IF((B14+E3)=2,E14,0)</f>
        <v>0</v>
      </c>
      <c r="Q14" s="6">
        <f>IF((B14+F3)=2,F14,0)</f>
        <v>0</v>
      </c>
      <c r="R14" s="6">
        <f>IF((B14+G3)=2,G14,0)</f>
        <v>0</v>
      </c>
      <c r="S14" s="6">
        <f>IF((B14+H3)=2,H14,0)</f>
        <v>0</v>
      </c>
      <c r="T14" s="6">
        <f>IF((B14+I3)=2,I14,0)</f>
        <v>0</v>
      </c>
      <c r="U14" s="6">
        <f>IF((B14+J3)=2,J14,0)</f>
        <v>0</v>
      </c>
      <c r="V14" s="6">
        <f>IF((B14+K3)=2,K14,0)</f>
        <v>0</v>
      </c>
      <c r="W14" s="6">
        <f>IF((B14+L3)=2,L14,0)</f>
        <v>0</v>
      </c>
      <c r="X14" s="6">
        <f>IF((B14+M3)=2,M14,0)</f>
        <v>0</v>
      </c>
    </row>
    <row r="15" spans="1:24" x14ac:dyDescent="0.2">
      <c r="B15">
        <f>IF(Main!I11=Main!T8,IF(Main!I12=Main!V8,1,0),0)</f>
        <v>0</v>
      </c>
      <c r="C15" t="s">
        <v>16</v>
      </c>
      <c r="D15" t="s">
        <v>19</v>
      </c>
      <c r="E15" s="6">
        <f t="shared" si="2"/>
        <v>8.0000000000000004E-4</v>
      </c>
      <c r="F15" s="6">
        <f t="shared" si="1"/>
        <v>1.4000000000000002E-3</v>
      </c>
      <c r="G15" s="6">
        <f t="shared" si="1"/>
        <v>1.6000000000000001E-3</v>
      </c>
      <c r="H15" s="6">
        <f t="shared" si="1"/>
        <v>2.4000000000000002E-3</v>
      </c>
      <c r="I15" s="6">
        <f t="shared" si="1"/>
        <v>3.5999999999999999E-3</v>
      </c>
      <c r="J15" s="6">
        <f t="shared" si="1"/>
        <v>4.8000000000000004E-3</v>
      </c>
      <c r="K15" s="6">
        <f t="shared" si="1"/>
        <v>5.6000000000000008E-3</v>
      </c>
      <c r="L15" s="6">
        <f t="shared" si="1"/>
        <v>6.4000000000000003E-3</v>
      </c>
      <c r="M15" s="6">
        <f t="shared" si="1"/>
        <v>6.4000000000000003E-3</v>
      </c>
      <c r="N15" s="6">
        <f t="shared" ref="N15:N19" si="3">N8*0.8</f>
        <v>1</v>
      </c>
      <c r="P15" s="6">
        <f>IF((B15+E3)=2,E15,0)</f>
        <v>0</v>
      </c>
      <c r="Q15" s="6">
        <f>IF((B15+F3)=2,F15,0)</f>
        <v>0</v>
      </c>
      <c r="R15" s="6">
        <f>IF((B15+G3)=2,G15,0)</f>
        <v>0</v>
      </c>
      <c r="S15" s="6">
        <f>IF((B15+H3)=2,H15,0)</f>
        <v>0</v>
      </c>
      <c r="T15" s="6">
        <f>IF((B15+I3)=2,I15,0)</f>
        <v>0</v>
      </c>
      <c r="U15" s="6">
        <f>IF((B15+J3)=2,J15,0)</f>
        <v>0</v>
      </c>
      <c r="V15" s="6">
        <f>IF((B15+K3)=2,K15,0)</f>
        <v>0</v>
      </c>
      <c r="W15" s="6">
        <f>IF((B15+L3)=2,L15,0)</f>
        <v>0</v>
      </c>
      <c r="X15" s="6">
        <f>IF((B15+M3)=2,M15,0)</f>
        <v>0</v>
      </c>
    </row>
    <row r="16" spans="1:24" x14ac:dyDescent="0.2">
      <c r="B16">
        <f>IF(Main!I11=Main!T8,IF(Main!I12=Main!V9,1,0),0)</f>
        <v>0</v>
      </c>
      <c r="C16" t="s">
        <v>16</v>
      </c>
      <c r="D16" t="s">
        <v>21</v>
      </c>
      <c r="E16" s="6">
        <f t="shared" si="2"/>
        <v>7.36E-4</v>
      </c>
      <c r="F16" s="6">
        <f t="shared" si="1"/>
        <v>1.2880000000000001E-3</v>
      </c>
      <c r="G16" s="6">
        <f t="shared" si="1"/>
        <v>1.472E-3</v>
      </c>
      <c r="H16" s="6">
        <f t="shared" si="1"/>
        <v>2.2079999999999999E-3</v>
      </c>
      <c r="I16" s="6">
        <f t="shared" si="1"/>
        <v>3.3119999999999998E-3</v>
      </c>
      <c r="J16" s="6">
        <f t="shared" si="1"/>
        <v>4.4159999999999998E-3</v>
      </c>
      <c r="K16" s="6">
        <f t="shared" si="1"/>
        <v>5.1520000000000003E-3</v>
      </c>
      <c r="L16" s="6">
        <f t="shared" si="1"/>
        <v>5.888E-3</v>
      </c>
      <c r="M16" s="6">
        <f t="shared" si="1"/>
        <v>5.888E-3</v>
      </c>
      <c r="N16" s="6">
        <f t="shared" si="3"/>
        <v>0.91999999999999993</v>
      </c>
      <c r="P16" s="6">
        <f>IF((B16+E3)=2,E16,0)</f>
        <v>0</v>
      </c>
      <c r="Q16" s="6">
        <f>IF((B16+F3)=2,F16,0)</f>
        <v>0</v>
      </c>
      <c r="R16" s="6">
        <f>IF((B16+G3)=2,G16,0)</f>
        <v>0</v>
      </c>
      <c r="S16" s="6">
        <f>IF((B16+H3)=2,H16,0)</f>
        <v>0</v>
      </c>
      <c r="T16" s="6">
        <f>IF((B16+I3)=2,I16,0)</f>
        <v>0</v>
      </c>
      <c r="U16" s="6">
        <f>IF((B16+J3)=2,J16,0)</f>
        <v>0</v>
      </c>
      <c r="V16" s="6">
        <f>IF((B16+K3)=2,K16,0)</f>
        <v>0</v>
      </c>
      <c r="W16" s="6">
        <f>IF((B16+L3)=2,L16,0)</f>
        <v>0</v>
      </c>
      <c r="X16" s="6">
        <f>IF((B16+M3)=2,M16,0)</f>
        <v>0</v>
      </c>
    </row>
    <row r="17" spans="1:24" x14ac:dyDescent="0.2">
      <c r="B17">
        <f>IF(Main!I11=Main!T8,IF(Main!I12=Main!V10,1,0),0)</f>
        <v>0</v>
      </c>
      <c r="C17" t="s">
        <v>16</v>
      </c>
      <c r="D17" t="s">
        <v>30</v>
      </c>
      <c r="E17" s="6">
        <f t="shared" si="2"/>
        <v>8.3200000000000006E-4</v>
      </c>
      <c r="F17" s="6">
        <f t="shared" si="1"/>
        <v>1.4560000000000003E-3</v>
      </c>
      <c r="G17" s="6">
        <f t="shared" si="1"/>
        <v>1.6640000000000001E-3</v>
      </c>
      <c r="H17" s="6">
        <f t="shared" si="1"/>
        <v>2.4960000000000004E-3</v>
      </c>
      <c r="I17" s="6">
        <f t="shared" si="1"/>
        <v>3.7439999999999999E-3</v>
      </c>
      <c r="J17" s="6">
        <f t="shared" si="1"/>
        <v>4.9920000000000008E-3</v>
      </c>
      <c r="K17" s="6">
        <f t="shared" si="1"/>
        <v>5.8240000000000011E-3</v>
      </c>
      <c r="L17" s="6">
        <f t="shared" si="1"/>
        <v>6.6560000000000005E-3</v>
      </c>
      <c r="M17" s="6">
        <f t="shared" si="1"/>
        <v>6.6560000000000005E-3</v>
      </c>
      <c r="N17" s="6">
        <f t="shared" si="3"/>
        <v>1.04</v>
      </c>
      <c r="P17" s="6">
        <f>IF((B17+E3)=2,E17,0)</f>
        <v>0</v>
      </c>
      <c r="Q17" s="6">
        <f>IF((B17+F3)=2,F17,0)</f>
        <v>0</v>
      </c>
      <c r="R17" s="6">
        <f>IF((B17+G3)=2,G17,0)</f>
        <v>0</v>
      </c>
      <c r="S17" s="6">
        <f>IF((B17+H3)=2,H17,0)</f>
        <v>0</v>
      </c>
      <c r="T17" s="6">
        <f>IF((B17+I3)=2,I17,0)</f>
        <v>0</v>
      </c>
      <c r="U17" s="6">
        <f>IF((B17+J3)=2,J17,0)</f>
        <v>0</v>
      </c>
      <c r="V17" s="6">
        <f>IF((B17+K3)=2,K17,0)</f>
        <v>0</v>
      </c>
      <c r="W17" s="6">
        <f>IF((B17+L3)=2,L17,0)</f>
        <v>0</v>
      </c>
      <c r="X17" s="6">
        <f>IF((B17+M3)=2,M17,0)</f>
        <v>0</v>
      </c>
    </row>
    <row r="18" spans="1:24" x14ac:dyDescent="0.2">
      <c r="B18">
        <f>IF(Main!I11=Main!T8,IF(Main!I12=Main!V11,1,0),0)</f>
        <v>0</v>
      </c>
      <c r="C18" t="s">
        <v>16</v>
      </c>
      <c r="D18" t="s">
        <v>31</v>
      </c>
      <c r="E18" s="6">
        <f t="shared" si="2"/>
        <v>8.3200000000000006E-4</v>
      </c>
      <c r="F18" s="6">
        <f t="shared" si="1"/>
        <v>1.4560000000000003E-3</v>
      </c>
      <c r="G18" s="6">
        <f t="shared" si="1"/>
        <v>1.6640000000000001E-3</v>
      </c>
      <c r="H18" s="6">
        <f t="shared" si="1"/>
        <v>2.4960000000000004E-3</v>
      </c>
      <c r="I18" s="6">
        <f t="shared" si="1"/>
        <v>3.7439999999999999E-3</v>
      </c>
      <c r="J18" s="6">
        <f t="shared" si="1"/>
        <v>4.9920000000000008E-3</v>
      </c>
      <c r="K18" s="6">
        <f t="shared" si="1"/>
        <v>5.8240000000000011E-3</v>
      </c>
      <c r="L18" s="6">
        <f t="shared" si="1"/>
        <v>6.6560000000000005E-3</v>
      </c>
      <c r="M18" s="6">
        <f t="shared" si="1"/>
        <v>6.6560000000000005E-3</v>
      </c>
      <c r="N18" s="6">
        <f t="shared" si="3"/>
        <v>1.04</v>
      </c>
      <c r="P18" s="6">
        <f>IF((B18+E3)=2,E18,0)</f>
        <v>0</v>
      </c>
      <c r="Q18" s="6">
        <f>IF((B18+F3)=2,F18,0)</f>
        <v>0</v>
      </c>
      <c r="R18" s="6">
        <f>IF((B18+G3)=2,G18,0)</f>
        <v>0</v>
      </c>
      <c r="S18" s="6">
        <f>IF((B18+H3)=2,H18,0)</f>
        <v>0</v>
      </c>
      <c r="T18" s="6">
        <f>IF((B18+I3)=2,I18,0)</f>
        <v>0</v>
      </c>
      <c r="U18" s="6">
        <f>IF((B18+J3)=2,J18,0)</f>
        <v>0</v>
      </c>
      <c r="V18" s="6">
        <f>IF((B18+K3)=2,K18,0)</f>
        <v>0</v>
      </c>
      <c r="W18" s="6">
        <f>IF((B18+L3)=2,L18,0)</f>
        <v>0</v>
      </c>
      <c r="X18" s="6">
        <f>IF((B18+M3)=2,M18,0)</f>
        <v>0</v>
      </c>
    </row>
    <row r="19" spans="1:24" x14ac:dyDescent="0.2">
      <c r="B19">
        <f>IF(Main!I11=Main!T8,IF(Main!I12=Main!V12,1,0),0)</f>
        <v>0</v>
      </c>
      <c r="C19" t="s">
        <v>16</v>
      </c>
      <c r="D19" t="s">
        <v>23</v>
      </c>
      <c r="E19" s="6">
        <f t="shared" si="2"/>
        <v>7.6800000000000002E-4</v>
      </c>
      <c r="F19" s="6">
        <f t="shared" si="1"/>
        <v>1.3440000000000001E-3</v>
      </c>
      <c r="G19" s="6">
        <f t="shared" si="1"/>
        <v>1.536E-3</v>
      </c>
      <c r="H19" s="6">
        <f t="shared" si="1"/>
        <v>2.3040000000000001E-3</v>
      </c>
      <c r="I19" s="6">
        <f t="shared" si="1"/>
        <v>3.4559999999999999E-3</v>
      </c>
      <c r="J19" s="6">
        <f t="shared" si="1"/>
        <v>4.6080000000000001E-3</v>
      </c>
      <c r="K19" s="6">
        <f t="shared" si="1"/>
        <v>5.3760000000000006E-3</v>
      </c>
      <c r="L19" s="6">
        <f t="shared" si="1"/>
        <v>6.1440000000000002E-3</v>
      </c>
      <c r="M19" s="6">
        <f t="shared" si="1"/>
        <v>6.1440000000000002E-3</v>
      </c>
      <c r="N19" s="6">
        <f t="shared" si="3"/>
        <v>0.96</v>
      </c>
      <c r="P19" s="6">
        <f>IF((B19+E3)=2,E19,0)</f>
        <v>0</v>
      </c>
      <c r="Q19" s="6">
        <f>IF((B19+F3)=2,F19,0)</f>
        <v>0</v>
      </c>
      <c r="R19" s="6">
        <f>IF((B19+G3)=2,G19,0)</f>
        <v>0</v>
      </c>
      <c r="S19" s="6">
        <f>IF((B19+H3)=2,H19,0)</f>
        <v>0</v>
      </c>
      <c r="T19" s="6">
        <f>IF((B19+I3)=2,I19,0)</f>
        <v>0</v>
      </c>
      <c r="U19" s="6">
        <f>IF((B19+J3)=2,J19,0)</f>
        <v>0</v>
      </c>
      <c r="V19" s="6">
        <f>IF((B19+K3)=2,K19,0)</f>
        <v>0</v>
      </c>
      <c r="W19" s="6">
        <f>IF((B19+L3)=2,L19,0)</f>
        <v>0</v>
      </c>
      <c r="X19" s="6">
        <f>IF((B19+M3)=2,M19,0)</f>
        <v>0</v>
      </c>
    </row>
    <row r="20" spans="1:24" x14ac:dyDescent="0.2">
      <c r="B20" s="1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">
      <c r="B21" s="1">
        <f>IF(Main!I11=Main!T9,IF(Main!I12=Main!W7,1,0),0)</f>
        <v>1</v>
      </c>
      <c r="C21" t="s">
        <v>17</v>
      </c>
      <c r="D21" t="s">
        <v>20</v>
      </c>
      <c r="E21" s="6">
        <f t="shared" si="2"/>
        <v>8.160000000000001E-4</v>
      </c>
      <c r="F21" s="6">
        <f t="shared" si="1"/>
        <v>1.4280000000000002E-3</v>
      </c>
      <c r="G21" s="6">
        <f t="shared" si="1"/>
        <v>1.6320000000000002E-3</v>
      </c>
      <c r="H21" s="6">
        <f t="shared" si="1"/>
        <v>2.4480000000000001E-3</v>
      </c>
      <c r="I21" s="6">
        <f t="shared" si="1"/>
        <v>3.6719999999999999E-3</v>
      </c>
      <c r="J21" s="6">
        <f t="shared" si="1"/>
        <v>4.8960000000000002E-3</v>
      </c>
      <c r="K21" s="6">
        <f t="shared" si="1"/>
        <v>5.7120000000000009E-3</v>
      </c>
      <c r="L21" s="6">
        <f t="shared" si="1"/>
        <v>6.5280000000000008E-3</v>
      </c>
      <c r="M21" s="6">
        <f t="shared" si="1"/>
        <v>6.5280000000000008E-3</v>
      </c>
      <c r="N21" s="6">
        <f>N7*0.85</f>
        <v>1.02</v>
      </c>
      <c r="P21" s="6">
        <f>IF((B21+E3)=2,E21,0)</f>
        <v>0</v>
      </c>
      <c r="Q21" s="6">
        <f>IF((B21+F3)=2,F21,0)</f>
        <v>0</v>
      </c>
      <c r="R21" s="6">
        <f>IF((B21+G3)=2,G21,0)</f>
        <v>0</v>
      </c>
      <c r="S21" s="6">
        <f>IF((B21+H3)=2,H21,0)</f>
        <v>0</v>
      </c>
      <c r="T21" s="6">
        <f>IF((B21+I3)=2,I21,0)</f>
        <v>3.6719999999999999E-3</v>
      </c>
      <c r="U21" s="6">
        <f>IF((B21+J3)=2,J21,0)</f>
        <v>0</v>
      </c>
      <c r="V21" s="6">
        <f>IF((B21+K3)=2,K21,0)</f>
        <v>0</v>
      </c>
      <c r="W21" s="6">
        <f>IF((B21+L3)=2,L21,0)</f>
        <v>0</v>
      </c>
      <c r="X21" s="6">
        <f>IF((B21+M3)=2,M21,0)</f>
        <v>0</v>
      </c>
    </row>
    <row r="22" spans="1:24" x14ac:dyDescent="0.2">
      <c r="B22" s="1">
        <f>IF(Main!I11=Main!T9,IF(Main!I12=Main!W8,1,0),0)</f>
        <v>0</v>
      </c>
      <c r="C22" t="s">
        <v>17</v>
      </c>
      <c r="D22" t="s">
        <v>19</v>
      </c>
      <c r="E22" s="6">
        <f t="shared" si="2"/>
        <v>8.5000000000000006E-4</v>
      </c>
      <c r="F22" s="6">
        <f t="shared" si="1"/>
        <v>1.4875000000000001E-3</v>
      </c>
      <c r="G22" s="6">
        <f t="shared" si="1"/>
        <v>1.7000000000000001E-3</v>
      </c>
      <c r="H22" s="6">
        <f t="shared" si="1"/>
        <v>2.5500000000000002E-3</v>
      </c>
      <c r="I22" s="6">
        <f t="shared" si="1"/>
        <v>3.8249999999999998E-3</v>
      </c>
      <c r="J22" s="6">
        <f t="shared" si="1"/>
        <v>5.1000000000000004E-3</v>
      </c>
      <c r="K22" s="6">
        <f t="shared" si="1"/>
        <v>5.9500000000000004E-3</v>
      </c>
      <c r="L22" s="6">
        <f t="shared" si="1"/>
        <v>6.8000000000000005E-3</v>
      </c>
      <c r="M22" s="6">
        <f t="shared" si="1"/>
        <v>6.8000000000000005E-3</v>
      </c>
      <c r="N22" s="6">
        <f t="shared" ref="N22:N23" si="4">N8*0.85</f>
        <v>1.0625</v>
      </c>
      <c r="P22" s="6">
        <f>IF((B22+E3)=2,E22,0)</f>
        <v>0</v>
      </c>
      <c r="Q22" s="6">
        <f>IF((B22+F3)=2,F22,0)</f>
        <v>0</v>
      </c>
      <c r="R22" s="6">
        <f>IF((B22+G3)=2,G22,0)</f>
        <v>0</v>
      </c>
      <c r="S22" s="6">
        <f>IF((B22+H3)=2,H22,0)</f>
        <v>0</v>
      </c>
      <c r="T22" s="6">
        <f>IF((B22+I3)=2,I22,0)</f>
        <v>0</v>
      </c>
      <c r="U22" s="6">
        <f>IF((B22+J3)=2,J22,0)</f>
        <v>0</v>
      </c>
      <c r="V22" s="6">
        <f>IF((B22+K3)=2,K22,0)</f>
        <v>0</v>
      </c>
      <c r="W22" s="6">
        <f>IF((B22+L3)=2,L22,0)</f>
        <v>0</v>
      </c>
      <c r="X22" s="6">
        <f>IF((B22+M3)=2,M22,0)</f>
        <v>0</v>
      </c>
    </row>
    <row r="23" spans="1:24" x14ac:dyDescent="0.2">
      <c r="B23" s="1">
        <f>IF(Main!I11=Main!T9,IF(Main!I12=Main!W9,1,0),0)</f>
        <v>0</v>
      </c>
      <c r="C23" t="s">
        <v>17</v>
      </c>
      <c r="D23" t="s">
        <v>22</v>
      </c>
      <c r="E23" s="6">
        <f t="shared" si="2"/>
        <v>7.8199999999999993E-4</v>
      </c>
      <c r="F23" s="6">
        <f t="shared" si="2"/>
        <v>1.3685000000000001E-3</v>
      </c>
      <c r="G23" s="6">
        <f t="shared" si="2"/>
        <v>1.5639999999999999E-3</v>
      </c>
      <c r="H23" s="6">
        <f t="shared" si="2"/>
        <v>2.346E-3</v>
      </c>
      <c r="I23" s="6">
        <f t="shared" si="2"/>
        <v>3.5189999999999996E-3</v>
      </c>
      <c r="J23" s="6">
        <f t="shared" si="2"/>
        <v>4.692E-3</v>
      </c>
      <c r="K23" s="6">
        <f t="shared" si="2"/>
        <v>5.4740000000000006E-3</v>
      </c>
      <c r="L23" s="6">
        <f t="shared" si="2"/>
        <v>6.2559999999999994E-3</v>
      </c>
      <c r="M23" s="6">
        <f t="shared" si="2"/>
        <v>6.2559999999999994E-3</v>
      </c>
      <c r="N23" s="6">
        <f t="shared" si="4"/>
        <v>0.97749999999999992</v>
      </c>
      <c r="P23" s="6">
        <f>IF((B23+E3)=2,E23,0)</f>
        <v>0</v>
      </c>
      <c r="Q23" s="6">
        <f>IF((B23+F3)=2,F23,0)</f>
        <v>0</v>
      </c>
      <c r="R23" s="6">
        <f>IF((B23+G3)=2,G23,0)</f>
        <v>0</v>
      </c>
      <c r="S23" s="6">
        <f>IF((B23+H3)=2,H23,0)</f>
        <v>0</v>
      </c>
      <c r="T23" s="6">
        <f>IF((B23+I3)=2,I23,0)</f>
        <v>0</v>
      </c>
      <c r="U23" s="6">
        <f>IF((B23+J3)=2,J23,0)</f>
        <v>0</v>
      </c>
      <c r="V23" s="6">
        <f>IF((B23+K3)=2,K23,0)</f>
        <v>0</v>
      </c>
      <c r="W23" s="6">
        <f>IF((B23+L3)=2,L23,0)</f>
        <v>0</v>
      </c>
      <c r="X23" s="6">
        <f>IF((B23+M3)=2,M23,0)</f>
        <v>0</v>
      </c>
    </row>
    <row r="24" spans="1:24" x14ac:dyDescent="0.2">
      <c r="B24" s="1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">
      <c r="B25" s="1">
        <f>IF(Main!I11=Main!T10,IF(Main!I12=Main!X7,1,0),0)</f>
        <v>0</v>
      </c>
      <c r="C25" t="s">
        <v>24</v>
      </c>
      <c r="D25" t="s">
        <v>23</v>
      </c>
      <c r="E25" s="6">
        <f t="shared" si="2"/>
        <v>8.4000000000000003E-4</v>
      </c>
      <c r="F25" s="6">
        <f t="shared" si="2"/>
        <v>1.4700000000000002E-3</v>
      </c>
      <c r="G25" s="6">
        <f t="shared" si="2"/>
        <v>1.6800000000000001E-3</v>
      </c>
      <c r="H25" s="6">
        <f t="shared" si="2"/>
        <v>2.5200000000000005E-3</v>
      </c>
      <c r="I25" s="6">
        <f t="shared" si="2"/>
        <v>3.7799999999999999E-3</v>
      </c>
      <c r="J25" s="6">
        <f t="shared" si="2"/>
        <v>5.0400000000000011E-3</v>
      </c>
      <c r="K25" s="6">
        <f t="shared" si="2"/>
        <v>5.8800000000000007E-3</v>
      </c>
      <c r="L25" s="6">
        <f t="shared" si="2"/>
        <v>6.7200000000000003E-3</v>
      </c>
      <c r="M25" s="6">
        <f t="shared" si="2"/>
        <v>6.7200000000000003E-3</v>
      </c>
      <c r="N25" s="6">
        <v>1.05</v>
      </c>
      <c r="P25" s="6">
        <f>IF((B25+E3)=2,E25,0)</f>
        <v>0</v>
      </c>
      <c r="Q25" s="6">
        <f>IF((B25+F3)=2,F25,0)</f>
        <v>0</v>
      </c>
      <c r="R25" s="6">
        <f>IF((B25+G3)=2,G25,0)</f>
        <v>0</v>
      </c>
      <c r="S25" s="6">
        <f>IF((B25+H3)=2,H25,0)</f>
        <v>0</v>
      </c>
      <c r="T25" s="6">
        <f>IF((B25+I3)=2,I25,0)</f>
        <v>0</v>
      </c>
      <c r="U25" s="6">
        <f>IF((B25+J3)=2,J25,0)</f>
        <v>0</v>
      </c>
      <c r="V25" s="6">
        <f>IF((B25+K3)=2,K25,0)</f>
        <v>0</v>
      </c>
      <c r="W25" s="6">
        <f>IF((B25+L3)=2,L25,0)</f>
        <v>0</v>
      </c>
      <c r="X25" s="6">
        <f>IF((B25+M3)=2,M25,0)</f>
        <v>0</v>
      </c>
    </row>
    <row r="26" spans="1:24" x14ac:dyDescent="0.2">
      <c r="B26" s="1">
        <f>IF(Main!I11=Main!T10,IF(Main!I12=Main!X8,1,0),0)</f>
        <v>0</v>
      </c>
      <c r="C26" t="s">
        <v>24</v>
      </c>
      <c r="D26" t="s">
        <v>20</v>
      </c>
      <c r="E26" s="6">
        <f>E28*$N$26</f>
        <v>8.0000000000000004E-4</v>
      </c>
      <c r="F26" s="6">
        <f t="shared" ref="F26:M26" si="5">F28*$N$26</f>
        <v>1.4000000000000002E-3</v>
      </c>
      <c r="G26" s="6">
        <f t="shared" si="5"/>
        <v>1.6000000000000001E-3</v>
      </c>
      <c r="H26" s="6">
        <f t="shared" si="5"/>
        <v>2.4000000000000002E-3</v>
      </c>
      <c r="I26" s="6">
        <f t="shared" si="5"/>
        <v>3.5999999999999999E-3</v>
      </c>
      <c r="J26" s="6">
        <f t="shared" si="5"/>
        <v>4.8000000000000004E-3</v>
      </c>
      <c r="K26" s="6">
        <f t="shared" si="5"/>
        <v>5.6000000000000008E-3</v>
      </c>
      <c r="L26" s="6">
        <f t="shared" si="5"/>
        <v>6.4000000000000003E-3</v>
      </c>
      <c r="M26" s="6">
        <f t="shared" si="5"/>
        <v>6.4000000000000003E-3</v>
      </c>
      <c r="N26" s="6">
        <v>0.4</v>
      </c>
      <c r="P26" s="6">
        <f>IF((B26+E3)=2,E26,0)</f>
        <v>0</v>
      </c>
      <c r="Q26" s="6">
        <f>IF((B26+F3)=2,F26,0)</f>
        <v>0</v>
      </c>
      <c r="R26" s="6">
        <f>IF((B26+G3)=2,G26,0)</f>
        <v>0</v>
      </c>
      <c r="S26" s="6">
        <f>IF((B26+H3)=2,H26,0)</f>
        <v>0</v>
      </c>
      <c r="T26" s="6">
        <f>IF((B26+I3)=2,I26,0)</f>
        <v>0</v>
      </c>
      <c r="U26" s="6">
        <f>IF((B26+J3)=2,J26,0)</f>
        <v>0</v>
      </c>
      <c r="V26" s="6">
        <f>IF((B26+K3)=2,K26,0)</f>
        <v>0</v>
      </c>
      <c r="W26" s="6">
        <f>IF((B26+L3)=2,L26,0)</f>
        <v>0</v>
      </c>
      <c r="X26" s="6">
        <f>IF((B26+M3)=2,M26,0)</f>
        <v>0</v>
      </c>
    </row>
    <row r="28" spans="1:24" x14ac:dyDescent="0.2">
      <c r="A28" s="7"/>
      <c r="B28" s="1"/>
      <c r="D28" t="s">
        <v>90</v>
      </c>
      <c r="E28">
        <v>2E-3</v>
      </c>
      <c r="F28">
        <v>3.5000000000000001E-3</v>
      </c>
      <c r="G28">
        <v>4.0000000000000001E-3</v>
      </c>
      <c r="H28">
        <v>6.0000000000000001E-3</v>
      </c>
      <c r="I28">
        <v>8.9999999999999993E-3</v>
      </c>
      <c r="J28">
        <v>1.2E-2</v>
      </c>
      <c r="K28">
        <v>1.4E-2</v>
      </c>
      <c r="L28">
        <v>1.6E-2</v>
      </c>
      <c r="M28">
        <v>1.6E-2</v>
      </c>
    </row>
    <row r="29" spans="1:24" x14ac:dyDescent="0.2">
      <c r="W29" t="s">
        <v>41</v>
      </c>
      <c r="X29" s="6">
        <f>SUM(P7:X26)</f>
        <v>3.6719999999999999E-3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9"/>
  <sheetViews>
    <sheetView workbookViewId="0">
      <selection activeCell="N27" sqref="N27"/>
    </sheetView>
  </sheetViews>
  <sheetFormatPr defaultRowHeight="12.75" x14ac:dyDescent="0.2"/>
  <cols>
    <col min="1" max="1" width="12.7109375" customWidth="1"/>
    <col min="2" max="2" width="8.140625" customWidth="1"/>
    <col min="3" max="3" width="11.85546875" customWidth="1"/>
    <col min="4" max="4" width="25.5703125" customWidth="1"/>
    <col min="5" max="5" width="8.85546875" customWidth="1"/>
    <col min="6" max="6" width="12.7109375" style="2" customWidth="1"/>
    <col min="7" max="7" width="8.85546875" style="1" customWidth="1"/>
    <col min="14" max="14" width="14.7109375" bestFit="1" customWidth="1"/>
  </cols>
  <sheetData>
    <row r="1" spans="1:24" s="2" customFormat="1" x14ac:dyDescent="0.2">
      <c r="D1" s="5" t="s">
        <v>2</v>
      </c>
      <c r="E1" s="2">
        <f t="shared" ref="E1:M1" si="0">(E2)*25.4</f>
        <v>1.5874999999999999</v>
      </c>
      <c r="F1" s="2">
        <f t="shared" si="0"/>
        <v>3.1749999999999998</v>
      </c>
      <c r="G1" s="2">
        <f t="shared" si="0"/>
        <v>4.7624999999999993</v>
      </c>
      <c r="H1" s="2">
        <f t="shared" si="0"/>
        <v>6.35</v>
      </c>
      <c r="I1" s="2">
        <f t="shared" si="0"/>
        <v>9.5249999999999986</v>
      </c>
      <c r="J1" s="2">
        <f t="shared" si="0"/>
        <v>12.7</v>
      </c>
      <c r="K1" s="2">
        <f t="shared" si="0"/>
        <v>15.875</v>
      </c>
      <c r="L1" s="2">
        <f t="shared" si="0"/>
        <v>19.049999999999997</v>
      </c>
      <c r="M1" s="2">
        <f t="shared" si="0"/>
        <v>25.4</v>
      </c>
      <c r="N1" s="5"/>
    </row>
    <row r="2" spans="1:24" s="1" customFormat="1" x14ac:dyDescent="0.2">
      <c r="D2" s="3" t="s">
        <v>3</v>
      </c>
      <c r="E2" s="1">
        <v>6.25E-2</v>
      </c>
      <c r="F2" s="1">
        <v>0.125</v>
      </c>
      <c r="G2" s="1">
        <v>0.1875</v>
      </c>
      <c r="H2" s="1">
        <v>0.25</v>
      </c>
      <c r="I2" s="1">
        <v>0.375</v>
      </c>
      <c r="J2" s="1">
        <v>0.5</v>
      </c>
      <c r="K2" s="1">
        <v>0.625</v>
      </c>
      <c r="L2" s="1">
        <v>0.75</v>
      </c>
      <c r="M2" s="1">
        <v>1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U2" s="1">
        <v>6</v>
      </c>
      <c r="V2" s="1">
        <v>7</v>
      </c>
      <c r="W2" s="1">
        <v>8</v>
      </c>
      <c r="X2" s="1">
        <v>9</v>
      </c>
    </row>
    <row r="3" spans="1:24" s="1" customFormat="1" x14ac:dyDescent="0.2">
      <c r="D3" s="3" t="s">
        <v>45</v>
      </c>
      <c r="E3" s="1">
        <f>IF(Main!I9=Main!Q7,1,IF(Main!I9=Main!R7,1,0))</f>
        <v>0</v>
      </c>
      <c r="F3" s="1">
        <f>IF(Main!I9=Main!Q8,1,IF(Main!I9=Main!R8,1,0))</f>
        <v>0</v>
      </c>
      <c r="G3" s="1">
        <f>IF(Main!I9=Main!Q9,1,IF(Main!I9=Main!R9,1,0))</f>
        <v>0</v>
      </c>
      <c r="H3" s="1">
        <f>IF(Main!I9=Main!Q10,1,IF(Main!I9=Main!R10,1,0))</f>
        <v>0</v>
      </c>
      <c r="I3" s="1">
        <f>IF(Main!I9=Main!Q11,1,IF(Main!I9=Main!R11,1,0))</f>
        <v>1</v>
      </c>
      <c r="J3" s="1">
        <f>IF(Main!I9=Main!Q12,1,IF(Main!I9=Main!R12,1,0))</f>
        <v>0</v>
      </c>
      <c r="K3" s="1">
        <f>IF(Main!I9=Main!Q13,1,IF(Main!I9=Main!R13,1,0))</f>
        <v>0</v>
      </c>
      <c r="L3" s="1">
        <f>IF(Main!I9=Main!Q14,1,IF(Main!I9=Main!R14,1,0))</f>
        <v>0</v>
      </c>
      <c r="M3" s="1">
        <f>IF(Main!I9=Main!Q15,1,IF(Main!I9=Main!R15,1,0))</f>
        <v>0</v>
      </c>
    </row>
    <row r="4" spans="1:24" s="1" customFormat="1" x14ac:dyDescent="0.2"/>
    <row r="5" spans="1:24" s="1" customFormat="1" ht="13.5" thickBot="1" x14ac:dyDescent="0.25">
      <c r="A5" s="4" t="s">
        <v>42</v>
      </c>
      <c r="B5" s="4" t="s">
        <v>45</v>
      </c>
      <c r="C5" s="4" t="s">
        <v>18</v>
      </c>
      <c r="D5" s="4" t="s">
        <v>26</v>
      </c>
      <c r="N5" s="1" t="s">
        <v>89</v>
      </c>
    </row>
    <row r="6" spans="1:24" s="1" customFormat="1" ht="13.5" thickTop="1" x14ac:dyDescent="0.2">
      <c r="E6" s="6"/>
      <c r="F6" s="6"/>
      <c r="G6" s="6"/>
      <c r="H6" s="6"/>
      <c r="I6" s="6"/>
      <c r="J6" s="6"/>
      <c r="K6" s="6"/>
      <c r="L6" s="6"/>
      <c r="M6" s="6"/>
      <c r="N6" s="6"/>
    </row>
    <row r="7" spans="1:24" s="1" customFormat="1" x14ac:dyDescent="0.2">
      <c r="B7" s="1">
        <f>IF(Main!I11=Main!T7,IF(Main!I12=Main!U7,1,0),0)</f>
        <v>0</v>
      </c>
      <c r="C7" s="1" t="s">
        <v>15</v>
      </c>
      <c r="D7" t="s">
        <v>27</v>
      </c>
      <c r="E7" s="6">
        <f>E$26*$N7</f>
        <v>1.08E-3</v>
      </c>
      <c r="F7" s="6">
        <f t="shared" ref="F7:M22" si="1">F$26*$N7</f>
        <v>1.89E-3</v>
      </c>
      <c r="G7" s="6">
        <f t="shared" si="1"/>
        <v>2.16E-3</v>
      </c>
      <c r="H7" s="6">
        <f t="shared" si="1"/>
        <v>3.2400000000000003E-3</v>
      </c>
      <c r="I7" s="6">
        <f t="shared" si="1"/>
        <v>4.8599999999999997E-3</v>
      </c>
      <c r="J7" s="6">
        <f t="shared" si="1"/>
        <v>6.4800000000000005E-3</v>
      </c>
      <c r="K7" s="6">
        <f t="shared" si="1"/>
        <v>7.5599999999999999E-3</v>
      </c>
      <c r="L7" s="6">
        <f t="shared" si="1"/>
        <v>8.6400000000000001E-3</v>
      </c>
      <c r="M7" s="6">
        <f t="shared" si="1"/>
        <v>8.6400000000000001E-3</v>
      </c>
      <c r="N7" s="6">
        <v>1.2</v>
      </c>
      <c r="P7" s="6">
        <f>IF((B7+E3)=2,E7,0)</f>
        <v>0</v>
      </c>
      <c r="Q7" s="6">
        <f>IF((B7+F3)=2,F7,0)</f>
        <v>0</v>
      </c>
      <c r="R7" s="6">
        <f>IF((B7+G3)=2,G7,0)</f>
        <v>0</v>
      </c>
      <c r="S7" s="6">
        <f>IF((B7+H3)=2,H7,0)</f>
        <v>0</v>
      </c>
      <c r="T7" s="6">
        <f>IF((B7+I3)=2,I7,0)</f>
        <v>0</v>
      </c>
      <c r="U7" s="6">
        <f>IF((B7+J3)=2,J7,0)</f>
        <v>0</v>
      </c>
      <c r="V7" s="6">
        <f>IF((B7+K3)=2,K7,0)</f>
        <v>0</v>
      </c>
      <c r="W7" s="6">
        <f>IF((B7+L3)=2,L7,0)</f>
        <v>0</v>
      </c>
      <c r="X7" s="6">
        <f>IF((B7+M3)=2,M7,0)</f>
        <v>0</v>
      </c>
    </row>
    <row r="8" spans="1:24" x14ac:dyDescent="0.2">
      <c r="B8" s="1">
        <f>IF(Main!I11=Main!T7,IF(Main!I12=Main!U8,1,0),0)</f>
        <v>0</v>
      </c>
      <c r="C8" s="1" t="s">
        <v>15</v>
      </c>
      <c r="D8" t="s">
        <v>19</v>
      </c>
      <c r="E8" s="6">
        <f t="shared" ref="E8:M25" si="2">E$26*$N8</f>
        <v>1.1250000000000001E-3</v>
      </c>
      <c r="F8" s="6">
        <f t="shared" si="1"/>
        <v>1.96875E-3</v>
      </c>
      <c r="G8" s="6">
        <f t="shared" si="1"/>
        <v>2.2500000000000003E-3</v>
      </c>
      <c r="H8" s="6">
        <f t="shared" si="1"/>
        <v>3.3750000000000004E-3</v>
      </c>
      <c r="I8" s="6">
        <f t="shared" si="1"/>
        <v>5.0624999999999993E-3</v>
      </c>
      <c r="J8" s="6">
        <f t="shared" si="1"/>
        <v>6.7500000000000008E-3</v>
      </c>
      <c r="K8" s="6">
        <f t="shared" si="1"/>
        <v>7.8750000000000001E-3</v>
      </c>
      <c r="L8" s="6">
        <f t="shared" si="1"/>
        <v>9.0000000000000011E-3</v>
      </c>
      <c r="M8" s="6">
        <f t="shared" si="1"/>
        <v>9.0000000000000011E-3</v>
      </c>
      <c r="N8" s="6">
        <v>1.25</v>
      </c>
      <c r="P8" s="6">
        <f>IF((B8+E3)=2,E8,0)</f>
        <v>0</v>
      </c>
      <c r="Q8" s="6">
        <f>IF((B8+F3)=2,F8,0)</f>
        <v>0</v>
      </c>
      <c r="R8" s="6">
        <f>IF((B8+G3)=2,G8,0)</f>
        <v>0</v>
      </c>
      <c r="S8" s="6">
        <f>IF((B8+H3)=2,H8,0)</f>
        <v>0</v>
      </c>
      <c r="T8" s="6">
        <f>IF((B8+I3)=2,I8,0)</f>
        <v>0</v>
      </c>
      <c r="U8" s="6">
        <f>IF((B8+J3)=2,J8,0)</f>
        <v>0</v>
      </c>
      <c r="V8" s="6">
        <f>IF((B8+K3)=2,K8,0)</f>
        <v>0</v>
      </c>
      <c r="W8" s="6">
        <f>IF((B8+L3)=2,L8,0)</f>
        <v>0</v>
      </c>
      <c r="X8" s="6">
        <f>IF((B8+M3)=2,M8,0)</f>
        <v>0</v>
      </c>
    </row>
    <row r="9" spans="1:24" x14ac:dyDescent="0.2">
      <c r="B9" s="1">
        <f>IF(Main!I11=Main!T7,IF(Main!I12=Main!U9,1,0),0)</f>
        <v>0</v>
      </c>
      <c r="C9" s="1" t="s">
        <v>15</v>
      </c>
      <c r="D9" t="s">
        <v>21</v>
      </c>
      <c r="E9" s="6">
        <f t="shared" si="2"/>
        <v>1.0350000000000001E-3</v>
      </c>
      <c r="F9" s="6">
        <f t="shared" si="1"/>
        <v>1.8112499999999999E-3</v>
      </c>
      <c r="G9" s="6">
        <f t="shared" si="1"/>
        <v>2.0700000000000002E-3</v>
      </c>
      <c r="H9" s="6">
        <f t="shared" si="1"/>
        <v>3.1050000000000001E-3</v>
      </c>
      <c r="I9" s="6">
        <f t="shared" si="1"/>
        <v>4.6574999999999993E-3</v>
      </c>
      <c r="J9" s="6">
        <f t="shared" si="1"/>
        <v>6.2100000000000002E-3</v>
      </c>
      <c r="K9" s="6">
        <f t="shared" si="1"/>
        <v>7.2449999999999997E-3</v>
      </c>
      <c r="L9" s="6">
        <f t="shared" si="1"/>
        <v>8.2800000000000009E-3</v>
      </c>
      <c r="M9" s="6">
        <f t="shared" si="1"/>
        <v>8.2800000000000009E-3</v>
      </c>
      <c r="N9" s="6">
        <v>1.1499999999999999</v>
      </c>
      <c r="P9" s="6">
        <f>IF((B9+E3)=2,E9,0)</f>
        <v>0</v>
      </c>
      <c r="Q9" s="6">
        <f>IF((B9+F3)=2,F9,0)</f>
        <v>0</v>
      </c>
      <c r="R9" s="6">
        <f>IF((B9+G3)=2,G9,0)</f>
        <v>0</v>
      </c>
      <c r="S9" s="6">
        <f>IF((B9+H3)=2,H9,0)</f>
        <v>0</v>
      </c>
      <c r="T9" s="6">
        <f>IF((B9+I3)=2,I9,0)</f>
        <v>0</v>
      </c>
      <c r="U9" s="6">
        <f>IF((B9+J3)=2,J9,0)</f>
        <v>0</v>
      </c>
      <c r="V9" s="6">
        <f>IF((B9+K3)=2,K9,0)</f>
        <v>0</v>
      </c>
      <c r="W9" s="6">
        <f>IF((B9+L3)=2,L9,0)</f>
        <v>0</v>
      </c>
      <c r="X9" s="6">
        <f>IF((B9+M3)=2,M9,0)</f>
        <v>0</v>
      </c>
    </row>
    <row r="10" spans="1:24" x14ac:dyDescent="0.2">
      <c r="B10" s="1">
        <f>IF(Main!I11=Main!T7,IF(Main!I12=Main!U10,1,0),0)</f>
        <v>0</v>
      </c>
      <c r="C10" s="1" t="s">
        <v>15</v>
      </c>
      <c r="D10" t="s">
        <v>30</v>
      </c>
      <c r="E10" s="6">
        <f t="shared" si="2"/>
        <v>1.1700000000000002E-3</v>
      </c>
      <c r="F10" s="6">
        <f t="shared" si="1"/>
        <v>2.0475000000000003E-3</v>
      </c>
      <c r="G10" s="6">
        <f t="shared" si="1"/>
        <v>2.3400000000000005E-3</v>
      </c>
      <c r="H10" s="6">
        <f t="shared" si="1"/>
        <v>3.5100000000000001E-3</v>
      </c>
      <c r="I10" s="6">
        <f t="shared" si="1"/>
        <v>5.2649999999999997E-3</v>
      </c>
      <c r="J10" s="6">
        <f t="shared" si="1"/>
        <v>7.0200000000000002E-3</v>
      </c>
      <c r="K10" s="6">
        <f t="shared" si="1"/>
        <v>8.1900000000000011E-3</v>
      </c>
      <c r="L10" s="6">
        <f t="shared" si="1"/>
        <v>9.360000000000002E-3</v>
      </c>
      <c r="M10" s="6">
        <f t="shared" si="1"/>
        <v>9.360000000000002E-3</v>
      </c>
      <c r="N10" s="6">
        <v>1.3</v>
      </c>
      <c r="P10" s="6">
        <f>IF((B10+E3)=2,E10,0)</f>
        <v>0</v>
      </c>
      <c r="Q10" s="6">
        <f>IF((B10+F3)=2,F10,0)</f>
        <v>0</v>
      </c>
      <c r="R10" s="6">
        <f>IF((B10+G3)=2,G10,0)</f>
        <v>0</v>
      </c>
      <c r="S10" s="6">
        <f>IF((B10+H3)=2,H10,0)</f>
        <v>0</v>
      </c>
      <c r="T10" s="6">
        <f>IF((B10+I3)=2,I10,0)</f>
        <v>0</v>
      </c>
      <c r="U10" s="6">
        <f>IF((B10+J3)=2,J10,0)</f>
        <v>0</v>
      </c>
      <c r="V10" s="6">
        <f>IF((B10+K3)=2,K10,0)</f>
        <v>0</v>
      </c>
      <c r="W10" s="6">
        <f>IF((B10+L3)=2,L10,0)</f>
        <v>0</v>
      </c>
      <c r="X10" s="6">
        <f>IF((B10+M3)=2,M10,0)</f>
        <v>0</v>
      </c>
    </row>
    <row r="11" spans="1:24" x14ac:dyDescent="0.2">
      <c r="B11" s="1">
        <f>IF(Main!I11=Main!T7,IF(Main!I12=Main!U11,1,0),0)</f>
        <v>0</v>
      </c>
      <c r="C11" s="1" t="s">
        <v>15</v>
      </c>
      <c r="D11" t="s">
        <v>31</v>
      </c>
      <c r="E11" s="6">
        <f t="shared" si="2"/>
        <v>1.1700000000000002E-3</v>
      </c>
      <c r="F11" s="6">
        <f t="shared" si="1"/>
        <v>2.0475000000000003E-3</v>
      </c>
      <c r="G11" s="6">
        <f t="shared" si="1"/>
        <v>2.3400000000000005E-3</v>
      </c>
      <c r="H11" s="6">
        <f t="shared" si="1"/>
        <v>3.5100000000000001E-3</v>
      </c>
      <c r="I11" s="6">
        <f t="shared" si="1"/>
        <v>5.2649999999999997E-3</v>
      </c>
      <c r="J11" s="6">
        <f t="shared" si="1"/>
        <v>7.0200000000000002E-3</v>
      </c>
      <c r="K11" s="6">
        <f t="shared" si="1"/>
        <v>8.1900000000000011E-3</v>
      </c>
      <c r="L11" s="6">
        <f t="shared" si="1"/>
        <v>9.360000000000002E-3</v>
      </c>
      <c r="M11" s="6">
        <f t="shared" si="1"/>
        <v>9.360000000000002E-3</v>
      </c>
      <c r="N11" s="6">
        <v>1.3</v>
      </c>
      <c r="P11" s="6">
        <f>IF((B11+E3)=2,E11,0)</f>
        <v>0</v>
      </c>
      <c r="Q11" s="6">
        <f>IF((B11+F3)=2,F11,0)</f>
        <v>0</v>
      </c>
      <c r="R11" s="6">
        <f>IF((B11+G3)=2,G11,0)</f>
        <v>0</v>
      </c>
      <c r="S11" s="6">
        <f>IF((B11+H3)=2,H11,0)</f>
        <v>0</v>
      </c>
      <c r="T11" s="6">
        <f>IF((B11+I3)=2,I11,0)</f>
        <v>0</v>
      </c>
      <c r="U11" s="6">
        <f>IF((B11+J3)=2,J11,0)</f>
        <v>0</v>
      </c>
      <c r="V11" s="6">
        <f>IF((B11+K3)=2,K11,0)</f>
        <v>0</v>
      </c>
      <c r="W11" s="6">
        <f>IF((B11+L3)=2,L11,0)</f>
        <v>0</v>
      </c>
      <c r="X11" s="6">
        <f>IF((B11+M3)=2,M11,0)</f>
        <v>0</v>
      </c>
    </row>
    <row r="12" spans="1:24" x14ac:dyDescent="0.2">
      <c r="B12" s="1">
        <f>IF(Main!I11=Main!T7,IF(Main!I12=Main!U12,1,0),)</f>
        <v>0</v>
      </c>
      <c r="C12" s="1" t="s">
        <v>15</v>
      </c>
      <c r="D12" t="s">
        <v>23</v>
      </c>
      <c r="E12" s="6">
        <f t="shared" si="2"/>
        <v>1.08E-3</v>
      </c>
      <c r="F12" s="6">
        <f t="shared" si="1"/>
        <v>1.89E-3</v>
      </c>
      <c r="G12" s="6">
        <f t="shared" si="1"/>
        <v>2.16E-3</v>
      </c>
      <c r="H12" s="6">
        <f t="shared" si="1"/>
        <v>3.2400000000000003E-3</v>
      </c>
      <c r="I12" s="6">
        <f t="shared" si="1"/>
        <v>4.8599999999999997E-3</v>
      </c>
      <c r="J12" s="6">
        <f t="shared" si="1"/>
        <v>6.4800000000000005E-3</v>
      </c>
      <c r="K12" s="6">
        <f t="shared" si="1"/>
        <v>7.5599999999999999E-3</v>
      </c>
      <c r="L12" s="6">
        <f t="shared" si="1"/>
        <v>8.6400000000000001E-3</v>
      </c>
      <c r="M12" s="6">
        <f t="shared" si="1"/>
        <v>8.6400000000000001E-3</v>
      </c>
      <c r="N12" s="6">
        <v>1.2</v>
      </c>
      <c r="P12" s="6">
        <f>IF((B12+E3)=2,E12,0)</f>
        <v>0</v>
      </c>
      <c r="Q12" s="6">
        <f>IF((B12+F3)=2,F12,0)</f>
        <v>0</v>
      </c>
      <c r="R12" s="6">
        <f>IF((B12+G3)=2,G12,0)</f>
        <v>0</v>
      </c>
      <c r="S12" s="6">
        <f>IF((B12+H3)=2,H12,0)</f>
        <v>0</v>
      </c>
      <c r="T12" s="6">
        <f>IF((B12+I3)=2,I12,0)</f>
        <v>0</v>
      </c>
      <c r="U12" s="6">
        <f>IF((B12+J3)=2,J12,0)</f>
        <v>0</v>
      </c>
      <c r="V12" s="6">
        <f>IF((B12+K3)=2,K12,0)</f>
        <v>0</v>
      </c>
      <c r="W12" s="6">
        <f>IF((B12+L3)=2,L12,0)</f>
        <v>0</v>
      </c>
      <c r="X12" s="6">
        <f>IF((B12+M3)=2,M12,0)</f>
        <v>0</v>
      </c>
    </row>
    <row r="13" spans="1:24" x14ac:dyDescent="0.2">
      <c r="B13" s="1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">
      <c r="B14">
        <f>IF(Main!I11=Main!T8,IF(Main!I12=Main!V7,1,0),0)</f>
        <v>0</v>
      </c>
      <c r="C14" t="s">
        <v>16</v>
      </c>
      <c r="D14" t="s">
        <v>27</v>
      </c>
      <c r="E14" s="6">
        <f t="shared" si="2"/>
        <v>8.6400000000000008E-4</v>
      </c>
      <c r="F14" s="6">
        <f t="shared" si="1"/>
        <v>1.5119999999999999E-3</v>
      </c>
      <c r="G14" s="6">
        <f t="shared" si="1"/>
        <v>1.7280000000000002E-3</v>
      </c>
      <c r="H14" s="6">
        <f t="shared" si="1"/>
        <v>2.5920000000000001E-3</v>
      </c>
      <c r="I14" s="6">
        <f t="shared" si="1"/>
        <v>3.8879999999999995E-3</v>
      </c>
      <c r="J14" s="6">
        <f t="shared" si="1"/>
        <v>5.1840000000000002E-3</v>
      </c>
      <c r="K14" s="6">
        <f t="shared" si="1"/>
        <v>6.0479999999999996E-3</v>
      </c>
      <c r="L14" s="6">
        <f t="shared" si="1"/>
        <v>6.9120000000000006E-3</v>
      </c>
      <c r="M14" s="6">
        <f t="shared" si="1"/>
        <v>6.9120000000000006E-3</v>
      </c>
      <c r="N14" s="6">
        <f>N7*0.8</f>
        <v>0.96</v>
      </c>
      <c r="P14" s="6">
        <f>IF((B14+E3)=2,E14,0)</f>
        <v>0</v>
      </c>
      <c r="Q14" s="6">
        <f>IF((B14+F3)=2,F14,0)</f>
        <v>0</v>
      </c>
      <c r="R14" s="6">
        <f>IF((B14+G3)=2,G14,0)</f>
        <v>0</v>
      </c>
      <c r="S14" s="6">
        <f>IF((B14+H3)=2,H14,0)</f>
        <v>0</v>
      </c>
      <c r="T14" s="6">
        <f>IF((B14+I3)=2,I14,0)</f>
        <v>0</v>
      </c>
      <c r="U14" s="6">
        <f>IF((B14+J3)=2,J14,0)</f>
        <v>0</v>
      </c>
      <c r="V14" s="6">
        <f>IF((B14+K3)=2,K14,0)</f>
        <v>0</v>
      </c>
      <c r="W14" s="6">
        <f>IF((B14+L3)=2,L14,0)</f>
        <v>0</v>
      </c>
      <c r="X14" s="6">
        <f>IF((B14+M3)=2,M14,0)</f>
        <v>0</v>
      </c>
    </row>
    <row r="15" spans="1:24" x14ac:dyDescent="0.2">
      <c r="B15">
        <f>IF(Main!I11=Main!T8,IF(Main!I12=Main!V8,1,0),0)</f>
        <v>0</v>
      </c>
      <c r="C15" t="s">
        <v>16</v>
      </c>
      <c r="D15" t="s">
        <v>19</v>
      </c>
      <c r="E15" s="6">
        <f t="shared" si="2"/>
        <v>9.0000000000000008E-4</v>
      </c>
      <c r="F15" s="6">
        <f t="shared" si="1"/>
        <v>1.575E-3</v>
      </c>
      <c r="G15" s="6">
        <f t="shared" si="1"/>
        <v>1.8000000000000002E-3</v>
      </c>
      <c r="H15" s="6">
        <f t="shared" si="1"/>
        <v>2.7000000000000001E-3</v>
      </c>
      <c r="I15" s="6">
        <f t="shared" si="1"/>
        <v>4.0499999999999998E-3</v>
      </c>
      <c r="J15" s="6">
        <f t="shared" si="1"/>
        <v>5.4000000000000003E-3</v>
      </c>
      <c r="K15" s="6">
        <f t="shared" si="1"/>
        <v>6.3E-3</v>
      </c>
      <c r="L15" s="6">
        <f t="shared" si="1"/>
        <v>7.2000000000000007E-3</v>
      </c>
      <c r="M15" s="6">
        <f t="shared" si="1"/>
        <v>7.2000000000000007E-3</v>
      </c>
      <c r="N15" s="6">
        <f t="shared" ref="N15:N19" si="3">N8*0.8</f>
        <v>1</v>
      </c>
      <c r="P15" s="6">
        <f>IF((B15+E3)=2,E15,0)</f>
        <v>0</v>
      </c>
      <c r="Q15" s="6">
        <f>IF((B15+F3)=2,F15,0)</f>
        <v>0</v>
      </c>
      <c r="R15" s="6">
        <f>IF((B15+G3)=2,G15,0)</f>
        <v>0</v>
      </c>
      <c r="S15" s="6">
        <f>IF((B15+H3)=2,H15,0)</f>
        <v>0</v>
      </c>
      <c r="T15" s="6">
        <f>IF((B15+I3)=2,I15,0)</f>
        <v>0</v>
      </c>
      <c r="U15" s="6">
        <f>IF((B15+J3)=2,J15,0)</f>
        <v>0</v>
      </c>
      <c r="V15" s="6">
        <f>IF((B15+K3)=2,K15,0)</f>
        <v>0</v>
      </c>
      <c r="W15" s="6">
        <f>IF((B15+L3)=2,L15,0)</f>
        <v>0</v>
      </c>
      <c r="X15" s="6">
        <f>IF((B15+M3)=2,M15,0)</f>
        <v>0</v>
      </c>
    </row>
    <row r="16" spans="1:24" x14ac:dyDescent="0.2">
      <c r="B16">
        <f>IF(Main!I11=Main!T8,IF(Main!I12=Main!V9,1,0),0)</f>
        <v>0</v>
      </c>
      <c r="C16" t="s">
        <v>16</v>
      </c>
      <c r="D16" t="s">
        <v>21</v>
      </c>
      <c r="E16" s="6">
        <f t="shared" si="2"/>
        <v>8.2799999999999996E-4</v>
      </c>
      <c r="F16" s="6">
        <f t="shared" si="1"/>
        <v>1.449E-3</v>
      </c>
      <c r="G16" s="6">
        <f t="shared" si="1"/>
        <v>1.6559999999999999E-3</v>
      </c>
      <c r="H16" s="6">
        <f t="shared" si="1"/>
        <v>2.4840000000000001E-3</v>
      </c>
      <c r="I16" s="6">
        <f t="shared" si="1"/>
        <v>3.7259999999999997E-3</v>
      </c>
      <c r="J16" s="6">
        <f t="shared" si="1"/>
        <v>4.9680000000000002E-3</v>
      </c>
      <c r="K16" s="6">
        <f t="shared" si="1"/>
        <v>5.7959999999999999E-3</v>
      </c>
      <c r="L16" s="6">
        <f t="shared" si="1"/>
        <v>6.6239999999999997E-3</v>
      </c>
      <c r="M16" s="6">
        <f t="shared" si="1"/>
        <v>6.6239999999999997E-3</v>
      </c>
      <c r="N16" s="6">
        <f t="shared" si="3"/>
        <v>0.91999999999999993</v>
      </c>
      <c r="P16" s="6">
        <f>IF((B16+E3)=2,E16,0)</f>
        <v>0</v>
      </c>
      <c r="Q16" s="6">
        <f>IF((B16+F3)=2,F16,0)</f>
        <v>0</v>
      </c>
      <c r="R16" s="6">
        <f>IF((B16+G3)=2,G16,0)</f>
        <v>0</v>
      </c>
      <c r="S16" s="6">
        <f>IF((B16+H3)=2,H16,0)</f>
        <v>0</v>
      </c>
      <c r="T16" s="6">
        <f>IF((B16+I3)=2,I16,0)</f>
        <v>0</v>
      </c>
      <c r="U16" s="6">
        <f>IF((B16+J3)=2,J16,0)</f>
        <v>0</v>
      </c>
      <c r="V16" s="6">
        <f>IF((B16+K3)=2,K16,0)</f>
        <v>0</v>
      </c>
      <c r="W16" s="6">
        <f>IF((B16+L3)=2,L16,0)</f>
        <v>0</v>
      </c>
      <c r="X16" s="6">
        <f>IF((B16+M3)=2,M16,0)</f>
        <v>0</v>
      </c>
    </row>
    <row r="17" spans="1:24" x14ac:dyDescent="0.2">
      <c r="B17">
        <f>IF(Main!I11=Main!T8,IF(Main!I12=Main!V10,1,0),0)</f>
        <v>0</v>
      </c>
      <c r="C17" t="s">
        <v>16</v>
      </c>
      <c r="D17" t="s">
        <v>30</v>
      </c>
      <c r="E17" s="6">
        <f t="shared" si="2"/>
        <v>9.3600000000000009E-4</v>
      </c>
      <c r="F17" s="6">
        <f t="shared" si="1"/>
        <v>1.6380000000000001E-3</v>
      </c>
      <c r="G17" s="6">
        <f t="shared" si="1"/>
        <v>1.8720000000000002E-3</v>
      </c>
      <c r="H17" s="6">
        <f t="shared" si="1"/>
        <v>2.8080000000000002E-3</v>
      </c>
      <c r="I17" s="6">
        <f t="shared" si="1"/>
        <v>4.2119999999999996E-3</v>
      </c>
      <c r="J17" s="6">
        <f t="shared" si="1"/>
        <v>5.6160000000000003E-3</v>
      </c>
      <c r="K17" s="6">
        <f t="shared" si="1"/>
        <v>6.5520000000000005E-3</v>
      </c>
      <c r="L17" s="6">
        <f t="shared" si="1"/>
        <v>7.4880000000000007E-3</v>
      </c>
      <c r="M17" s="6">
        <f t="shared" si="1"/>
        <v>7.4880000000000007E-3</v>
      </c>
      <c r="N17" s="6">
        <f t="shared" si="3"/>
        <v>1.04</v>
      </c>
      <c r="P17" s="6">
        <f>IF((B17+E3)=2,E17,0)</f>
        <v>0</v>
      </c>
      <c r="Q17" s="6">
        <f>IF((B17+F3)=2,F17,0)</f>
        <v>0</v>
      </c>
      <c r="R17" s="6">
        <f>IF((B17+G3)=2,G17,0)</f>
        <v>0</v>
      </c>
      <c r="S17" s="6">
        <f>IF((B17+H3)=2,H17,0)</f>
        <v>0</v>
      </c>
      <c r="T17" s="6">
        <f>IF((B17+I3)=2,I17,0)</f>
        <v>0</v>
      </c>
      <c r="U17" s="6">
        <f>IF((B17+J3)=2,J17,0)</f>
        <v>0</v>
      </c>
      <c r="V17" s="6">
        <f>IF((B17+K3)=2,K17,0)</f>
        <v>0</v>
      </c>
      <c r="W17" s="6">
        <f>IF((B17+L3)=2,L17,0)</f>
        <v>0</v>
      </c>
      <c r="X17" s="6">
        <f>IF((B17+M3)=2,M17,0)</f>
        <v>0</v>
      </c>
    </row>
    <row r="18" spans="1:24" x14ac:dyDescent="0.2">
      <c r="B18">
        <f>IF(Main!I11=Main!T8,IF(Main!I12=Main!V11,1,0),0)</f>
        <v>0</v>
      </c>
      <c r="C18" t="s">
        <v>16</v>
      </c>
      <c r="D18" t="s">
        <v>31</v>
      </c>
      <c r="E18" s="6">
        <f t="shared" si="2"/>
        <v>9.3600000000000009E-4</v>
      </c>
      <c r="F18" s="6">
        <f t="shared" si="1"/>
        <v>1.6380000000000001E-3</v>
      </c>
      <c r="G18" s="6">
        <f t="shared" si="1"/>
        <v>1.8720000000000002E-3</v>
      </c>
      <c r="H18" s="6">
        <f t="shared" si="1"/>
        <v>2.8080000000000002E-3</v>
      </c>
      <c r="I18" s="6">
        <f t="shared" si="1"/>
        <v>4.2119999999999996E-3</v>
      </c>
      <c r="J18" s="6">
        <f t="shared" si="1"/>
        <v>5.6160000000000003E-3</v>
      </c>
      <c r="K18" s="6">
        <f t="shared" si="1"/>
        <v>6.5520000000000005E-3</v>
      </c>
      <c r="L18" s="6">
        <f t="shared" si="1"/>
        <v>7.4880000000000007E-3</v>
      </c>
      <c r="M18" s="6">
        <f t="shared" si="1"/>
        <v>7.4880000000000007E-3</v>
      </c>
      <c r="N18" s="6">
        <f t="shared" si="3"/>
        <v>1.04</v>
      </c>
      <c r="P18" s="6">
        <f>IF((B18+E3)=2,E18,0)</f>
        <v>0</v>
      </c>
      <c r="Q18" s="6">
        <f>IF((B18+F3)=2,F18,0)</f>
        <v>0</v>
      </c>
      <c r="R18" s="6">
        <f>IF((B18+G3)=2,G18,0)</f>
        <v>0</v>
      </c>
      <c r="S18" s="6">
        <f>IF((B18+H3)=2,H18,0)</f>
        <v>0</v>
      </c>
      <c r="T18" s="6">
        <f>IF((B18+I3)=2,I18,0)</f>
        <v>0</v>
      </c>
      <c r="U18" s="6">
        <f>IF((B18+J3)=2,J18,0)</f>
        <v>0</v>
      </c>
      <c r="V18" s="6">
        <f>IF((B18+K3)=2,K18,0)</f>
        <v>0</v>
      </c>
      <c r="W18" s="6">
        <f>IF((B18+L3)=2,L18,0)</f>
        <v>0</v>
      </c>
      <c r="X18" s="6">
        <f>IF((B18+M3)=2,M18,0)</f>
        <v>0</v>
      </c>
    </row>
    <row r="19" spans="1:24" x14ac:dyDescent="0.2">
      <c r="B19">
        <f>IF(Main!I11=Main!T8,IF(Main!I12=Main!V12,1,0),0)</f>
        <v>0</v>
      </c>
      <c r="C19" t="s">
        <v>16</v>
      </c>
      <c r="D19" t="s">
        <v>23</v>
      </c>
      <c r="E19" s="6">
        <f t="shared" si="2"/>
        <v>8.6400000000000008E-4</v>
      </c>
      <c r="F19" s="6">
        <f t="shared" si="1"/>
        <v>1.5119999999999999E-3</v>
      </c>
      <c r="G19" s="6">
        <f t="shared" si="1"/>
        <v>1.7280000000000002E-3</v>
      </c>
      <c r="H19" s="6">
        <f t="shared" si="1"/>
        <v>2.5920000000000001E-3</v>
      </c>
      <c r="I19" s="6">
        <f t="shared" si="1"/>
        <v>3.8879999999999995E-3</v>
      </c>
      <c r="J19" s="6">
        <f t="shared" si="1"/>
        <v>5.1840000000000002E-3</v>
      </c>
      <c r="K19" s="6">
        <f t="shared" si="1"/>
        <v>6.0479999999999996E-3</v>
      </c>
      <c r="L19" s="6">
        <f t="shared" si="1"/>
        <v>6.9120000000000006E-3</v>
      </c>
      <c r="M19" s="6">
        <f t="shared" si="1"/>
        <v>6.9120000000000006E-3</v>
      </c>
      <c r="N19" s="6">
        <f t="shared" si="3"/>
        <v>0.96</v>
      </c>
      <c r="P19" s="6">
        <f>IF((B19+E3)=2,E19,0)</f>
        <v>0</v>
      </c>
      <c r="Q19" s="6">
        <f>IF((B19+F3)=2,F19,0)</f>
        <v>0</v>
      </c>
      <c r="R19" s="6">
        <f>IF((B19+G3)=2,G19,0)</f>
        <v>0</v>
      </c>
      <c r="S19" s="6">
        <f>IF((B19+H3)=2,H19,0)</f>
        <v>0</v>
      </c>
      <c r="T19" s="6">
        <f>IF((B19+I3)=2,I19,0)</f>
        <v>0</v>
      </c>
      <c r="U19" s="6">
        <f>IF((B19+J3)=2,J19,0)</f>
        <v>0</v>
      </c>
      <c r="V19" s="6">
        <f>IF((B19+K3)=2,K19,0)</f>
        <v>0</v>
      </c>
      <c r="W19" s="6">
        <f>IF((B19+L3)=2,L19,0)</f>
        <v>0</v>
      </c>
      <c r="X19" s="6">
        <f>IF((B19+M3)=2,M19,0)</f>
        <v>0</v>
      </c>
    </row>
    <row r="20" spans="1:24" x14ac:dyDescent="0.2">
      <c r="B20" s="1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">
      <c r="B21" s="1">
        <f>IF(Main!I11=Main!T9,IF(Main!I12=Main!W7,1,0),0)</f>
        <v>1</v>
      </c>
      <c r="C21" t="s">
        <v>17</v>
      </c>
      <c r="D21" t="s">
        <v>20</v>
      </c>
      <c r="E21" s="6">
        <f t="shared" si="2"/>
        <v>9.1800000000000009E-4</v>
      </c>
      <c r="F21" s="6">
        <f t="shared" si="1"/>
        <v>1.6065000000000001E-3</v>
      </c>
      <c r="G21" s="6">
        <f t="shared" si="1"/>
        <v>1.8360000000000002E-3</v>
      </c>
      <c r="H21" s="6">
        <f t="shared" si="1"/>
        <v>2.7540000000000004E-3</v>
      </c>
      <c r="I21" s="6">
        <f t="shared" si="1"/>
        <v>4.1310000000000001E-3</v>
      </c>
      <c r="J21" s="6">
        <f t="shared" si="1"/>
        <v>5.5080000000000007E-3</v>
      </c>
      <c r="K21" s="6">
        <f t="shared" si="1"/>
        <v>6.4260000000000003E-3</v>
      </c>
      <c r="L21" s="6">
        <f t="shared" si="1"/>
        <v>7.3440000000000007E-3</v>
      </c>
      <c r="M21" s="6">
        <f t="shared" si="1"/>
        <v>7.3440000000000007E-3</v>
      </c>
      <c r="N21" s="6">
        <f>N7*0.85</f>
        <v>1.02</v>
      </c>
      <c r="P21" s="6">
        <f>IF((B21+E3)=2,E21,0)</f>
        <v>0</v>
      </c>
      <c r="Q21" s="6">
        <f>IF((B21+F3)=2,F21,0)</f>
        <v>0</v>
      </c>
      <c r="R21" s="6">
        <f>IF((B21+G3)=2,G21,0)</f>
        <v>0</v>
      </c>
      <c r="S21" s="6">
        <f>IF((B21+H3)=2,H21,0)</f>
        <v>0</v>
      </c>
      <c r="T21" s="6">
        <f>IF((B21+I3)=2,I21,0)</f>
        <v>4.1310000000000001E-3</v>
      </c>
      <c r="U21" s="6">
        <f>IF((B21+J3)=2,J21,0)</f>
        <v>0</v>
      </c>
      <c r="V21" s="6">
        <f>IF((B21+K3)=2,K21,0)</f>
        <v>0</v>
      </c>
      <c r="W21" s="6">
        <f>IF((B21+L3)=2,L21,0)</f>
        <v>0</v>
      </c>
      <c r="X21" s="6">
        <f>IF((B21+M3)=2,M21,0)</f>
        <v>0</v>
      </c>
    </row>
    <row r="22" spans="1:24" x14ac:dyDescent="0.2">
      <c r="B22" s="1">
        <f>IF(Main!I11=Main!T9,IF(Main!I12=Main!W8,1,0),0)</f>
        <v>0</v>
      </c>
      <c r="C22" t="s">
        <v>17</v>
      </c>
      <c r="D22" t="s">
        <v>19</v>
      </c>
      <c r="E22" s="6">
        <f t="shared" si="2"/>
        <v>9.5625000000000007E-4</v>
      </c>
      <c r="F22" s="6">
        <f t="shared" si="1"/>
        <v>1.6734375E-3</v>
      </c>
      <c r="G22" s="6">
        <f t="shared" si="1"/>
        <v>1.9125000000000001E-3</v>
      </c>
      <c r="H22" s="6">
        <f t="shared" si="1"/>
        <v>2.8687500000000002E-3</v>
      </c>
      <c r="I22" s="6">
        <f t="shared" si="1"/>
        <v>4.3031249999999997E-3</v>
      </c>
      <c r="J22" s="6">
        <f t="shared" si="1"/>
        <v>5.7375000000000004E-3</v>
      </c>
      <c r="K22" s="6">
        <f t="shared" si="1"/>
        <v>6.69375E-3</v>
      </c>
      <c r="L22" s="6">
        <f t="shared" si="1"/>
        <v>7.6500000000000005E-3</v>
      </c>
      <c r="M22" s="6">
        <f t="shared" si="1"/>
        <v>7.6500000000000005E-3</v>
      </c>
      <c r="N22" s="6">
        <f t="shared" ref="N22:N23" si="4">N8*0.85</f>
        <v>1.0625</v>
      </c>
      <c r="P22" s="6">
        <f>IF((B22+E3)=2,E22,0)</f>
        <v>0</v>
      </c>
      <c r="Q22" s="6">
        <f>IF((B22+F3)=2,F22,0)</f>
        <v>0</v>
      </c>
      <c r="R22" s="6">
        <f>IF((B22+G3)=2,G22,0)</f>
        <v>0</v>
      </c>
      <c r="S22" s="6">
        <f>IF((B22+H3)=2,H22,0)</f>
        <v>0</v>
      </c>
      <c r="T22" s="6">
        <f>IF((B22+I3)=2,I22,0)</f>
        <v>0</v>
      </c>
      <c r="U22" s="6">
        <f>IF((B22+J3)=2,J22,0)</f>
        <v>0</v>
      </c>
      <c r="V22" s="6">
        <f>IF((B22+K3)=2,K22,0)</f>
        <v>0</v>
      </c>
      <c r="W22" s="6">
        <f>IF((B22+L3)=2,L22,0)</f>
        <v>0</v>
      </c>
      <c r="X22" s="6">
        <f>IF((B22+M3)=2,M22,0)</f>
        <v>0</v>
      </c>
    </row>
    <row r="23" spans="1:24" x14ac:dyDescent="0.2">
      <c r="B23" s="1">
        <f>IF(Main!I11=Main!T9,IF(Main!I12=Main!W9,1,0),0)</f>
        <v>0</v>
      </c>
      <c r="C23" t="s">
        <v>17</v>
      </c>
      <c r="D23" t="s">
        <v>22</v>
      </c>
      <c r="E23" s="6">
        <f t="shared" si="2"/>
        <v>8.7975E-4</v>
      </c>
      <c r="F23" s="6">
        <f t="shared" si="2"/>
        <v>1.5395624999999999E-3</v>
      </c>
      <c r="G23" s="6">
        <f t="shared" si="2"/>
        <v>1.7595E-3</v>
      </c>
      <c r="H23" s="6">
        <f t="shared" si="2"/>
        <v>2.6392500000000001E-3</v>
      </c>
      <c r="I23" s="6">
        <f t="shared" si="2"/>
        <v>3.9588749999999997E-3</v>
      </c>
      <c r="J23" s="6">
        <f t="shared" si="2"/>
        <v>5.2785000000000002E-3</v>
      </c>
      <c r="K23" s="6">
        <f t="shared" si="2"/>
        <v>6.1582499999999997E-3</v>
      </c>
      <c r="L23" s="6">
        <f t="shared" si="2"/>
        <v>7.038E-3</v>
      </c>
      <c r="M23" s="6">
        <f t="shared" si="2"/>
        <v>7.038E-3</v>
      </c>
      <c r="N23" s="6">
        <f t="shared" si="4"/>
        <v>0.97749999999999992</v>
      </c>
      <c r="P23" s="6">
        <f>IF((B23+E3)=2,E23,0)</f>
        <v>0</v>
      </c>
      <c r="Q23" s="6">
        <f>IF((B23+F3)=2,F23,0)</f>
        <v>0</v>
      </c>
      <c r="R23" s="6">
        <f>IF((B23+G3)=2,G23,0)</f>
        <v>0</v>
      </c>
      <c r="S23" s="6">
        <f>IF((B23+H3)=2,H23,0)</f>
        <v>0</v>
      </c>
      <c r="T23" s="6">
        <f>IF((B23+I3)=2,I23,0)</f>
        <v>0</v>
      </c>
      <c r="U23" s="6">
        <f>IF((B23+J3)=2,J23,0)</f>
        <v>0</v>
      </c>
      <c r="V23" s="6">
        <f>IF((B23+K3)=2,K23,0)</f>
        <v>0</v>
      </c>
      <c r="W23" s="6">
        <f>IF((B23+L3)=2,L23,0)</f>
        <v>0</v>
      </c>
      <c r="X23" s="6">
        <f>IF((B23+M3)=2,M23,0)</f>
        <v>0</v>
      </c>
    </row>
    <row r="24" spans="1:24" x14ac:dyDescent="0.2">
      <c r="B24" s="1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">
      <c r="B25" s="1">
        <f>IF(Main!I11=Main!T10,IF(Main!I12=Main!X7,1,0),0)</f>
        <v>0</v>
      </c>
      <c r="C25" t="s">
        <v>24</v>
      </c>
      <c r="D25" t="s">
        <v>23</v>
      </c>
      <c r="E25" s="6">
        <f t="shared" si="2"/>
        <v>9.4500000000000009E-4</v>
      </c>
      <c r="F25" s="6">
        <f t="shared" si="2"/>
        <v>1.6537500000000001E-3</v>
      </c>
      <c r="G25" s="6">
        <f t="shared" si="2"/>
        <v>1.8900000000000002E-3</v>
      </c>
      <c r="H25" s="6">
        <f t="shared" si="2"/>
        <v>2.8350000000000003E-3</v>
      </c>
      <c r="I25" s="6">
        <f t="shared" si="2"/>
        <v>4.2525000000000002E-3</v>
      </c>
      <c r="J25" s="6">
        <f t="shared" si="2"/>
        <v>5.6700000000000006E-3</v>
      </c>
      <c r="K25" s="6">
        <f t="shared" si="2"/>
        <v>6.6150000000000002E-3</v>
      </c>
      <c r="L25" s="6">
        <f t="shared" si="2"/>
        <v>7.5600000000000007E-3</v>
      </c>
      <c r="M25" s="6">
        <f t="shared" si="2"/>
        <v>7.5600000000000007E-3</v>
      </c>
      <c r="N25" s="6">
        <v>1.05</v>
      </c>
      <c r="P25" s="6">
        <f>IF((B25+E3)=2,E25,0)</f>
        <v>0</v>
      </c>
      <c r="Q25" s="6">
        <f>IF((B25+F3)=2,F25,0)</f>
        <v>0</v>
      </c>
      <c r="R25" s="6">
        <f>IF((B25+G3)=2,G25,0)</f>
        <v>0</v>
      </c>
      <c r="S25" s="6">
        <f>IF((B25+H3)=2,H25,0)</f>
        <v>0</v>
      </c>
      <c r="T25" s="6">
        <f>IF((B25+I3)=2,I25,0)</f>
        <v>0</v>
      </c>
      <c r="U25" s="6">
        <f>IF((B25+J3)=2,J25,0)</f>
        <v>0</v>
      </c>
      <c r="V25" s="6">
        <f>IF((B25+K3)=2,K25,0)</f>
        <v>0</v>
      </c>
      <c r="W25" s="6">
        <f>IF((B25+L3)=2,L25,0)</f>
        <v>0</v>
      </c>
      <c r="X25" s="6">
        <f>IF((B25+M3)=2,M25,0)</f>
        <v>0</v>
      </c>
    </row>
    <row r="26" spans="1:24" x14ac:dyDescent="0.2">
      <c r="B26" s="1">
        <f>IF(Main!I11=Main!T10,IF(Main!I12=Main!X8,1,0),0)</f>
        <v>0</v>
      </c>
      <c r="C26" t="s">
        <v>24</v>
      </c>
      <c r="D26" t="s">
        <v>20</v>
      </c>
      <c r="E26" s="6">
        <f>E28*$N$26</f>
        <v>9.0000000000000008E-4</v>
      </c>
      <c r="F26" s="6">
        <f t="shared" ref="F26:M26" si="5">F28*$N$26</f>
        <v>1.575E-3</v>
      </c>
      <c r="G26" s="6">
        <f t="shared" si="5"/>
        <v>1.8000000000000002E-3</v>
      </c>
      <c r="H26" s="6">
        <f t="shared" si="5"/>
        <v>2.7000000000000001E-3</v>
      </c>
      <c r="I26" s="6">
        <f t="shared" si="5"/>
        <v>4.0499999999999998E-3</v>
      </c>
      <c r="J26" s="6">
        <f t="shared" si="5"/>
        <v>5.4000000000000003E-3</v>
      </c>
      <c r="K26" s="6">
        <f t="shared" si="5"/>
        <v>6.3E-3</v>
      </c>
      <c r="L26" s="6">
        <f t="shared" si="5"/>
        <v>7.2000000000000007E-3</v>
      </c>
      <c r="M26" s="6">
        <f t="shared" si="5"/>
        <v>7.2000000000000007E-3</v>
      </c>
      <c r="N26" s="6">
        <v>0.45</v>
      </c>
      <c r="P26" s="6">
        <f>IF((B26+E3)=2,E26,0)</f>
        <v>0</v>
      </c>
      <c r="Q26" s="6">
        <f>IF((B26+F3)=2,F26,0)</f>
        <v>0</v>
      </c>
      <c r="R26" s="6">
        <f>IF((B26+G3)=2,G26,0)</f>
        <v>0</v>
      </c>
      <c r="S26" s="6">
        <f>IF((B26+H3)=2,H26,0)</f>
        <v>0</v>
      </c>
      <c r="T26" s="6">
        <f>IF((B26+I3)=2,I26,0)</f>
        <v>0</v>
      </c>
      <c r="U26" s="6">
        <f>IF((B26+J3)=2,J26,0)</f>
        <v>0</v>
      </c>
      <c r="V26" s="6">
        <f>IF((B26+K3)=2,K26,0)</f>
        <v>0</v>
      </c>
      <c r="W26" s="6">
        <f>IF((B26+L3)=2,L26,0)</f>
        <v>0</v>
      </c>
      <c r="X26" s="6">
        <f>IF((B26+M3)=2,M26,0)</f>
        <v>0</v>
      </c>
    </row>
    <row r="28" spans="1:24" x14ac:dyDescent="0.2">
      <c r="A28" s="7"/>
      <c r="B28" s="1"/>
      <c r="D28" t="s">
        <v>90</v>
      </c>
      <c r="E28">
        <v>2E-3</v>
      </c>
      <c r="F28">
        <v>3.5000000000000001E-3</v>
      </c>
      <c r="G28">
        <v>4.0000000000000001E-3</v>
      </c>
      <c r="H28">
        <v>6.0000000000000001E-3</v>
      </c>
      <c r="I28">
        <v>8.9999999999999993E-3</v>
      </c>
      <c r="J28">
        <v>1.2E-2</v>
      </c>
      <c r="K28">
        <v>1.4E-2</v>
      </c>
      <c r="L28">
        <v>1.6E-2</v>
      </c>
      <c r="M28">
        <v>1.6E-2</v>
      </c>
    </row>
    <row r="29" spans="1:24" x14ac:dyDescent="0.2">
      <c r="W29" t="s">
        <v>41</v>
      </c>
      <c r="X29" s="6">
        <f>SUM(P7:X26)</f>
        <v>4.1310000000000001E-3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B28" sqref="B28"/>
    </sheetView>
  </sheetViews>
  <sheetFormatPr defaultColWidth="9.140625" defaultRowHeight="12.75" x14ac:dyDescent="0.2"/>
  <cols>
    <col min="1" max="1" width="22.28515625" style="8" customWidth="1"/>
    <col min="2" max="2" width="11.5703125" style="8" customWidth="1"/>
    <col min="3" max="3" width="9.140625" style="8" customWidth="1"/>
    <col min="4" max="4" width="31.85546875" style="8" customWidth="1"/>
    <col min="5" max="7" width="9.140625" style="8" customWidth="1"/>
    <col min="8" max="16384" width="9.140625" style="8"/>
  </cols>
  <sheetData>
    <row r="1" spans="1:4" x14ac:dyDescent="0.2">
      <c r="A1"/>
      <c r="B1"/>
      <c r="C1"/>
      <c r="D1"/>
    </row>
    <row r="2" spans="1:4" x14ac:dyDescent="0.2">
      <c r="A2"/>
      <c r="B2"/>
      <c r="C2"/>
      <c r="D2"/>
    </row>
    <row r="3" spans="1:4" x14ac:dyDescent="0.2">
      <c r="A3" t="s">
        <v>46</v>
      </c>
      <c r="B3">
        <f>IF(Main!I8=Main!P7,SoftWood!X29,0)</f>
        <v>0</v>
      </c>
      <c r="C3"/>
      <c r="D3"/>
    </row>
    <row r="4" spans="1:4" x14ac:dyDescent="0.2">
      <c r="A4" t="s">
        <v>47</v>
      </c>
      <c r="B4">
        <f>IF(Main!I8=Main!P8,HardWood!X29,0)</f>
        <v>0</v>
      </c>
      <c r="C4"/>
      <c r="D4"/>
    </row>
    <row r="5" spans="1:4" x14ac:dyDescent="0.2">
      <c r="A5" t="s">
        <v>48</v>
      </c>
      <c r="B5">
        <f>IF(Main!I8=Main!P9,'MDF, LDF, HDF'!X29,0)</f>
        <v>0</v>
      </c>
      <c r="C5"/>
      <c r="D5"/>
    </row>
    <row r="6" spans="1:4" x14ac:dyDescent="0.2">
      <c r="A6" t="s">
        <v>9</v>
      </c>
      <c r="B6">
        <f>IF(Main!I8=Main!P10,Plywood!X29,0)</f>
        <v>0</v>
      </c>
      <c r="C6"/>
      <c r="D6"/>
    </row>
    <row r="7" spans="1:4" x14ac:dyDescent="0.2">
      <c r="A7" t="s">
        <v>49</v>
      </c>
      <c r="B7">
        <f>IF(Main!I8=Main!P11,'Melamine Coated PB'!X29,0)</f>
        <v>0</v>
      </c>
      <c r="C7"/>
      <c r="D7"/>
    </row>
    <row r="8" spans="1:4" x14ac:dyDescent="0.2">
      <c r="A8" t="s">
        <v>50</v>
      </c>
      <c r="B8">
        <f>IF(Main!I8=Main!P12,SoftPlastic!X29,0)</f>
        <v>0</v>
      </c>
      <c r="C8"/>
      <c r="D8"/>
    </row>
    <row r="9" spans="1:4" x14ac:dyDescent="0.2">
      <c r="A9" t="s">
        <v>51</v>
      </c>
      <c r="B9">
        <f>IF(Main!I8=Main!P13,HardPlastic!X29,0)</f>
        <v>9.639E-3</v>
      </c>
      <c r="C9"/>
      <c r="D9"/>
    </row>
    <row r="10" spans="1:4" x14ac:dyDescent="0.2">
      <c r="A10" t="s">
        <v>52</v>
      </c>
      <c r="B10">
        <f>IF(Main!I8=Main!P14,'Re-enforced Resin (CFRP)'!X29,0)</f>
        <v>0</v>
      </c>
      <c r="C10"/>
      <c r="D10"/>
    </row>
    <row r="11" spans="1:4" x14ac:dyDescent="0.2">
      <c r="A11" t="s">
        <v>32</v>
      </c>
      <c r="B11">
        <f>IF(Main!I8=Main!P15,Aluminium!X29,0)</f>
        <v>0</v>
      </c>
      <c r="C11"/>
      <c r="D11"/>
    </row>
    <row r="12" spans="1:4" x14ac:dyDescent="0.2">
      <c r="A12"/>
      <c r="B12"/>
      <c r="C12"/>
      <c r="D12"/>
    </row>
    <row r="13" spans="1:4" x14ac:dyDescent="0.2">
      <c r="A13" t="s">
        <v>53</v>
      </c>
      <c r="B13">
        <f>SUM(B3:B11)</f>
        <v>9.639E-3</v>
      </c>
      <c r="C13"/>
      <c r="D13"/>
    </row>
    <row r="14" spans="1:4" x14ac:dyDescent="0.2">
      <c r="A14" t="s">
        <v>58</v>
      </c>
      <c r="B14">
        <f>IF(Main!I13=Main!Y7,Values!B13,0)</f>
        <v>0</v>
      </c>
      <c r="C14"/>
      <c r="D14"/>
    </row>
    <row r="15" spans="1:4" x14ac:dyDescent="0.2">
      <c r="A15" t="s">
        <v>59</v>
      </c>
      <c r="B15">
        <f>IF(Main!I13=Main!Y8,((Values!B13)*0.75),0)</f>
        <v>0</v>
      </c>
      <c r="C15"/>
      <c r="D15"/>
    </row>
    <row r="16" spans="1:4" x14ac:dyDescent="0.2">
      <c r="A16" t="s">
        <v>60</v>
      </c>
      <c r="B16">
        <f>IF(Main!I13=Main!Y9,((Values!B13)*0.5),0)</f>
        <v>4.8195E-3</v>
      </c>
      <c r="C16"/>
      <c r="D16"/>
    </row>
    <row r="17" spans="1:4" x14ac:dyDescent="0.2">
      <c r="A17" t="s">
        <v>25</v>
      </c>
      <c r="B17">
        <f>IF(Main!I13=Main!Y10,((Values!B13)*1.1),0)</f>
        <v>0</v>
      </c>
      <c r="C17" t="s">
        <v>63</v>
      </c>
      <c r="D17">
        <f>IF(B13=-1,1,IF(B13=0,1,0))</f>
        <v>0</v>
      </c>
    </row>
    <row r="18" spans="1:4" x14ac:dyDescent="0.2">
      <c r="A18"/>
      <c r="B18"/>
      <c r="C18"/>
      <c r="D18"/>
    </row>
    <row r="19" spans="1:4" x14ac:dyDescent="0.2">
      <c r="A19" t="s">
        <v>57</v>
      </c>
      <c r="B19">
        <f>SUM(B14:B17)</f>
        <v>4.8195E-3</v>
      </c>
      <c r="C19"/>
      <c r="D19"/>
    </row>
    <row r="20" spans="1:4" x14ac:dyDescent="0.2">
      <c r="A20" t="s">
        <v>55</v>
      </c>
      <c r="B20" s="9">
        <f>IF(Main!I7=Main!O7,(((Main!I6*Main!I10*Values!B19)*25.4)/1000),0)</f>
        <v>0</v>
      </c>
      <c r="C20"/>
      <c r="D20"/>
    </row>
    <row r="21" spans="1:4" x14ac:dyDescent="0.2">
      <c r="A21" t="s">
        <v>56</v>
      </c>
      <c r="B21">
        <f>IF(Main!I7=Main!O8,(Main!I6*Main!I10*Values!B19),0)</f>
        <v>192.78</v>
      </c>
      <c r="C21"/>
      <c r="D21"/>
    </row>
    <row r="22" spans="1:4" x14ac:dyDescent="0.2">
      <c r="A22"/>
      <c r="B22"/>
      <c r="C22"/>
      <c r="D22"/>
    </row>
    <row r="23" spans="1:4" x14ac:dyDescent="0.2">
      <c r="A23" t="s">
        <v>70</v>
      </c>
      <c r="B23">
        <v>1</v>
      </c>
      <c r="C23"/>
      <c r="D23"/>
    </row>
    <row r="24" spans="1:4" x14ac:dyDescent="0.2">
      <c r="A24"/>
      <c r="B24"/>
      <c r="C24"/>
      <c r="D24"/>
    </row>
    <row r="25" spans="1:4" x14ac:dyDescent="0.2">
      <c r="A25"/>
      <c r="B25"/>
      <c r="C25"/>
      <c r="D25" s="10" t="s">
        <v>67</v>
      </c>
    </row>
    <row r="26" spans="1:4" x14ac:dyDescent="0.2">
      <c r="A26" t="s">
        <v>62</v>
      </c>
      <c r="B26">
        <f>IF(D17=1,D25,((B20+B21)*(B23)))</f>
        <v>192.78</v>
      </c>
      <c r="C26"/>
      <c r="D26"/>
    </row>
    <row r="28" spans="1:4" x14ac:dyDescent="0.2">
      <c r="A28" s="31" t="s">
        <v>75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9"/>
  <sheetViews>
    <sheetView workbookViewId="0">
      <selection activeCell="N26" sqref="N26"/>
    </sheetView>
  </sheetViews>
  <sheetFormatPr defaultRowHeight="12.75" x14ac:dyDescent="0.2"/>
  <cols>
    <col min="1" max="1" width="12.7109375" customWidth="1"/>
    <col min="2" max="2" width="8.140625" customWidth="1"/>
    <col min="3" max="3" width="11.85546875" customWidth="1"/>
    <col min="4" max="4" width="25.5703125" customWidth="1"/>
    <col min="5" max="5" width="8.85546875" customWidth="1"/>
    <col min="6" max="6" width="12.7109375" style="2" customWidth="1"/>
    <col min="7" max="7" width="8.85546875" style="1" customWidth="1"/>
    <col min="14" max="14" width="14.7109375" bestFit="1" customWidth="1"/>
  </cols>
  <sheetData>
    <row r="1" spans="1:24" s="2" customFormat="1" x14ac:dyDescent="0.2">
      <c r="D1" s="5" t="s">
        <v>2</v>
      </c>
      <c r="E1" s="2">
        <f>(E2)*25.4</f>
        <v>1.5874999999999999</v>
      </c>
      <c r="F1" s="2">
        <f t="shared" ref="F1:M1" si="0">(F2)*25.4</f>
        <v>3.1749999999999998</v>
      </c>
      <c r="G1" s="2">
        <f t="shared" si="0"/>
        <v>4.7624999999999993</v>
      </c>
      <c r="H1" s="2">
        <f t="shared" si="0"/>
        <v>6.35</v>
      </c>
      <c r="I1" s="2">
        <f t="shared" si="0"/>
        <v>9.5249999999999986</v>
      </c>
      <c r="J1" s="2">
        <f t="shared" si="0"/>
        <v>12.7</v>
      </c>
      <c r="K1" s="2">
        <f t="shared" si="0"/>
        <v>15.875</v>
      </c>
      <c r="L1" s="2">
        <f t="shared" si="0"/>
        <v>19.049999999999997</v>
      </c>
      <c r="M1" s="2">
        <f t="shared" si="0"/>
        <v>25.4</v>
      </c>
      <c r="N1" s="5"/>
    </row>
    <row r="2" spans="1:24" s="1" customFormat="1" x14ac:dyDescent="0.2">
      <c r="D2" s="3" t="s">
        <v>3</v>
      </c>
      <c r="E2" s="1">
        <v>6.25E-2</v>
      </c>
      <c r="F2" s="1">
        <v>0.125</v>
      </c>
      <c r="G2" s="1">
        <v>0.1875</v>
      </c>
      <c r="H2" s="1">
        <v>0.25</v>
      </c>
      <c r="I2" s="1">
        <v>0.375</v>
      </c>
      <c r="J2" s="1">
        <v>0.5</v>
      </c>
      <c r="K2" s="1">
        <v>0.625</v>
      </c>
      <c r="L2" s="1">
        <v>0.75</v>
      </c>
      <c r="M2" s="1">
        <v>1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U2" s="1">
        <v>6</v>
      </c>
      <c r="V2" s="1">
        <v>7</v>
      </c>
      <c r="W2" s="1">
        <v>8</v>
      </c>
      <c r="X2" s="1">
        <v>9</v>
      </c>
    </row>
    <row r="3" spans="1:24" s="1" customFormat="1" x14ac:dyDescent="0.2">
      <c r="D3" s="3" t="s">
        <v>45</v>
      </c>
      <c r="E3" s="1">
        <f>IF(Main!I9=Main!Q7,1,IF(Main!I9=Main!R7,1,0))</f>
        <v>0</v>
      </c>
      <c r="F3" s="1">
        <f>IF(Main!I9=Main!Q8,1,IF(Main!I9=Main!R8,1,0))</f>
        <v>0</v>
      </c>
      <c r="G3" s="1">
        <f>IF(Main!I9=Main!Q9,1,IF(Main!I9=Main!R9,1,0))</f>
        <v>0</v>
      </c>
      <c r="H3" s="1">
        <f>IF(Main!I9=Main!Q10,1,IF(Main!I9=Main!R10,1,0))</f>
        <v>0</v>
      </c>
      <c r="I3" s="1">
        <f>IF(Main!I9=Main!Q11,1,IF(Main!I9=Main!R11,1,0))</f>
        <v>1</v>
      </c>
      <c r="J3" s="1">
        <f>IF(Main!I9=Main!Q12,1,IF(Main!I9=Main!R12,1,0))</f>
        <v>0</v>
      </c>
      <c r="K3" s="1">
        <f>IF(Main!I9=Main!Q13,1,IF(Main!I9=Main!R13,1,0))</f>
        <v>0</v>
      </c>
      <c r="L3" s="1">
        <f>IF(Main!I9=Main!Q14,1,IF(Main!I9=Main!R14,1,0))</f>
        <v>0</v>
      </c>
      <c r="M3" s="1">
        <f>IF(Main!I9=Main!Q15,1,IF(Main!I9=Main!R15,1,0))</f>
        <v>0</v>
      </c>
    </row>
    <row r="4" spans="1:24" s="1" customFormat="1" x14ac:dyDescent="0.2"/>
    <row r="5" spans="1:24" s="1" customFormat="1" ht="13.5" thickBot="1" x14ac:dyDescent="0.25">
      <c r="A5" s="4" t="s">
        <v>42</v>
      </c>
      <c r="B5" s="4" t="s">
        <v>45</v>
      </c>
      <c r="C5" s="4" t="s">
        <v>18</v>
      </c>
      <c r="D5" s="4" t="s">
        <v>26</v>
      </c>
      <c r="N5" s="1" t="s">
        <v>89</v>
      </c>
    </row>
    <row r="6" spans="1:24" s="1" customFormat="1" ht="13.5" thickTop="1" x14ac:dyDescent="0.2">
      <c r="E6" s="6"/>
      <c r="F6" s="6"/>
      <c r="G6" s="6"/>
      <c r="H6" s="6"/>
      <c r="I6" s="6"/>
      <c r="J6" s="6"/>
      <c r="K6" s="6"/>
      <c r="L6" s="6"/>
      <c r="M6" s="6"/>
      <c r="N6" s="6"/>
    </row>
    <row r="7" spans="1:24" s="1" customFormat="1" x14ac:dyDescent="0.2">
      <c r="B7" s="1">
        <f>IF(Main!I11=Main!T7,IF(Main!I12=Main!U7,1,0),0)</f>
        <v>0</v>
      </c>
      <c r="C7" s="1" t="s">
        <v>15</v>
      </c>
      <c r="D7" t="s">
        <v>27</v>
      </c>
      <c r="E7" s="6">
        <f>E$28*$N7</f>
        <v>2.3999999999999998E-3</v>
      </c>
      <c r="F7" s="6">
        <f t="shared" ref="F7:M22" si="1">F$28*$N7</f>
        <v>4.1999999999999997E-3</v>
      </c>
      <c r="G7" s="6">
        <f t="shared" si="1"/>
        <v>4.7999999999999996E-3</v>
      </c>
      <c r="H7" s="6">
        <f t="shared" si="1"/>
        <v>7.1999999999999998E-3</v>
      </c>
      <c r="I7" s="6">
        <f t="shared" si="1"/>
        <v>1.0799999999999999E-2</v>
      </c>
      <c r="J7" s="6">
        <f t="shared" si="1"/>
        <v>1.44E-2</v>
      </c>
      <c r="K7" s="6">
        <f t="shared" si="1"/>
        <v>1.6799999999999999E-2</v>
      </c>
      <c r="L7" s="6">
        <f t="shared" si="1"/>
        <v>1.9199999999999998E-2</v>
      </c>
      <c r="M7" s="6">
        <f t="shared" si="1"/>
        <v>1.9199999999999998E-2</v>
      </c>
      <c r="N7" s="6">
        <v>1.2</v>
      </c>
      <c r="P7" s="6">
        <f>IF((B7+E3)=2,E7,0)</f>
        <v>0</v>
      </c>
      <c r="Q7" s="6">
        <f>IF((B7+F3)=2,F7,0)</f>
        <v>0</v>
      </c>
      <c r="R7" s="6">
        <f>IF((B7+G3)=2,G7,0)</f>
        <v>0</v>
      </c>
      <c r="S7" s="6">
        <f>IF((B7+H3)=2,H7,0)</f>
        <v>0</v>
      </c>
      <c r="T7" s="6">
        <f>IF((B7+I3)=2,I7,0)</f>
        <v>0</v>
      </c>
      <c r="U7" s="6">
        <f>IF((B7+J3)=2,J7,0)</f>
        <v>0</v>
      </c>
      <c r="V7" s="6">
        <f>IF((B7+K3)=2,K7,0)</f>
        <v>0</v>
      </c>
      <c r="W7" s="6">
        <f>IF((B7+L3)=2,L7,0)</f>
        <v>0</v>
      </c>
      <c r="X7" s="6">
        <f>IF((B7+M3)=2,M7,0)</f>
        <v>0</v>
      </c>
    </row>
    <row r="8" spans="1:24" x14ac:dyDescent="0.2">
      <c r="B8" s="1">
        <f>IF(Main!I11=Main!T7,IF(Main!I12=Main!U8,1,0),0)</f>
        <v>0</v>
      </c>
      <c r="C8" s="1" t="s">
        <v>15</v>
      </c>
      <c r="D8" t="s">
        <v>19</v>
      </c>
      <c r="E8" s="6">
        <f t="shared" ref="E8:M23" si="2">E$28*$N8</f>
        <v>2.5000000000000001E-3</v>
      </c>
      <c r="F8" s="6">
        <f t="shared" si="1"/>
        <v>4.3750000000000004E-3</v>
      </c>
      <c r="G8" s="6">
        <f t="shared" si="1"/>
        <v>5.0000000000000001E-3</v>
      </c>
      <c r="H8" s="6">
        <f t="shared" si="1"/>
        <v>7.4999999999999997E-3</v>
      </c>
      <c r="I8" s="6">
        <f t="shared" si="1"/>
        <v>1.125E-2</v>
      </c>
      <c r="J8" s="6">
        <f t="shared" si="1"/>
        <v>1.4999999999999999E-2</v>
      </c>
      <c r="K8" s="6">
        <f t="shared" si="1"/>
        <v>1.7500000000000002E-2</v>
      </c>
      <c r="L8" s="6">
        <f t="shared" si="1"/>
        <v>0.02</v>
      </c>
      <c r="M8" s="6">
        <f t="shared" si="1"/>
        <v>0.02</v>
      </c>
      <c r="N8" s="6">
        <v>1.25</v>
      </c>
      <c r="P8" s="6">
        <f>IF((B8+E3)=2,E8,0)</f>
        <v>0</v>
      </c>
      <c r="Q8" s="6">
        <f>IF((B8+F3)=2,F8,0)</f>
        <v>0</v>
      </c>
      <c r="R8" s="6">
        <f>IF((B8+G3)=2,G8,0)</f>
        <v>0</v>
      </c>
      <c r="S8" s="6">
        <f>IF((B8+H3)=2,H8,0)</f>
        <v>0</v>
      </c>
      <c r="T8" s="6">
        <f>IF((B8+I3)=2,I8,0)</f>
        <v>0</v>
      </c>
      <c r="U8" s="6">
        <f>IF((B8+J3)=2,J8,0)</f>
        <v>0</v>
      </c>
      <c r="V8" s="6">
        <f>IF((B8+K3)=2,K8,0)</f>
        <v>0</v>
      </c>
      <c r="W8" s="6">
        <f>IF((B8+L3)=2,L8,0)</f>
        <v>0</v>
      </c>
      <c r="X8" s="6">
        <f>IF((B8+M3)=2,M8,0)</f>
        <v>0</v>
      </c>
    </row>
    <row r="9" spans="1:24" x14ac:dyDescent="0.2">
      <c r="B9" s="1">
        <f>IF(Main!I11=Main!T7,IF(Main!I12=Main!U9,1,0),0)</f>
        <v>0</v>
      </c>
      <c r="C9" s="1" t="s">
        <v>15</v>
      </c>
      <c r="D9" t="s">
        <v>21</v>
      </c>
      <c r="E9" s="6">
        <f t="shared" si="2"/>
        <v>2.3E-3</v>
      </c>
      <c r="F9" s="6">
        <f t="shared" si="1"/>
        <v>4.0249999999999999E-3</v>
      </c>
      <c r="G9" s="6">
        <f t="shared" si="1"/>
        <v>4.5999999999999999E-3</v>
      </c>
      <c r="H9" s="6">
        <f t="shared" si="1"/>
        <v>6.8999999999999999E-3</v>
      </c>
      <c r="I9" s="6">
        <f t="shared" si="1"/>
        <v>1.0349999999999998E-2</v>
      </c>
      <c r="J9" s="6">
        <f t="shared" si="1"/>
        <v>1.38E-2</v>
      </c>
      <c r="K9" s="6">
        <f t="shared" si="1"/>
        <v>1.61E-2</v>
      </c>
      <c r="L9" s="6">
        <f t="shared" si="1"/>
        <v>1.84E-2</v>
      </c>
      <c r="M9" s="6">
        <f t="shared" si="1"/>
        <v>1.84E-2</v>
      </c>
      <c r="N9" s="6">
        <v>1.1499999999999999</v>
      </c>
      <c r="P9" s="6">
        <f>IF((B9+E3)=2,E9,0)</f>
        <v>0</v>
      </c>
      <c r="Q9" s="6">
        <f>IF((B9+F3)=2,F9,0)</f>
        <v>0</v>
      </c>
      <c r="R9" s="6">
        <f>IF((B9+G3)=2,G9,0)</f>
        <v>0</v>
      </c>
      <c r="S9" s="6">
        <f>IF((B9+H3)=2,H9,0)</f>
        <v>0</v>
      </c>
      <c r="T9" s="6">
        <f>IF((B9+I3)=2,I9,0)</f>
        <v>0</v>
      </c>
      <c r="U9" s="6">
        <f>IF((B9+J3)=2,J9,0)</f>
        <v>0</v>
      </c>
      <c r="V9" s="6">
        <f>IF((B9+K3)=2,K9,0)</f>
        <v>0</v>
      </c>
      <c r="W9" s="6">
        <f>IF((B9+L3)=2,L9,0)</f>
        <v>0</v>
      </c>
      <c r="X9" s="6">
        <f>IF((B9+M3)=2,M9,0)</f>
        <v>0</v>
      </c>
    </row>
    <row r="10" spans="1:24" x14ac:dyDescent="0.2">
      <c r="B10" s="1">
        <f>IF(Main!I11=Main!T7,IF(Main!I12=Main!U10,1,0),0)</f>
        <v>0</v>
      </c>
      <c r="C10" s="1" t="s">
        <v>15</v>
      </c>
      <c r="D10" t="s">
        <v>30</v>
      </c>
      <c r="E10" s="6">
        <f t="shared" si="2"/>
        <v>2.6000000000000003E-3</v>
      </c>
      <c r="F10" s="6">
        <f t="shared" si="1"/>
        <v>4.5500000000000002E-3</v>
      </c>
      <c r="G10" s="6">
        <f t="shared" si="1"/>
        <v>5.2000000000000006E-3</v>
      </c>
      <c r="H10" s="6">
        <f t="shared" si="1"/>
        <v>7.8000000000000005E-3</v>
      </c>
      <c r="I10" s="6">
        <f t="shared" si="1"/>
        <v>1.17E-2</v>
      </c>
      <c r="J10" s="6">
        <f t="shared" si="1"/>
        <v>1.5600000000000001E-2</v>
      </c>
      <c r="K10" s="6">
        <f t="shared" si="1"/>
        <v>1.8200000000000001E-2</v>
      </c>
      <c r="L10" s="6">
        <f t="shared" si="1"/>
        <v>2.0800000000000003E-2</v>
      </c>
      <c r="M10" s="6">
        <f t="shared" si="1"/>
        <v>2.0800000000000003E-2</v>
      </c>
      <c r="N10" s="6">
        <v>1.3</v>
      </c>
      <c r="P10" s="6">
        <f>IF((B10+E3)=2,E10,0)</f>
        <v>0</v>
      </c>
      <c r="Q10" s="6">
        <f>IF((B10+F3)=2,F10,0)</f>
        <v>0</v>
      </c>
      <c r="R10" s="6">
        <f>IF((B10+G3)=2,G10,0)</f>
        <v>0</v>
      </c>
      <c r="S10" s="6">
        <f>IF((B10+H3)=2,H10,0)</f>
        <v>0</v>
      </c>
      <c r="T10" s="6">
        <f>IF((B10+I3)=2,I10,0)</f>
        <v>0</v>
      </c>
      <c r="U10" s="6">
        <f>IF((B10+J3)=2,J10,0)</f>
        <v>0</v>
      </c>
      <c r="V10" s="6">
        <f>IF((B10+K3)=2,K10,0)</f>
        <v>0</v>
      </c>
      <c r="W10" s="6">
        <f>IF((B10+L3)=2,L10,0)</f>
        <v>0</v>
      </c>
      <c r="X10" s="6">
        <f>IF((B10+M3)=2,M10,0)</f>
        <v>0</v>
      </c>
    </row>
    <row r="11" spans="1:24" x14ac:dyDescent="0.2">
      <c r="B11" s="1">
        <f>IF(Main!I11=Main!T7,IF(Main!I12=Main!U11,1,0),0)</f>
        <v>0</v>
      </c>
      <c r="C11" s="1" t="s">
        <v>15</v>
      </c>
      <c r="D11" t="s">
        <v>31</v>
      </c>
      <c r="E11" s="6">
        <f t="shared" si="2"/>
        <v>2.6000000000000003E-3</v>
      </c>
      <c r="F11" s="6">
        <f t="shared" si="1"/>
        <v>4.5500000000000002E-3</v>
      </c>
      <c r="G11" s="6">
        <f t="shared" si="1"/>
        <v>5.2000000000000006E-3</v>
      </c>
      <c r="H11" s="6">
        <f t="shared" si="1"/>
        <v>7.8000000000000005E-3</v>
      </c>
      <c r="I11" s="6">
        <f t="shared" si="1"/>
        <v>1.17E-2</v>
      </c>
      <c r="J11" s="6">
        <f t="shared" si="1"/>
        <v>1.5600000000000001E-2</v>
      </c>
      <c r="K11" s="6">
        <f t="shared" si="1"/>
        <v>1.8200000000000001E-2</v>
      </c>
      <c r="L11" s="6">
        <f t="shared" si="1"/>
        <v>2.0800000000000003E-2</v>
      </c>
      <c r="M11" s="6">
        <f t="shared" si="1"/>
        <v>2.0800000000000003E-2</v>
      </c>
      <c r="N11" s="6">
        <v>1.3</v>
      </c>
      <c r="P11" s="6">
        <f>IF((B11+E3)=2,E11,0)</f>
        <v>0</v>
      </c>
      <c r="Q11" s="6">
        <f>IF((B11+F3)=2,F11,0)</f>
        <v>0</v>
      </c>
      <c r="R11" s="6">
        <f>IF((B11+G3)=2,G11,0)</f>
        <v>0</v>
      </c>
      <c r="S11" s="6">
        <f>IF((B11+H3)=2,H11,0)</f>
        <v>0</v>
      </c>
      <c r="T11" s="6">
        <f>IF((B11+I3)=2,I11,0)</f>
        <v>0</v>
      </c>
      <c r="U11" s="6">
        <f>IF((B11+J3)=2,J11,0)</f>
        <v>0</v>
      </c>
      <c r="V11" s="6">
        <f>IF((B11+K3)=2,K11,0)</f>
        <v>0</v>
      </c>
      <c r="W11" s="6">
        <f>IF((B11+L3)=2,L11,0)</f>
        <v>0</v>
      </c>
      <c r="X11" s="6">
        <f>IF((B11+M3)=2,M11,0)</f>
        <v>0</v>
      </c>
    </row>
    <row r="12" spans="1:24" x14ac:dyDescent="0.2">
      <c r="B12" s="1">
        <f>IF(Main!I11=Main!T7,IF(Main!I12=Main!U12,1,0),)</f>
        <v>0</v>
      </c>
      <c r="C12" s="1" t="s">
        <v>15</v>
      </c>
      <c r="D12" t="s">
        <v>23</v>
      </c>
      <c r="E12" s="6">
        <f t="shared" si="2"/>
        <v>2.3999999999999998E-3</v>
      </c>
      <c r="F12" s="6">
        <f t="shared" si="1"/>
        <v>4.1999999999999997E-3</v>
      </c>
      <c r="G12" s="6">
        <f t="shared" si="1"/>
        <v>4.7999999999999996E-3</v>
      </c>
      <c r="H12" s="6">
        <f t="shared" si="1"/>
        <v>7.1999999999999998E-3</v>
      </c>
      <c r="I12" s="6">
        <f t="shared" si="1"/>
        <v>1.0799999999999999E-2</v>
      </c>
      <c r="J12" s="6">
        <f t="shared" si="1"/>
        <v>1.44E-2</v>
      </c>
      <c r="K12" s="6">
        <f t="shared" si="1"/>
        <v>1.6799999999999999E-2</v>
      </c>
      <c r="L12" s="6">
        <f t="shared" si="1"/>
        <v>1.9199999999999998E-2</v>
      </c>
      <c r="M12" s="6">
        <f t="shared" si="1"/>
        <v>1.9199999999999998E-2</v>
      </c>
      <c r="N12" s="6">
        <v>1.2</v>
      </c>
      <c r="P12" s="6">
        <f>IF((B12+E3)=2,E12,0)</f>
        <v>0</v>
      </c>
      <c r="Q12" s="6">
        <f>IF((B12+F3)=2,F12,0)</f>
        <v>0</v>
      </c>
      <c r="R12" s="6">
        <f>IF((B12+G3)=2,G12,0)</f>
        <v>0</v>
      </c>
      <c r="S12" s="6">
        <f>IF((B12+H3)=2,H12,0)</f>
        <v>0</v>
      </c>
      <c r="T12" s="6">
        <f>IF((B12+I3)=2,I12,0)</f>
        <v>0</v>
      </c>
      <c r="U12" s="6">
        <f>IF((B12+J3)=2,J12,0)</f>
        <v>0</v>
      </c>
      <c r="V12" s="6">
        <f>IF((B12+K3)=2,K12,0)</f>
        <v>0</v>
      </c>
      <c r="W12" s="6">
        <f>IF((B12+L3)=2,L12,0)</f>
        <v>0</v>
      </c>
      <c r="X12" s="6">
        <f>IF((B12+M3)=2,M12,0)</f>
        <v>0</v>
      </c>
    </row>
    <row r="13" spans="1:24" x14ac:dyDescent="0.2">
      <c r="B13" s="1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">
      <c r="B14">
        <f>IF(Main!I11=Main!T8,IF(Main!I12=Main!V7,1,0),0)</f>
        <v>0</v>
      </c>
      <c r="C14" t="s">
        <v>16</v>
      </c>
      <c r="D14" t="s">
        <v>27</v>
      </c>
      <c r="E14" s="6">
        <f t="shared" si="2"/>
        <v>1.92E-3</v>
      </c>
      <c r="F14" s="6">
        <f t="shared" si="1"/>
        <v>3.3600000000000001E-3</v>
      </c>
      <c r="G14" s="6">
        <f t="shared" si="1"/>
        <v>3.8400000000000001E-3</v>
      </c>
      <c r="H14" s="6">
        <f t="shared" si="1"/>
        <v>5.7599999999999995E-3</v>
      </c>
      <c r="I14" s="6">
        <f t="shared" si="1"/>
        <v>8.6399999999999984E-3</v>
      </c>
      <c r="J14" s="6">
        <f t="shared" si="1"/>
        <v>1.1519999999999999E-2</v>
      </c>
      <c r="K14" s="6">
        <f t="shared" si="1"/>
        <v>1.3440000000000001E-2</v>
      </c>
      <c r="L14" s="6">
        <f t="shared" si="1"/>
        <v>1.536E-2</v>
      </c>
      <c r="M14" s="6">
        <f t="shared" si="1"/>
        <v>1.536E-2</v>
      </c>
      <c r="N14" s="6">
        <f>N7*0.8</f>
        <v>0.96</v>
      </c>
      <c r="P14" s="6">
        <f>IF((B14+E3)=2,E14,0)</f>
        <v>0</v>
      </c>
      <c r="Q14" s="6">
        <f>IF((B14+F3)=2,F14,0)</f>
        <v>0</v>
      </c>
      <c r="R14" s="6">
        <f>IF((B14+G3)=2,G14,0)</f>
        <v>0</v>
      </c>
      <c r="S14" s="6">
        <f>IF((B14+H3)=2,H14,0)</f>
        <v>0</v>
      </c>
      <c r="T14" s="6">
        <f>IF((B14+I3)=2,I14,0)</f>
        <v>0</v>
      </c>
      <c r="U14" s="6">
        <f>IF((B14+J3)=2,J14,0)</f>
        <v>0</v>
      </c>
      <c r="V14" s="6">
        <f>IF((B14+K3)=2,K14,0)</f>
        <v>0</v>
      </c>
      <c r="W14" s="6">
        <f>IF((B14+L3)=2,L14,0)</f>
        <v>0</v>
      </c>
      <c r="X14" s="6">
        <f>IF((B14+M3)=2,M14,0)</f>
        <v>0</v>
      </c>
    </row>
    <row r="15" spans="1:24" x14ac:dyDescent="0.2">
      <c r="B15">
        <f>IF(Main!I11=Main!T8,IF(Main!I12=Main!V8,1,0),0)</f>
        <v>0</v>
      </c>
      <c r="C15" t="s">
        <v>16</v>
      </c>
      <c r="D15" t="s">
        <v>19</v>
      </c>
      <c r="E15" s="6">
        <f t="shared" si="2"/>
        <v>2E-3</v>
      </c>
      <c r="F15" s="6">
        <f t="shared" si="1"/>
        <v>3.5000000000000001E-3</v>
      </c>
      <c r="G15" s="6">
        <f t="shared" si="1"/>
        <v>4.0000000000000001E-3</v>
      </c>
      <c r="H15" s="6">
        <f t="shared" si="1"/>
        <v>6.0000000000000001E-3</v>
      </c>
      <c r="I15" s="6">
        <f t="shared" si="1"/>
        <v>8.9999999999999993E-3</v>
      </c>
      <c r="J15" s="6">
        <f t="shared" si="1"/>
        <v>1.2E-2</v>
      </c>
      <c r="K15" s="6">
        <f t="shared" si="1"/>
        <v>1.4E-2</v>
      </c>
      <c r="L15" s="6">
        <f t="shared" si="1"/>
        <v>1.6E-2</v>
      </c>
      <c r="M15" s="6">
        <f t="shared" si="1"/>
        <v>1.6E-2</v>
      </c>
      <c r="N15" s="6">
        <f t="shared" ref="N15:N19" si="3">N8*0.8</f>
        <v>1</v>
      </c>
      <c r="P15" s="6">
        <f>IF((B15+E3)=2,E15,0)</f>
        <v>0</v>
      </c>
      <c r="Q15" s="6">
        <f>IF((B15+F3)=2,F15,0)</f>
        <v>0</v>
      </c>
      <c r="R15" s="6">
        <f>IF((B15+G3)=2,G15,0)</f>
        <v>0</v>
      </c>
      <c r="S15" s="6">
        <f>IF((B15+H3)=2,H15,0)</f>
        <v>0</v>
      </c>
      <c r="T15" s="6">
        <f>IF((B15+I3)=2,I15,0)</f>
        <v>0</v>
      </c>
      <c r="U15" s="6">
        <f>IF((B15+J3)=2,J15,0)</f>
        <v>0</v>
      </c>
      <c r="V15" s="6">
        <f>IF((B15+K3)=2,K15,0)</f>
        <v>0</v>
      </c>
      <c r="W15" s="6">
        <f>IF((B15+L3)=2,L15,0)</f>
        <v>0</v>
      </c>
      <c r="X15" s="6">
        <f>IF((B15+M3)=2,M15,0)</f>
        <v>0</v>
      </c>
    </row>
    <row r="16" spans="1:24" x14ac:dyDescent="0.2">
      <c r="B16">
        <f>IF(Main!I11=Main!T8,IF(Main!I12=Main!V9,1,0),0)</f>
        <v>0</v>
      </c>
      <c r="C16" t="s">
        <v>16</v>
      </c>
      <c r="D16" t="s">
        <v>21</v>
      </c>
      <c r="E16" s="6">
        <f t="shared" si="2"/>
        <v>1.8399999999999998E-3</v>
      </c>
      <c r="F16" s="6">
        <f t="shared" si="1"/>
        <v>3.2199999999999998E-3</v>
      </c>
      <c r="G16" s="6">
        <f t="shared" si="1"/>
        <v>3.6799999999999997E-3</v>
      </c>
      <c r="H16" s="6">
        <f t="shared" si="1"/>
        <v>5.5199999999999997E-3</v>
      </c>
      <c r="I16" s="6">
        <f t="shared" si="1"/>
        <v>8.2799999999999992E-3</v>
      </c>
      <c r="J16" s="6">
        <f t="shared" si="1"/>
        <v>1.1039999999999999E-2</v>
      </c>
      <c r="K16" s="6">
        <f t="shared" si="1"/>
        <v>1.2879999999999999E-2</v>
      </c>
      <c r="L16" s="6">
        <f t="shared" si="1"/>
        <v>1.4719999999999999E-2</v>
      </c>
      <c r="M16" s="6">
        <f t="shared" si="1"/>
        <v>1.4719999999999999E-2</v>
      </c>
      <c r="N16" s="6">
        <f t="shared" si="3"/>
        <v>0.91999999999999993</v>
      </c>
      <c r="P16" s="6">
        <f>IF((B16+E3)=2,E16,0)</f>
        <v>0</v>
      </c>
      <c r="Q16" s="6">
        <f>IF((B16+F3)=2,F16,0)</f>
        <v>0</v>
      </c>
      <c r="R16" s="6">
        <f>IF((B16+G3)=2,G16,0)</f>
        <v>0</v>
      </c>
      <c r="S16" s="6">
        <f>IF((B16+H3)=2,H16,0)</f>
        <v>0</v>
      </c>
      <c r="T16" s="6">
        <f>IF((B16+I3)=2,I16,0)</f>
        <v>0</v>
      </c>
      <c r="U16" s="6">
        <f>IF((B16+J3)=2,J16,0)</f>
        <v>0</v>
      </c>
      <c r="V16" s="6">
        <f>IF((B16+K3)=2,K16,0)</f>
        <v>0</v>
      </c>
      <c r="W16" s="6">
        <f>IF((B16+L3)=2,L16,0)</f>
        <v>0</v>
      </c>
      <c r="X16" s="6">
        <f>IF((B16+M3)=2,M16,0)</f>
        <v>0</v>
      </c>
    </row>
    <row r="17" spans="1:24" x14ac:dyDescent="0.2">
      <c r="B17">
        <f>IF(Main!I11=Main!T8,IF(Main!I12=Main!V10,1,0),0)</f>
        <v>0</v>
      </c>
      <c r="C17" t="s">
        <v>16</v>
      </c>
      <c r="D17" t="s">
        <v>30</v>
      </c>
      <c r="E17" s="6">
        <f t="shared" si="2"/>
        <v>2.0800000000000003E-3</v>
      </c>
      <c r="F17" s="6">
        <f t="shared" si="1"/>
        <v>3.64E-3</v>
      </c>
      <c r="G17" s="6">
        <f t="shared" si="1"/>
        <v>4.1600000000000005E-3</v>
      </c>
      <c r="H17" s="6">
        <f t="shared" si="1"/>
        <v>6.2400000000000008E-3</v>
      </c>
      <c r="I17" s="6">
        <f t="shared" si="1"/>
        <v>9.3600000000000003E-3</v>
      </c>
      <c r="J17" s="6">
        <f t="shared" si="1"/>
        <v>1.2480000000000002E-2</v>
      </c>
      <c r="K17" s="6">
        <f t="shared" si="1"/>
        <v>1.456E-2</v>
      </c>
      <c r="L17" s="6">
        <f t="shared" si="1"/>
        <v>1.6640000000000002E-2</v>
      </c>
      <c r="M17" s="6">
        <f t="shared" si="1"/>
        <v>1.6640000000000002E-2</v>
      </c>
      <c r="N17" s="6">
        <f t="shared" si="3"/>
        <v>1.04</v>
      </c>
      <c r="P17" s="6">
        <f>IF((B17+E3)=2,E17,0)</f>
        <v>0</v>
      </c>
      <c r="Q17" s="6">
        <f>IF((B17+F3)=2,F17,0)</f>
        <v>0</v>
      </c>
      <c r="R17" s="6">
        <f>IF((B17+G3)=2,G17,0)</f>
        <v>0</v>
      </c>
      <c r="S17" s="6">
        <f>IF((B17+H3)=2,H17,0)</f>
        <v>0</v>
      </c>
      <c r="T17" s="6">
        <f>IF((B17+I3)=2,I17,0)</f>
        <v>0</v>
      </c>
      <c r="U17" s="6">
        <f>IF((B17+J3)=2,J17,0)</f>
        <v>0</v>
      </c>
      <c r="V17" s="6">
        <f>IF((B17+K3)=2,K17,0)</f>
        <v>0</v>
      </c>
      <c r="W17" s="6">
        <f>IF((B17+L3)=2,L17,0)</f>
        <v>0</v>
      </c>
      <c r="X17" s="6">
        <f>IF((B17+M3)=2,M17,0)</f>
        <v>0</v>
      </c>
    </row>
    <row r="18" spans="1:24" x14ac:dyDescent="0.2">
      <c r="B18">
        <f>IF(Main!I11=Main!T8,IF(Main!I12=Main!V11,1,0),0)</f>
        <v>0</v>
      </c>
      <c r="C18" t="s">
        <v>16</v>
      </c>
      <c r="D18" t="s">
        <v>31</v>
      </c>
      <c r="E18" s="6">
        <f t="shared" si="2"/>
        <v>2.0800000000000003E-3</v>
      </c>
      <c r="F18" s="6">
        <f t="shared" si="1"/>
        <v>3.64E-3</v>
      </c>
      <c r="G18" s="6">
        <f t="shared" si="1"/>
        <v>4.1600000000000005E-3</v>
      </c>
      <c r="H18" s="6">
        <f t="shared" si="1"/>
        <v>6.2400000000000008E-3</v>
      </c>
      <c r="I18" s="6">
        <f t="shared" si="1"/>
        <v>9.3600000000000003E-3</v>
      </c>
      <c r="J18" s="6">
        <f t="shared" si="1"/>
        <v>1.2480000000000002E-2</v>
      </c>
      <c r="K18" s="6">
        <f t="shared" si="1"/>
        <v>1.456E-2</v>
      </c>
      <c r="L18" s="6">
        <f t="shared" si="1"/>
        <v>1.6640000000000002E-2</v>
      </c>
      <c r="M18" s="6">
        <f t="shared" si="1"/>
        <v>1.6640000000000002E-2</v>
      </c>
      <c r="N18" s="6">
        <f t="shared" si="3"/>
        <v>1.04</v>
      </c>
      <c r="P18" s="6">
        <f>IF((B18+E3)=2,E18,0)</f>
        <v>0</v>
      </c>
      <c r="Q18" s="6">
        <f>IF((B18+F3)=2,F18,0)</f>
        <v>0</v>
      </c>
      <c r="R18" s="6">
        <f>IF((B18+G3)=2,G18,0)</f>
        <v>0</v>
      </c>
      <c r="S18" s="6">
        <f>IF((B18+H3)=2,H18,0)</f>
        <v>0</v>
      </c>
      <c r="T18" s="6">
        <f>IF((B18+I3)=2,I18,0)</f>
        <v>0</v>
      </c>
      <c r="U18" s="6">
        <f>IF((B18+J3)=2,J18,0)</f>
        <v>0</v>
      </c>
      <c r="V18" s="6">
        <f>IF((B18+K3)=2,K18,0)</f>
        <v>0</v>
      </c>
      <c r="W18" s="6">
        <f>IF((B18+L3)=2,L18,0)</f>
        <v>0</v>
      </c>
      <c r="X18" s="6">
        <f>IF((B18+M3)=2,M18,0)</f>
        <v>0</v>
      </c>
    </row>
    <row r="19" spans="1:24" x14ac:dyDescent="0.2">
      <c r="B19">
        <f>IF(Main!I11=Main!T8,IF(Main!I12=Main!V12,1,0),0)</f>
        <v>0</v>
      </c>
      <c r="C19" t="s">
        <v>16</v>
      </c>
      <c r="D19" t="s">
        <v>23</v>
      </c>
      <c r="E19" s="6">
        <f t="shared" si="2"/>
        <v>1.92E-3</v>
      </c>
      <c r="F19" s="6">
        <f t="shared" si="1"/>
        <v>3.3600000000000001E-3</v>
      </c>
      <c r="G19" s="6">
        <f t="shared" si="1"/>
        <v>3.8400000000000001E-3</v>
      </c>
      <c r="H19" s="6">
        <f t="shared" si="1"/>
        <v>5.7599999999999995E-3</v>
      </c>
      <c r="I19" s="6">
        <f t="shared" si="1"/>
        <v>8.6399999999999984E-3</v>
      </c>
      <c r="J19" s="6">
        <f t="shared" si="1"/>
        <v>1.1519999999999999E-2</v>
      </c>
      <c r="K19" s="6">
        <f t="shared" si="1"/>
        <v>1.3440000000000001E-2</v>
      </c>
      <c r="L19" s="6">
        <f t="shared" si="1"/>
        <v>1.536E-2</v>
      </c>
      <c r="M19" s="6">
        <f t="shared" si="1"/>
        <v>1.536E-2</v>
      </c>
      <c r="N19" s="6">
        <f t="shared" si="3"/>
        <v>0.96</v>
      </c>
      <c r="P19" s="6">
        <f>IF((B19+E3)=2,E19,0)</f>
        <v>0</v>
      </c>
      <c r="Q19" s="6">
        <f>IF((B19+F3)=2,F19,0)</f>
        <v>0</v>
      </c>
      <c r="R19" s="6">
        <f>IF((B19+G3)=2,G19,0)</f>
        <v>0</v>
      </c>
      <c r="S19" s="6">
        <f>IF((B19+H3)=2,H19,0)</f>
        <v>0</v>
      </c>
      <c r="T19" s="6">
        <f>IF((B19+I3)=2,I19,0)</f>
        <v>0</v>
      </c>
      <c r="U19" s="6">
        <f>IF((B19+J3)=2,J19,0)</f>
        <v>0</v>
      </c>
      <c r="V19" s="6">
        <f>IF((B19+K3)=2,K19,0)</f>
        <v>0</v>
      </c>
      <c r="W19" s="6">
        <f>IF((B19+L3)=2,L19,0)</f>
        <v>0</v>
      </c>
      <c r="X19" s="6">
        <f>IF((B19+M3)=2,M19,0)</f>
        <v>0</v>
      </c>
    </row>
    <row r="20" spans="1:24" x14ac:dyDescent="0.2">
      <c r="B20" s="1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">
      <c r="B21" s="1">
        <f>IF(Main!I11=Main!T9,IF(Main!I12=Main!W7,1,0),0)</f>
        <v>1</v>
      </c>
      <c r="C21" t="s">
        <v>17</v>
      </c>
      <c r="D21" t="s">
        <v>20</v>
      </c>
      <c r="E21" s="6">
        <f t="shared" si="2"/>
        <v>2.0400000000000001E-3</v>
      </c>
      <c r="F21" s="6">
        <f t="shared" si="1"/>
        <v>3.5700000000000003E-3</v>
      </c>
      <c r="G21" s="6">
        <f t="shared" si="1"/>
        <v>4.0800000000000003E-3</v>
      </c>
      <c r="H21" s="6">
        <f t="shared" si="1"/>
        <v>6.1200000000000004E-3</v>
      </c>
      <c r="I21" s="6">
        <f t="shared" si="1"/>
        <v>9.1799999999999989E-3</v>
      </c>
      <c r="J21" s="6">
        <f t="shared" si="1"/>
        <v>1.2240000000000001E-2</v>
      </c>
      <c r="K21" s="6">
        <f t="shared" si="1"/>
        <v>1.4280000000000001E-2</v>
      </c>
      <c r="L21" s="6">
        <f t="shared" si="1"/>
        <v>1.6320000000000001E-2</v>
      </c>
      <c r="M21" s="6">
        <f t="shared" si="1"/>
        <v>1.6320000000000001E-2</v>
      </c>
      <c r="N21" s="6">
        <f>N7*0.85</f>
        <v>1.02</v>
      </c>
      <c r="P21" s="6">
        <f>IF((B21+E3)=2,E21,0)</f>
        <v>0</v>
      </c>
      <c r="Q21" s="6">
        <f>IF((B21+F3)=2,F21,0)</f>
        <v>0</v>
      </c>
      <c r="R21" s="6">
        <f>IF((B21+G3)=2,G21,0)</f>
        <v>0</v>
      </c>
      <c r="S21" s="6">
        <f>IF((B21+H3)=2,H21,0)</f>
        <v>0</v>
      </c>
      <c r="T21" s="6">
        <f>IF((B21+I3)=2,I21,0)</f>
        <v>9.1799999999999989E-3</v>
      </c>
      <c r="U21" s="6">
        <f>IF((B21+J3)=2,J21,0)</f>
        <v>0</v>
      </c>
      <c r="V21" s="6">
        <f>IF((B21+K3)=2,K21,0)</f>
        <v>0</v>
      </c>
      <c r="W21" s="6">
        <f>IF((B21+L3)=2,L21,0)</f>
        <v>0</v>
      </c>
      <c r="X21" s="6">
        <f>IF((B21+M3)=2,M21,0)</f>
        <v>0</v>
      </c>
    </row>
    <row r="22" spans="1:24" x14ac:dyDescent="0.2">
      <c r="B22" s="1">
        <f>IF(Main!I11=Main!T9,IF(Main!I12=Main!W8,1,0),0)</f>
        <v>0</v>
      </c>
      <c r="C22" t="s">
        <v>17</v>
      </c>
      <c r="D22" t="s">
        <v>19</v>
      </c>
      <c r="E22" s="6">
        <f t="shared" si="2"/>
        <v>2.1250000000000002E-3</v>
      </c>
      <c r="F22" s="6">
        <f t="shared" si="1"/>
        <v>3.7187500000000003E-3</v>
      </c>
      <c r="G22" s="6">
        <f t="shared" si="1"/>
        <v>4.2500000000000003E-3</v>
      </c>
      <c r="H22" s="6">
        <f t="shared" si="1"/>
        <v>6.3750000000000005E-3</v>
      </c>
      <c r="I22" s="6">
        <f t="shared" si="1"/>
        <v>9.5624999999999998E-3</v>
      </c>
      <c r="J22" s="6">
        <f t="shared" si="1"/>
        <v>1.2750000000000001E-2</v>
      </c>
      <c r="K22" s="6">
        <f t="shared" si="1"/>
        <v>1.4875000000000001E-2</v>
      </c>
      <c r="L22" s="6">
        <f t="shared" si="1"/>
        <v>1.7000000000000001E-2</v>
      </c>
      <c r="M22" s="6">
        <f t="shared" si="1"/>
        <v>1.7000000000000001E-2</v>
      </c>
      <c r="N22" s="6">
        <f t="shared" ref="N22" si="4">N8*0.85</f>
        <v>1.0625</v>
      </c>
      <c r="P22" s="6">
        <f>IF((B22+E3)=2,E22,0)</f>
        <v>0</v>
      </c>
      <c r="Q22" s="6">
        <f>IF((B22+F3)=2,F22,0)</f>
        <v>0</v>
      </c>
      <c r="R22" s="6">
        <f>IF((B22+G3)=2,G22,0)</f>
        <v>0</v>
      </c>
      <c r="S22" s="6">
        <f>IF((B22+H3)=2,H22,0)</f>
        <v>0</v>
      </c>
      <c r="T22" s="6">
        <f>IF((B22+I3)=2,I22,0)</f>
        <v>0</v>
      </c>
      <c r="U22" s="6">
        <f>IF((B22+J3)=2,J22,0)</f>
        <v>0</v>
      </c>
      <c r="V22" s="6">
        <f>IF((B22+K3)=2,K22,0)</f>
        <v>0</v>
      </c>
      <c r="W22" s="6">
        <f>IF((B22+L3)=2,L22,0)</f>
        <v>0</v>
      </c>
      <c r="X22" s="6">
        <f>IF((B22+M3)=2,M22,0)</f>
        <v>0</v>
      </c>
    </row>
    <row r="23" spans="1:24" x14ac:dyDescent="0.2">
      <c r="B23" s="1">
        <f>IF(Main!I11=Main!T9,IF(Main!I12=Main!W9,1,0),0)</f>
        <v>0</v>
      </c>
      <c r="C23" t="s">
        <v>17</v>
      </c>
      <c r="D23" t="s">
        <v>22</v>
      </c>
      <c r="E23" s="6">
        <f t="shared" si="2"/>
        <v>2.2100000000000002E-3</v>
      </c>
      <c r="F23" s="6">
        <f t="shared" si="2"/>
        <v>3.8674999999999998E-3</v>
      </c>
      <c r="G23" s="6">
        <f t="shared" si="2"/>
        <v>4.4200000000000003E-3</v>
      </c>
      <c r="H23" s="6">
        <f t="shared" si="2"/>
        <v>6.6299999999999996E-3</v>
      </c>
      <c r="I23" s="6">
        <f t="shared" si="2"/>
        <v>9.944999999999999E-3</v>
      </c>
      <c r="J23" s="6">
        <f t="shared" si="2"/>
        <v>1.3259999999999999E-2</v>
      </c>
      <c r="K23" s="6">
        <f t="shared" si="2"/>
        <v>1.5469999999999999E-2</v>
      </c>
      <c r="L23" s="6">
        <f t="shared" si="2"/>
        <v>1.7680000000000001E-2</v>
      </c>
      <c r="M23" s="6">
        <f t="shared" si="2"/>
        <v>1.7680000000000001E-2</v>
      </c>
      <c r="N23" s="6">
        <f>N11*0.85</f>
        <v>1.105</v>
      </c>
      <c r="P23" s="6">
        <f>IF((B23+E3)=2,E23,0)</f>
        <v>0</v>
      </c>
      <c r="Q23" s="6">
        <f>IF((B23+F3)=2,F23,0)</f>
        <v>0</v>
      </c>
      <c r="R23" s="6">
        <f>IF((B23+G3)=2,G23,0)</f>
        <v>0</v>
      </c>
      <c r="S23" s="6">
        <f>IF((B23+H3)=2,H23,0)</f>
        <v>0</v>
      </c>
      <c r="T23" s="6">
        <f>IF((B23+I3)=2,I23,0)</f>
        <v>0</v>
      </c>
      <c r="U23" s="6">
        <f>IF((B23+J3)=2,J23,0)</f>
        <v>0</v>
      </c>
      <c r="V23" s="6">
        <f>IF((B23+K3)=2,K23,0)</f>
        <v>0</v>
      </c>
      <c r="W23" s="6">
        <f>IF((B23+L3)=2,L23,0)</f>
        <v>0</v>
      </c>
      <c r="X23" s="6">
        <f>IF((B23+M3)=2,M23,0)</f>
        <v>0</v>
      </c>
    </row>
    <row r="24" spans="1:24" x14ac:dyDescent="0.2">
      <c r="B24" s="1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">
      <c r="B25" s="1">
        <f>IF(Main!I11=Main!T10,IF(Main!I12=Main!X7,1,0),0)</f>
        <v>0</v>
      </c>
      <c r="C25" t="s">
        <v>24</v>
      </c>
      <c r="D25" t="s">
        <v>23</v>
      </c>
      <c r="E25" s="6">
        <f>E26*1.05</f>
        <v>2.1000000000000003E-3</v>
      </c>
      <c r="F25" s="6">
        <f t="shared" ref="F25:M25" si="5">F26*1.05</f>
        <v>3.6750000000000003E-3</v>
      </c>
      <c r="G25" s="6">
        <f t="shared" si="5"/>
        <v>4.2000000000000006E-3</v>
      </c>
      <c r="H25" s="6">
        <f t="shared" si="5"/>
        <v>6.3E-3</v>
      </c>
      <c r="I25" s="6">
        <f t="shared" si="5"/>
        <v>9.4500000000000001E-3</v>
      </c>
      <c r="J25" s="6">
        <f t="shared" si="5"/>
        <v>1.26E-2</v>
      </c>
      <c r="K25" s="6">
        <f t="shared" si="5"/>
        <v>1.4700000000000001E-2</v>
      </c>
      <c r="L25" s="6">
        <f t="shared" si="5"/>
        <v>1.6800000000000002E-2</v>
      </c>
      <c r="M25" s="6">
        <f t="shared" si="5"/>
        <v>1.6800000000000002E-2</v>
      </c>
      <c r="N25" s="6">
        <v>1.05</v>
      </c>
      <c r="P25" s="6">
        <f>IF((B25+E3)=2,E25,0)</f>
        <v>0</v>
      </c>
      <c r="Q25" s="6">
        <f>IF((B25+F3)=2,F25,0)</f>
        <v>0</v>
      </c>
      <c r="R25" s="6">
        <f>IF((B25+G3)=2,G25,0)</f>
        <v>0</v>
      </c>
      <c r="S25" s="6">
        <f>IF((B25+H3)=2,H25,0)</f>
        <v>0</v>
      </c>
      <c r="T25" s="6">
        <f>IF((B25+I3)=2,I25,0)</f>
        <v>0</v>
      </c>
      <c r="U25" s="6">
        <f>IF((B25+J3)=2,J25,0)</f>
        <v>0</v>
      </c>
      <c r="V25" s="6">
        <f>IF((B25+K3)=2,K25,0)</f>
        <v>0</v>
      </c>
      <c r="W25" s="6">
        <f>IF((B25+L3)=2,L25,0)</f>
        <v>0</v>
      </c>
      <c r="X25" s="6">
        <f>IF((B25+M3)=2,M25,0)</f>
        <v>0</v>
      </c>
    </row>
    <row r="26" spans="1:24" x14ac:dyDescent="0.2">
      <c r="B26" s="1">
        <f>IF(Main!I11=Main!T10,IF(Main!I12=Main!X8,1,0),0)</f>
        <v>0</v>
      </c>
      <c r="C26" t="s">
        <v>24</v>
      </c>
      <c r="D26" t="s">
        <v>20</v>
      </c>
      <c r="E26" s="6">
        <v>2E-3</v>
      </c>
      <c r="F26" s="6">
        <v>3.5000000000000001E-3</v>
      </c>
      <c r="G26" s="6">
        <v>4.0000000000000001E-3</v>
      </c>
      <c r="H26" s="6">
        <v>6.0000000000000001E-3</v>
      </c>
      <c r="I26" s="6">
        <v>8.9999999999999993E-3</v>
      </c>
      <c r="J26" s="6">
        <v>1.2E-2</v>
      </c>
      <c r="K26" s="6">
        <v>1.4E-2</v>
      </c>
      <c r="L26" s="6">
        <v>1.6E-2</v>
      </c>
      <c r="M26" s="6">
        <v>1.6E-2</v>
      </c>
      <c r="N26" s="6">
        <v>1</v>
      </c>
      <c r="P26" s="6">
        <f>IF((B26+E3)=2,E26,0)</f>
        <v>0</v>
      </c>
      <c r="Q26" s="6">
        <f>IF((B26+F3)=2,F26,0)</f>
        <v>0</v>
      </c>
      <c r="R26" s="6">
        <f>IF((B26+G3)=2,G26,0)</f>
        <v>0</v>
      </c>
      <c r="S26" s="6">
        <f>IF((B26+H3)=2,H26,0)</f>
        <v>0</v>
      </c>
      <c r="T26" s="6">
        <f>IF((B26+I3)=2,I26,0)</f>
        <v>0</v>
      </c>
      <c r="U26" s="6">
        <f>IF((B26+J3)=2,J26,0)</f>
        <v>0</v>
      </c>
      <c r="V26" s="6">
        <f>IF((B26+K3)=2,K26,0)</f>
        <v>0</v>
      </c>
      <c r="W26" s="6">
        <f>IF((B26+L3)=2,L26,0)</f>
        <v>0</v>
      </c>
      <c r="X26" s="6">
        <f>IF((B26+M3)=2,M26,0)</f>
        <v>0</v>
      </c>
    </row>
    <row r="28" spans="1:24" x14ac:dyDescent="0.2">
      <c r="A28" s="7"/>
      <c r="B28" s="1"/>
      <c r="E28">
        <v>2E-3</v>
      </c>
      <c r="F28">
        <v>3.5000000000000001E-3</v>
      </c>
      <c r="G28">
        <v>4.0000000000000001E-3</v>
      </c>
      <c r="H28">
        <v>6.0000000000000001E-3</v>
      </c>
      <c r="I28">
        <v>8.9999999999999993E-3</v>
      </c>
      <c r="J28">
        <v>1.2E-2</v>
      </c>
      <c r="K28">
        <v>1.4E-2</v>
      </c>
      <c r="L28">
        <v>1.6E-2</v>
      </c>
      <c r="M28">
        <v>1.6E-2</v>
      </c>
    </row>
    <row r="29" spans="1:24" x14ac:dyDescent="0.2">
      <c r="W29" t="s">
        <v>41</v>
      </c>
      <c r="X29" s="6">
        <f>SUM(P7:X26)</f>
        <v>9.1799999999999989E-3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9"/>
  <sheetViews>
    <sheetView workbookViewId="0">
      <selection activeCell="B28" sqref="B28"/>
    </sheetView>
  </sheetViews>
  <sheetFormatPr defaultRowHeight="12.75" x14ac:dyDescent="0.2"/>
  <cols>
    <col min="1" max="1" width="12.7109375" customWidth="1"/>
    <col min="2" max="2" width="8.140625" customWidth="1"/>
    <col min="3" max="3" width="11.85546875" customWidth="1"/>
    <col min="4" max="4" width="25.5703125" customWidth="1"/>
    <col min="5" max="5" width="8.85546875" customWidth="1"/>
    <col min="6" max="6" width="12.7109375" style="2" customWidth="1"/>
    <col min="7" max="7" width="8.85546875" style="1" customWidth="1"/>
    <col min="14" max="14" width="14.7109375" bestFit="1" customWidth="1"/>
  </cols>
  <sheetData>
    <row r="1" spans="1:24" s="2" customFormat="1" x14ac:dyDescent="0.2">
      <c r="D1" s="5" t="s">
        <v>2</v>
      </c>
      <c r="E1" s="2">
        <f t="shared" ref="E1:M1" si="0">(E2)*25.4</f>
        <v>1.5874999999999999</v>
      </c>
      <c r="F1" s="2">
        <f t="shared" si="0"/>
        <v>3.1749999999999998</v>
      </c>
      <c r="G1" s="2">
        <f t="shared" si="0"/>
        <v>4.7624999999999993</v>
      </c>
      <c r="H1" s="2">
        <f t="shared" si="0"/>
        <v>6.35</v>
      </c>
      <c r="I1" s="2">
        <f t="shared" si="0"/>
        <v>9.5249999999999986</v>
      </c>
      <c r="J1" s="2">
        <f t="shared" si="0"/>
        <v>12.7</v>
      </c>
      <c r="K1" s="2">
        <f t="shared" si="0"/>
        <v>15.875</v>
      </c>
      <c r="L1" s="2">
        <f t="shared" si="0"/>
        <v>19.049999999999997</v>
      </c>
      <c r="M1" s="2">
        <f t="shared" si="0"/>
        <v>25.4</v>
      </c>
      <c r="N1" s="5"/>
    </row>
    <row r="2" spans="1:24" s="1" customFormat="1" x14ac:dyDescent="0.2">
      <c r="D2" s="3" t="s">
        <v>3</v>
      </c>
      <c r="E2" s="1">
        <v>6.25E-2</v>
      </c>
      <c r="F2" s="1">
        <v>0.125</v>
      </c>
      <c r="G2" s="1">
        <v>0.1875</v>
      </c>
      <c r="H2" s="1">
        <v>0.25</v>
      </c>
      <c r="I2" s="1">
        <v>0.375</v>
      </c>
      <c r="J2" s="1">
        <v>0.5</v>
      </c>
      <c r="K2" s="1">
        <v>0.625</v>
      </c>
      <c r="L2" s="1">
        <v>0.75</v>
      </c>
      <c r="M2" s="1">
        <v>1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U2" s="1">
        <v>6</v>
      </c>
      <c r="V2" s="1">
        <v>7</v>
      </c>
      <c r="W2" s="1">
        <v>8</v>
      </c>
      <c r="X2" s="1">
        <v>9</v>
      </c>
    </row>
    <row r="3" spans="1:24" s="1" customFormat="1" x14ac:dyDescent="0.2">
      <c r="D3" s="3" t="s">
        <v>45</v>
      </c>
      <c r="E3" s="1">
        <f>IF(Main!I9=Main!Q7,1,IF(Main!I9=Main!R7,1,0))</f>
        <v>0</v>
      </c>
      <c r="F3" s="1">
        <f>IF(Main!I9=Main!Q8,1,IF(Main!I9=Main!R8,1,0))</f>
        <v>0</v>
      </c>
      <c r="G3" s="1">
        <f>IF(Main!I9=Main!Q9,1,IF(Main!I9=Main!R9,1,0))</f>
        <v>0</v>
      </c>
      <c r="H3" s="1">
        <f>IF(Main!I9=Main!Q10,1,IF(Main!I9=Main!R10,1,0))</f>
        <v>0</v>
      </c>
      <c r="I3" s="1">
        <f>IF(Main!I9=Main!Q11,1,IF(Main!I9=Main!R11,1,0))</f>
        <v>1</v>
      </c>
      <c r="J3" s="1">
        <f>IF(Main!I9=Main!Q12,1,IF(Main!I9=Main!R12,1,0))</f>
        <v>0</v>
      </c>
      <c r="K3" s="1">
        <f>IF(Main!I9=Main!Q13,1,IF(Main!I9=Main!R13,1,0))</f>
        <v>0</v>
      </c>
      <c r="L3" s="1">
        <f>IF(Main!I9=Main!Q14,1,IF(Main!I9=Main!R14,1,0))</f>
        <v>0</v>
      </c>
      <c r="M3" s="1">
        <f>IF(Main!I9=Main!Q15,1,IF(Main!I9=Main!R15,1,0))</f>
        <v>0</v>
      </c>
    </row>
    <row r="4" spans="1:24" s="1" customFormat="1" x14ac:dyDescent="0.2"/>
    <row r="5" spans="1:24" s="1" customFormat="1" ht="13.5" thickBot="1" x14ac:dyDescent="0.25">
      <c r="A5" s="4" t="s">
        <v>42</v>
      </c>
      <c r="B5" s="4" t="s">
        <v>45</v>
      </c>
      <c r="C5" s="4" t="s">
        <v>18</v>
      </c>
      <c r="D5" s="4" t="s">
        <v>26</v>
      </c>
      <c r="N5" s="1" t="s">
        <v>89</v>
      </c>
    </row>
    <row r="6" spans="1:24" s="1" customFormat="1" ht="13.5" thickTop="1" x14ac:dyDescent="0.2">
      <c r="E6" s="6"/>
      <c r="F6" s="6"/>
      <c r="G6" s="6"/>
      <c r="H6" s="6"/>
      <c r="I6" s="6"/>
      <c r="J6" s="6"/>
      <c r="K6" s="6"/>
      <c r="L6" s="6"/>
      <c r="M6" s="6"/>
      <c r="N6" s="6"/>
    </row>
    <row r="7" spans="1:24" s="1" customFormat="1" x14ac:dyDescent="0.2">
      <c r="B7" s="1">
        <f>IF(Main!I11=Main!T7,IF(Main!I12=Main!U7,1,0),0)</f>
        <v>0</v>
      </c>
      <c r="C7" s="1" t="s">
        <v>15</v>
      </c>
      <c r="D7" t="s">
        <v>27</v>
      </c>
      <c r="E7" s="6">
        <f>E$26*$N7</f>
        <v>2.3519999999999999E-3</v>
      </c>
      <c r="F7" s="6">
        <f t="shared" ref="F7:M22" si="1">F$26*$N7</f>
        <v>4.1159999999999999E-3</v>
      </c>
      <c r="G7" s="6">
        <f t="shared" si="1"/>
        <v>4.7039999999999998E-3</v>
      </c>
      <c r="H7" s="6">
        <f t="shared" si="1"/>
        <v>7.0559999999999998E-3</v>
      </c>
      <c r="I7" s="6">
        <f t="shared" si="1"/>
        <v>1.0584E-2</v>
      </c>
      <c r="J7" s="6">
        <f t="shared" si="1"/>
        <v>1.4112E-2</v>
      </c>
      <c r="K7" s="6">
        <f t="shared" si="1"/>
        <v>1.6463999999999999E-2</v>
      </c>
      <c r="L7" s="6">
        <f t="shared" si="1"/>
        <v>1.8815999999999999E-2</v>
      </c>
      <c r="M7" s="6">
        <f t="shared" si="1"/>
        <v>1.8815999999999999E-2</v>
      </c>
      <c r="N7" s="6">
        <v>1.2</v>
      </c>
      <c r="P7" s="6">
        <f>IF((B7+E3)=2,E7,0)</f>
        <v>0</v>
      </c>
      <c r="Q7" s="6">
        <f>IF((B7+F3)=2,F7,0)</f>
        <v>0</v>
      </c>
      <c r="R7" s="6">
        <f>IF((B7+G3)=2,G7,0)</f>
        <v>0</v>
      </c>
      <c r="S7" s="6">
        <f>IF((B7+H3)=2,H7,0)</f>
        <v>0</v>
      </c>
      <c r="T7" s="6">
        <f>IF((B7+I3)=2,I7,0)</f>
        <v>0</v>
      </c>
      <c r="U7" s="6">
        <f>IF((B7+J3)=2,J7,0)</f>
        <v>0</v>
      </c>
      <c r="V7" s="6">
        <f>IF((B7+K3)=2,K7,0)</f>
        <v>0</v>
      </c>
      <c r="W7" s="6">
        <f>IF((B7+L3)=2,L7,0)</f>
        <v>0</v>
      </c>
      <c r="X7" s="6">
        <f>IF((B7+M3)=2,M7,0)</f>
        <v>0</v>
      </c>
    </row>
    <row r="8" spans="1:24" x14ac:dyDescent="0.2">
      <c r="B8" s="1">
        <f>IF(Main!I11=Main!T7,IF(Main!I12=Main!U8,1,0),0)</f>
        <v>0</v>
      </c>
      <c r="C8" s="1" t="s">
        <v>15</v>
      </c>
      <c r="D8" t="s">
        <v>19</v>
      </c>
      <c r="E8" s="6">
        <f t="shared" ref="E8:M25" si="2">E$26*$N8</f>
        <v>2.4499999999999999E-3</v>
      </c>
      <c r="F8" s="6">
        <f t="shared" si="1"/>
        <v>4.2874999999999996E-3</v>
      </c>
      <c r="G8" s="6">
        <f t="shared" si="1"/>
        <v>4.8999999999999998E-3</v>
      </c>
      <c r="H8" s="6">
        <f t="shared" si="1"/>
        <v>7.3499999999999998E-3</v>
      </c>
      <c r="I8" s="6">
        <f t="shared" si="1"/>
        <v>1.1025E-2</v>
      </c>
      <c r="J8" s="6">
        <f t="shared" si="1"/>
        <v>1.47E-2</v>
      </c>
      <c r="K8" s="6">
        <f t="shared" si="1"/>
        <v>1.7149999999999999E-2</v>
      </c>
      <c r="L8" s="6">
        <f t="shared" si="1"/>
        <v>1.9599999999999999E-2</v>
      </c>
      <c r="M8" s="6">
        <f t="shared" si="1"/>
        <v>1.9599999999999999E-2</v>
      </c>
      <c r="N8" s="6">
        <v>1.25</v>
      </c>
      <c r="P8" s="6">
        <f>IF((B8+E3)=2,E8,0)</f>
        <v>0</v>
      </c>
      <c r="Q8" s="6">
        <f>IF((B8+F3)=2,F8,0)</f>
        <v>0</v>
      </c>
      <c r="R8" s="6">
        <f>IF((B8+G3)=2,G8,0)</f>
        <v>0</v>
      </c>
      <c r="S8" s="6">
        <f>IF((B8+H3)=2,H8,0)</f>
        <v>0</v>
      </c>
      <c r="T8" s="6">
        <f>IF((B8+I3)=2,I8,0)</f>
        <v>0</v>
      </c>
      <c r="U8" s="6">
        <f>IF((B8+J3)=2,J8,0)</f>
        <v>0</v>
      </c>
      <c r="V8" s="6">
        <f>IF((B8+K3)=2,K8,0)</f>
        <v>0</v>
      </c>
      <c r="W8" s="6">
        <f>IF((B8+L3)=2,L8,0)</f>
        <v>0</v>
      </c>
      <c r="X8" s="6">
        <f>IF((B8+M3)=2,M8,0)</f>
        <v>0</v>
      </c>
    </row>
    <row r="9" spans="1:24" x14ac:dyDescent="0.2">
      <c r="B9" s="1">
        <f>IF(Main!I11=Main!T7,IF(Main!I12=Main!U9,1,0),0)</f>
        <v>0</v>
      </c>
      <c r="C9" s="1" t="s">
        <v>15</v>
      </c>
      <c r="D9" t="s">
        <v>21</v>
      </c>
      <c r="E9" s="6">
        <f t="shared" si="2"/>
        <v>2.2539999999999999E-3</v>
      </c>
      <c r="F9" s="6">
        <f t="shared" si="1"/>
        <v>3.9444999999999992E-3</v>
      </c>
      <c r="G9" s="6">
        <f t="shared" si="1"/>
        <v>4.5079999999999999E-3</v>
      </c>
      <c r="H9" s="6">
        <f t="shared" si="1"/>
        <v>6.7619999999999989E-3</v>
      </c>
      <c r="I9" s="6">
        <f t="shared" si="1"/>
        <v>1.0142999999999999E-2</v>
      </c>
      <c r="J9" s="6">
        <f t="shared" si="1"/>
        <v>1.3523999999999998E-2</v>
      </c>
      <c r="K9" s="6">
        <f t="shared" si="1"/>
        <v>1.5777999999999997E-2</v>
      </c>
      <c r="L9" s="6">
        <f t="shared" si="1"/>
        <v>1.8031999999999999E-2</v>
      </c>
      <c r="M9" s="6">
        <f t="shared" si="1"/>
        <v>1.8031999999999999E-2</v>
      </c>
      <c r="N9" s="6">
        <v>1.1499999999999999</v>
      </c>
      <c r="P9" s="6">
        <f>IF((B9+E3)=2,E9,0)</f>
        <v>0</v>
      </c>
      <c r="Q9" s="6">
        <f>IF((B9+F3)=2,F9,0)</f>
        <v>0</v>
      </c>
      <c r="R9" s="6">
        <f>IF((B9+G3)=2,G9,0)</f>
        <v>0</v>
      </c>
      <c r="S9" s="6">
        <f>IF((B9+H3)=2,H9,0)</f>
        <v>0</v>
      </c>
      <c r="T9" s="6">
        <f>IF((B9+I3)=2,I9,0)</f>
        <v>0</v>
      </c>
      <c r="U9" s="6">
        <f>IF((B9+J3)=2,J9,0)</f>
        <v>0</v>
      </c>
      <c r="V9" s="6">
        <f>IF((B9+K3)=2,K9,0)</f>
        <v>0</v>
      </c>
      <c r="W9" s="6">
        <f>IF((B9+L3)=2,L9,0)</f>
        <v>0</v>
      </c>
      <c r="X9" s="6">
        <f>IF((B9+M3)=2,M9,0)</f>
        <v>0</v>
      </c>
    </row>
    <row r="10" spans="1:24" x14ac:dyDescent="0.2">
      <c r="B10" s="1">
        <f>IF(Main!I11=Main!T7,IF(Main!I12=Main!U10,1,0),0)</f>
        <v>0</v>
      </c>
      <c r="C10" s="1" t="s">
        <v>15</v>
      </c>
      <c r="D10" t="s">
        <v>30</v>
      </c>
      <c r="E10" s="6">
        <f t="shared" si="2"/>
        <v>2.5479999999999999E-3</v>
      </c>
      <c r="F10" s="6">
        <f t="shared" si="1"/>
        <v>4.4590000000000003E-3</v>
      </c>
      <c r="G10" s="6">
        <f t="shared" si="1"/>
        <v>5.0959999999999998E-3</v>
      </c>
      <c r="H10" s="6">
        <f t="shared" si="1"/>
        <v>7.6439999999999998E-3</v>
      </c>
      <c r="I10" s="6">
        <f t="shared" si="1"/>
        <v>1.1466E-2</v>
      </c>
      <c r="J10" s="6">
        <f t="shared" si="1"/>
        <v>1.5288E-2</v>
      </c>
      <c r="K10" s="6">
        <f t="shared" si="1"/>
        <v>1.7836000000000001E-2</v>
      </c>
      <c r="L10" s="6">
        <f t="shared" si="1"/>
        <v>2.0383999999999999E-2</v>
      </c>
      <c r="M10" s="6">
        <f t="shared" si="1"/>
        <v>2.0383999999999999E-2</v>
      </c>
      <c r="N10" s="6">
        <v>1.3</v>
      </c>
      <c r="P10" s="6">
        <f>IF((B10+E3)=2,E10,0)</f>
        <v>0</v>
      </c>
      <c r="Q10" s="6">
        <f>IF((B10+F3)=2,F10,0)</f>
        <v>0</v>
      </c>
      <c r="R10" s="6">
        <f>IF((B10+G3)=2,G10,0)</f>
        <v>0</v>
      </c>
      <c r="S10" s="6">
        <f>IF((B10+H3)=2,H10,0)</f>
        <v>0</v>
      </c>
      <c r="T10" s="6">
        <f>IF((B10+I3)=2,I10,0)</f>
        <v>0</v>
      </c>
      <c r="U10" s="6">
        <f>IF((B10+J3)=2,J10,0)</f>
        <v>0</v>
      </c>
      <c r="V10" s="6">
        <f>IF((B10+K3)=2,K10,0)</f>
        <v>0</v>
      </c>
      <c r="W10" s="6">
        <f>IF((B10+L3)=2,L10,0)</f>
        <v>0</v>
      </c>
      <c r="X10" s="6">
        <f>IF((B10+M3)=2,M10,0)</f>
        <v>0</v>
      </c>
    </row>
    <row r="11" spans="1:24" x14ac:dyDescent="0.2">
      <c r="B11" s="1">
        <f>IF(Main!I11=Main!T7,IF(Main!I12=Main!U11,1,0),0)</f>
        <v>0</v>
      </c>
      <c r="C11" s="1" t="s">
        <v>15</v>
      </c>
      <c r="D11" t="s">
        <v>31</v>
      </c>
      <c r="E11" s="6">
        <f t="shared" si="2"/>
        <v>2.5479999999999999E-3</v>
      </c>
      <c r="F11" s="6">
        <f t="shared" si="1"/>
        <v>4.4590000000000003E-3</v>
      </c>
      <c r="G11" s="6">
        <f t="shared" si="1"/>
        <v>5.0959999999999998E-3</v>
      </c>
      <c r="H11" s="6">
        <f t="shared" si="1"/>
        <v>7.6439999999999998E-3</v>
      </c>
      <c r="I11" s="6">
        <f t="shared" si="1"/>
        <v>1.1466E-2</v>
      </c>
      <c r="J11" s="6">
        <f t="shared" si="1"/>
        <v>1.5288E-2</v>
      </c>
      <c r="K11" s="6">
        <f t="shared" si="1"/>
        <v>1.7836000000000001E-2</v>
      </c>
      <c r="L11" s="6">
        <f t="shared" si="1"/>
        <v>2.0383999999999999E-2</v>
      </c>
      <c r="M11" s="6">
        <f t="shared" si="1"/>
        <v>2.0383999999999999E-2</v>
      </c>
      <c r="N11" s="6">
        <v>1.3</v>
      </c>
      <c r="P11" s="6">
        <f>IF((B11+E3)=2,E11,0)</f>
        <v>0</v>
      </c>
      <c r="Q11" s="6">
        <f>IF((B11+F3)=2,F11,0)</f>
        <v>0</v>
      </c>
      <c r="R11" s="6">
        <f>IF((B11+G3)=2,G11,0)</f>
        <v>0</v>
      </c>
      <c r="S11" s="6">
        <f>IF((B11+H3)=2,H11,0)</f>
        <v>0</v>
      </c>
      <c r="T11" s="6">
        <f>IF((B11+I3)=2,I11,0)</f>
        <v>0</v>
      </c>
      <c r="U11" s="6">
        <f>IF((B11+J3)=2,J11,0)</f>
        <v>0</v>
      </c>
      <c r="V11" s="6">
        <f>IF((B11+K3)=2,K11,0)</f>
        <v>0</v>
      </c>
      <c r="W11" s="6">
        <f>IF((B11+L3)=2,L11,0)</f>
        <v>0</v>
      </c>
      <c r="X11" s="6">
        <f>IF((B11+M3)=2,M11,0)</f>
        <v>0</v>
      </c>
    </row>
    <row r="12" spans="1:24" x14ac:dyDescent="0.2">
      <c r="B12" s="1">
        <f>IF(Main!I11=Main!T7,IF(Main!I12=Main!U12,1,0),)</f>
        <v>0</v>
      </c>
      <c r="C12" s="1" t="s">
        <v>15</v>
      </c>
      <c r="D12" t="s">
        <v>23</v>
      </c>
      <c r="E12" s="6">
        <f t="shared" si="2"/>
        <v>2.3519999999999999E-3</v>
      </c>
      <c r="F12" s="6">
        <f t="shared" si="1"/>
        <v>4.1159999999999999E-3</v>
      </c>
      <c r="G12" s="6">
        <f t="shared" si="1"/>
        <v>4.7039999999999998E-3</v>
      </c>
      <c r="H12" s="6">
        <f t="shared" si="1"/>
        <v>7.0559999999999998E-3</v>
      </c>
      <c r="I12" s="6">
        <f t="shared" si="1"/>
        <v>1.0584E-2</v>
      </c>
      <c r="J12" s="6">
        <f t="shared" si="1"/>
        <v>1.4112E-2</v>
      </c>
      <c r="K12" s="6">
        <f t="shared" si="1"/>
        <v>1.6463999999999999E-2</v>
      </c>
      <c r="L12" s="6">
        <f t="shared" si="1"/>
        <v>1.8815999999999999E-2</v>
      </c>
      <c r="M12" s="6">
        <f t="shared" si="1"/>
        <v>1.8815999999999999E-2</v>
      </c>
      <c r="N12" s="6">
        <v>1.2</v>
      </c>
      <c r="P12" s="6">
        <f>IF((B12+E3)=2,E12,0)</f>
        <v>0</v>
      </c>
      <c r="Q12" s="6">
        <f>IF((B12+F3)=2,F12,0)</f>
        <v>0</v>
      </c>
      <c r="R12" s="6">
        <f>IF((B12+G3)=2,G12,0)</f>
        <v>0</v>
      </c>
      <c r="S12" s="6">
        <f>IF((B12+H3)=2,H12,0)</f>
        <v>0</v>
      </c>
      <c r="T12" s="6">
        <f>IF((B12+I3)=2,I12,0)</f>
        <v>0</v>
      </c>
      <c r="U12" s="6">
        <f>IF((B12+J3)=2,J12,0)</f>
        <v>0</v>
      </c>
      <c r="V12" s="6">
        <f>IF((B12+K3)=2,K12,0)</f>
        <v>0</v>
      </c>
      <c r="W12" s="6">
        <f>IF((B12+L3)=2,L12,0)</f>
        <v>0</v>
      </c>
      <c r="X12" s="6">
        <f>IF((B12+M3)=2,M12,0)</f>
        <v>0</v>
      </c>
    </row>
    <row r="13" spans="1:24" x14ac:dyDescent="0.2">
      <c r="B13" s="1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">
      <c r="B14">
        <f>IF(Main!I11=Main!T8,IF(Main!I12=Main!V7,1,0),0)</f>
        <v>0</v>
      </c>
      <c r="C14" t="s">
        <v>16</v>
      </c>
      <c r="D14" t="s">
        <v>27</v>
      </c>
      <c r="E14" s="6">
        <f t="shared" si="2"/>
        <v>1.8815999999999998E-3</v>
      </c>
      <c r="F14" s="6">
        <f t="shared" si="1"/>
        <v>3.2927999999999998E-3</v>
      </c>
      <c r="G14" s="6">
        <f t="shared" si="1"/>
        <v>3.7631999999999995E-3</v>
      </c>
      <c r="H14" s="6">
        <f t="shared" si="1"/>
        <v>5.6447999999999993E-3</v>
      </c>
      <c r="I14" s="6">
        <f t="shared" si="1"/>
        <v>8.4671999999999994E-3</v>
      </c>
      <c r="J14" s="6">
        <f t="shared" si="1"/>
        <v>1.1289599999999999E-2</v>
      </c>
      <c r="K14" s="6">
        <f t="shared" si="1"/>
        <v>1.3171199999999999E-2</v>
      </c>
      <c r="L14" s="6">
        <f t="shared" si="1"/>
        <v>1.5052799999999998E-2</v>
      </c>
      <c r="M14" s="6">
        <f t="shared" si="1"/>
        <v>1.5052799999999998E-2</v>
      </c>
      <c r="N14" s="6">
        <f>N7*0.8</f>
        <v>0.96</v>
      </c>
      <c r="P14" s="6">
        <f>IF((B14+E3)=2,E14,0)</f>
        <v>0</v>
      </c>
      <c r="Q14" s="6">
        <f>IF((B14+F3)=2,F14,0)</f>
        <v>0</v>
      </c>
      <c r="R14" s="6">
        <f>IF((B14+G3)=2,G14,0)</f>
        <v>0</v>
      </c>
      <c r="S14" s="6">
        <f>IF((B14+H3)=2,H14,0)</f>
        <v>0</v>
      </c>
      <c r="T14" s="6">
        <f>IF((B14+I3)=2,I14,0)</f>
        <v>0</v>
      </c>
      <c r="U14" s="6">
        <f>IF((B14+J3)=2,J14,0)</f>
        <v>0</v>
      </c>
      <c r="V14" s="6">
        <f>IF((B14+K3)=2,K14,0)</f>
        <v>0</v>
      </c>
      <c r="W14" s="6">
        <f>IF((B14+L3)=2,L14,0)</f>
        <v>0</v>
      </c>
      <c r="X14" s="6">
        <f>IF((B14+M3)=2,M14,0)</f>
        <v>0</v>
      </c>
    </row>
    <row r="15" spans="1:24" x14ac:dyDescent="0.2">
      <c r="B15">
        <f>IF(Main!I11=Main!T8,IF(Main!I12=Main!V8,1,0),0)</f>
        <v>0</v>
      </c>
      <c r="C15" t="s">
        <v>16</v>
      </c>
      <c r="D15" t="s">
        <v>19</v>
      </c>
      <c r="E15" s="6">
        <f t="shared" si="2"/>
        <v>1.9599999999999999E-3</v>
      </c>
      <c r="F15" s="6">
        <f t="shared" si="1"/>
        <v>3.4299999999999999E-3</v>
      </c>
      <c r="G15" s="6">
        <f t="shared" si="1"/>
        <v>3.9199999999999999E-3</v>
      </c>
      <c r="H15" s="6">
        <f t="shared" si="1"/>
        <v>5.8799999999999998E-3</v>
      </c>
      <c r="I15" s="6">
        <f t="shared" si="1"/>
        <v>8.8199999999999997E-3</v>
      </c>
      <c r="J15" s="6">
        <f t="shared" si="1"/>
        <v>1.176E-2</v>
      </c>
      <c r="K15" s="6">
        <f t="shared" si="1"/>
        <v>1.372E-2</v>
      </c>
      <c r="L15" s="6">
        <f t="shared" si="1"/>
        <v>1.5679999999999999E-2</v>
      </c>
      <c r="M15" s="6">
        <f t="shared" si="1"/>
        <v>1.5679999999999999E-2</v>
      </c>
      <c r="N15" s="6">
        <f t="shared" ref="N15:N19" si="3">N8*0.8</f>
        <v>1</v>
      </c>
      <c r="P15" s="6">
        <f>IF((B15+E3)=2,E15,0)</f>
        <v>0</v>
      </c>
      <c r="Q15" s="6">
        <f>IF((B15+F3)=2,F15,0)</f>
        <v>0</v>
      </c>
      <c r="R15" s="6">
        <f>IF((B15+G3)=2,G15,0)</f>
        <v>0</v>
      </c>
      <c r="S15" s="6">
        <f>IF((B15+H3)=2,H15,0)</f>
        <v>0</v>
      </c>
      <c r="T15" s="6">
        <f>IF((B15+I3)=2,I15,0)</f>
        <v>0</v>
      </c>
      <c r="U15" s="6">
        <f>IF((B15+J3)=2,J15,0)</f>
        <v>0</v>
      </c>
      <c r="V15" s="6">
        <f>IF((B15+K3)=2,K15,0)</f>
        <v>0</v>
      </c>
      <c r="W15" s="6">
        <f>IF((B15+L3)=2,L15,0)</f>
        <v>0</v>
      </c>
      <c r="X15" s="6">
        <f>IF((B15+M3)=2,M15,0)</f>
        <v>0</v>
      </c>
    </row>
    <row r="16" spans="1:24" x14ac:dyDescent="0.2">
      <c r="B16">
        <f>IF(Main!I11=Main!T8,IF(Main!I12=Main!V9,1,0),0)</f>
        <v>0</v>
      </c>
      <c r="C16" t="s">
        <v>16</v>
      </c>
      <c r="D16" t="s">
        <v>21</v>
      </c>
      <c r="E16" s="6">
        <f t="shared" si="2"/>
        <v>1.8031999999999998E-3</v>
      </c>
      <c r="F16" s="6">
        <f t="shared" si="1"/>
        <v>3.1555999999999997E-3</v>
      </c>
      <c r="G16" s="6">
        <f t="shared" si="1"/>
        <v>3.6063999999999996E-3</v>
      </c>
      <c r="H16" s="6">
        <f t="shared" si="1"/>
        <v>5.4095999999999997E-3</v>
      </c>
      <c r="I16" s="6">
        <f t="shared" si="1"/>
        <v>8.114399999999999E-3</v>
      </c>
      <c r="J16" s="6">
        <f t="shared" si="1"/>
        <v>1.0819199999999999E-2</v>
      </c>
      <c r="K16" s="6">
        <f t="shared" si="1"/>
        <v>1.2622399999999999E-2</v>
      </c>
      <c r="L16" s="6">
        <f t="shared" si="1"/>
        <v>1.4425599999999998E-2</v>
      </c>
      <c r="M16" s="6">
        <f t="shared" si="1"/>
        <v>1.4425599999999998E-2</v>
      </c>
      <c r="N16" s="6">
        <f t="shared" si="3"/>
        <v>0.91999999999999993</v>
      </c>
      <c r="P16" s="6">
        <f>IF((B16+E3)=2,E16,0)</f>
        <v>0</v>
      </c>
      <c r="Q16" s="6">
        <f>IF((B16+F3)=2,F16,0)</f>
        <v>0</v>
      </c>
      <c r="R16" s="6">
        <f>IF((B16+G3)=2,G16,0)</f>
        <v>0</v>
      </c>
      <c r="S16" s="6">
        <f>IF((B16+H3)=2,H16,0)</f>
        <v>0</v>
      </c>
      <c r="T16" s="6">
        <f>IF((B16+I3)=2,I16,0)</f>
        <v>0</v>
      </c>
      <c r="U16" s="6">
        <f>IF((B16+J3)=2,J16,0)</f>
        <v>0</v>
      </c>
      <c r="V16" s="6">
        <f>IF((B16+K3)=2,K16,0)</f>
        <v>0</v>
      </c>
      <c r="W16" s="6">
        <f>IF((B16+L3)=2,L16,0)</f>
        <v>0</v>
      </c>
      <c r="X16" s="6">
        <f>IF((B16+M3)=2,M16,0)</f>
        <v>0</v>
      </c>
    </row>
    <row r="17" spans="1:24" x14ac:dyDescent="0.2">
      <c r="B17">
        <f>IF(Main!I11=Main!T8,IF(Main!I12=Main!V10,1,0),0)</f>
        <v>0</v>
      </c>
      <c r="C17" t="s">
        <v>16</v>
      </c>
      <c r="D17" t="s">
        <v>30</v>
      </c>
      <c r="E17" s="6">
        <f t="shared" si="2"/>
        <v>2.0384000000000001E-3</v>
      </c>
      <c r="F17" s="6">
        <f t="shared" si="1"/>
        <v>3.5672E-3</v>
      </c>
      <c r="G17" s="6">
        <f t="shared" si="1"/>
        <v>4.0768000000000002E-3</v>
      </c>
      <c r="H17" s="6">
        <f t="shared" si="1"/>
        <v>6.1152000000000003E-3</v>
      </c>
      <c r="I17" s="6">
        <f t="shared" si="1"/>
        <v>9.1728000000000001E-3</v>
      </c>
      <c r="J17" s="6">
        <f t="shared" si="1"/>
        <v>1.2230400000000001E-2</v>
      </c>
      <c r="K17" s="6">
        <f t="shared" si="1"/>
        <v>1.42688E-2</v>
      </c>
      <c r="L17" s="6">
        <f t="shared" si="1"/>
        <v>1.6307200000000001E-2</v>
      </c>
      <c r="M17" s="6">
        <f t="shared" si="1"/>
        <v>1.6307200000000001E-2</v>
      </c>
      <c r="N17" s="6">
        <f t="shared" si="3"/>
        <v>1.04</v>
      </c>
      <c r="P17" s="6">
        <f>IF((B17+E3)=2,E17,0)</f>
        <v>0</v>
      </c>
      <c r="Q17" s="6">
        <f>IF((B17+F3)=2,F17,0)</f>
        <v>0</v>
      </c>
      <c r="R17" s="6">
        <f>IF((B17+G3)=2,G17,0)</f>
        <v>0</v>
      </c>
      <c r="S17" s="6">
        <f>IF((B17+H3)=2,H17,0)</f>
        <v>0</v>
      </c>
      <c r="T17" s="6">
        <f>IF((B17+I3)=2,I17,0)</f>
        <v>0</v>
      </c>
      <c r="U17" s="6">
        <f>IF((B17+J3)=2,J17,0)</f>
        <v>0</v>
      </c>
      <c r="V17" s="6">
        <f>IF((B17+K3)=2,K17,0)</f>
        <v>0</v>
      </c>
      <c r="W17" s="6">
        <f>IF((B17+L3)=2,L17,0)</f>
        <v>0</v>
      </c>
      <c r="X17" s="6">
        <f>IF((B17+M3)=2,M17,0)</f>
        <v>0</v>
      </c>
    </row>
    <row r="18" spans="1:24" x14ac:dyDescent="0.2">
      <c r="B18">
        <f>IF(Main!I11=Main!T8,IF(Main!I12=Main!V11,1,0),0)</f>
        <v>0</v>
      </c>
      <c r="C18" t="s">
        <v>16</v>
      </c>
      <c r="D18" t="s">
        <v>31</v>
      </c>
      <c r="E18" s="6">
        <f t="shared" si="2"/>
        <v>2.0384000000000001E-3</v>
      </c>
      <c r="F18" s="6">
        <f t="shared" si="1"/>
        <v>3.5672E-3</v>
      </c>
      <c r="G18" s="6">
        <f t="shared" si="1"/>
        <v>4.0768000000000002E-3</v>
      </c>
      <c r="H18" s="6">
        <f t="shared" si="1"/>
        <v>6.1152000000000003E-3</v>
      </c>
      <c r="I18" s="6">
        <f t="shared" si="1"/>
        <v>9.1728000000000001E-3</v>
      </c>
      <c r="J18" s="6">
        <f t="shared" si="1"/>
        <v>1.2230400000000001E-2</v>
      </c>
      <c r="K18" s="6">
        <f t="shared" si="1"/>
        <v>1.42688E-2</v>
      </c>
      <c r="L18" s="6">
        <f t="shared" si="1"/>
        <v>1.6307200000000001E-2</v>
      </c>
      <c r="M18" s="6">
        <f t="shared" si="1"/>
        <v>1.6307200000000001E-2</v>
      </c>
      <c r="N18" s="6">
        <f t="shared" si="3"/>
        <v>1.04</v>
      </c>
      <c r="P18" s="6">
        <f>IF((B18+E3)=2,E18,0)</f>
        <v>0</v>
      </c>
      <c r="Q18" s="6">
        <f>IF((B18+F3)=2,F18,0)</f>
        <v>0</v>
      </c>
      <c r="R18" s="6">
        <f>IF((B18+G3)=2,G18,0)</f>
        <v>0</v>
      </c>
      <c r="S18" s="6">
        <f>IF((B18+H3)=2,H18,0)</f>
        <v>0</v>
      </c>
      <c r="T18" s="6">
        <f>IF((B18+I3)=2,I18,0)</f>
        <v>0</v>
      </c>
      <c r="U18" s="6">
        <f>IF((B18+J3)=2,J18,0)</f>
        <v>0</v>
      </c>
      <c r="V18" s="6">
        <f>IF((B18+K3)=2,K18,0)</f>
        <v>0</v>
      </c>
      <c r="W18" s="6">
        <f>IF((B18+L3)=2,L18,0)</f>
        <v>0</v>
      </c>
      <c r="X18" s="6">
        <f>IF((B18+M3)=2,M18,0)</f>
        <v>0</v>
      </c>
    </row>
    <row r="19" spans="1:24" x14ac:dyDescent="0.2">
      <c r="B19">
        <f>IF(Main!I11=Main!T8,IF(Main!I12=Main!V12,1,0),0)</f>
        <v>0</v>
      </c>
      <c r="C19" t="s">
        <v>16</v>
      </c>
      <c r="D19" t="s">
        <v>23</v>
      </c>
      <c r="E19" s="6">
        <f t="shared" si="2"/>
        <v>1.8815999999999998E-3</v>
      </c>
      <c r="F19" s="6">
        <f t="shared" si="1"/>
        <v>3.2927999999999998E-3</v>
      </c>
      <c r="G19" s="6">
        <f t="shared" si="1"/>
        <v>3.7631999999999995E-3</v>
      </c>
      <c r="H19" s="6">
        <f t="shared" si="1"/>
        <v>5.6447999999999993E-3</v>
      </c>
      <c r="I19" s="6">
        <f t="shared" si="1"/>
        <v>8.4671999999999994E-3</v>
      </c>
      <c r="J19" s="6">
        <f t="shared" si="1"/>
        <v>1.1289599999999999E-2</v>
      </c>
      <c r="K19" s="6">
        <f t="shared" si="1"/>
        <v>1.3171199999999999E-2</v>
      </c>
      <c r="L19" s="6">
        <f t="shared" si="1"/>
        <v>1.5052799999999998E-2</v>
      </c>
      <c r="M19" s="6">
        <f t="shared" si="1"/>
        <v>1.5052799999999998E-2</v>
      </c>
      <c r="N19" s="6">
        <f t="shared" si="3"/>
        <v>0.96</v>
      </c>
      <c r="P19" s="6">
        <f>IF((B19+E3)=2,E19,0)</f>
        <v>0</v>
      </c>
      <c r="Q19" s="6">
        <f>IF((B19+F3)=2,F19,0)</f>
        <v>0</v>
      </c>
      <c r="R19" s="6">
        <f>IF((B19+G3)=2,G19,0)</f>
        <v>0</v>
      </c>
      <c r="S19" s="6">
        <f>IF((B19+H3)=2,H19,0)</f>
        <v>0</v>
      </c>
      <c r="T19" s="6">
        <f>IF((B19+I3)=2,I19,0)</f>
        <v>0</v>
      </c>
      <c r="U19" s="6">
        <f>IF((B19+J3)=2,J19,0)</f>
        <v>0</v>
      </c>
      <c r="V19" s="6">
        <f>IF((B19+K3)=2,K19,0)</f>
        <v>0</v>
      </c>
      <c r="W19" s="6">
        <f>IF((B19+L3)=2,L19,0)</f>
        <v>0</v>
      </c>
      <c r="X19" s="6">
        <f>IF((B19+M3)=2,M19,0)</f>
        <v>0</v>
      </c>
    </row>
    <row r="20" spans="1:24" x14ac:dyDescent="0.2">
      <c r="B20" s="1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">
      <c r="B21" s="1">
        <f>IF(Main!I11=Main!T9,IF(Main!I12=Main!W7,1,0),0)</f>
        <v>1</v>
      </c>
      <c r="C21" t="s">
        <v>17</v>
      </c>
      <c r="D21" t="s">
        <v>20</v>
      </c>
      <c r="E21" s="6">
        <f t="shared" si="2"/>
        <v>1.9992E-3</v>
      </c>
      <c r="F21" s="6">
        <f t="shared" si="1"/>
        <v>3.4986000000000001E-3</v>
      </c>
      <c r="G21" s="6">
        <f t="shared" si="1"/>
        <v>3.9984E-3</v>
      </c>
      <c r="H21" s="6">
        <f t="shared" si="1"/>
        <v>5.9975999999999996E-3</v>
      </c>
      <c r="I21" s="6">
        <f t="shared" si="1"/>
        <v>8.9963999999999999E-3</v>
      </c>
      <c r="J21" s="6">
        <f t="shared" si="1"/>
        <v>1.1995199999999999E-2</v>
      </c>
      <c r="K21" s="6">
        <f t="shared" si="1"/>
        <v>1.3994400000000001E-2</v>
      </c>
      <c r="L21" s="6">
        <f t="shared" si="1"/>
        <v>1.59936E-2</v>
      </c>
      <c r="M21" s="6">
        <f t="shared" si="1"/>
        <v>1.59936E-2</v>
      </c>
      <c r="N21" s="6">
        <f>N7*0.85</f>
        <v>1.02</v>
      </c>
      <c r="P21" s="6">
        <f>IF((B21+E3)=2,E21,0)</f>
        <v>0</v>
      </c>
      <c r="Q21" s="6">
        <f>IF((B21+F3)=2,F21,0)</f>
        <v>0</v>
      </c>
      <c r="R21" s="6">
        <f>IF((B21+G3)=2,G21,0)</f>
        <v>0</v>
      </c>
      <c r="S21" s="6">
        <f>IF((B21+H3)=2,H21,0)</f>
        <v>0</v>
      </c>
      <c r="T21" s="6">
        <f>IF((B21+I3)=2,I21,0)</f>
        <v>8.9963999999999999E-3</v>
      </c>
      <c r="U21" s="6">
        <f>IF((B21+J3)=2,J21,0)</f>
        <v>0</v>
      </c>
      <c r="V21" s="6">
        <f>IF((B21+K3)=2,K21,0)</f>
        <v>0</v>
      </c>
      <c r="W21" s="6">
        <f>IF((B21+L3)=2,L21,0)</f>
        <v>0</v>
      </c>
      <c r="X21" s="6">
        <f>IF((B21+M3)=2,M21,0)</f>
        <v>0</v>
      </c>
    </row>
    <row r="22" spans="1:24" x14ac:dyDescent="0.2">
      <c r="B22" s="1">
        <f>IF(Main!I11=Main!T9,IF(Main!I12=Main!W8,1,0),0)</f>
        <v>0</v>
      </c>
      <c r="C22" t="s">
        <v>17</v>
      </c>
      <c r="D22" t="s">
        <v>19</v>
      </c>
      <c r="E22" s="6">
        <f t="shared" si="2"/>
        <v>2.0825000000000001E-3</v>
      </c>
      <c r="F22" s="6">
        <f t="shared" si="1"/>
        <v>3.644375E-3</v>
      </c>
      <c r="G22" s="6">
        <f t="shared" si="1"/>
        <v>4.1650000000000003E-3</v>
      </c>
      <c r="H22" s="6">
        <f t="shared" si="1"/>
        <v>6.2474999999999996E-3</v>
      </c>
      <c r="I22" s="6">
        <f t="shared" si="1"/>
        <v>9.3712499999999994E-3</v>
      </c>
      <c r="J22" s="6">
        <f t="shared" si="1"/>
        <v>1.2494999999999999E-2</v>
      </c>
      <c r="K22" s="6">
        <f t="shared" si="1"/>
        <v>1.45775E-2</v>
      </c>
      <c r="L22" s="6">
        <f t="shared" si="1"/>
        <v>1.6660000000000001E-2</v>
      </c>
      <c r="M22" s="6">
        <f t="shared" si="1"/>
        <v>1.6660000000000001E-2</v>
      </c>
      <c r="N22" s="6">
        <f t="shared" ref="N22" si="4">N8*0.85</f>
        <v>1.0625</v>
      </c>
      <c r="P22" s="6">
        <f>IF((B22+E3)=2,E22,0)</f>
        <v>0</v>
      </c>
      <c r="Q22" s="6">
        <f>IF((B22+F3)=2,F22,0)</f>
        <v>0</v>
      </c>
      <c r="R22" s="6">
        <f>IF((B22+G3)=2,G22,0)</f>
        <v>0</v>
      </c>
      <c r="S22" s="6">
        <f>IF((B22+H3)=2,H22,0)</f>
        <v>0</v>
      </c>
      <c r="T22" s="6">
        <f>IF((B22+I3)=2,I22,0)</f>
        <v>0</v>
      </c>
      <c r="U22" s="6">
        <f>IF((B22+J3)=2,J22,0)</f>
        <v>0</v>
      </c>
      <c r="V22" s="6">
        <f>IF((B22+K3)=2,K22,0)</f>
        <v>0</v>
      </c>
      <c r="W22" s="6">
        <f>IF((B22+L3)=2,L22,0)</f>
        <v>0</v>
      </c>
      <c r="X22" s="6">
        <f>IF((B22+M3)=2,M22,0)</f>
        <v>0</v>
      </c>
    </row>
    <row r="23" spans="1:24" x14ac:dyDescent="0.2">
      <c r="B23" s="1">
        <f>IF(Main!I11=Main!T9,IF(Main!I12=Main!W9,1,0),0)</f>
        <v>0</v>
      </c>
      <c r="C23" t="s">
        <v>17</v>
      </c>
      <c r="D23" t="s">
        <v>22</v>
      </c>
      <c r="E23" s="6">
        <f t="shared" si="2"/>
        <v>2.1657999999999998E-3</v>
      </c>
      <c r="F23" s="6">
        <f t="shared" si="2"/>
        <v>3.7901499999999999E-3</v>
      </c>
      <c r="G23" s="6">
        <f t="shared" si="2"/>
        <v>4.3315999999999997E-3</v>
      </c>
      <c r="H23" s="6">
        <f t="shared" si="2"/>
        <v>6.4973999999999995E-3</v>
      </c>
      <c r="I23" s="6">
        <f t="shared" si="2"/>
        <v>9.7460999999999989E-3</v>
      </c>
      <c r="J23" s="6">
        <f t="shared" si="2"/>
        <v>1.2994799999999999E-2</v>
      </c>
      <c r="K23" s="6">
        <f t="shared" si="2"/>
        <v>1.51606E-2</v>
      </c>
      <c r="L23" s="6">
        <f t="shared" si="2"/>
        <v>1.7326399999999999E-2</v>
      </c>
      <c r="M23" s="6">
        <f t="shared" si="2"/>
        <v>1.7326399999999999E-2</v>
      </c>
      <c r="N23" s="6">
        <f>N11*0.85</f>
        <v>1.105</v>
      </c>
      <c r="P23" s="6">
        <f>IF((B23+E3)=2,E23,0)</f>
        <v>0</v>
      </c>
      <c r="Q23" s="6">
        <f>IF((B23+F3)=2,F23,0)</f>
        <v>0</v>
      </c>
      <c r="R23" s="6">
        <f>IF((B23+G3)=2,G23,0)</f>
        <v>0</v>
      </c>
      <c r="S23" s="6">
        <f>IF((B23+H3)=2,H23,0)</f>
        <v>0</v>
      </c>
      <c r="T23" s="6">
        <f>IF((B23+I3)=2,I23,0)</f>
        <v>0</v>
      </c>
      <c r="U23" s="6">
        <f>IF((B23+J3)=2,J23,0)</f>
        <v>0</v>
      </c>
      <c r="V23" s="6">
        <f>IF((B23+K3)=2,K23,0)</f>
        <v>0</v>
      </c>
      <c r="W23" s="6">
        <f>IF((B23+L3)=2,L23,0)</f>
        <v>0</v>
      </c>
      <c r="X23" s="6">
        <f>IF((B23+M3)=2,M23,0)</f>
        <v>0</v>
      </c>
    </row>
    <row r="24" spans="1:24" x14ac:dyDescent="0.2">
      <c r="B24" s="1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">
      <c r="B25" s="1">
        <f>IF(Main!I11=Main!T10,IF(Main!I12=Main!X7,1,0),0)</f>
        <v>0</v>
      </c>
      <c r="C25" t="s">
        <v>24</v>
      </c>
      <c r="D25" t="s">
        <v>23</v>
      </c>
      <c r="E25" s="6">
        <f t="shared" si="2"/>
        <v>2.0579999999999999E-3</v>
      </c>
      <c r="F25" s="6">
        <f t="shared" si="2"/>
        <v>3.6015000000000001E-3</v>
      </c>
      <c r="G25" s="6">
        <f t="shared" si="2"/>
        <v>4.1159999999999999E-3</v>
      </c>
      <c r="H25" s="6">
        <f t="shared" si="2"/>
        <v>6.1739999999999998E-3</v>
      </c>
      <c r="I25" s="6">
        <f t="shared" si="2"/>
        <v>9.2610000000000001E-3</v>
      </c>
      <c r="J25" s="6">
        <f t="shared" si="2"/>
        <v>1.2348E-2</v>
      </c>
      <c r="K25" s="6">
        <f t="shared" si="2"/>
        <v>1.4406E-2</v>
      </c>
      <c r="L25" s="6">
        <f t="shared" si="2"/>
        <v>1.6463999999999999E-2</v>
      </c>
      <c r="M25" s="6">
        <f t="shared" si="2"/>
        <v>1.6463999999999999E-2</v>
      </c>
      <c r="N25" s="6">
        <v>1.05</v>
      </c>
      <c r="P25" s="6">
        <f>IF((B25+E3)=2,E25,0)</f>
        <v>0</v>
      </c>
      <c r="Q25" s="6">
        <f>IF((B25+F3)=2,F25,0)</f>
        <v>0</v>
      </c>
      <c r="R25" s="6">
        <f>IF((B25+G3)=2,G25,0)</f>
        <v>0</v>
      </c>
      <c r="S25" s="6">
        <f>IF((B25+H3)=2,H25,0)</f>
        <v>0</v>
      </c>
      <c r="T25" s="6">
        <f>IF((B25+I3)=2,I25,0)</f>
        <v>0</v>
      </c>
      <c r="U25" s="6">
        <f>IF((B25+J3)=2,J25,0)</f>
        <v>0</v>
      </c>
      <c r="V25" s="6">
        <f>IF((B25+K3)=2,K25,0)</f>
        <v>0</v>
      </c>
      <c r="W25" s="6">
        <f>IF((B25+L3)=2,L25,0)</f>
        <v>0</v>
      </c>
      <c r="X25" s="6">
        <f>IF((B25+M3)=2,M25,0)</f>
        <v>0</v>
      </c>
    </row>
    <row r="26" spans="1:24" x14ac:dyDescent="0.2">
      <c r="B26" s="1">
        <f>IF(Main!I11=Main!T10,IF(Main!I12=Main!X8,1,0),0)</f>
        <v>0</v>
      </c>
      <c r="C26" t="s">
        <v>24</v>
      </c>
      <c r="D26" t="s">
        <v>20</v>
      </c>
      <c r="E26" s="6">
        <f>E28*$N$26</f>
        <v>1.9599999999999999E-3</v>
      </c>
      <c r="F26" s="6">
        <f t="shared" ref="F26:M26" si="5">F28*$N$26</f>
        <v>3.4299999999999999E-3</v>
      </c>
      <c r="G26" s="6">
        <f t="shared" si="5"/>
        <v>3.9199999999999999E-3</v>
      </c>
      <c r="H26" s="6">
        <f t="shared" si="5"/>
        <v>5.8799999999999998E-3</v>
      </c>
      <c r="I26" s="6">
        <f t="shared" si="5"/>
        <v>8.8199999999999997E-3</v>
      </c>
      <c r="J26" s="6">
        <f t="shared" si="5"/>
        <v>1.176E-2</v>
      </c>
      <c r="K26" s="6">
        <f t="shared" si="5"/>
        <v>1.372E-2</v>
      </c>
      <c r="L26" s="6">
        <f t="shared" si="5"/>
        <v>1.5679999999999999E-2</v>
      </c>
      <c r="M26" s="6">
        <f t="shared" si="5"/>
        <v>1.5679999999999999E-2</v>
      </c>
      <c r="N26" s="6">
        <v>0.98</v>
      </c>
      <c r="P26" s="6">
        <f>IF((B26+E3)=2,E26,0)</f>
        <v>0</v>
      </c>
      <c r="Q26" s="6">
        <f>IF((B26+F3)=2,F26,0)</f>
        <v>0</v>
      </c>
      <c r="R26" s="6">
        <f>IF((B26+G3)=2,G26,0)</f>
        <v>0</v>
      </c>
      <c r="S26" s="6">
        <f>IF((B26+H3)=2,H26,0)</f>
        <v>0</v>
      </c>
      <c r="T26" s="6">
        <f>IF((B26+I3)=2,I26,0)</f>
        <v>0</v>
      </c>
      <c r="U26" s="6">
        <f>IF((B26+J3)=2,J26,0)</f>
        <v>0</v>
      </c>
      <c r="V26" s="6">
        <f>IF((B26+K3)=2,K26,0)</f>
        <v>0</v>
      </c>
      <c r="W26" s="6">
        <f>IF((B26+L3)=2,L26,0)</f>
        <v>0</v>
      </c>
      <c r="X26" s="6">
        <f>IF((B26+M3)=2,M26,0)</f>
        <v>0</v>
      </c>
    </row>
    <row r="28" spans="1:24" x14ac:dyDescent="0.2">
      <c r="A28" s="7"/>
      <c r="B28" s="1"/>
      <c r="D28" t="s">
        <v>90</v>
      </c>
      <c r="E28">
        <v>2E-3</v>
      </c>
      <c r="F28">
        <v>3.5000000000000001E-3</v>
      </c>
      <c r="G28">
        <v>4.0000000000000001E-3</v>
      </c>
      <c r="H28">
        <v>6.0000000000000001E-3</v>
      </c>
      <c r="I28">
        <v>8.9999999999999993E-3</v>
      </c>
      <c r="J28">
        <v>1.2E-2</v>
      </c>
      <c r="K28">
        <v>1.4E-2</v>
      </c>
      <c r="L28">
        <v>1.6E-2</v>
      </c>
      <c r="M28">
        <v>1.6E-2</v>
      </c>
    </row>
    <row r="29" spans="1:24" x14ac:dyDescent="0.2">
      <c r="W29" t="s">
        <v>41</v>
      </c>
      <c r="X29" s="6">
        <f>SUM(P7:X26)</f>
        <v>8.9963999999999999E-3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9"/>
  <sheetViews>
    <sheetView workbookViewId="0">
      <selection activeCell="B28" sqref="B28"/>
    </sheetView>
  </sheetViews>
  <sheetFormatPr defaultRowHeight="12.75" x14ac:dyDescent="0.2"/>
  <cols>
    <col min="1" max="1" width="12.7109375" customWidth="1"/>
    <col min="2" max="2" width="8.140625" customWidth="1"/>
    <col min="3" max="3" width="11.85546875" customWidth="1"/>
    <col min="4" max="4" width="25.5703125" customWidth="1"/>
    <col min="5" max="5" width="8.85546875" customWidth="1"/>
    <col min="6" max="6" width="12.7109375" style="2" customWidth="1"/>
    <col min="7" max="7" width="8.85546875" style="1" customWidth="1"/>
    <col min="14" max="14" width="14.7109375" bestFit="1" customWidth="1"/>
  </cols>
  <sheetData>
    <row r="1" spans="1:24" s="2" customFormat="1" x14ac:dyDescent="0.2">
      <c r="D1" s="5" t="s">
        <v>2</v>
      </c>
      <c r="E1" s="2">
        <f t="shared" ref="E1:M1" si="0">(E2)*25.4</f>
        <v>1.5874999999999999</v>
      </c>
      <c r="F1" s="2">
        <f t="shared" si="0"/>
        <v>3.1749999999999998</v>
      </c>
      <c r="G1" s="2">
        <f t="shared" si="0"/>
        <v>4.7624999999999993</v>
      </c>
      <c r="H1" s="2">
        <f t="shared" si="0"/>
        <v>6.35</v>
      </c>
      <c r="I1" s="2">
        <f t="shared" si="0"/>
        <v>9.5249999999999986</v>
      </c>
      <c r="J1" s="2">
        <f t="shared" si="0"/>
        <v>12.7</v>
      </c>
      <c r="K1" s="2">
        <f t="shared" si="0"/>
        <v>15.875</v>
      </c>
      <c r="L1" s="2">
        <f t="shared" si="0"/>
        <v>19.049999999999997</v>
      </c>
      <c r="M1" s="2">
        <f t="shared" si="0"/>
        <v>25.4</v>
      </c>
      <c r="N1" s="5"/>
    </row>
    <row r="2" spans="1:24" s="1" customFormat="1" x14ac:dyDescent="0.2">
      <c r="D2" s="3" t="s">
        <v>3</v>
      </c>
      <c r="E2" s="1">
        <v>6.25E-2</v>
      </c>
      <c r="F2" s="1">
        <v>0.125</v>
      </c>
      <c r="G2" s="1">
        <v>0.1875</v>
      </c>
      <c r="H2" s="1">
        <v>0.25</v>
      </c>
      <c r="I2" s="1">
        <v>0.375</v>
      </c>
      <c r="J2" s="1">
        <v>0.5</v>
      </c>
      <c r="K2" s="1">
        <v>0.625</v>
      </c>
      <c r="L2" s="1">
        <v>0.75</v>
      </c>
      <c r="M2" s="1">
        <v>1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U2" s="1">
        <v>6</v>
      </c>
      <c r="V2" s="1">
        <v>7</v>
      </c>
      <c r="W2" s="1">
        <v>8</v>
      </c>
      <c r="X2" s="1">
        <v>9</v>
      </c>
    </row>
    <row r="3" spans="1:24" s="1" customFormat="1" x14ac:dyDescent="0.2">
      <c r="D3" s="3" t="s">
        <v>45</v>
      </c>
      <c r="E3" s="1">
        <f>IF(Main!I9=Main!Q7,1,IF(Main!I9=Main!R7,1,0))</f>
        <v>0</v>
      </c>
      <c r="F3" s="1">
        <f>IF(Main!I9=Main!Q8,1,IF(Main!I9=Main!R8,1,0))</f>
        <v>0</v>
      </c>
      <c r="G3" s="1">
        <f>IF(Main!I9=Main!Q9,1,IF(Main!I9=Main!R9,1,0))</f>
        <v>0</v>
      </c>
      <c r="H3" s="1">
        <f>IF(Main!I9=Main!Q10,1,IF(Main!I9=Main!R10,1,0))</f>
        <v>0</v>
      </c>
      <c r="I3" s="1">
        <f>IF(Main!I9=Main!Q11,1,IF(Main!I9=Main!R11,1,0))</f>
        <v>1</v>
      </c>
      <c r="J3" s="1">
        <f>IF(Main!I9=Main!Q12,1,IF(Main!I9=Main!R12,1,0))</f>
        <v>0</v>
      </c>
      <c r="K3" s="1">
        <f>IF(Main!I9=Main!Q13,1,IF(Main!I9=Main!R13,1,0))</f>
        <v>0</v>
      </c>
      <c r="L3" s="1">
        <f>IF(Main!I9=Main!Q14,1,IF(Main!I9=Main!R14,1,0))</f>
        <v>0</v>
      </c>
      <c r="M3" s="1">
        <f>IF(Main!I9=Main!Q15,1,IF(Main!I9=Main!R15,1,0))</f>
        <v>0</v>
      </c>
    </row>
    <row r="4" spans="1:24" s="1" customFormat="1" x14ac:dyDescent="0.2"/>
    <row r="5" spans="1:24" s="1" customFormat="1" ht="13.5" thickBot="1" x14ac:dyDescent="0.25">
      <c r="A5" s="4" t="s">
        <v>42</v>
      </c>
      <c r="B5" s="4" t="s">
        <v>45</v>
      </c>
      <c r="C5" s="4" t="s">
        <v>18</v>
      </c>
      <c r="D5" s="4" t="s">
        <v>26</v>
      </c>
      <c r="N5" s="1" t="s">
        <v>92</v>
      </c>
    </row>
    <row r="6" spans="1:24" s="1" customFormat="1" ht="13.5" thickTop="1" x14ac:dyDescent="0.2">
      <c r="E6" s="6"/>
      <c r="F6" s="6"/>
      <c r="G6" s="6"/>
      <c r="H6" s="6"/>
      <c r="I6" s="6"/>
      <c r="J6" s="6"/>
      <c r="K6" s="6"/>
      <c r="L6" s="6"/>
      <c r="M6" s="6"/>
      <c r="N6" s="6"/>
    </row>
    <row r="7" spans="1:24" s="1" customFormat="1" x14ac:dyDescent="0.2">
      <c r="B7" s="1">
        <f>IF(Main!I11=Main!T7,IF(Main!I12=Main!U7,1,0),0)</f>
        <v>0</v>
      </c>
      <c r="C7" s="1" t="s">
        <v>15</v>
      </c>
      <c r="D7" t="s">
        <v>27</v>
      </c>
      <c r="E7" s="6">
        <f>E$26*$N7</f>
        <v>2.64E-3</v>
      </c>
      <c r="F7" s="6">
        <f t="shared" ref="F7:M22" si="1">F$26*$N7</f>
        <v>4.6200000000000008E-3</v>
      </c>
      <c r="G7" s="6">
        <f t="shared" si="1"/>
        <v>5.28E-3</v>
      </c>
      <c r="H7" s="6">
        <f t="shared" si="1"/>
        <v>7.92E-3</v>
      </c>
      <c r="I7" s="6">
        <f t="shared" si="1"/>
        <v>1.188E-2</v>
      </c>
      <c r="J7" s="6">
        <f t="shared" si="1"/>
        <v>1.584E-2</v>
      </c>
      <c r="K7" s="6">
        <f t="shared" si="1"/>
        <v>1.8480000000000003E-2</v>
      </c>
      <c r="L7" s="6">
        <f t="shared" si="1"/>
        <v>2.112E-2</v>
      </c>
      <c r="M7" s="6">
        <f t="shared" si="1"/>
        <v>2.112E-2</v>
      </c>
      <c r="N7" s="6">
        <v>1.2</v>
      </c>
      <c r="P7" s="6">
        <f>IF((B7+E3)=2,E7,0)</f>
        <v>0</v>
      </c>
      <c r="Q7" s="6">
        <f>IF((B7+F3)=2,F7,0)</f>
        <v>0</v>
      </c>
      <c r="R7" s="6">
        <f>IF((B7+G3)=2,G7,0)</f>
        <v>0</v>
      </c>
      <c r="S7" s="6">
        <f>IF((B7+H3)=2,H7,0)</f>
        <v>0</v>
      </c>
      <c r="T7" s="6">
        <f>IF((B7+I3)=2,I7,0)</f>
        <v>0</v>
      </c>
      <c r="U7" s="6">
        <f>IF((B7+J3)=2,J7,0)</f>
        <v>0</v>
      </c>
      <c r="V7" s="6">
        <f>IF((B7+K3)=2,K7,0)</f>
        <v>0</v>
      </c>
      <c r="W7" s="6">
        <f>IF((B7+L3)=2,L7,0)</f>
        <v>0</v>
      </c>
      <c r="X7" s="6">
        <f>IF((B7+M3)=2,M7,0)</f>
        <v>0</v>
      </c>
    </row>
    <row r="8" spans="1:24" x14ac:dyDescent="0.2">
      <c r="B8" s="1">
        <f>IF(Main!I11=Main!T7,IF(Main!I12=Main!U8,1,0),0)</f>
        <v>0</v>
      </c>
      <c r="C8" s="1" t="s">
        <v>15</v>
      </c>
      <c r="D8" t="s">
        <v>19</v>
      </c>
      <c r="E8" s="6">
        <f t="shared" ref="E8:M25" si="2">E$26*$N8</f>
        <v>2.7500000000000003E-3</v>
      </c>
      <c r="F8" s="6">
        <f t="shared" si="1"/>
        <v>4.8125000000000008E-3</v>
      </c>
      <c r="G8" s="6">
        <f t="shared" si="1"/>
        <v>5.5000000000000005E-3</v>
      </c>
      <c r="H8" s="6">
        <f t="shared" si="1"/>
        <v>8.2500000000000004E-3</v>
      </c>
      <c r="I8" s="6">
        <f t="shared" si="1"/>
        <v>1.2375000000000001E-2</v>
      </c>
      <c r="J8" s="6">
        <f t="shared" si="1"/>
        <v>1.6500000000000001E-2</v>
      </c>
      <c r="K8" s="6">
        <f t="shared" si="1"/>
        <v>1.9250000000000003E-2</v>
      </c>
      <c r="L8" s="6">
        <f t="shared" si="1"/>
        <v>2.2000000000000002E-2</v>
      </c>
      <c r="M8" s="6">
        <f t="shared" si="1"/>
        <v>2.2000000000000002E-2</v>
      </c>
      <c r="N8" s="6">
        <v>1.25</v>
      </c>
      <c r="P8" s="6">
        <f>IF((B8+E3)=2,E8,0)</f>
        <v>0</v>
      </c>
      <c r="Q8" s="6">
        <f>IF((B8+F3)=2,F8,0)</f>
        <v>0</v>
      </c>
      <c r="R8" s="6">
        <f>IF((B8+G3)=2,G8,0)</f>
        <v>0</v>
      </c>
      <c r="S8" s="6">
        <f>IF((B8+H3)=2,H8,0)</f>
        <v>0</v>
      </c>
      <c r="T8" s="6">
        <f>IF((B8+I3)=2,I8,0)</f>
        <v>0</v>
      </c>
      <c r="U8" s="6">
        <f>IF((B8+J3)=2,J8,0)</f>
        <v>0</v>
      </c>
      <c r="V8" s="6">
        <f>IF((B8+K3)=2,K8,0)</f>
        <v>0</v>
      </c>
      <c r="W8" s="6">
        <f>IF((B8+L3)=2,L8,0)</f>
        <v>0</v>
      </c>
      <c r="X8" s="6">
        <f>IF((B8+M3)=2,M8,0)</f>
        <v>0</v>
      </c>
    </row>
    <row r="9" spans="1:24" x14ac:dyDescent="0.2">
      <c r="B9" s="1">
        <f>IF(Main!I11=Main!T7,IF(Main!I12=Main!U9,1,0),0)</f>
        <v>0</v>
      </c>
      <c r="C9" s="1" t="s">
        <v>15</v>
      </c>
      <c r="D9" t="s">
        <v>21</v>
      </c>
      <c r="E9" s="6">
        <f t="shared" si="2"/>
        <v>2.5300000000000001E-3</v>
      </c>
      <c r="F9" s="6">
        <f t="shared" si="1"/>
        <v>4.4275E-3</v>
      </c>
      <c r="G9" s="6">
        <f t="shared" si="1"/>
        <v>5.0600000000000003E-3</v>
      </c>
      <c r="H9" s="6">
        <f t="shared" si="1"/>
        <v>7.5900000000000004E-3</v>
      </c>
      <c r="I9" s="6">
        <f t="shared" si="1"/>
        <v>1.1384999999999999E-2</v>
      </c>
      <c r="J9" s="6">
        <f t="shared" si="1"/>
        <v>1.5180000000000001E-2</v>
      </c>
      <c r="K9" s="6">
        <f t="shared" si="1"/>
        <v>1.771E-2</v>
      </c>
      <c r="L9" s="6">
        <f t="shared" si="1"/>
        <v>2.0240000000000001E-2</v>
      </c>
      <c r="M9" s="6">
        <f t="shared" si="1"/>
        <v>2.0240000000000001E-2</v>
      </c>
      <c r="N9" s="6">
        <v>1.1499999999999999</v>
      </c>
      <c r="P9" s="6">
        <f>IF((B9+E3)=2,E9,0)</f>
        <v>0</v>
      </c>
      <c r="Q9" s="6">
        <f>IF((B9+F3)=2,F9,0)</f>
        <v>0</v>
      </c>
      <c r="R9" s="6">
        <f>IF((B9+G3)=2,G9,0)</f>
        <v>0</v>
      </c>
      <c r="S9" s="6">
        <f>IF((B9+H3)=2,H9,0)</f>
        <v>0</v>
      </c>
      <c r="T9" s="6">
        <f>IF((B9+I3)=2,I9,0)</f>
        <v>0</v>
      </c>
      <c r="U9" s="6">
        <f>IF((B9+J3)=2,J9,0)</f>
        <v>0</v>
      </c>
      <c r="V9" s="6">
        <f>IF((B9+K3)=2,K9,0)</f>
        <v>0</v>
      </c>
      <c r="W9" s="6">
        <f>IF((B9+L3)=2,L9,0)</f>
        <v>0</v>
      </c>
      <c r="X9" s="6">
        <f>IF((B9+M3)=2,M9,0)</f>
        <v>0</v>
      </c>
    </row>
    <row r="10" spans="1:24" x14ac:dyDescent="0.2">
      <c r="B10" s="1">
        <f>IF(Main!I11=Main!T7,IF(Main!I12=Main!U10,1,0),0)</f>
        <v>0</v>
      </c>
      <c r="C10" s="1" t="s">
        <v>15</v>
      </c>
      <c r="D10" t="s">
        <v>30</v>
      </c>
      <c r="E10" s="6">
        <f t="shared" si="2"/>
        <v>2.8600000000000001E-3</v>
      </c>
      <c r="F10" s="6">
        <f t="shared" si="1"/>
        <v>5.0050000000000008E-3</v>
      </c>
      <c r="G10" s="6">
        <f t="shared" si="1"/>
        <v>5.7200000000000003E-3</v>
      </c>
      <c r="H10" s="6">
        <f t="shared" si="1"/>
        <v>8.5800000000000008E-3</v>
      </c>
      <c r="I10" s="6">
        <f t="shared" si="1"/>
        <v>1.2870000000000001E-2</v>
      </c>
      <c r="J10" s="6">
        <f t="shared" si="1"/>
        <v>1.7160000000000002E-2</v>
      </c>
      <c r="K10" s="6">
        <f t="shared" si="1"/>
        <v>2.0020000000000003E-2</v>
      </c>
      <c r="L10" s="6">
        <f t="shared" si="1"/>
        <v>2.2880000000000001E-2</v>
      </c>
      <c r="M10" s="6">
        <f t="shared" si="1"/>
        <v>2.2880000000000001E-2</v>
      </c>
      <c r="N10" s="6">
        <v>1.3</v>
      </c>
      <c r="P10" s="6">
        <f>IF((B10+E3)=2,E10,0)</f>
        <v>0</v>
      </c>
      <c r="Q10" s="6">
        <f>IF((B10+F3)=2,F10,0)</f>
        <v>0</v>
      </c>
      <c r="R10" s="6">
        <f>IF((B10+G3)=2,G10,0)</f>
        <v>0</v>
      </c>
      <c r="S10" s="6">
        <f>IF((B10+H3)=2,H10,0)</f>
        <v>0</v>
      </c>
      <c r="T10" s="6">
        <f>IF((B10+I3)=2,I10,0)</f>
        <v>0</v>
      </c>
      <c r="U10" s="6">
        <f>IF((B10+J3)=2,J10,0)</f>
        <v>0</v>
      </c>
      <c r="V10" s="6">
        <f>IF((B10+K3)=2,K10,0)</f>
        <v>0</v>
      </c>
      <c r="W10" s="6">
        <f>IF((B10+L3)=2,L10,0)</f>
        <v>0</v>
      </c>
      <c r="X10" s="6">
        <f>IF((B10+M3)=2,M10,0)</f>
        <v>0</v>
      </c>
    </row>
    <row r="11" spans="1:24" x14ac:dyDescent="0.2">
      <c r="B11" s="1">
        <f>IF(Main!I11=Main!T7,IF(Main!I12=Main!U11,1,0),0)</f>
        <v>0</v>
      </c>
      <c r="C11" s="1" t="s">
        <v>15</v>
      </c>
      <c r="D11" t="s">
        <v>31</v>
      </c>
      <c r="E11" s="6">
        <f t="shared" si="2"/>
        <v>2.8600000000000001E-3</v>
      </c>
      <c r="F11" s="6">
        <f t="shared" si="1"/>
        <v>5.0050000000000008E-3</v>
      </c>
      <c r="G11" s="6">
        <f t="shared" si="1"/>
        <v>5.7200000000000003E-3</v>
      </c>
      <c r="H11" s="6">
        <f t="shared" si="1"/>
        <v>8.5800000000000008E-3</v>
      </c>
      <c r="I11" s="6">
        <f t="shared" si="1"/>
        <v>1.2870000000000001E-2</v>
      </c>
      <c r="J11" s="6">
        <f t="shared" si="1"/>
        <v>1.7160000000000002E-2</v>
      </c>
      <c r="K11" s="6">
        <f t="shared" si="1"/>
        <v>2.0020000000000003E-2</v>
      </c>
      <c r="L11" s="6">
        <f t="shared" si="1"/>
        <v>2.2880000000000001E-2</v>
      </c>
      <c r="M11" s="6">
        <f t="shared" si="1"/>
        <v>2.2880000000000001E-2</v>
      </c>
      <c r="N11" s="6">
        <v>1.3</v>
      </c>
      <c r="P11" s="6">
        <f>IF((B11+E3)=2,E11,0)</f>
        <v>0</v>
      </c>
      <c r="Q11" s="6">
        <f>IF((B11+F3)=2,F11,0)</f>
        <v>0</v>
      </c>
      <c r="R11" s="6">
        <f>IF((B11+G3)=2,G11,0)</f>
        <v>0</v>
      </c>
      <c r="S11" s="6">
        <f>IF((B11+H3)=2,H11,0)</f>
        <v>0</v>
      </c>
      <c r="T11" s="6">
        <f>IF((B11+I3)=2,I11,0)</f>
        <v>0</v>
      </c>
      <c r="U11" s="6">
        <f>IF((B11+J3)=2,J11,0)</f>
        <v>0</v>
      </c>
      <c r="V11" s="6">
        <f>IF((B11+K3)=2,K11,0)</f>
        <v>0</v>
      </c>
      <c r="W11" s="6">
        <f>IF((B11+L3)=2,L11,0)</f>
        <v>0</v>
      </c>
      <c r="X11" s="6">
        <f>IF((B11+M3)=2,M11,0)</f>
        <v>0</v>
      </c>
    </row>
    <row r="12" spans="1:24" x14ac:dyDescent="0.2">
      <c r="B12" s="1">
        <f>IF(Main!I11=Main!T7,IF(Main!I12=Main!U12,1,0),)</f>
        <v>0</v>
      </c>
      <c r="C12" s="1" t="s">
        <v>15</v>
      </c>
      <c r="D12" t="s">
        <v>23</v>
      </c>
      <c r="E12" s="6">
        <f t="shared" si="2"/>
        <v>2.64E-3</v>
      </c>
      <c r="F12" s="6">
        <f t="shared" si="1"/>
        <v>4.6200000000000008E-3</v>
      </c>
      <c r="G12" s="6">
        <f t="shared" si="1"/>
        <v>5.28E-3</v>
      </c>
      <c r="H12" s="6">
        <f t="shared" si="1"/>
        <v>7.92E-3</v>
      </c>
      <c r="I12" s="6">
        <f t="shared" si="1"/>
        <v>1.188E-2</v>
      </c>
      <c r="J12" s="6">
        <f t="shared" si="1"/>
        <v>1.584E-2</v>
      </c>
      <c r="K12" s="6">
        <f t="shared" si="1"/>
        <v>1.8480000000000003E-2</v>
      </c>
      <c r="L12" s="6">
        <f t="shared" si="1"/>
        <v>2.112E-2</v>
      </c>
      <c r="M12" s="6">
        <f t="shared" si="1"/>
        <v>2.112E-2</v>
      </c>
      <c r="N12" s="6">
        <v>1.2</v>
      </c>
      <c r="P12" s="6">
        <f>IF((B12+E3)=2,E12,0)</f>
        <v>0</v>
      </c>
      <c r="Q12" s="6">
        <f>IF((B12+F3)=2,F12,0)</f>
        <v>0</v>
      </c>
      <c r="R12" s="6">
        <f>IF((B12+G3)=2,G12,0)</f>
        <v>0</v>
      </c>
      <c r="S12" s="6">
        <f>IF((B12+H3)=2,H12,0)</f>
        <v>0</v>
      </c>
      <c r="T12" s="6">
        <f>IF((B12+I3)=2,I12,0)</f>
        <v>0</v>
      </c>
      <c r="U12" s="6">
        <f>IF((B12+J3)=2,J12,0)</f>
        <v>0</v>
      </c>
      <c r="V12" s="6">
        <f>IF((B12+K3)=2,K12,0)</f>
        <v>0</v>
      </c>
      <c r="W12" s="6">
        <f>IF((B12+L3)=2,L12,0)</f>
        <v>0</v>
      </c>
      <c r="X12" s="6">
        <f>IF((B12+M3)=2,M12,0)</f>
        <v>0</v>
      </c>
    </row>
    <row r="13" spans="1:24" x14ac:dyDescent="0.2">
      <c r="B13" s="1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">
      <c r="B14">
        <f>IF(Main!I11=Main!T8,IF(Main!I12=Main!V7,1,0),0)</f>
        <v>0</v>
      </c>
      <c r="C14" t="s">
        <v>16</v>
      </c>
      <c r="D14" t="s">
        <v>27</v>
      </c>
      <c r="E14" s="6">
        <f t="shared" si="2"/>
        <v>2.1120000000000002E-3</v>
      </c>
      <c r="F14" s="6">
        <f t="shared" si="1"/>
        <v>3.6960000000000005E-3</v>
      </c>
      <c r="G14" s="6">
        <f t="shared" si="1"/>
        <v>4.2240000000000003E-3</v>
      </c>
      <c r="H14" s="6">
        <f t="shared" si="1"/>
        <v>6.3360000000000005E-3</v>
      </c>
      <c r="I14" s="6">
        <f t="shared" si="1"/>
        <v>9.5040000000000003E-3</v>
      </c>
      <c r="J14" s="6">
        <f t="shared" si="1"/>
        <v>1.2672000000000001E-2</v>
      </c>
      <c r="K14" s="6">
        <f t="shared" si="1"/>
        <v>1.4784000000000002E-2</v>
      </c>
      <c r="L14" s="6">
        <f t="shared" si="1"/>
        <v>1.6896000000000001E-2</v>
      </c>
      <c r="M14" s="6">
        <f t="shared" si="1"/>
        <v>1.6896000000000001E-2</v>
      </c>
      <c r="N14" s="6">
        <f>N7*0.8</f>
        <v>0.96</v>
      </c>
      <c r="P14" s="6">
        <f>IF((B14+E3)=2,E14,0)</f>
        <v>0</v>
      </c>
      <c r="Q14" s="6">
        <f>IF((B14+F3)=2,F14,0)</f>
        <v>0</v>
      </c>
      <c r="R14" s="6">
        <f>IF((B14+G3)=2,G14,0)</f>
        <v>0</v>
      </c>
      <c r="S14" s="6">
        <f>IF((B14+H3)=2,H14,0)</f>
        <v>0</v>
      </c>
      <c r="T14" s="6">
        <f>IF((B14+I3)=2,I14,0)</f>
        <v>0</v>
      </c>
      <c r="U14" s="6">
        <f>IF((B14+J3)=2,J14,0)</f>
        <v>0</v>
      </c>
      <c r="V14" s="6">
        <f>IF((B14+K3)=2,K14,0)</f>
        <v>0</v>
      </c>
      <c r="W14" s="6">
        <f>IF((B14+L3)=2,L14,0)</f>
        <v>0</v>
      </c>
      <c r="X14" s="6">
        <f>IF((B14+M3)=2,M14,0)</f>
        <v>0</v>
      </c>
    </row>
    <row r="15" spans="1:24" x14ac:dyDescent="0.2">
      <c r="B15">
        <f>IF(Main!I11=Main!T8,IF(Main!I12=Main!V8,1,0),0)</f>
        <v>0</v>
      </c>
      <c r="C15" t="s">
        <v>16</v>
      </c>
      <c r="D15" t="s">
        <v>19</v>
      </c>
      <c r="E15" s="6">
        <f t="shared" si="2"/>
        <v>2.2000000000000001E-3</v>
      </c>
      <c r="F15" s="6">
        <f t="shared" si="1"/>
        <v>3.8500000000000006E-3</v>
      </c>
      <c r="G15" s="6">
        <f t="shared" si="1"/>
        <v>4.4000000000000003E-3</v>
      </c>
      <c r="H15" s="6">
        <f t="shared" si="1"/>
        <v>6.6000000000000008E-3</v>
      </c>
      <c r="I15" s="6">
        <f t="shared" si="1"/>
        <v>9.9000000000000008E-3</v>
      </c>
      <c r="J15" s="6">
        <f t="shared" si="1"/>
        <v>1.3200000000000002E-2</v>
      </c>
      <c r="K15" s="6">
        <f t="shared" si="1"/>
        <v>1.5400000000000002E-2</v>
      </c>
      <c r="L15" s="6">
        <f t="shared" si="1"/>
        <v>1.7600000000000001E-2</v>
      </c>
      <c r="M15" s="6">
        <f t="shared" si="1"/>
        <v>1.7600000000000001E-2</v>
      </c>
      <c r="N15" s="6">
        <f t="shared" ref="N15:N19" si="3">N8*0.8</f>
        <v>1</v>
      </c>
      <c r="P15" s="6">
        <f>IF((B15+E3)=2,E15,0)</f>
        <v>0</v>
      </c>
      <c r="Q15" s="6">
        <f>IF((B15+F3)=2,F15,0)</f>
        <v>0</v>
      </c>
      <c r="R15" s="6">
        <f>IF((B15+G3)=2,G15,0)</f>
        <v>0</v>
      </c>
      <c r="S15" s="6">
        <f>IF((B15+H3)=2,H15,0)</f>
        <v>0</v>
      </c>
      <c r="T15" s="6">
        <f>IF((B15+I3)=2,I15,0)</f>
        <v>0</v>
      </c>
      <c r="U15" s="6">
        <f>IF((B15+J3)=2,J15,0)</f>
        <v>0</v>
      </c>
      <c r="V15" s="6">
        <f>IF((B15+K3)=2,K15,0)</f>
        <v>0</v>
      </c>
      <c r="W15" s="6">
        <f>IF((B15+L3)=2,L15,0)</f>
        <v>0</v>
      </c>
      <c r="X15" s="6">
        <f>IF((B15+M3)=2,M15,0)</f>
        <v>0</v>
      </c>
    </row>
    <row r="16" spans="1:24" x14ac:dyDescent="0.2">
      <c r="B16">
        <f>IF(Main!I11=Main!T8,IF(Main!I12=Main!V9,1,0),0)</f>
        <v>0</v>
      </c>
      <c r="C16" t="s">
        <v>16</v>
      </c>
      <c r="D16" t="s">
        <v>21</v>
      </c>
      <c r="E16" s="6">
        <f t="shared" si="2"/>
        <v>2.0239999999999998E-3</v>
      </c>
      <c r="F16" s="6">
        <f t="shared" si="1"/>
        <v>3.5420000000000004E-3</v>
      </c>
      <c r="G16" s="6">
        <f t="shared" si="1"/>
        <v>4.0479999999999995E-3</v>
      </c>
      <c r="H16" s="6">
        <f t="shared" si="1"/>
        <v>6.0720000000000001E-3</v>
      </c>
      <c r="I16" s="6">
        <f t="shared" si="1"/>
        <v>9.1079999999999998E-3</v>
      </c>
      <c r="J16" s="6">
        <f t="shared" si="1"/>
        <v>1.2144E-2</v>
      </c>
      <c r="K16" s="6">
        <f t="shared" si="1"/>
        <v>1.4168000000000002E-2</v>
      </c>
      <c r="L16" s="6">
        <f t="shared" si="1"/>
        <v>1.6191999999999998E-2</v>
      </c>
      <c r="M16" s="6">
        <f t="shared" si="1"/>
        <v>1.6191999999999998E-2</v>
      </c>
      <c r="N16" s="6">
        <f t="shared" si="3"/>
        <v>0.91999999999999993</v>
      </c>
      <c r="P16" s="6">
        <f>IF((B16+E3)=2,E16,0)</f>
        <v>0</v>
      </c>
      <c r="Q16" s="6">
        <f>IF((B16+F3)=2,F16,0)</f>
        <v>0</v>
      </c>
      <c r="R16" s="6">
        <f>IF((B16+G3)=2,G16,0)</f>
        <v>0</v>
      </c>
      <c r="S16" s="6">
        <f>IF((B16+H3)=2,H16,0)</f>
        <v>0</v>
      </c>
      <c r="T16" s="6">
        <f>IF((B16+I3)=2,I16,0)</f>
        <v>0</v>
      </c>
      <c r="U16" s="6">
        <f>IF((B16+J3)=2,J16,0)</f>
        <v>0</v>
      </c>
      <c r="V16" s="6">
        <f>IF((B16+K3)=2,K16,0)</f>
        <v>0</v>
      </c>
      <c r="W16" s="6">
        <f>IF((B16+L3)=2,L16,0)</f>
        <v>0</v>
      </c>
      <c r="X16" s="6">
        <f>IF((B16+M3)=2,M16,0)</f>
        <v>0</v>
      </c>
    </row>
    <row r="17" spans="1:24" x14ac:dyDescent="0.2">
      <c r="B17">
        <f>IF(Main!I11=Main!T8,IF(Main!I12=Main!V10,1,0),0)</f>
        <v>0</v>
      </c>
      <c r="C17" t="s">
        <v>16</v>
      </c>
      <c r="D17" t="s">
        <v>30</v>
      </c>
      <c r="E17" s="6">
        <f t="shared" si="2"/>
        <v>2.2880000000000001E-3</v>
      </c>
      <c r="F17" s="6">
        <f t="shared" si="1"/>
        <v>4.0040000000000006E-3</v>
      </c>
      <c r="G17" s="6">
        <f t="shared" si="1"/>
        <v>4.5760000000000002E-3</v>
      </c>
      <c r="H17" s="6">
        <f t="shared" si="1"/>
        <v>6.8640000000000012E-3</v>
      </c>
      <c r="I17" s="6">
        <f t="shared" si="1"/>
        <v>1.0296000000000001E-2</v>
      </c>
      <c r="J17" s="6">
        <f t="shared" si="1"/>
        <v>1.3728000000000002E-2</v>
      </c>
      <c r="K17" s="6">
        <f t="shared" si="1"/>
        <v>1.6016000000000002E-2</v>
      </c>
      <c r="L17" s="6">
        <f t="shared" si="1"/>
        <v>1.8304000000000001E-2</v>
      </c>
      <c r="M17" s="6">
        <f t="shared" si="1"/>
        <v>1.8304000000000001E-2</v>
      </c>
      <c r="N17" s="6">
        <f t="shared" si="3"/>
        <v>1.04</v>
      </c>
      <c r="P17" s="6">
        <f>IF((B17+E3)=2,E17,0)</f>
        <v>0</v>
      </c>
      <c r="Q17" s="6">
        <f>IF((B17+F3)=2,F17,0)</f>
        <v>0</v>
      </c>
      <c r="R17" s="6">
        <f>IF((B17+G3)=2,G17,0)</f>
        <v>0</v>
      </c>
      <c r="S17" s="6">
        <f>IF((B17+H3)=2,H17,0)</f>
        <v>0</v>
      </c>
      <c r="T17" s="6">
        <f>IF((B17+I3)=2,I17,0)</f>
        <v>0</v>
      </c>
      <c r="U17" s="6">
        <f>IF((B17+J3)=2,J17,0)</f>
        <v>0</v>
      </c>
      <c r="V17" s="6">
        <f>IF((B17+K3)=2,K17,0)</f>
        <v>0</v>
      </c>
      <c r="W17" s="6">
        <f>IF((B17+L3)=2,L17,0)</f>
        <v>0</v>
      </c>
      <c r="X17" s="6">
        <f>IF((B17+M3)=2,M17,0)</f>
        <v>0</v>
      </c>
    </row>
    <row r="18" spans="1:24" x14ac:dyDescent="0.2">
      <c r="B18">
        <f>IF(Main!I11=Main!T8,IF(Main!I12=Main!V11,1,0),0)</f>
        <v>0</v>
      </c>
      <c r="C18" t="s">
        <v>16</v>
      </c>
      <c r="D18" t="s">
        <v>31</v>
      </c>
      <c r="E18" s="6">
        <f t="shared" si="2"/>
        <v>2.2880000000000001E-3</v>
      </c>
      <c r="F18" s="6">
        <f t="shared" si="1"/>
        <v>4.0040000000000006E-3</v>
      </c>
      <c r="G18" s="6">
        <f t="shared" si="1"/>
        <v>4.5760000000000002E-3</v>
      </c>
      <c r="H18" s="6">
        <f t="shared" si="1"/>
        <v>6.8640000000000012E-3</v>
      </c>
      <c r="I18" s="6">
        <f t="shared" si="1"/>
        <v>1.0296000000000001E-2</v>
      </c>
      <c r="J18" s="6">
        <f t="shared" si="1"/>
        <v>1.3728000000000002E-2</v>
      </c>
      <c r="K18" s="6">
        <f t="shared" si="1"/>
        <v>1.6016000000000002E-2</v>
      </c>
      <c r="L18" s="6">
        <f t="shared" si="1"/>
        <v>1.8304000000000001E-2</v>
      </c>
      <c r="M18" s="6">
        <f t="shared" si="1"/>
        <v>1.8304000000000001E-2</v>
      </c>
      <c r="N18" s="6">
        <f t="shared" si="3"/>
        <v>1.04</v>
      </c>
      <c r="P18" s="6">
        <f>IF((B18+E3)=2,E18,0)</f>
        <v>0</v>
      </c>
      <c r="Q18" s="6">
        <f>IF((B18+F3)=2,F18,0)</f>
        <v>0</v>
      </c>
      <c r="R18" s="6">
        <f>IF((B18+G3)=2,G18,0)</f>
        <v>0</v>
      </c>
      <c r="S18" s="6">
        <f>IF((B18+H3)=2,H18,0)</f>
        <v>0</v>
      </c>
      <c r="T18" s="6">
        <f>IF((B18+I3)=2,I18,0)</f>
        <v>0</v>
      </c>
      <c r="U18" s="6">
        <f>IF((B18+J3)=2,J18,0)</f>
        <v>0</v>
      </c>
      <c r="V18" s="6">
        <f>IF((B18+K3)=2,K18,0)</f>
        <v>0</v>
      </c>
      <c r="W18" s="6">
        <f>IF((B18+L3)=2,L18,0)</f>
        <v>0</v>
      </c>
      <c r="X18" s="6">
        <f>IF((B18+M3)=2,M18,0)</f>
        <v>0</v>
      </c>
    </row>
    <row r="19" spans="1:24" x14ac:dyDescent="0.2">
      <c r="B19">
        <f>IF(Main!I11=Main!T8,IF(Main!I12=Main!V12,1,0),0)</f>
        <v>0</v>
      </c>
      <c r="C19" t="s">
        <v>16</v>
      </c>
      <c r="D19" t="s">
        <v>23</v>
      </c>
      <c r="E19" s="6">
        <f t="shared" si="2"/>
        <v>2.1120000000000002E-3</v>
      </c>
      <c r="F19" s="6">
        <f t="shared" si="1"/>
        <v>3.6960000000000005E-3</v>
      </c>
      <c r="G19" s="6">
        <f t="shared" si="1"/>
        <v>4.2240000000000003E-3</v>
      </c>
      <c r="H19" s="6">
        <f t="shared" si="1"/>
        <v>6.3360000000000005E-3</v>
      </c>
      <c r="I19" s="6">
        <f t="shared" si="1"/>
        <v>9.5040000000000003E-3</v>
      </c>
      <c r="J19" s="6">
        <f t="shared" si="1"/>
        <v>1.2672000000000001E-2</v>
      </c>
      <c r="K19" s="6">
        <f t="shared" si="1"/>
        <v>1.4784000000000002E-2</v>
      </c>
      <c r="L19" s="6">
        <f t="shared" si="1"/>
        <v>1.6896000000000001E-2</v>
      </c>
      <c r="M19" s="6">
        <f t="shared" si="1"/>
        <v>1.6896000000000001E-2</v>
      </c>
      <c r="N19" s="6">
        <f t="shared" si="3"/>
        <v>0.96</v>
      </c>
      <c r="P19" s="6">
        <f>IF((B19+E3)=2,E19,0)</f>
        <v>0</v>
      </c>
      <c r="Q19" s="6">
        <f>IF((B19+F3)=2,F19,0)</f>
        <v>0</v>
      </c>
      <c r="R19" s="6">
        <f>IF((B19+G3)=2,G19,0)</f>
        <v>0</v>
      </c>
      <c r="S19" s="6">
        <f>IF((B19+H3)=2,H19,0)</f>
        <v>0</v>
      </c>
      <c r="T19" s="6">
        <f>IF((B19+I3)=2,I19,0)</f>
        <v>0</v>
      </c>
      <c r="U19" s="6">
        <f>IF((B19+J3)=2,J19,0)</f>
        <v>0</v>
      </c>
      <c r="V19" s="6">
        <f>IF((B19+K3)=2,K19,0)</f>
        <v>0</v>
      </c>
      <c r="W19" s="6">
        <f>IF((B19+L3)=2,L19,0)</f>
        <v>0</v>
      </c>
      <c r="X19" s="6">
        <f>IF((B19+M3)=2,M19,0)</f>
        <v>0</v>
      </c>
    </row>
    <row r="20" spans="1:24" x14ac:dyDescent="0.2">
      <c r="B20" s="1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">
      <c r="B21" s="1">
        <f>IF(Main!I11=Main!T9,IF(Main!I12=Main!W7,1,0),0)</f>
        <v>1</v>
      </c>
      <c r="C21" t="s">
        <v>17</v>
      </c>
      <c r="D21" t="s">
        <v>20</v>
      </c>
      <c r="E21" s="6">
        <f t="shared" si="2"/>
        <v>2.2440000000000003E-3</v>
      </c>
      <c r="F21" s="6">
        <f t="shared" si="1"/>
        <v>3.9270000000000008E-3</v>
      </c>
      <c r="G21" s="6">
        <f t="shared" si="1"/>
        <v>4.4880000000000007E-3</v>
      </c>
      <c r="H21" s="6">
        <f t="shared" si="1"/>
        <v>6.732000000000001E-3</v>
      </c>
      <c r="I21" s="6">
        <f t="shared" si="1"/>
        <v>1.0098000000000001E-2</v>
      </c>
      <c r="J21" s="6">
        <f t="shared" si="1"/>
        <v>1.3464000000000002E-2</v>
      </c>
      <c r="K21" s="6">
        <f t="shared" si="1"/>
        <v>1.5708000000000003E-2</v>
      </c>
      <c r="L21" s="6">
        <f t="shared" si="1"/>
        <v>1.7952000000000003E-2</v>
      </c>
      <c r="M21" s="6">
        <f t="shared" si="1"/>
        <v>1.7952000000000003E-2</v>
      </c>
      <c r="N21" s="6">
        <f>N7*0.85</f>
        <v>1.02</v>
      </c>
      <c r="P21" s="6">
        <f>IF((B21+E3)=2,E21,0)</f>
        <v>0</v>
      </c>
      <c r="Q21" s="6">
        <f>IF((B21+F3)=2,F21,0)</f>
        <v>0</v>
      </c>
      <c r="R21" s="6">
        <f>IF((B21+G3)=2,G21,0)</f>
        <v>0</v>
      </c>
      <c r="S21" s="6">
        <f>IF((B21+H3)=2,H21,0)</f>
        <v>0</v>
      </c>
      <c r="T21" s="6">
        <f>IF((B21+I3)=2,I21,0)</f>
        <v>1.0098000000000001E-2</v>
      </c>
      <c r="U21" s="6">
        <f>IF((B21+J3)=2,J21,0)</f>
        <v>0</v>
      </c>
      <c r="V21" s="6">
        <f>IF((B21+K3)=2,K21,0)</f>
        <v>0</v>
      </c>
      <c r="W21" s="6">
        <f>IF((B21+L3)=2,L21,0)</f>
        <v>0</v>
      </c>
      <c r="X21" s="6">
        <f>IF((B21+M3)=2,M21,0)</f>
        <v>0</v>
      </c>
    </row>
    <row r="22" spans="1:24" x14ac:dyDescent="0.2">
      <c r="B22" s="1">
        <f>IF(Main!I11=Main!T9,IF(Main!I12=Main!W8,1,0),0)</f>
        <v>0</v>
      </c>
      <c r="C22" t="s">
        <v>17</v>
      </c>
      <c r="D22" t="s">
        <v>19</v>
      </c>
      <c r="E22" s="6">
        <f t="shared" si="2"/>
        <v>2.3375000000000002E-3</v>
      </c>
      <c r="F22" s="6">
        <f t="shared" si="1"/>
        <v>4.0906250000000005E-3</v>
      </c>
      <c r="G22" s="6">
        <f t="shared" si="1"/>
        <v>4.6750000000000003E-3</v>
      </c>
      <c r="H22" s="6">
        <f t="shared" si="1"/>
        <v>7.0125000000000005E-3</v>
      </c>
      <c r="I22" s="6">
        <f t="shared" si="1"/>
        <v>1.051875E-2</v>
      </c>
      <c r="J22" s="6">
        <f t="shared" si="1"/>
        <v>1.4025000000000001E-2</v>
      </c>
      <c r="K22" s="6">
        <f t="shared" si="1"/>
        <v>1.6362500000000002E-2</v>
      </c>
      <c r="L22" s="6">
        <f t="shared" si="1"/>
        <v>1.8700000000000001E-2</v>
      </c>
      <c r="M22" s="6">
        <f t="shared" si="1"/>
        <v>1.8700000000000001E-2</v>
      </c>
      <c r="N22" s="6">
        <f t="shared" ref="N22" si="4">N8*0.85</f>
        <v>1.0625</v>
      </c>
      <c r="P22" s="6">
        <f>IF((B22+E3)=2,E22,0)</f>
        <v>0</v>
      </c>
      <c r="Q22" s="6">
        <f>IF((B22+F3)=2,F22,0)</f>
        <v>0</v>
      </c>
      <c r="R22" s="6">
        <f>IF((B22+G3)=2,G22,0)</f>
        <v>0</v>
      </c>
      <c r="S22" s="6">
        <f>IF((B22+H3)=2,H22,0)</f>
        <v>0</v>
      </c>
      <c r="T22" s="6">
        <f>IF((B22+I3)=2,I22,0)</f>
        <v>0</v>
      </c>
      <c r="U22" s="6">
        <f>IF((B22+J3)=2,J22,0)</f>
        <v>0</v>
      </c>
      <c r="V22" s="6">
        <f>IF((B22+K3)=2,K22,0)</f>
        <v>0</v>
      </c>
      <c r="W22" s="6">
        <f>IF((B22+L3)=2,L22,0)</f>
        <v>0</v>
      </c>
      <c r="X22" s="6">
        <f>IF((B22+M3)=2,M22,0)</f>
        <v>0</v>
      </c>
    </row>
    <row r="23" spans="1:24" x14ac:dyDescent="0.2">
      <c r="B23" s="1">
        <f>IF(Main!I11=Main!T9,IF(Main!I12=Main!W9,1,0),0)</f>
        <v>0</v>
      </c>
      <c r="C23" t="s">
        <v>17</v>
      </c>
      <c r="D23" t="s">
        <v>22</v>
      </c>
      <c r="E23" s="6">
        <f t="shared" si="2"/>
        <v>2.431E-3</v>
      </c>
      <c r="F23" s="6">
        <f t="shared" si="2"/>
        <v>4.2542500000000002E-3</v>
      </c>
      <c r="G23" s="6">
        <f t="shared" si="2"/>
        <v>4.862E-3</v>
      </c>
      <c r="H23" s="6">
        <f t="shared" si="2"/>
        <v>7.2930000000000009E-3</v>
      </c>
      <c r="I23" s="6">
        <f t="shared" si="2"/>
        <v>1.0939500000000001E-2</v>
      </c>
      <c r="J23" s="6">
        <f t="shared" si="2"/>
        <v>1.4586000000000002E-2</v>
      </c>
      <c r="K23" s="6">
        <f t="shared" si="2"/>
        <v>1.7017000000000001E-2</v>
      </c>
      <c r="L23" s="6">
        <f t="shared" si="2"/>
        <v>1.9448E-2</v>
      </c>
      <c r="M23" s="6">
        <f t="shared" si="2"/>
        <v>1.9448E-2</v>
      </c>
      <c r="N23" s="6">
        <f>N11*0.85</f>
        <v>1.105</v>
      </c>
      <c r="P23" s="6">
        <f>IF((B23+E3)=2,E23,0)</f>
        <v>0</v>
      </c>
      <c r="Q23" s="6">
        <f>IF((B23+F3)=2,F23,0)</f>
        <v>0</v>
      </c>
      <c r="R23" s="6">
        <f>IF((B23+G3)=2,G23,0)</f>
        <v>0</v>
      </c>
      <c r="S23" s="6">
        <f>IF((B23+H3)=2,H23,0)</f>
        <v>0</v>
      </c>
      <c r="T23" s="6">
        <f>IF((B23+I3)=2,I23,0)</f>
        <v>0</v>
      </c>
      <c r="U23" s="6">
        <f>IF((B23+J3)=2,J23,0)</f>
        <v>0</v>
      </c>
      <c r="V23" s="6">
        <f>IF((B23+K3)=2,K23,0)</f>
        <v>0</v>
      </c>
      <c r="W23" s="6">
        <f>IF((B23+L3)=2,L23,0)</f>
        <v>0</v>
      </c>
      <c r="X23" s="6">
        <f>IF((B23+M3)=2,M23,0)</f>
        <v>0</v>
      </c>
    </row>
    <row r="24" spans="1:24" x14ac:dyDescent="0.2">
      <c r="B24" s="1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">
      <c r="B25" s="1">
        <f>IF(Main!I11=Main!T10,IF(Main!I12=Main!X7,1,0),0)</f>
        <v>0</v>
      </c>
      <c r="C25" t="s">
        <v>24</v>
      </c>
      <c r="D25" t="s">
        <v>23</v>
      </c>
      <c r="E25" s="6">
        <f t="shared" si="2"/>
        <v>2.3100000000000004E-3</v>
      </c>
      <c r="F25" s="6">
        <f t="shared" si="2"/>
        <v>4.042500000000001E-3</v>
      </c>
      <c r="G25" s="6">
        <f t="shared" si="2"/>
        <v>4.6200000000000008E-3</v>
      </c>
      <c r="H25" s="6">
        <f t="shared" si="2"/>
        <v>6.9300000000000013E-3</v>
      </c>
      <c r="I25" s="6">
        <f t="shared" si="2"/>
        <v>1.0395000000000001E-2</v>
      </c>
      <c r="J25" s="6">
        <f t="shared" si="2"/>
        <v>1.3860000000000003E-2</v>
      </c>
      <c r="K25" s="6">
        <f t="shared" si="2"/>
        <v>1.6170000000000004E-2</v>
      </c>
      <c r="L25" s="6">
        <f t="shared" si="2"/>
        <v>1.8480000000000003E-2</v>
      </c>
      <c r="M25" s="6">
        <f t="shared" si="2"/>
        <v>1.8480000000000003E-2</v>
      </c>
      <c r="N25" s="6">
        <v>1.05</v>
      </c>
      <c r="P25" s="6">
        <f>IF((B25+E3)=2,E25,0)</f>
        <v>0</v>
      </c>
      <c r="Q25" s="6">
        <f>IF((B25+F3)=2,F25,0)</f>
        <v>0</v>
      </c>
      <c r="R25" s="6">
        <f>IF((B25+G3)=2,G25,0)</f>
        <v>0</v>
      </c>
      <c r="S25" s="6">
        <f>IF((B25+H3)=2,H25,0)</f>
        <v>0</v>
      </c>
      <c r="T25" s="6">
        <f>IF((B25+I3)=2,I25,0)</f>
        <v>0</v>
      </c>
      <c r="U25" s="6">
        <f>IF((B25+J3)=2,J25,0)</f>
        <v>0</v>
      </c>
      <c r="V25" s="6">
        <f>IF((B25+K3)=2,K25,0)</f>
        <v>0</v>
      </c>
      <c r="W25" s="6">
        <f>IF((B25+L3)=2,L25,0)</f>
        <v>0</v>
      </c>
      <c r="X25" s="6">
        <f>IF((B25+M3)=2,M25,0)</f>
        <v>0</v>
      </c>
    </row>
    <row r="26" spans="1:24" x14ac:dyDescent="0.2">
      <c r="B26" s="1">
        <f>IF(Main!I11=Main!T10,IF(Main!I12=Main!X8,1,0),0)</f>
        <v>0</v>
      </c>
      <c r="C26" t="s">
        <v>24</v>
      </c>
      <c r="D26" t="s">
        <v>20</v>
      </c>
      <c r="E26" s="6">
        <f>E28*$N$26</f>
        <v>2.2000000000000001E-3</v>
      </c>
      <c r="F26" s="6">
        <f t="shared" ref="F26:M26" si="5">F28*$N$26</f>
        <v>3.8500000000000006E-3</v>
      </c>
      <c r="G26" s="6">
        <f t="shared" si="5"/>
        <v>4.4000000000000003E-3</v>
      </c>
      <c r="H26" s="6">
        <f t="shared" si="5"/>
        <v>6.6000000000000008E-3</v>
      </c>
      <c r="I26" s="6">
        <f t="shared" si="5"/>
        <v>9.9000000000000008E-3</v>
      </c>
      <c r="J26" s="6">
        <f t="shared" si="5"/>
        <v>1.3200000000000002E-2</v>
      </c>
      <c r="K26" s="6">
        <f t="shared" si="5"/>
        <v>1.5400000000000002E-2</v>
      </c>
      <c r="L26" s="6">
        <f t="shared" si="5"/>
        <v>1.7600000000000001E-2</v>
      </c>
      <c r="M26" s="6">
        <f t="shared" si="5"/>
        <v>1.7600000000000001E-2</v>
      </c>
      <c r="N26" s="6">
        <v>1.1000000000000001</v>
      </c>
      <c r="P26" s="6">
        <f>IF((B26+E3)=2,E26,0)</f>
        <v>0</v>
      </c>
      <c r="Q26" s="6">
        <f>IF((B26+F3)=2,F26,0)</f>
        <v>0</v>
      </c>
      <c r="R26" s="6">
        <f>IF((B26+G3)=2,G26,0)</f>
        <v>0</v>
      </c>
      <c r="S26" s="6">
        <f>IF((B26+H3)=2,H26,0)</f>
        <v>0</v>
      </c>
      <c r="T26" s="6">
        <f>IF((B26+I3)=2,I26,0)</f>
        <v>0</v>
      </c>
      <c r="U26" s="6">
        <f>IF((B26+J3)=2,J26,0)</f>
        <v>0</v>
      </c>
      <c r="V26" s="6">
        <f>IF((B26+K3)=2,K26,0)</f>
        <v>0</v>
      </c>
      <c r="W26" s="6">
        <f>IF((B26+L3)=2,L26,0)</f>
        <v>0</v>
      </c>
      <c r="X26" s="6">
        <f>IF((B26+M3)=2,M26,0)</f>
        <v>0</v>
      </c>
    </row>
    <row r="28" spans="1:24" x14ac:dyDescent="0.2">
      <c r="A28" s="7"/>
      <c r="B28" s="1"/>
      <c r="D28" t="s">
        <v>90</v>
      </c>
      <c r="E28">
        <v>2E-3</v>
      </c>
      <c r="F28">
        <v>3.5000000000000001E-3</v>
      </c>
      <c r="G28">
        <v>4.0000000000000001E-3</v>
      </c>
      <c r="H28">
        <v>6.0000000000000001E-3</v>
      </c>
      <c r="I28">
        <v>8.9999999999999993E-3</v>
      </c>
      <c r="J28">
        <v>1.2E-2</v>
      </c>
      <c r="K28">
        <v>1.4E-2</v>
      </c>
      <c r="L28">
        <v>1.6E-2</v>
      </c>
      <c r="M28">
        <v>1.6E-2</v>
      </c>
    </row>
    <row r="29" spans="1:24" x14ac:dyDescent="0.2">
      <c r="W29" t="s">
        <v>41</v>
      </c>
      <c r="X29" s="6">
        <f>SUM(P7:X26)</f>
        <v>1.0098000000000001E-2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9"/>
  <sheetViews>
    <sheetView workbookViewId="0">
      <selection activeCell="B28" sqref="B28"/>
    </sheetView>
  </sheetViews>
  <sheetFormatPr defaultRowHeight="12.75" x14ac:dyDescent="0.2"/>
  <cols>
    <col min="1" max="1" width="12.7109375" customWidth="1"/>
    <col min="2" max="2" width="8.140625" customWidth="1"/>
    <col min="3" max="3" width="11.85546875" customWidth="1"/>
    <col min="4" max="4" width="25.5703125" customWidth="1"/>
    <col min="5" max="5" width="8.85546875" customWidth="1"/>
    <col min="6" max="6" width="12.7109375" style="2" customWidth="1"/>
    <col min="7" max="7" width="8.85546875" style="1" customWidth="1"/>
    <col min="14" max="14" width="14.7109375" bestFit="1" customWidth="1"/>
  </cols>
  <sheetData>
    <row r="1" spans="1:24" s="2" customFormat="1" x14ac:dyDescent="0.2">
      <c r="D1" s="5" t="s">
        <v>2</v>
      </c>
      <c r="E1" s="2">
        <f t="shared" ref="E1:M1" si="0">(E2)*25.4</f>
        <v>1.5874999999999999</v>
      </c>
      <c r="F1" s="2">
        <f t="shared" si="0"/>
        <v>3.1749999999999998</v>
      </c>
      <c r="G1" s="2">
        <f t="shared" si="0"/>
        <v>4.7624999999999993</v>
      </c>
      <c r="H1" s="2">
        <f t="shared" si="0"/>
        <v>6.35</v>
      </c>
      <c r="I1" s="2">
        <f t="shared" si="0"/>
        <v>9.5249999999999986</v>
      </c>
      <c r="J1" s="2">
        <f t="shared" si="0"/>
        <v>12.7</v>
      </c>
      <c r="K1" s="2">
        <f t="shared" si="0"/>
        <v>15.875</v>
      </c>
      <c r="L1" s="2">
        <f t="shared" si="0"/>
        <v>19.049999999999997</v>
      </c>
      <c r="M1" s="2">
        <f t="shared" si="0"/>
        <v>25.4</v>
      </c>
      <c r="N1" s="5"/>
    </row>
    <row r="2" spans="1:24" s="1" customFormat="1" x14ac:dyDescent="0.2">
      <c r="D2" s="3" t="s">
        <v>3</v>
      </c>
      <c r="E2" s="1">
        <v>6.25E-2</v>
      </c>
      <c r="F2" s="1">
        <v>0.125</v>
      </c>
      <c r="G2" s="1">
        <v>0.1875</v>
      </c>
      <c r="H2" s="1">
        <v>0.25</v>
      </c>
      <c r="I2" s="1">
        <v>0.375</v>
      </c>
      <c r="J2" s="1">
        <v>0.5</v>
      </c>
      <c r="K2" s="1">
        <v>0.625</v>
      </c>
      <c r="L2" s="1">
        <v>0.75</v>
      </c>
      <c r="M2" s="1">
        <v>1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U2" s="1">
        <v>6</v>
      </c>
      <c r="V2" s="1">
        <v>7</v>
      </c>
      <c r="W2" s="1">
        <v>8</v>
      </c>
      <c r="X2" s="1">
        <v>9</v>
      </c>
    </row>
    <row r="3" spans="1:24" s="1" customFormat="1" x14ac:dyDescent="0.2">
      <c r="D3" s="3" t="s">
        <v>45</v>
      </c>
      <c r="E3" s="1">
        <f>IF(Main!I9=Main!Q7,1,IF(Main!I9=Main!R7,1,0))</f>
        <v>0</v>
      </c>
      <c r="F3" s="1">
        <f>IF(Main!I9=Main!Q8,1,IF(Main!I9=Main!R8,1,0))</f>
        <v>0</v>
      </c>
      <c r="G3" s="1">
        <f>IF(Main!I9=Main!Q9,1,IF(Main!I9=Main!R9,1,0))</f>
        <v>0</v>
      </c>
      <c r="H3" s="1">
        <f>IF(Main!I9=Main!Q10,1,IF(Main!I9=Main!R10,1,0))</f>
        <v>0</v>
      </c>
      <c r="I3" s="1">
        <f>IF(Main!I9=Main!Q11,1,IF(Main!I9=Main!R11,1,0))</f>
        <v>1</v>
      </c>
      <c r="J3" s="1">
        <f>IF(Main!I9=Main!Q12,1,IF(Main!I9=Main!R12,1,0))</f>
        <v>0</v>
      </c>
      <c r="K3" s="1">
        <f>IF(Main!I9=Main!Q13,1,IF(Main!I9=Main!R13,1,0))</f>
        <v>0</v>
      </c>
      <c r="L3" s="1">
        <f>IF(Main!I9=Main!Q14,1,IF(Main!I9=Main!R14,1,0))</f>
        <v>0</v>
      </c>
      <c r="M3" s="1">
        <f>IF(Main!I9=Main!Q15,1,IF(Main!I9=Main!R15,1,0))</f>
        <v>0</v>
      </c>
    </row>
    <row r="4" spans="1:24" s="1" customFormat="1" x14ac:dyDescent="0.2"/>
    <row r="5" spans="1:24" s="1" customFormat="1" ht="13.5" thickBot="1" x14ac:dyDescent="0.25">
      <c r="A5" s="4" t="s">
        <v>42</v>
      </c>
      <c r="B5" s="4" t="s">
        <v>45</v>
      </c>
      <c r="C5" s="4" t="s">
        <v>18</v>
      </c>
      <c r="D5" s="4" t="s">
        <v>26</v>
      </c>
      <c r="N5" s="1" t="s">
        <v>91</v>
      </c>
    </row>
    <row r="6" spans="1:24" s="1" customFormat="1" ht="13.5" thickTop="1" x14ac:dyDescent="0.2">
      <c r="E6" s="6"/>
      <c r="F6" s="6"/>
      <c r="G6" s="6"/>
      <c r="H6" s="6"/>
      <c r="I6" s="6"/>
      <c r="J6" s="6"/>
      <c r="K6" s="6"/>
      <c r="L6" s="6"/>
      <c r="M6" s="6"/>
      <c r="N6" s="6"/>
    </row>
    <row r="7" spans="1:24" s="1" customFormat="1" x14ac:dyDescent="0.2">
      <c r="B7" s="1">
        <f>IF(Main!I11=Main!T7,IF(Main!I12=Main!U7,1,0),0)</f>
        <v>0</v>
      </c>
      <c r="C7" s="1" t="s">
        <v>15</v>
      </c>
      <c r="D7" t="s">
        <v>27</v>
      </c>
      <c r="E7" s="6">
        <f>E$26*$N7</f>
        <v>2.568E-3</v>
      </c>
      <c r="F7" s="6">
        <f t="shared" ref="F7:M22" si="1">F$26*$N7</f>
        <v>4.4940000000000006E-3</v>
      </c>
      <c r="G7" s="6">
        <f t="shared" si="1"/>
        <v>5.1359999999999999E-3</v>
      </c>
      <c r="H7" s="6">
        <f t="shared" si="1"/>
        <v>7.7039999999999999E-3</v>
      </c>
      <c r="I7" s="6">
        <f t="shared" si="1"/>
        <v>1.1555999999999999E-2</v>
      </c>
      <c r="J7" s="6">
        <f t="shared" si="1"/>
        <v>1.5408E-2</v>
      </c>
      <c r="K7" s="6">
        <f t="shared" si="1"/>
        <v>1.7976000000000002E-2</v>
      </c>
      <c r="L7" s="6">
        <f t="shared" si="1"/>
        <v>2.0544E-2</v>
      </c>
      <c r="M7" s="6">
        <f t="shared" si="1"/>
        <v>2.0544E-2</v>
      </c>
      <c r="N7" s="6">
        <v>1.2</v>
      </c>
      <c r="P7" s="6">
        <f>IF((B7+E3)=2,E7,0)</f>
        <v>0</v>
      </c>
      <c r="Q7" s="6">
        <f>IF((B7+F3)=2,F7,0)</f>
        <v>0</v>
      </c>
      <c r="R7" s="6">
        <f>IF((B7+G3)=2,G7,0)</f>
        <v>0</v>
      </c>
      <c r="S7" s="6">
        <f>IF((B7+H3)=2,H7,0)</f>
        <v>0</v>
      </c>
      <c r="T7" s="6">
        <f>IF((B7+I3)=2,I7,0)</f>
        <v>0</v>
      </c>
      <c r="U7" s="6">
        <f>IF((B7+J3)=2,J7,0)</f>
        <v>0</v>
      </c>
      <c r="V7" s="6">
        <f>IF((B7+K3)=2,K7,0)</f>
        <v>0</v>
      </c>
      <c r="W7" s="6">
        <f>IF((B7+L3)=2,L7,0)</f>
        <v>0</v>
      </c>
      <c r="X7" s="6">
        <f>IF((B7+M3)=2,M7,0)</f>
        <v>0</v>
      </c>
    </row>
    <row r="8" spans="1:24" x14ac:dyDescent="0.2">
      <c r="B8" s="1">
        <f>IF(Main!I11=Main!T7,IF(Main!I12=Main!U8,1,0),0)</f>
        <v>0</v>
      </c>
      <c r="C8" s="1" t="s">
        <v>15</v>
      </c>
      <c r="D8" t="s">
        <v>19</v>
      </c>
      <c r="E8" s="6">
        <f t="shared" ref="E8:M25" si="2">E$26*$N8</f>
        <v>2.6749999999999999E-3</v>
      </c>
      <c r="F8" s="6">
        <f t="shared" si="1"/>
        <v>4.6812500000000005E-3</v>
      </c>
      <c r="G8" s="6">
        <f t="shared" si="1"/>
        <v>5.3499999999999997E-3</v>
      </c>
      <c r="H8" s="6">
        <f t="shared" si="1"/>
        <v>8.0250000000000009E-3</v>
      </c>
      <c r="I8" s="6">
        <f t="shared" si="1"/>
        <v>1.20375E-2</v>
      </c>
      <c r="J8" s="6">
        <f t="shared" si="1"/>
        <v>1.6050000000000002E-2</v>
      </c>
      <c r="K8" s="6">
        <f t="shared" si="1"/>
        <v>1.8725000000000002E-2</v>
      </c>
      <c r="L8" s="6">
        <f t="shared" si="1"/>
        <v>2.1399999999999999E-2</v>
      </c>
      <c r="M8" s="6">
        <f t="shared" si="1"/>
        <v>2.1399999999999999E-2</v>
      </c>
      <c r="N8" s="6">
        <v>1.25</v>
      </c>
      <c r="P8" s="6">
        <f>IF((B8+E3)=2,E8,0)</f>
        <v>0</v>
      </c>
      <c r="Q8" s="6">
        <f>IF((B8+F3)=2,F8,0)</f>
        <v>0</v>
      </c>
      <c r="R8" s="6">
        <f>IF((B8+G3)=2,G8,0)</f>
        <v>0</v>
      </c>
      <c r="S8" s="6">
        <f>IF((B8+H3)=2,H8,0)</f>
        <v>0</v>
      </c>
      <c r="T8" s="6">
        <f>IF((B8+I3)=2,I8,0)</f>
        <v>0</v>
      </c>
      <c r="U8" s="6">
        <f>IF((B8+J3)=2,J8,0)</f>
        <v>0</v>
      </c>
      <c r="V8" s="6">
        <f>IF((B8+K3)=2,K8,0)</f>
        <v>0</v>
      </c>
      <c r="W8" s="6">
        <f>IF((B8+L3)=2,L8,0)</f>
        <v>0</v>
      </c>
      <c r="X8" s="6">
        <f>IF((B8+M3)=2,M8,0)</f>
        <v>0</v>
      </c>
    </row>
    <row r="9" spans="1:24" x14ac:dyDescent="0.2">
      <c r="B9" s="1">
        <f>IF(Main!I11=Main!T7,IF(Main!I12=Main!U9,1,0),0)</f>
        <v>0</v>
      </c>
      <c r="C9" s="1" t="s">
        <v>15</v>
      </c>
      <c r="D9" t="s">
        <v>21</v>
      </c>
      <c r="E9" s="6">
        <f t="shared" si="2"/>
        <v>2.4609999999999996E-3</v>
      </c>
      <c r="F9" s="6">
        <f t="shared" si="1"/>
        <v>4.3067499999999998E-3</v>
      </c>
      <c r="G9" s="6">
        <f t="shared" si="1"/>
        <v>4.9219999999999993E-3</v>
      </c>
      <c r="H9" s="6">
        <f t="shared" si="1"/>
        <v>7.3829999999999998E-3</v>
      </c>
      <c r="I9" s="6">
        <f t="shared" si="1"/>
        <v>1.1074499999999999E-2</v>
      </c>
      <c r="J9" s="6">
        <f t="shared" si="1"/>
        <v>1.4766E-2</v>
      </c>
      <c r="K9" s="6">
        <f t="shared" si="1"/>
        <v>1.7226999999999999E-2</v>
      </c>
      <c r="L9" s="6">
        <f t="shared" si="1"/>
        <v>1.9687999999999997E-2</v>
      </c>
      <c r="M9" s="6">
        <f t="shared" si="1"/>
        <v>1.9687999999999997E-2</v>
      </c>
      <c r="N9" s="6">
        <v>1.1499999999999999</v>
      </c>
      <c r="P9" s="6">
        <f>IF((B9+E3)=2,E9,0)</f>
        <v>0</v>
      </c>
      <c r="Q9" s="6">
        <f>IF((B9+F3)=2,F9,0)</f>
        <v>0</v>
      </c>
      <c r="R9" s="6">
        <f>IF((B9+G3)=2,G9,0)</f>
        <v>0</v>
      </c>
      <c r="S9" s="6">
        <f>IF((B9+H3)=2,H9,0)</f>
        <v>0</v>
      </c>
      <c r="T9" s="6">
        <f>IF((B9+I3)=2,I9,0)</f>
        <v>0</v>
      </c>
      <c r="U9" s="6">
        <f>IF((B9+J3)=2,J9,0)</f>
        <v>0</v>
      </c>
      <c r="V9" s="6">
        <f>IF((B9+K3)=2,K9,0)</f>
        <v>0</v>
      </c>
      <c r="W9" s="6">
        <f>IF((B9+L3)=2,L9,0)</f>
        <v>0</v>
      </c>
      <c r="X9" s="6">
        <f>IF((B9+M3)=2,M9,0)</f>
        <v>0</v>
      </c>
    </row>
    <row r="10" spans="1:24" x14ac:dyDescent="0.2">
      <c r="B10" s="1">
        <f>IF(Main!I11=Main!T7,IF(Main!I12=Main!U10,1,0),0)</f>
        <v>0</v>
      </c>
      <c r="C10" s="1" t="s">
        <v>15</v>
      </c>
      <c r="D10" t="s">
        <v>30</v>
      </c>
      <c r="E10" s="6">
        <f t="shared" si="2"/>
        <v>2.7820000000000002E-3</v>
      </c>
      <c r="F10" s="6">
        <f t="shared" si="1"/>
        <v>4.8685000000000004E-3</v>
      </c>
      <c r="G10" s="6">
        <f t="shared" si="1"/>
        <v>5.5640000000000004E-3</v>
      </c>
      <c r="H10" s="6">
        <f t="shared" si="1"/>
        <v>8.346000000000001E-3</v>
      </c>
      <c r="I10" s="6">
        <f t="shared" si="1"/>
        <v>1.2519000000000001E-2</v>
      </c>
      <c r="J10" s="6">
        <f t="shared" si="1"/>
        <v>1.6692000000000002E-2</v>
      </c>
      <c r="K10" s="6">
        <f t="shared" si="1"/>
        <v>1.9474000000000002E-2</v>
      </c>
      <c r="L10" s="6">
        <f t="shared" si="1"/>
        <v>2.2256000000000001E-2</v>
      </c>
      <c r="M10" s="6">
        <f t="shared" si="1"/>
        <v>2.2256000000000001E-2</v>
      </c>
      <c r="N10" s="6">
        <v>1.3</v>
      </c>
      <c r="P10" s="6">
        <f>IF((B10+E3)=2,E10,0)</f>
        <v>0</v>
      </c>
      <c r="Q10" s="6">
        <f>IF((B10+F3)=2,F10,0)</f>
        <v>0</v>
      </c>
      <c r="R10" s="6">
        <f>IF((B10+G3)=2,G10,0)</f>
        <v>0</v>
      </c>
      <c r="S10" s="6">
        <f>IF((B10+H3)=2,H10,0)</f>
        <v>0</v>
      </c>
      <c r="T10" s="6">
        <f>IF((B10+I3)=2,I10,0)</f>
        <v>0</v>
      </c>
      <c r="U10" s="6">
        <f>IF((B10+J3)=2,J10,0)</f>
        <v>0</v>
      </c>
      <c r="V10" s="6">
        <f>IF((B10+K3)=2,K10,0)</f>
        <v>0</v>
      </c>
      <c r="W10" s="6">
        <f>IF((B10+L3)=2,L10,0)</f>
        <v>0</v>
      </c>
      <c r="X10" s="6">
        <f>IF((B10+M3)=2,M10,0)</f>
        <v>0</v>
      </c>
    </row>
    <row r="11" spans="1:24" x14ac:dyDescent="0.2">
      <c r="B11" s="1">
        <f>IF(Main!I11=Main!T7,IF(Main!I12=Main!U11,1,0),0)</f>
        <v>0</v>
      </c>
      <c r="C11" s="1" t="s">
        <v>15</v>
      </c>
      <c r="D11" t="s">
        <v>31</v>
      </c>
      <c r="E11" s="6">
        <f t="shared" si="2"/>
        <v>2.7820000000000002E-3</v>
      </c>
      <c r="F11" s="6">
        <f t="shared" si="1"/>
        <v>4.8685000000000004E-3</v>
      </c>
      <c r="G11" s="6">
        <f t="shared" si="1"/>
        <v>5.5640000000000004E-3</v>
      </c>
      <c r="H11" s="6">
        <f t="shared" si="1"/>
        <v>8.346000000000001E-3</v>
      </c>
      <c r="I11" s="6">
        <f t="shared" si="1"/>
        <v>1.2519000000000001E-2</v>
      </c>
      <c r="J11" s="6">
        <f t="shared" si="1"/>
        <v>1.6692000000000002E-2</v>
      </c>
      <c r="K11" s="6">
        <f t="shared" si="1"/>
        <v>1.9474000000000002E-2</v>
      </c>
      <c r="L11" s="6">
        <f t="shared" si="1"/>
        <v>2.2256000000000001E-2</v>
      </c>
      <c r="M11" s="6">
        <f t="shared" si="1"/>
        <v>2.2256000000000001E-2</v>
      </c>
      <c r="N11" s="6">
        <v>1.3</v>
      </c>
      <c r="P11" s="6">
        <f>IF((B11+E3)=2,E11,0)</f>
        <v>0</v>
      </c>
      <c r="Q11" s="6">
        <f>IF((B11+F3)=2,F11,0)</f>
        <v>0</v>
      </c>
      <c r="R11" s="6">
        <f>IF((B11+G3)=2,G11,0)</f>
        <v>0</v>
      </c>
      <c r="S11" s="6">
        <f>IF((B11+H3)=2,H11,0)</f>
        <v>0</v>
      </c>
      <c r="T11" s="6">
        <f>IF((B11+I3)=2,I11,0)</f>
        <v>0</v>
      </c>
      <c r="U11" s="6">
        <f>IF((B11+J3)=2,J11,0)</f>
        <v>0</v>
      </c>
      <c r="V11" s="6">
        <f>IF((B11+K3)=2,K11,0)</f>
        <v>0</v>
      </c>
      <c r="W11" s="6">
        <f>IF((B11+L3)=2,L11,0)</f>
        <v>0</v>
      </c>
      <c r="X11" s="6">
        <f>IF((B11+M3)=2,M11,0)</f>
        <v>0</v>
      </c>
    </row>
    <row r="12" spans="1:24" x14ac:dyDescent="0.2">
      <c r="B12" s="1">
        <f>IF(Main!I11=Main!T7,IF(Main!I12=Main!U12,1,0),)</f>
        <v>0</v>
      </c>
      <c r="C12" s="1" t="s">
        <v>15</v>
      </c>
      <c r="D12" t="s">
        <v>23</v>
      </c>
      <c r="E12" s="6">
        <f t="shared" si="2"/>
        <v>2.568E-3</v>
      </c>
      <c r="F12" s="6">
        <f t="shared" si="1"/>
        <v>4.4940000000000006E-3</v>
      </c>
      <c r="G12" s="6">
        <f t="shared" si="1"/>
        <v>5.1359999999999999E-3</v>
      </c>
      <c r="H12" s="6">
        <f t="shared" si="1"/>
        <v>7.7039999999999999E-3</v>
      </c>
      <c r="I12" s="6">
        <f t="shared" si="1"/>
        <v>1.1555999999999999E-2</v>
      </c>
      <c r="J12" s="6">
        <f t="shared" si="1"/>
        <v>1.5408E-2</v>
      </c>
      <c r="K12" s="6">
        <f t="shared" si="1"/>
        <v>1.7976000000000002E-2</v>
      </c>
      <c r="L12" s="6">
        <f t="shared" si="1"/>
        <v>2.0544E-2</v>
      </c>
      <c r="M12" s="6">
        <f t="shared" si="1"/>
        <v>2.0544E-2</v>
      </c>
      <c r="N12" s="6">
        <v>1.2</v>
      </c>
      <c r="P12" s="6">
        <f>IF((B12+E3)=2,E12,0)</f>
        <v>0</v>
      </c>
      <c r="Q12" s="6">
        <f>IF((B12+F3)=2,F12,0)</f>
        <v>0</v>
      </c>
      <c r="R12" s="6">
        <f>IF((B12+G3)=2,G12,0)</f>
        <v>0</v>
      </c>
      <c r="S12" s="6">
        <f>IF((B12+H3)=2,H12,0)</f>
        <v>0</v>
      </c>
      <c r="T12" s="6">
        <f>IF((B12+I3)=2,I12,0)</f>
        <v>0</v>
      </c>
      <c r="U12" s="6">
        <f>IF((B12+J3)=2,J12,0)</f>
        <v>0</v>
      </c>
      <c r="V12" s="6">
        <f>IF((B12+K3)=2,K12,0)</f>
        <v>0</v>
      </c>
      <c r="W12" s="6">
        <f>IF((B12+L3)=2,L12,0)</f>
        <v>0</v>
      </c>
      <c r="X12" s="6">
        <f>IF((B12+M3)=2,M12,0)</f>
        <v>0</v>
      </c>
    </row>
    <row r="13" spans="1:24" x14ac:dyDescent="0.2">
      <c r="B13" s="1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">
      <c r="B14">
        <f>IF(Main!I11=Main!T8,IF(Main!I12=Main!V7,1,0),0)</f>
        <v>0</v>
      </c>
      <c r="C14" t="s">
        <v>16</v>
      </c>
      <c r="D14" t="s">
        <v>27</v>
      </c>
      <c r="E14" s="6">
        <f t="shared" si="2"/>
        <v>2.0544000000000001E-3</v>
      </c>
      <c r="F14" s="6">
        <f t="shared" si="1"/>
        <v>3.5952000000000002E-3</v>
      </c>
      <c r="G14" s="6">
        <f t="shared" si="1"/>
        <v>4.1088000000000001E-3</v>
      </c>
      <c r="H14" s="6">
        <f t="shared" si="1"/>
        <v>6.1631999999999998E-3</v>
      </c>
      <c r="I14" s="6">
        <f t="shared" si="1"/>
        <v>9.2447999999999992E-3</v>
      </c>
      <c r="J14" s="6">
        <f t="shared" si="1"/>
        <v>1.23264E-2</v>
      </c>
      <c r="K14" s="6">
        <f t="shared" si="1"/>
        <v>1.4380800000000001E-2</v>
      </c>
      <c r="L14" s="6">
        <f t="shared" si="1"/>
        <v>1.6435200000000001E-2</v>
      </c>
      <c r="M14" s="6">
        <f t="shared" si="1"/>
        <v>1.6435200000000001E-2</v>
      </c>
      <c r="N14" s="6">
        <f>N7*0.8</f>
        <v>0.96</v>
      </c>
      <c r="P14" s="6">
        <f>IF((B14+E3)=2,E14,0)</f>
        <v>0</v>
      </c>
      <c r="Q14" s="6">
        <f>IF((B14+F3)=2,F14,0)</f>
        <v>0</v>
      </c>
      <c r="R14" s="6">
        <f>IF((B14+G3)=2,G14,0)</f>
        <v>0</v>
      </c>
      <c r="S14" s="6">
        <f>IF((B14+H3)=2,H14,0)</f>
        <v>0</v>
      </c>
      <c r="T14" s="6">
        <f>IF((B14+I3)=2,I14,0)</f>
        <v>0</v>
      </c>
      <c r="U14" s="6">
        <f>IF((B14+J3)=2,J14,0)</f>
        <v>0</v>
      </c>
      <c r="V14" s="6">
        <f>IF((B14+K3)=2,K14,0)</f>
        <v>0</v>
      </c>
      <c r="W14" s="6">
        <f>IF((B14+L3)=2,L14,0)</f>
        <v>0</v>
      </c>
      <c r="X14" s="6">
        <f>IF((B14+M3)=2,M14,0)</f>
        <v>0</v>
      </c>
    </row>
    <row r="15" spans="1:24" x14ac:dyDescent="0.2">
      <c r="B15">
        <f>IF(Main!I11=Main!T8,IF(Main!I12=Main!V8,1,0),0)</f>
        <v>0</v>
      </c>
      <c r="C15" t="s">
        <v>16</v>
      </c>
      <c r="D15" t="s">
        <v>19</v>
      </c>
      <c r="E15" s="6">
        <f t="shared" si="2"/>
        <v>2.14E-3</v>
      </c>
      <c r="F15" s="6">
        <f t="shared" si="1"/>
        <v>3.7450000000000005E-3</v>
      </c>
      <c r="G15" s="6">
        <f t="shared" si="1"/>
        <v>4.28E-3</v>
      </c>
      <c r="H15" s="6">
        <f t="shared" si="1"/>
        <v>6.4200000000000004E-3</v>
      </c>
      <c r="I15" s="6">
        <f t="shared" si="1"/>
        <v>9.6299999999999997E-3</v>
      </c>
      <c r="J15" s="6">
        <f t="shared" si="1"/>
        <v>1.2840000000000001E-2</v>
      </c>
      <c r="K15" s="6">
        <f t="shared" si="1"/>
        <v>1.4980000000000002E-2</v>
      </c>
      <c r="L15" s="6">
        <f t="shared" si="1"/>
        <v>1.712E-2</v>
      </c>
      <c r="M15" s="6">
        <f t="shared" si="1"/>
        <v>1.712E-2</v>
      </c>
      <c r="N15" s="6">
        <f t="shared" ref="N15:N19" si="3">N8*0.8</f>
        <v>1</v>
      </c>
      <c r="P15" s="6">
        <f>IF((B15+E3)=2,E15,0)</f>
        <v>0</v>
      </c>
      <c r="Q15" s="6">
        <f>IF((B15+F3)=2,F15,0)</f>
        <v>0</v>
      </c>
      <c r="R15" s="6">
        <f>IF((B15+G3)=2,G15,0)</f>
        <v>0</v>
      </c>
      <c r="S15" s="6">
        <f>IF((B15+H3)=2,H15,0)</f>
        <v>0</v>
      </c>
      <c r="T15" s="6">
        <f>IF((B15+I3)=2,I15,0)</f>
        <v>0</v>
      </c>
      <c r="U15" s="6">
        <f>IF((B15+J3)=2,J15,0)</f>
        <v>0</v>
      </c>
      <c r="V15" s="6">
        <f>IF((B15+K3)=2,K15,0)</f>
        <v>0</v>
      </c>
      <c r="W15" s="6">
        <f>IF((B15+L3)=2,L15,0)</f>
        <v>0</v>
      </c>
      <c r="X15" s="6">
        <f>IF((B15+M3)=2,M15,0)</f>
        <v>0</v>
      </c>
    </row>
    <row r="16" spans="1:24" x14ac:dyDescent="0.2">
      <c r="B16">
        <f>IF(Main!I11=Main!T8,IF(Main!I12=Main!V9,1,0),0)</f>
        <v>0</v>
      </c>
      <c r="C16" t="s">
        <v>16</v>
      </c>
      <c r="D16" t="s">
        <v>21</v>
      </c>
      <c r="E16" s="6">
        <f t="shared" si="2"/>
        <v>1.9687999999999997E-3</v>
      </c>
      <c r="F16" s="6">
        <f t="shared" si="1"/>
        <v>3.4454000000000004E-3</v>
      </c>
      <c r="G16" s="6">
        <f t="shared" si="1"/>
        <v>3.9375999999999994E-3</v>
      </c>
      <c r="H16" s="6">
        <f t="shared" si="1"/>
        <v>5.9064E-3</v>
      </c>
      <c r="I16" s="6">
        <f t="shared" si="1"/>
        <v>8.8595999999999987E-3</v>
      </c>
      <c r="J16" s="6">
        <f t="shared" si="1"/>
        <v>1.18128E-2</v>
      </c>
      <c r="K16" s="6">
        <f t="shared" si="1"/>
        <v>1.3781600000000001E-2</v>
      </c>
      <c r="L16" s="6">
        <f t="shared" si="1"/>
        <v>1.5750399999999998E-2</v>
      </c>
      <c r="M16" s="6">
        <f t="shared" si="1"/>
        <v>1.5750399999999998E-2</v>
      </c>
      <c r="N16" s="6">
        <f t="shared" si="3"/>
        <v>0.91999999999999993</v>
      </c>
      <c r="P16" s="6">
        <f>IF((B16+E3)=2,E16,0)</f>
        <v>0</v>
      </c>
      <c r="Q16" s="6">
        <f>IF((B16+F3)=2,F16,0)</f>
        <v>0</v>
      </c>
      <c r="R16" s="6">
        <f>IF((B16+G3)=2,G16,0)</f>
        <v>0</v>
      </c>
      <c r="S16" s="6">
        <f>IF((B16+H3)=2,H16,0)</f>
        <v>0</v>
      </c>
      <c r="T16" s="6">
        <f>IF((B16+I3)=2,I16,0)</f>
        <v>0</v>
      </c>
      <c r="U16" s="6">
        <f>IF((B16+J3)=2,J16,0)</f>
        <v>0</v>
      </c>
      <c r="V16" s="6">
        <f>IF((B16+K3)=2,K16,0)</f>
        <v>0</v>
      </c>
      <c r="W16" s="6">
        <f>IF((B16+L3)=2,L16,0)</f>
        <v>0</v>
      </c>
      <c r="X16" s="6">
        <f>IF((B16+M3)=2,M16,0)</f>
        <v>0</v>
      </c>
    </row>
    <row r="17" spans="1:24" x14ac:dyDescent="0.2">
      <c r="B17">
        <f>IF(Main!I11=Main!T8,IF(Main!I12=Main!V10,1,0),0)</f>
        <v>0</v>
      </c>
      <c r="C17" t="s">
        <v>16</v>
      </c>
      <c r="D17" t="s">
        <v>30</v>
      </c>
      <c r="E17" s="6">
        <f t="shared" si="2"/>
        <v>2.2255999999999999E-3</v>
      </c>
      <c r="F17" s="6">
        <f t="shared" si="1"/>
        <v>3.8948000000000008E-3</v>
      </c>
      <c r="G17" s="6">
        <f t="shared" si="1"/>
        <v>4.4511999999999998E-3</v>
      </c>
      <c r="H17" s="6">
        <f t="shared" si="1"/>
        <v>6.676800000000001E-3</v>
      </c>
      <c r="I17" s="6">
        <f t="shared" si="1"/>
        <v>1.00152E-2</v>
      </c>
      <c r="J17" s="6">
        <f t="shared" si="1"/>
        <v>1.3353600000000002E-2</v>
      </c>
      <c r="K17" s="6">
        <f t="shared" si="1"/>
        <v>1.5579200000000003E-2</v>
      </c>
      <c r="L17" s="6">
        <f t="shared" si="1"/>
        <v>1.7804799999999999E-2</v>
      </c>
      <c r="M17" s="6">
        <f t="shared" si="1"/>
        <v>1.7804799999999999E-2</v>
      </c>
      <c r="N17" s="6">
        <f t="shared" si="3"/>
        <v>1.04</v>
      </c>
      <c r="P17" s="6">
        <f>IF((B17+E3)=2,E17,0)</f>
        <v>0</v>
      </c>
      <c r="Q17" s="6">
        <f>IF((B17+F3)=2,F17,0)</f>
        <v>0</v>
      </c>
      <c r="R17" s="6">
        <f>IF((B17+G3)=2,G17,0)</f>
        <v>0</v>
      </c>
      <c r="S17" s="6">
        <f>IF((B17+H3)=2,H17,0)</f>
        <v>0</v>
      </c>
      <c r="T17" s="6">
        <f>IF((B17+I3)=2,I17,0)</f>
        <v>0</v>
      </c>
      <c r="U17" s="6">
        <f>IF((B17+J3)=2,J17,0)</f>
        <v>0</v>
      </c>
      <c r="V17" s="6">
        <f>IF((B17+K3)=2,K17,0)</f>
        <v>0</v>
      </c>
      <c r="W17" s="6">
        <f>IF((B17+L3)=2,L17,0)</f>
        <v>0</v>
      </c>
      <c r="X17" s="6">
        <f>IF((B17+M3)=2,M17,0)</f>
        <v>0</v>
      </c>
    </row>
    <row r="18" spans="1:24" x14ac:dyDescent="0.2">
      <c r="B18">
        <f>IF(Main!I11=Main!T8,IF(Main!I12=Main!V11,1,0),0)</f>
        <v>0</v>
      </c>
      <c r="C18" t="s">
        <v>16</v>
      </c>
      <c r="D18" t="s">
        <v>31</v>
      </c>
      <c r="E18" s="6">
        <f t="shared" si="2"/>
        <v>2.2255999999999999E-3</v>
      </c>
      <c r="F18" s="6">
        <f t="shared" si="1"/>
        <v>3.8948000000000008E-3</v>
      </c>
      <c r="G18" s="6">
        <f t="shared" si="1"/>
        <v>4.4511999999999998E-3</v>
      </c>
      <c r="H18" s="6">
        <f t="shared" si="1"/>
        <v>6.676800000000001E-3</v>
      </c>
      <c r="I18" s="6">
        <f t="shared" si="1"/>
        <v>1.00152E-2</v>
      </c>
      <c r="J18" s="6">
        <f t="shared" si="1"/>
        <v>1.3353600000000002E-2</v>
      </c>
      <c r="K18" s="6">
        <f t="shared" si="1"/>
        <v>1.5579200000000003E-2</v>
      </c>
      <c r="L18" s="6">
        <f t="shared" si="1"/>
        <v>1.7804799999999999E-2</v>
      </c>
      <c r="M18" s="6">
        <f t="shared" si="1"/>
        <v>1.7804799999999999E-2</v>
      </c>
      <c r="N18" s="6">
        <f t="shared" si="3"/>
        <v>1.04</v>
      </c>
      <c r="P18" s="6">
        <f>IF((B18+E3)=2,E18,0)</f>
        <v>0</v>
      </c>
      <c r="Q18" s="6">
        <f>IF((B18+F3)=2,F18,0)</f>
        <v>0</v>
      </c>
      <c r="R18" s="6">
        <f>IF((B18+G3)=2,G18,0)</f>
        <v>0</v>
      </c>
      <c r="S18" s="6">
        <f>IF((B18+H3)=2,H18,0)</f>
        <v>0</v>
      </c>
      <c r="T18" s="6">
        <f>IF((B18+I3)=2,I18,0)</f>
        <v>0</v>
      </c>
      <c r="U18" s="6">
        <f>IF((B18+J3)=2,J18,0)</f>
        <v>0</v>
      </c>
      <c r="V18" s="6">
        <f>IF((B18+K3)=2,K18,0)</f>
        <v>0</v>
      </c>
      <c r="W18" s="6">
        <f>IF((B18+L3)=2,L18,0)</f>
        <v>0</v>
      </c>
      <c r="X18" s="6">
        <f>IF((B18+M3)=2,M18,0)</f>
        <v>0</v>
      </c>
    </row>
    <row r="19" spans="1:24" x14ac:dyDescent="0.2">
      <c r="B19">
        <f>IF(Main!I11=Main!T8,IF(Main!I12=Main!V12,1,0),0)</f>
        <v>0</v>
      </c>
      <c r="C19" t="s">
        <v>16</v>
      </c>
      <c r="D19" t="s">
        <v>23</v>
      </c>
      <c r="E19" s="6">
        <f t="shared" si="2"/>
        <v>2.0544000000000001E-3</v>
      </c>
      <c r="F19" s="6">
        <f t="shared" si="1"/>
        <v>3.5952000000000002E-3</v>
      </c>
      <c r="G19" s="6">
        <f t="shared" si="1"/>
        <v>4.1088000000000001E-3</v>
      </c>
      <c r="H19" s="6">
        <f t="shared" si="1"/>
        <v>6.1631999999999998E-3</v>
      </c>
      <c r="I19" s="6">
        <f t="shared" si="1"/>
        <v>9.2447999999999992E-3</v>
      </c>
      <c r="J19" s="6">
        <f t="shared" si="1"/>
        <v>1.23264E-2</v>
      </c>
      <c r="K19" s="6">
        <f t="shared" si="1"/>
        <v>1.4380800000000001E-2</v>
      </c>
      <c r="L19" s="6">
        <f t="shared" si="1"/>
        <v>1.6435200000000001E-2</v>
      </c>
      <c r="M19" s="6">
        <f t="shared" si="1"/>
        <v>1.6435200000000001E-2</v>
      </c>
      <c r="N19" s="6">
        <f t="shared" si="3"/>
        <v>0.96</v>
      </c>
      <c r="P19" s="6">
        <f>IF((B19+E3)=2,E19,0)</f>
        <v>0</v>
      </c>
      <c r="Q19" s="6">
        <f>IF((B19+F3)=2,F19,0)</f>
        <v>0</v>
      </c>
      <c r="R19" s="6">
        <f>IF((B19+G3)=2,G19,0)</f>
        <v>0</v>
      </c>
      <c r="S19" s="6">
        <f>IF((B19+H3)=2,H19,0)</f>
        <v>0</v>
      </c>
      <c r="T19" s="6">
        <f>IF((B19+I3)=2,I19,0)</f>
        <v>0</v>
      </c>
      <c r="U19" s="6">
        <f>IF((B19+J3)=2,J19,0)</f>
        <v>0</v>
      </c>
      <c r="V19" s="6">
        <f>IF((B19+K3)=2,K19,0)</f>
        <v>0</v>
      </c>
      <c r="W19" s="6">
        <f>IF((B19+L3)=2,L19,0)</f>
        <v>0</v>
      </c>
      <c r="X19" s="6">
        <f>IF((B19+M3)=2,M19,0)</f>
        <v>0</v>
      </c>
    </row>
    <row r="20" spans="1:24" x14ac:dyDescent="0.2">
      <c r="B20" s="1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">
      <c r="B21" s="1">
        <f>IF(Main!I11=Main!T9,IF(Main!I12=Main!W7,1,0),0)</f>
        <v>1</v>
      </c>
      <c r="C21" t="s">
        <v>17</v>
      </c>
      <c r="D21" t="s">
        <v>20</v>
      </c>
      <c r="E21" s="6">
        <f t="shared" si="2"/>
        <v>2.1827999999999999E-3</v>
      </c>
      <c r="F21" s="6">
        <f t="shared" si="1"/>
        <v>3.8199000000000006E-3</v>
      </c>
      <c r="G21" s="6">
        <f t="shared" si="1"/>
        <v>4.3655999999999999E-3</v>
      </c>
      <c r="H21" s="6">
        <f t="shared" si="1"/>
        <v>6.5484000000000002E-3</v>
      </c>
      <c r="I21" s="6">
        <f t="shared" si="1"/>
        <v>9.822599999999999E-3</v>
      </c>
      <c r="J21" s="6">
        <f t="shared" si="1"/>
        <v>1.30968E-2</v>
      </c>
      <c r="K21" s="6">
        <f t="shared" si="1"/>
        <v>1.5279600000000003E-2</v>
      </c>
      <c r="L21" s="6">
        <f t="shared" si="1"/>
        <v>1.7462399999999999E-2</v>
      </c>
      <c r="M21" s="6">
        <f t="shared" si="1"/>
        <v>1.7462399999999999E-2</v>
      </c>
      <c r="N21" s="6">
        <f>N7*0.85</f>
        <v>1.02</v>
      </c>
      <c r="P21" s="6">
        <f>IF((B21+E3)=2,E21,0)</f>
        <v>0</v>
      </c>
      <c r="Q21" s="6">
        <f>IF((B21+F3)=2,F21,0)</f>
        <v>0</v>
      </c>
      <c r="R21" s="6">
        <f>IF((B21+G3)=2,G21,0)</f>
        <v>0</v>
      </c>
      <c r="S21" s="6">
        <f>IF((B21+H3)=2,H21,0)</f>
        <v>0</v>
      </c>
      <c r="T21" s="6">
        <f>IF((B21+I3)=2,I21,0)</f>
        <v>9.822599999999999E-3</v>
      </c>
      <c r="U21" s="6">
        <f>IF((B21+J3)=2,J21,0)</f>
        <v>0</v>
      </c>
      <c r="V21" s="6">
        <f>IF((B21+K3)=2,K21,0)</f>
        <v>0</v>
      </c>
      <c r="W21" s="6">
        <f>IF((B21+L3)=2,L21,0)</f>
        <v>0</v>
      </c>
      <c r="X21" s="6">
        <f>IF((B21+M3)=2,M21,0)</f>
        <v>0</v>
      </c>
    </row>
    <row r="22" spans="1:24" x14ac:dyDescent="0.2">
      <c r="B22" s="1">
        <f>IF(Main!I11=Main!T9,IF(Main!I12=Main!W8,1,0),0)</f>
        <v>0</v>
      </c>
      <c r="C22" t="s">
        <v>17</v>
      </c>
      <c r="D22" t="s">
        <v>19</v>
      </c>
      <c r="E22" s="6">
        <f t="shared" si="2"/>
        <v>2.2737500000000002E-3</v>
      </c>
      <c r="F22" s="6">
        <f t="shared" si="1"/>
        <v>3.9790625000000008E-3</v>
      </c>
      <c r="G22" s="6">
        <f t="shared" si="1"/>
        <v>4.5475000000000003E-3</v>
      </c>
      <c r="H22" s="6">
        <f t="shared" si="1"/>
        <v>6.8212500000000001E-3</v>
      </c>
      <c r="I22" s="6">
        <f t="shared" si="1"/>
        <v>1.0231875E-2</v>
      </c>
      <c r="J22" s="6">
        <f t="shared" si="1"/>
        <v>1.36425E-2</v>
      </c>
      <c r="K22" s="6">
        <f t="shared" si="1"/>
        <v>1.5916250000000003E-2</v>
      </c>
      <c r="L22" s="6">
        <f t="shared" si="1"/>
        <v>1.8190000000000001E-2</v>
      </c>
      <c r="M22" s="6">
        <f t="shared" si="1"/>
        <v>1.8190000000000001E-2</v>
      </c>
      <c r="N22" s="6">
        <f t="shared" ref="N22" si="4">N8*0.85</f>
        <v>1.0625</v>
      </c>
      <c r="P22" s="6">
        <f>IF((B22+E3)=2,E22,0)</f>
        <v>0</v>
      </c>
      <c r="Q22" s="6">
        <f>IF((B22+F3)=2,F22,0)</f>
        <v>0</v>
      </c>
      <c r="R22" s="6">
        <f>IF((B22+G3)=2,G22,0)</f>
        <v>0</v>
      </c>
      <c r="S22" s="6">
        <f>IF((B22+H3)=2,H22,0)</f>
        <v>0</v>
      </c>
      <c r="T22" s="6">
        <f>IF((B22+I3)=2,I22,0)</f>
        <v>0</v>
      </c>
      <c r="U22" s="6">
        <f>IF((B22+J3)=2,J22,0)</f>
        <v>0</v>
      </c>
      <c r="V22" s="6">
        <f>IF((B22+K3)=2,K22,0)</f>
        <v>0</v>
      </c>
      <c r="W22" s="6">
        <f>IF((B22+L3)=2,L22,0)</f>
        <v>0</v>
      </c>
      <c r="X22" s="6">
        <f>IF((B22+M3)=2,M22,0)</f>
        <v>0</v>
      </c>
    </row>
    <row r="23" spans="1:24" x14ac:dyDescent="0.2">
      <c r="B23" s="1">
        <f>IF(Main!I11=Main!T9,IF(Main!I12=Main!W9,1,0),0)</f>
        <v>0</v>
      </c>
      <c r="C23" t="s">
        <v>17</v>
      </c>
      <c r="D23" t="s">
        <v>22</v>
      </c>
      <c r="E23" s="6">
        <f t="shared" si="2"/>
        <v>2.3647E-3</v>
      </c>
      <c r="F23" s="6">
        <f t="shared" si="2"/>
        <v>4.1382250000000006E-3</v>
      </c>
      <c r="G23" s="6">
        <f t="shared" si="2"/>
        <v>4.7293999999999999E-3</v>
      </c>
      <c r="H23" s="6">
        <f t="shared" si="2"/>
        <v>7.0940999999999999E-3</v>
      </c>
      <c r="I23" s="6">
        <f t="shared" si="2"/>
        <v>1.064115E-2</v>
      </c>
      <c r="J23" s="6">
        <f t="shared" si="2"/>
        <v>1.41882E-2</v>
      </c>
      <c r="K23" s="6">
        <f t="shared" si="2"/>
        <v>1.6552900000000002E-2</v>
      </c>
      <c r="L23" s="6">
        <f t="shared" si="2"/>
        <v>1.89176E-2</v>
      </c>
      <c r="M23" s="6">
        <f t="shared" si="2"/>
        <v>1.89176E-2</v>
      </c>
      <c r="N23" s="6">
        <f>N11*0.85</f>
        <v>1.105</v>
      </c>
      <c r="P23" s="6">
        <f>IF((B23+E3)=2,E23,0)</f>
        <v>0</v>
      </c>
      <c r="Q23" s="6">
        <f>IF((B23+F3)=2,F23,0)</f>
        <v>0</v>
      </c>
      <c r="R23" s="6">
        <f>IF((B23+G3)=2,G23,0)</f>
        <v>0</v>
      </c>
      <c r="S23" s="6">
        <f>IF((B23+H3)=2,H23,0)</f>
        <v>0</v>
      </c>
      <c r="T23" s="6">
        <f>IF((B23+I3)=2,I23,0)</f>
        <v>0</v>
      </c>
      <c r="U23" s="6">
        <f>IF((B23+J3)=2,J23,0)</f>
        <v>0</v>
      </c>
      <c r="V23" s="6">
        <f>IF((B23+K3)=2,K23,0)</f>
        <v>0</v>
      </c>
      <c r="W23" s="6">
        <f>IF((B23+L3)=2,L23,0)</f>
        <v>0</v>
      </c>
      <c r="X23" s="6">
        <f>IF((B23+M3)=2,M23,0)</f>
        <v>0</v>
      </c>
    </row>
    <row r="24" spans="1:24" x14ac:dyDescent="0.2">
      <c r="B24" s="1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">
      <c r="B25" s="1">
        <f>IF(Main!I11=Main!T10,IF(Main!I12=Main!X7,1,0),0)</f>
        <v>0</v>
      </c>
      <c r="C25" t="s">
        <v>24</v>
      </c>
      <c r="D25" t="s">
        <v>23</v>
      </c>
      <c r="E25" s="6">
        <f t="shared" si="2"/>
        <v>2.2469999999999999E-3</v>
      </c>
      <c r="F25" s="6">
        <f t="shared" si="2"/>
        <v>3.9322500000000008E-3</v>
      </c>
      <c r="G25" s="6">
        <f t="shared" si="2"/>
        <v>4.4939999999999997E-3</v>
      </c>
      <c r="H25" s="6">
        <f t="shared" si="2"/>
        <v>6.7410000000000005E-3</v>
      </c>
      <c r="I25" s="6">
        <f t="shared" si="2"/>
        <v>1.0111500000000001E-2</v>
      </c>
      <c r="J25" s="6">
        <f t="shared" si="2"/>
        <v>1.3482000000000001E-2</v>
      </c>
      <c r="K25" s="6">
        <f t="shared" si="2"/>
        <v>1.5729000000000003E-2</v>
      </c>
      <c r="L25" s="6">
        <f t="shared" si="2"/>
        <v>1.7975999999999999E-2</v>
      </c>
      <c r="M25" s="6">
        <f t="shared" si="2"/>
        <v>1.7975999999999999E-2</v>
      </c>
      <c r="N25" s="6">
        <v>1.05</v>
      </c>
      <c r="P25" s="6">
        <f>IF((B25+E3)=2,E25,0)</f>
        <v>0</v>
      </c>
      <c r="Q25" s="6">
        <f>IF((B25+F3)=2,F25,0)</f>
        <v>0</v>
      </c>
      <c r="R25" s="6">
        <f>IF((B25+G3)=2,G25,0)</f>
        <v>0</v>
      </c>
      <c r="S25" s="6">
        <f>IF((B25+H3)=2,H25,0)</f>
        <v>0</v>
      </c>
      <c r="T25" s="6">
        <f>IF((B25+I3)=2,I25,0)</f>
        <v>0</v>
      </c>
      <c r="U25" s="6">
        <f>IF((B25+J3)=2,J25,0)</f>
        <v>0</v>
      </c>
      <c r="V25" s="6">
        <f>IF((B25+K3)=2,K25,0)</f>
        <v>0</v>
      </c>
      <c r="W25" s="6">
        <f>IF((B25+L3)=2,L25,0)</f>
        <v>0</v>
      </c>
      <c r="X25" s="6">
        <f>IF((B25+M3)=2,M25,0)</f>
        <v>0</v>
      </c>
    </row>
    <row r="26" spans="1:24" x14ac:dyDescent="0.2">
      <c r="B26" s="1">
        <f>IF(Main!I11=Main!T10,IF(Main!I12=Main!X8,1,0),0)</f>
        <v>0</v>
      </c>
      <c r="C26" t="s">
        <v>24</v>
      </c>
      <c r="D26" t="s">
        <v>20</v>
      </c>
      <c r="E26" s="6">
        <f>E28*$N$26</f>
        <v>2.14E-3</v>
      </c>
      <c r="F26" s="6">
        <f t="shared" ref="F26:M26" si="5">F28*$N$26</f>
        <v>3.7450000000000005E-3</v>
      </c>
      <c r="G26" s="6">
        <f t="shared" si="5"/>
        <v>4.28E-3</v>
      </c>
      <c r="H26" s="6">
        <f t="shared" si="5"/>
        <v>6.4200000000000004E-3</v>
      </c>
      <c r="I26" s="6">
        <f t="shared" si="5"/>
        <v>9.6299999999999997E-3</v>
      </c>
      <c r="J26" s="6">
        <f t="shared" si="5"/>
        <v>1.2840000000000001E-2</v>
      </c>
      <c r="K26" s="6">
        <f t="shared" si="5"/>
        <v>1.4980000000000002E-2</v>
      </c>
      <c r="L26" s="6">
        <f t="shared" si="5"/>
        <v>1.712E-2</v>
      </c>
      <c r="M26" s="6">
        <f t="shared" si="5"/>
        <v>1.712E-2</v>
      </c>
      <c r="N26" s="6">
        <v>1.07</v>
      </c>
      <c r="P26" s="6">
        <f>IF((B26+E3)=2,E26,0)</f>
        <v>0</v>
      </c>
      <c r="Q26" s="6">
        <f>IF((B26+F3)=2,F26,0)</f>
        <v>0</v>
      </c>
      <c r="R26" s="6">
        <f>IF((B26+G3)=2,G26,0)</f>
        <v>0</v>
      </c>
      <c r="S26" s="6">
        <f>IF((B26+H3)=2,H26,0)</f>
        <v>0</v>
      </c>
      <c r="T26" s="6">
        <f>IF((B26+I3)=2,I26,0)</f>
        <v>0</v>
      </c>
      <c r="U26" s="6">
        <f>IF((B26+J3)=2,J26,0)</f>
        <v>0</v>
      </c>
      <c r="V26" s="6">
        <f>IF((B26+K3)=2,K26,0)</f>
        <v>0</v>
      </c>
      <c r="W26" s="6">
        <f>IF((B26+L3)=2,L26,0)</f>
        <v>0</v>
      </c>
      <c r="X26" s="6">
        <f>IF((B26+M3)=2,M26,0)</f>
        <v>0</v>
      </c>
    </row>
    <row r="28" spans="1:24" x14ac:dyDescent="0.2">
      <c r="A28" s="7"/>
      <c r="B28" s="1"/>
      <c r="D28" t="s">
        <v>90</v>
      </c>
      <c r="E28">
        <v>2E-3</v>
      </c>
      <c r="F28">
        <v>3.5000000000000001E-3</v>
      </c>
      <c r="G28">
        <v>4.0000000000000001E-3</v>
      </c>
      <c r="H28">
        <v>6.0000000000000001E-3</v>
      </c>
      <c r="I28">
        <v>8.9999999999999993E-3</v>
      </c>
      <c r="J28">
        <v>1.2E-2</v>
      </c>
      <c r="K28">
        <v>1.4E-2</v>
      </c>
      <c r="L28">
        <v>1.6E-2</v>
      </c>
      <c r="M28">
        <v>1.6E-2</v>
      </c>
    </row>
    <row r="29" spans="1:24" x14ac:dyDescent="0.2">
      <c r="W29" t="s">
        <v>41</v>
      </c>
      <c r="X29" s="6">
        <f>SUM(P7:X26)</f>
        <v>9.822599999999999E-3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9"/>
  <sheetViews>
    <sheetView workbookViewId="0">
      <selection activeCell="B28" sqref="B28"/>
    </sheetView>
  </sheetViews>
  <sheetFormatPr defaultRowHeight="12.75" x14ac:dyDescent="0.2"/>
  <cols>
    <col min="1" max="1" width="12.7109375" customWidth="1"/>
    <col min="2" max="2" width="8.140625" customWidth="1"/>
    <col min="3" max="3" width="11.85546875" customWidth="1"/>
    <col min="4" max="4" width="25.5703125" customWidth="1"/>
    <col min="5" max="5" width="8.85546875" customWidth="1"/>
    <col min="6" max="6" width="12.7109375" style="2" customWidth="1"/>
    <col min="7" max="7" width="8.85546875" style="1" customWidth="1"/>
    <col min="14" max="14" width="14.7109375" bestFit="1" customWidth="1"/>
  </cols>
  <sheetData>
    <row r="1" spans="1:24" s="2" customFormat="1" x14ac:dyDescent="0.2">
      <c r="D1" s="5" t="s">
        <v>2</v>
      </c>
      <c r="E1" s="2">
        <f t="shared" ref="E1:M1" si="0">(E2)*25.4</f>
        <v>1.5874999999999999</v>
      </c>
      <c r="F1" s="2">
        <f t="shared" si="0"/>
        <v>3.1749999999999998</v>
      </c>
      <c r="G1" s="2">
        <f t="shared" si="0"/>
        <v>4.7624999999999993</v>
      </c>
      <c r="H1" s="2">
        <f t="shared" si="0"/>
        <v>6.35</v>
      </c>
      <c r="I1" s="2">
        <f t="shared" si="0"/>
        <v>9.5249999999999986</v>
      </c>
      <c r="J1" s="2">
        <f t="shared" si="0"/>
        <v>12.7</v>
      </c>
      <c r="K1" s="2">
        <f t="shared" si="0"/>
        <v>15.875</v>
      </c>
      <c r="L1" s="2">
        <f t="shared" si="0"/>
        <v>19.049999999999997</v>
      </c>
      <c r="M1" s="2">
        <f t="shared" si="0"/>
        <v>25.4</v>
      </c>
      <c r="N1" s="5"/>
    </row>
    <row r="2" spans="1:24" s="1" customFormat="1" x14ac:dyDescent="0.2">
      <c r="D2" s="3" t="s">
        <v>3</v>
      </c>
      <c r="E2" s="1">
        <v>6.25E-2</v>
      </c>
      <c r="F2" s="1">
        <v>0.125</v>
      </c>
      <c r="G2" s="1">
        <v>0.1875</v>
      </c>
      <c r="H2" s="1">
        <v>0.25</v>
      </c>
      <c r="I2" s="1">
        <v>0.375</v>
      </c>
      <c r="J2" s="1">
        <v>0.5</v>
      </c>
      <c r="K2" s="1">
        <v>0.625</v>
      </c>
      <c r="L2" s="1">
        <v>0.75</v>
      </c>
      <c r="M2" s="1">
        <v>1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U2" s="1">
        <v>6</v>
      </c>
      <c r="V2" s="1">
        <v>7</v>
      </c>
      <c r="W2" s="1">
        <v>8</v>
      </c>
      <c r="X2" s="1">
        <v>9</v>
      </c>
    </row>
    <row r="3" spans="1:24" s="1" customFormat="1" x14ac:dyDescent="0.2">
      <c r="D3" s="3" t="s">
        <v>45</v>
      </c>
      <c r="E3" s="1">
        <f>IF(Main!I9=Main!Q7,1,IF(Main!I9=Main!R7,1,0))</f>
        <v>0</v>
      </c>
      <c r="F3" s="1">
        <f>IF(Main!I9=Main!Q8,1,IF(Main!I9=Main!R8,1,0))</f>
        <v>0</v>
      </c>
      <c r="G3" s="1">
        <f>IF(Main!I9=Main!Q9,1,IF(Main!I9=Main!R9,1,0))</f>
        <v>0</v>
      </c>
      <c r="H3" s="1">
        <f>IF(Main!I9=Main!Q10,1,IF(Main!I9=Main!R10,1,0))</f>
        <v>0</v>
      </c>
      <c r="I3" s="1">
        <f>IF(Main!I9=Main!Q11,1,IF(Main!I9=Main!R11,1,0))</f>
        <v>1</v>
      </c>
      <c r="J3" s="1">
        <f>IF(Main!I9=Main!Q12,1,IF(Main!I9=Main!R12,1,0))</f>
        <v>0</v>
      </c>
      <c r="K3" s="1">
        <f>IF(Main!I9=Main!Q13,1,IF(Main!I9=Main!R13,1,0))</f>
        <v>0</v>
      </c>
      <c r="L3" s="1">
        <f>IF(Main!I9=Main!Q14,1,IF(Main!I9=Main!R14,1,0))</f>
        <v>0</v>
      </c>
      <c r="M3" s="1">
        <f>IF(Main!I9=Main!Q15,1,IF(Main!I9=Main!R15,1,0))</f>
        <v>0</v>
      </c>
    </row>
    <row r="4" spans="1:24" s="1" customFormat="1" x14ac:dyDescent="0.2"/>
    <row r="5" spans="1:24" s="1" customFormat="1" ht="13.5" thickBot="1" x14ac:dyDescent="0.25">
      <c r="A5" s="4" t="s">
        <v>42</v>
      </c>
      <c r="B5" s="4" t="s">
        <v>45</v>
      </c>
      <c r="C5" s="4" t="s">
        <v>18</v>
      </c>
      <c r="D5" s="4" t="s">
        <v>26</v>
      </c>
      <c r="N5" s="1" t="s">
        <v>89</v>
      </c>
    </row>
    <row r="6" spans="1:24" s="1" customFormat="1" ht="13.5" thickTop="1" x14ac:dyDescent="0.2">
      <c r="E6" s="6"/>
      <c r="F6" s="6"/>
      <c r="G6" s="6"/>
      <c r="H6" s="6"/>
      <c r="I6" s="6"/>
      <c r="J6" s="6"/>
      <c r="K6" s="6"/>
      <c r="L6" s="6"/>
      <c r="M6" s="6"/>
      <c r="N6" s="6"/>
    </row>
    <row r="7" spans="1:24" s="1" customFormat="1" x14ac:dyDescent="0.2">
      <c r="B7" s="1">
        <f>IF(Main!I11=Main!T7,IF(Main!I12=Main!U7,1,0),0)</f>
        <v>0</v>
      </c>
      <c r="C7" s="1" t="s">
        <v>15</v>
      </c>
      <c r="D7" t="s">
        <v>27</v>
      </c>
      <c r="E7" s="6">
        <f>E$26*$N7</f>
        <v>2.8799999999999997E-3</v>
      </c>
      <c r="F7" s="6">
        <f t="shared" ref="F7:M22" si="1">F$26*$N7</f>
        <v>5.0399999999999993E-3</v>
      </c>
      <c r="G7" s="6">
        <f t="shared" si="1"/>
        <v>5.7599999999999995E-3</v>
      </c>
      <c r="H7" s="6">
        <f t="shared" si="1"/>
        <v>8.6400000000000001E-3</v>
      </c>
      <c r="I7" s="6">
        <f t="shared" si="1"/>
        <v>1.2959999999999998E-2</v>
      </c>
      <c r="J7" s="6">
        <f t="shared" si="1"/>
        <v>1.728E-2</v>
      </c>
      <c r="K7" s="6">
        <f t="shared" si="1"/>
        <v>2.0159999999999997E-2</v>
      </c>
      <c r="L7" s="6">
        <f t="shared" si="1"/>
        <v>2.3039999999999998E-2</v>
      </c>
      <c r="M7" s="6">
        <f t="shared" si="1"/>
        <v>2.3039999999999998E-2</v>
      </c>
      <c r="N7" s="6">
        <v>1.2</v>
      </c>
      <c r="P7" s="6">
        <f>IF((B7+E3)=2,E7,0)</f>
        <v>0</v>
      </c>
      <c r="Q7" s="6">
        <f>IF((B7+F3)=2,F7,0)</f>
        <v>0</v>
      </c>
      <c r="R7" s="6">
        <f>IF((B7+G3)=2,G7,0)</f>
        <v>0</v>
      </c>
      <c r="S7" s="6">
        <f>IF((B7+H3)=2,H7,0)</f>
        <v>0</v>
      </c>
      <c r="T7" s="6">
        <f>IF((B7+I3)=2,I7,0)</f>
        <v>0</v>
      </c>
      <c r="U7" s="6">
        <f>IF((B7+J3)=2,J7,0)</f>
        <v>0</v>
      </c>
      <c r="V7" s="6">
        <f>IF((B7+K3)=2,K7,0)</f>
        <v>0</v>
      </c>
      <c r="W7" s="6">
        <f>IF((B7+L3)=2,L7,0)</f>
        <v>0</v>
      </c>
      <c r="X7" s="6">
        <f>IF((B7+M3)=2,M7,0)</f>
        <v>0</v>
      </c>
    </row>
    <row r="8" spans="1:24" x14ac:dyDescent="0.2">
      <c r="B8" s="1">
        <f>IF(Main!I11=Main!T7,IF(Main!I12=Main!U8,1,0),0)</f>
        <v>0</v>
      </c>
      <c r="C8" s="1" t="s">
        <v>15</v>
      </c>
      <c r="D8" t="s">
        <v>19</v>
      </c>
      <c r="E8" s="6">
        <f t="shared" ref="E8:M25" si="2">E$26*$N8</f>
        <v>2.9999999999999996E-3</v>
      </c>
      <c r="F8" s="6">
        <f t="shared" si="1"/>
        <v>5.2499999999999995E-3</v>
      </c>
      <c r="G8" s="6">
        <f t="shared" si="1"/>
        <v>5.9999999999999993E-3</v>
      </c>
      <c r="H8" s="6">
        <f t="shared" si="1"/>
        <v>8.9999999999999993E-3</v>
      </c>
      <c r="I8" s="6">
        <f t="shared" si="1"/>
        <v>1.3499999999999998E-2</v>
      </c>
      <c r="J8" s="6">
        <f t="shared" si="1"/>
        <v>1.7999999999999999E-2</v>
      </c>
      <c r="K8" s="6">
        <f t="shared" si="1"/>
        <v>2.0999999999999998E-2</v>
      </c>
      <c r="L8" s="6">
        <f t="shared" si="1"/>
        <v>2.3999999999999997E-2</v>
      </c>
      <c r="M8" s="6">
        <f t="shared" si="1"/>
        <v>2.3999999999999997E-2</v>
      </c>
      <c r="N8" s="6">
        <v>1.25</v>
      </c>
      <c r="P8" s="6">
        <f>IF((B8+E3)=2,E8,0)</f>
        <v>0</v>
      </c>
      <c r="Q8" s="6">
        <f>IF((B8+F3)=2,F8,0)</f>
        <v>0</v>
      </c>
      <c r="R8" s="6">
        <f>IF((B8+G3)=2,G8,0)</f>
        <v>0</v>
      </c>
      <c r="S8" s="6">
        <f>IF((B8+H3)=2,H8,0)</f>
        <v>0</v>
      </c>
      <c r="T8" s="6">
        <f>IF((B8+I3)=2,I8,0)</f>
        <v>0</v>
      </c>
      <c r="U8" s="6">
        <f>IF((B8+J3)=2,J8,0)</f>
        <v>0</v>
      </c>
      <c r="V8" s="6">
        <f>IF((B8+K3)=2,K8,0)</f>
        <v>0</v>
      </c>
      <c r="W8" s="6">
        <f>IF((B8+L3)=2,L8,0)</f>
        <v>0</v>
      </c>
      <c r="X8" s="6">
        <f>IF((B8+M3)=2,M8,0)</f>
        <v>0</v>
      </c>
    </row>
    <row r="9" spans="1:24" x14ac:dyDescent="0.2">
      <c r="B9" s="1">
        <f>IF(Main!I11=Main!T7,IF(Main!I12=Main!U9,1,0),0)</f>
        <v>0</v>
      </c>
      <c r="C9" s="1" t="s">
        <v>15</v>
      </c>
      <c r="D9" t="s">
        <v>21</v>
      </c>
      <c r="E9" s="6">
        <f t="shared" si="2"/>
        <v>2.7599999999999994E-3</v>
      </c>
      <c r="F9" s="6">
        <f t="shared" si="1"/>
        <v>4.8299999999999992E-3</v>
      </c>
      <c r="G9" s="6">
        <f t="shared" si="1"/>
        <v>5.5199999999999989E-3</v>
      </c>
      <c r="H9" s="6">
        <f t="shared" si="1"/>
        <v>8.2799999999999992E-3</v>
      </c>
      <c r="I9" s="6">
        <f t="shared" si="1"/>
        <v>1.2419999999999997E-2</v>
      </c>
      <c r="J9" s="6">
        <f t="shared" si="1"/>
        <v>1.6559999999999998E-2</v>
      </c>
      <c r="K9" s="6">
        <f t="shared" si="1"/>
        <v>1.9319999999999997E-2</v>
      </c>
      <c r="L9" s="6">
        <f t="shared" si="1"/>
        <v>2.2079999999999995E-2</v>
      </c>
      <c r="M9" s="6">
        <f t="shared" si="1"/>
        <v>2.2079999999999995E-2</v>
      </c>
      <c r="N9" s="6">
        <v>1.1499999999999999</v>
      </c>
      <c r="P9" s="6">
        <f>IF((B9+E3)=2,E9,0)</f>
        <v>0</v>
      </c>
      <c r="Q9" s="6">
        <f>IF((B9+F3)=2,F9,0)</f>
        <v>0</v>
      </c>
      <c r="R9" s="6">
        <f>IF((B9+G3)=2,G9,0)</f>
        <v>0</v>
      </c>
      <c r="S9" s="6">
        <f>IF((B9+H3)=2,H9,0)</f>
        <v>0</v>
      </c>
      <c r="T9" s="6">
        <f>IF((B9+I3)=2,I9,0)</f>
        <v>0</v>
      </c>
      <c r="U9" s="6">
        <f>IF((B9+J3)=2,J9,0)</f>
        <v>0</v>
      </c>
      <c r="V9" s="6">
        <f>IF((B9+K3)=2,K9,0)</f>
        <v>0</v>
      </c>
      <c r="W9" s="6">
        <f>IF((B9+L3)=2,L9,0)</f>
        <v>0</v>
      </c>
      <c r="X9" s="6">
        <f>IF((B9+M3)=2,M9,0)</f>
        <v>0</v>
      </c>
    </row>
    <row r="10" spans="1:24" x14ac:dyDescent="0.2">
      <c r="B10" s="1">
        <f>IF(Main!I11=Main!T7,IF(Main!I12=Main!U10,1,0),0)</f>
        <v>0</v>
      </c>
      <c r="C10" s="1" t="s">
        <v>15</v>
      </c>
      <c r="D10" t="s">
        <v>30</v>
      </c>
      <c r="E10" s="6">
        <f t="shared" si="2"/>
        <v>3.1199999999999999E-3</v>
      </c>
      <c r="F10" s="6">
        <f t="shared" si="1"/>
        <v>5.4599999999999996E-3</v>
      </c>
      <c r="G10" s="6">
        <f t="shared" si="1"/>
        <v>6.2399999999999999E-3</v>
      </c>
      <c r="H10" s="6">
        <f t="shared" si="1"/>
        <v>9.3600000000000003E-3</v>
      </c>
      <c r="I10" s="6">
        <f t="shared" si="1"/>
        <v>1.4039999999999999E-2</v>
      </c>
      <c r="J10" s="6">
        <f t="shared" si="1"/>
        <v>1.8720000000000001E-2</v>
      </c>
      <c r="K10" s="6">
        <f t="shared" si="1"/>
        <v>2.1839999999999998E-2</v>
      </c>
      <c r="L10" s="6">
        <f t="shared" si="1"/>
        <v>2.496E-2</v>
      </c>
      <c r="M10" s="6">
        <f t="shared" si="1"/>
        <v>2.496E-2</v>
      </c>
      <c r="N10" s="6">
        <v>1.3</v>
      </c>
      <c r="P10" s="6">
        <f>IF((B10+E3)=2,E10,0)</f>
        <v>0</v>
      </c>
      <c r="Q10" s="6">
        <f>IF((B10+F3)=2,F10,0)</f>
        <v>0</v>
      </c>
      <c r="R10" s="6">
        <f>IF((B10+G3)=2,G10,0)</f>
        <v>0</v>
      </c>
      <c r="S10" s="6">
        <f>IF((B10+H3)=2,H10,0)</f>
        <v>0</v>
      </c>
      <c r="T10" s="6">
        <f>IF((B10+I3)=2,I10,0)</f>
        <v>0</v>
      </c>
      <c r="U10" s="6">
        <f>IF((B10+J3)=2,J10,0)</f>
        <v>0</v>
      </c>
      <c r="V10" s="6">
        <f>IF((B10+K3)=2,K10,0)</f>
        <v>0</v>
      </c>
      <c r="W10" s="6">
        <f>IF((B10+L3)=2,L10,0)</f>
        <v>0</v>
      </c>
      <c r="X10" s="6">
        <f>IF((B10+M3)=2,M10,0)</f>
        <v>0</v>
      </c>
    </row>
    <row r="11" spans="1:24" x14ac:dyDescent="0.2">
      <c r="B11" s="1">
        <f>IF(Main!I11=Main!T7,IF(Main!I12=Main!U11,1,0),0)</f>
        <v>0</v>
      </c>
      <c r="C11" s="1" t="s">
        <v>15</v>
      </c>
      <c r="D11" t="s">
        <v>31</v>
      </c>
      <c r="E11" s="6">
        <f t="shared" si="2"/>
        <v>3.1199999999999999E-3</v>
      </c>
      <c r="F11" s="6">
        <f t="shared" si="1"/>
        <v>5.4599999999999996E-3</v>
      </c>
      <c r="G11" s="6">
        <f t="shared" si="1"/>
        <v>6.2399999999999999E-3</v>
      </c>
      <c r="H11" s="6">
        <f t="shared" si="1"/>
        <v>9.3600000000000003E-3</v>
      </c>
      <c r="I11" s="6">
        <f t="shared" si="1"/>
        <v>1.4039999999999999E-2</v>
      </c>
      <c r="J11" s="6">
        <f t="shared" si="1"/>
        <v>1.8720000000000001E-2</v>
      </c>
      <c r="K11" s="6">
        <f t="shared" si="1"/>
        <v>2.1839999999999998E-2</v>
      </c>
      <c r="L11" s="6">
        <f t="shared" si="1"/>
        <v>2.496E-2</v>
      </c>
      <c r="M11" s="6">
        <f t="shared" si="1"/>
        <v>2.496E-2</v>
      </c>
      <c r="N11" s="6">
        <v>1.3</v>
      </c>
      <c r="P11" s="6">
        <f>IF((B11+E3)=2,E11,0)</f>
        <v>0</v>
      </c>
      <c r="Q11" s="6">
        <f>IF((B11+F3)=2,F11,0)</f>
        <v>0</v>
      </c>
      <c r="R11" s="6">
        <f>IF((B11+G3)=2,G11,0)</f>
        <v>0</v>
      </c>
      <c r="S11" s="6">
        <f>IF((B11+H3)=2,H11,0)</f>
        <v>0</v>
      </c>
      <c r="T11" s="6">
        <f>IF((B11+I3)=2,I11,0)</f>
        <v>0</v>
      </c>
      <c r="U11" s="6">
        <f>IF((B11+J3)=2,J11,0)</f>
        <v>0</v>
      </c>
      <c r="V11" s="6">
        <f>IF((B11+K3)=2,K11,0)</f>
        <v>0</v>
      </c>
      <c r="W11" s="6">
        <f>IF((B11+L3)=2,L11,0)</f>
        <v>0</v>
      </c>
      <c r="X11" s="6">
        <f>IF((B11+M3)=2,M11,0)</f>
        <v>0</v>
      </c>
    </row>
    <row r="12" spans="1:24" x14ac:dyDescent="0.2">
      <c r="B12" s="1">
        <f>IF(Main!I11=Main!T7,IF(Main!I12=Main!U12,1,0),)</f>
        <v>0</v>
      </c>
      <c r="C12" s="1" t="s">
        <v>15</v>
      </c>
      <c r="D12" t="s">
        <v>23</v>
      </c>
      <c r="E12" s="6">
        <f t="shared" si="2"/>
        <v>2.8799999999999997E-3</v>
      </c>
      <c r="F12" s="6">
        <f t="shared" si="1"/>
        <v>5.0399999999999993E-3</v>
      </c>
      <c r="G12" s="6">
        <f t="shared" si="1"/>
        <v>5.7599999999999995E-3</v>
      </c>
      <c r="H12" s="6">
        <f t="shared" si="1"/>
        <v>8.6400000000000001E-3</v>
      </c>
      <c r="I12" s="6">
        <f t="shared" si="1"/>
        <v>1.2959999999999998E-2</v>
      </c>
      <c r="J12" s="6">
        <f t="shared" si="1"/>
        <v>1.728E-2</v>
      </c>
      <c r="K12" s="6">
        <f t="shared" si="1"/>
        <v>2.0159999999999997E-2</v>
      </c>
      <c r="L12" s="6">
        <f t="shared" si="1"/>
        <v>2.3039999999999998E-2</v>
      </c>
      <c r="M12" s="6">
        <f t="shared" si="1"/>
        <v>2.3039999999999998E-2</v>
      </c>
      <c r="N12" s="6">
        <v>1.2</v>
      </c>
      <c r="P12" s="6">
        <f>IF((B12+E3)=2,E12,0)</f>
        <v>0</v>
      </c>
      <c r="Q12" s="6">
        <f>IF((B12+F3)=2,F12,0)</f>
        <v>0</v>
      </c>
      <c r="R12" s="6">
        <f>IF((B12+G3)=2,G12,0)</f>
        <v>0</v>
      </c>
      <c r="S12" s="6">
        <f>IF((B12+H3)=2,H12,0)</f>
        <v>0</v>
      </c>
      <c r="T12" s="6">
        <f>IF((B12+I3)=2,I12,0)</f>
        <v>0</v>
      </c>
      <c r="U12" s="6">
        <f>IF((B12+J3)=2,J12,0)</f>
        <v>0</v>
      </c>
      <c r="V12" s="6">
        <f>IF((B12+K3)=2,K12,0)</f>
        <v>0</v>
      </c>
      <c r="W12" s="6">
        <f>IF((B12+L3)=2,L12,0)</f>
        <v>0</v>
      </c>
      <c r="X12" s="6">
        <f>IF((B12+M3)=2,M12,0)</f>
        <v>0</v>
      </c>
    </row>
    <row r="13" spans="1:24" x14ac:dyDescent="0.2">
      <c r="B13" s="1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">
      <c r="B14">
        <f>IF(Main!I11=Main!T8,IF(Main!I12=Main!V7,1,0),0)</f>
        <v>0</v>
      </c>
      <c r="C14" t="s">
        <v>16</v>
      </c>
      <c r="D14" t="s">
        <v>27</v>
      </c>
      <c r="E14" s="6">
        <f t="shared" si="2"/>
        <v>2.3039999999999996E-3</v>
      </c>
      <c r="F14" s="6">
        <f t="shared" si="1"/>
        <v>4.032E-3</v>
      </c>
      <c r="G14" s="6">
        <f t="shared" si="1"/>
        <v>4.6079999999999992E-3</v>
      </c>
      <c r="H14" s="6">
        <f t="shared" si="1"/>
        <v>6.9119999999999997E-3</v>
      </c>
      <c r="I14" s="6">
        <f t="shared" si="1"/>
        <v>1.0367999999999999E-2</v>
      </c>
      <c r="J14" s="6">
        <f t="shared" si="1"/>
        <v>1.3823999999999999E-2</v>
      </c>
      <c r="K14" s="6">
        <f t="shared" si="1"/>
        <v>1.6128E-2</v>
      </c>
      <c r="L14" s="6">
        <f t="shared" si="1"/>
        <v>1.8431999999999997E-2</v>
      </c>
      <c r="M14" s="6">
        <f t="shared" si="1"/>
        <v>1.8431999999999997E-2</v>
      </c>
      <c r="N14" s="6">
        <f>N7*0.8</f>
        <v>0.96</v>
      </c>
      <c r="P14" s="6">
        <f>IF((B14+E3)=2,E14,0)</f>
        <v>0</v>
      </c>
      <c r="Q14" s="6">
        <f>IF((B14+F3)=2,F14,0)</f>
        <v>0</v>
      </c>
      <c r="R14" s="6">
        <f>IF((B14+G3)=2,G14,0)</f>
        <v>0</v>
      </c>
      <c r="S14" s="6">
        <f>IF((B14+H3)=2,H14,0)</f>
        <v>0</v>
      </c>
      <c r="T14" s="6">
        <f>IF((B14+I3)=2,I14,0)</f>
        <v>0</v>
      </c>
      <c r="U14" s="6">
        <f>IF((B14+J3)=2,J14,0)</f>
        <v>0</v>
      </c>
      <c r="V14" s="6">
        <f>IF((B14+K3)=2,K14,0)</f>
        <v>0</v>
      </c>
      <c r="W14" s="6">
        <f>IF((B14+L3)=2,L14,0)</f>
        <v>0</v>
      </c>
      <c r="X14" s="6">
        <f>IF((B14+M3)=2,M14,0)</f>
        <v>0</v>
      </c>
    </row>
    <row r="15" spans="1:24" x14ac:dyDescent="0.2">
      <c r="B15">
        <f>IF(Main!I11=Main!T8,IF(Main!I12=Main!V8,1,0),0)</f>
        <v>0</v>
      </c>
      <c r="C15" t="s">
        <v>16</v>
      </c>
      <c r="D15" t="s">
        <v>19</v>
      </c>
      <c r="E15" s="6">
        <f t="shared" si="2"/>
        <v>2.3999999999999998E-3</v>
      </c>
      <c r="F15" s="6">
        <f t="shared" si="1"/>
        <v>4.1999999999999997E-3</v>
      </c>
      <c r="G15" s="6">
        <f t="shared" si="1"/>
        <v>4.7999999999999996E-3</v>
      </c>
      <c r="H15" s="6">
        <f t="shared" si="1"/>
        <v>7.1999999999999998E-3</v>
      </c>
      <c r="I15" s="6">
        <f t="shared" si="1"/>
        <v>1.0799999999999999E-2</v>
      </c>
      <c r="J15" s="6">
        <f t="shared" si="1"/>
        <v>1.44E-2</v>
      </c>
      <c r="K15" s="6">
        <f t="shared" si="1"/>
        <v>1.6799999999999999E-2</v>
      </c>
      <c r="L15" s="6">
        <f t="shared" si="1"/>
        <v>1.9199999999999998E-2</v>
      </c>
      <c r="M15" s="6">
        <f t="shared" si="1"/>
        <v>1.9199999999999998E-2</v>
      </c>
      <c r="N15" s="6">
        <f t="shared" ref="N15:N19" si="3">N8*0.8</f>
        <v>1</v>
      </c>
      <c r="P15" s="6">
        <f>IF((B15+E3)=2,E15,0)</f>
        <v>0</v>
      </c>
      <c r="Q15" s="6">
        <f>IF((B15+F3)=2,F15,0)</f>
        <v>0</v>
      </c>
      <c r="R15" s="6">
        <f>IF((B15+G3)=2,G15,0)</f>
        <v>0</v>
      </c>
      <c r="S15" s="6">
        <f>IF((B15+H3)=2,H15,0)</f>
        <v>0</v>
      </c>
      <c r="T15" s="6">
        <f>IF((B15+I3)=2,I15,0)</f>
        <v>0</v>
      </c>
      <c r="U15" s="6">
        <f>IF((B15+J3)=2,J15,0)</f>
        <v>0</v>
      </c>
      <c r="V15" s="6">
        <f>IF((B15+K3)=2,K15,0)</f>
        <v>0</v>
      </c>
      <c r="W15" s="6">
        <f>IF((B15+L3)=2,L15,0)</f>
        <v>0</v>
      </c>
      <c r="X15" s="6">
        <f>IF((B15+M3)=2,M15,0)</f>
        <v>0</v>
      </c>
    </row>
    <row r="16" spans="1:24" x14ac:dyDescent="0.2">
      <c r="B16">
        <f>IF(Main!I11=Main!T8,IF(Main!I12=Main!V9,1,0),0)</f>
        <v>0</v>
      </c>
      <c r="C16" t="s">
        <v>16</v>
      </c>
      <c r="D16" t="s">
        <v>21</v>
      </c>
      <c r="E16" s="6">
        <f t="shared" si="2"/>
        <v>2.2079999999999995E-3</v>
      </c>
      <c r="F16" s="6">
        <f t="shared" si="1"/>
        <v>3.8639999999999994E-3</v>
      </c>
      <c r="G16" s="6">
        <f t="shared" si="1"/>
        <v>4.4159999999999989E-3</v>
      </c>
      <c r="H16" s="6">
        <f t="shared" si="1"/>
        <v>6.6239999999999997E-3</v>
      </c>
      <c r="I16" s="6">
        <f t="shared" si="1"/>
        <v>9.9359999999999987E-3</v>
      </c>
      <c r="J16" s="6">
        <f t="shared" si="1"/>
        <v>1.3247999999999999E-2</v>
      </c>
      <c r="K16" s="6">
        <f t="shared" si="1"/>
        <v>1.5455999999999998E-2</v>
      </c>
      <c r="L16" s="6">
        <f t="shared" si="1"/>
        <v>1.7663999999999996E-2</v>
      </c>
      <c r="M16" s="6">
        <f t="shared" si="1"/>
        <v>1.7663999999999996E-2</v>
      </c>
      <c r="N16" s="6">
        <f t="shared" si="3"/>
        <v>0.91999999999999993</v>
      </c>
      <c r="P16" s="6">
        <f>IF((B16+E3)=2,E16,0)</f>
        <v>0</v>
      </c>
      <c r="Q16" s="6">
        <f>IF((B16+F3)=2,F16,0)</f>
        <v>0</v>
      </c>
      <c r="R16" s="6">
        <f>IF((B16+G3)=2,G16,0)</f>
        <v>0</v>
      </c>
      <c r="S16" s="6">
        <f>IF((B16+H3)=2,H16,0)</f>
        <v>0</v>
      </c>
      <c r="T16" s="6">
        <f>IF((B16+I3)=2,I16,0)</f>
        <v>0</v>
      </c>
      <c r="U16" s="6">
        <f>IF((B16+J3)=2,J16,0)</f>
        <v>0</v>
      </c>
      <c r="V16" s="6">
        <f>IF((B16+K3)=2,K16,0)</f>
        <v>0</v>
      </c>
      <c r="W16" s="6">
        <f>IF((B16+L3)=2,L16,0)</f>
        <v>0</v>
      </c>
      <c r="X16" s="6">
        <f>IF((B16+M3)=2,M16,0)</f>
        <v>0</v>
      </c>
    </row>
    <row r="17" spans="1:24" x14ac:dyDescent="0.2">
      <c r="B17">
        <f>IF(Main!I11=Main!T8,IF(Main!I12=Main!V10,1,0),0)</f>
        <v>0</v>
      </c>
      <c r="C17" t="s">
        <v>16</v>
      </c>
      <c r="D17" t="s">
        <v>30</v>
      </c>
      <c r="E17" s="6">
        <f t="shared" si="2"/>
        <v>2.496E-3</v>
      </c>
      <c r="F17" s="6">
        <f t="shared" si="1"/>
        <v>4.3679999999999995E-3</v>
      </c>
      <c r="G17" s="6">
        <f t="shared" si="1"/>
        <v>4.9919999999999999E-3</v>
      </c>
      <c r="H17" s="6">
        <f t="shared" si="1"/>
        <v>7.4879999999999999E-3</v>
      </c>
      <c r="I17" s="6">
        <f t="shared" si="1"/>
        <v>1.1231999999999999E-2</v>
      </c>
      <c r="J17" s="6">
        <f t="shared" si="1"/>
        <v>1.4976E-2</v>
      </c>
      <c r="K17" s="6">
        <f t="shared" si="1"/>
        <v>1.7471999999999998E-2</v>
      </c>
      <c r="L17" s="6">
        <f t="shared" si="1"/>
        <v>1.9968E-2</v>
      </c>
      <c r="M17" s="6">
        <f t="shared" si="1"/>
        <v>1.9968E-2</v>
      </c>
      <c r="N17" s="6">
        <f t="shared" si="3"/>
        <v>1.04</v>
      </c>
      <c r="P17" s="6">
        <f>IF((B17+E3)=2,E17,0)</f>
        <v>0</v>
      </c>
      <c r="Q17" s="6">
        <f>IF((B17+F3)=2,F17,0)</f>
        <v>0</v>
      </c>
      <c r="R17" s="6">
        <f>IF((B17+G3)=2,G17,0)</f>
        <v>0</v>
      </c>
      <c r="S17" s="6">
        <f>IF((B17+H3)=2,H17,0)</f>
        <v>0</v>
      </c>
      <c r="T17" s="6">
        <f>IF((B17+I3)=2,I17,0)</f>
        <v>0</v>
      </c>
      <c r="U17" s="6">
        <f>IF((B17+J3)=2,J17,0)</f>
        <v>0</v>
      </c>
      <c r="V17" s="6">
        <f>IF((B17+K3)=2,K17,0)</f>
        <v>0</v>
      </c>
      <c r="W17" s="6">
        <f>IF((B17+L3)=2,L17,0)</f>
        <v>0</v>
      </c>
      <c r="X17" s="6">
        <f>IF((B17+M3)=2,M17,0)</f>
        <v>0</v>
      </c>
    </row>
    <row r="18" spans="1:24" x14ac:dyDescent="0.2">
      <c r="B18">
        <f>IF(Main!I11=Main!T8,IF(Main!I12=Main!V11,1,0),0)</f>
        <v>0</v>
      </c>
      <c r="C18" t="s">
        <v>16</v>
      </c>
      <c r="D18" t="s">
        <v>31</v>
      </c>
      <c r="E18" s="6">
        <f t="shared" si="2"/>
        <v>2.496E-3</v>
      </c>
      <c r="F18" s="6">
        <f t="shared" si="1"/>
        <v>4.3679999999999995E-3</v>
      </c>
      <c r="G18" s="6">
        <f t="shared" si="1"/>
        <v>4.9919999999999999E-3</v>
      </c>
      <c r="H18" s="6">
        <f t="shared" si="1"/>
        <v>7.4879999999999999E-3</v>
      </c>
      <c r="I18" s="6">
        <f t="shared" si="1"/>
        <v>1.1231999999999999E-2</v>
      </c>
      <c r="J18" s="6">
        <f t="shared" si="1"/>
        <v>1.4976E-2</v>
      </c>
      <c r="K18" s="6">
        <f t="shared" si="1"/>
        <v>1.7471999999999998E-2</v>
      </c>
      <c r="L18" s="6">
        <f t="shared" si="1"/>
        <v>1.9968E-2</v>
      </c>
      <c r="M18" s="6">
        <f t="shared" si="1"/>
        <v>1.9968E-2</v>
      </c>
      <c r="N18" s="6">
        <f t="shared" si="3"/>
        <v>1.04</v>
      </c>
      <c r="P18" s="6">
        <f>IF((B18+E3)=2,E18,0)</f>
        <v>0</v>
      </c>
      <c r="Q18" s="6">
        <f>IF((B18+F3)=2,F18,0)</f>
        <v>0</v>
      </c>
      <c r="R18" s="6">
        <f>IF((B18+G3)=2,G18,0)</f>
        <v>0</v>
      </c>
      <c r="S18" s="6">
        <f>IF((B18+H3)=2,H18,0)</f>
        <v>0</v>
      </c>
      <c r="T18" s="6">
        <f>IF((B18+I3)=2,I18,0)</f>
        <v>0</v>
      </c>
      <c r="U18" s="6">
        <f>IF((B18+J3)=2,J18,0)</f>
        <v>0</v>
      </c>
      <c r="V18" s="6">
        <f>IF((B18+K3)=2,K18,0)</f>
        <v>0</v>
      </c>
      <c r="W18" s="6">
        <f>IF((B18+L3)=2,L18,0)</f>
        <v>0</v>
      </c>
      <c r="X18" s="6">
        <f>IF((B18+M3)=2,M18,0)</f>
        <v>0</v>
      </c>
    </row>
    <row r="19" spans="1:24" x14ac:dyDescent="0.2">
      <c r="B19">
        <f>IF(Main!I11=Main!T8,IF(Main!I12=Main!V12,1,0),0)</f>
        <v>0</v>
      </c>
      <c r="C19" t="s">
        <v>16</v>
      </c>
      <c r="D19" t="s">
        <v>23</v>
      </c>
      <c r="E19" s="6">
        <f t="shared" si="2"/>
        <v>2.3039999999999996E-3</v>
      </c>
      <c r="F19" s="6">
        <f t="shared" si="1"/>
        <v>4.032E-3</v>
      </c>
      <c r="G19" s="6">
        <f t="shared" si="1"/>
        <v>4.6079999999999992E-3</v>
      </c>
      <c r="H19" s="6">
        <f t="shared" si="1"/>
        <v>6.9119999999999997E-3</v>
      </c>
      <c r="I19" s="6">
        <f t="shared" si="1"/>
        <v>1.0367999999999999E-2</v>
      </c>
      <c r="J19" s="6">
        <f t="shared" si="1"/>
        <v>1.3823999999999999E-2</v>
      </c>
      <c r="K19" s="6">
        <f t="shared" si="1"/>
        <v>1.6128E-2</v>
      </c>
      <c r="L19" s="6">
        <f t="shared" si="1"/>
        <v>1.8431999999999997E-2</v>
      </c>
      <c r="M19" s="6">
        <f t="shared" si="1"/>
        <v>1.8431999999999997E-2</v>
      </c>
      <c r="N19" s="6">
        <f t="shared" si="3"/>
        <v>0.96</v>
      </c>
      <c r="P19" s="6">
        <f>IF((B19+E3)=2,E19,0)</f>
        <v>0</v>
      </c>
      <c r="Q19" s="6">
        <f>IF((B19+F3)=2,F19,0)</f>
        <v>0</v>
      </c>
      <c r="R19" s="6">
        <f>IF((B19+G3)=2,G19,0)</f>
        <v>0</v>
      </c>
      <c r="S19" s="6">
        <f>IF((B19+H3)=2,H19,0)</f>
        <v>0</v>
      </c>
      <c r="T19" s="6">
        <f>IF((B19+I3)=2,I19,0)</f>
        <v>0</v>
      </c>
      <c r="U19" s="6">
        <f>IF((B19+J3)=2,J19,0)</f>
        <v>0</v>
      </c>
      <c r="V19" s="6">
        <f>IF((B19+K3)=2,K19,0)</f>
        <v>0</v>
      </c>
      <c r="W19" s="6">
        <f>IF((B19+L3)=2,L19,0)</f>
        <v>0</v>
      </c>
      <c r="X19" s="6">
        <f>IF((B19+M3)=2,M19,0)</f>
        <v>0</v>
      </c>
    </row>
    <row r="20" spans="1:24" x14ac:dyDescent="0.2">
      <c r="B20" s="1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">
      <c r="B21" s="1">
        <f>IF(Main!I11=Main!T9,IF(Main!I12=Main!W7,1,0),0)</f>
        <v>1</v>
      </c>
      <c r="C21" t="s">
        <v>17</v>
      </c>
      <c r="D21" t="s">
        <v>20</v>
      </c>
      <c r="E21" s="6">
        <f t="shared" si="2"/>
        <v>2.4479999999999997E-3</v>
      </c>
      <c r="F21" s="6">
        <f t="shared" si="1"/>
        <v>4.2839999999999996E-3</v>
      </c>
      <c r="G21" s="6">
        <f t="shared" si="1"/>
        <v>4.8959999999999993E-3</v>
      </c>
      <c r="H21" s="6">
        <f t="shared" si="1"/>
        <v>7.3439999999999998E-3</v>
      </c>
      <c r="I21" s="6">
        <f t="shared" si="1"/>
        <v>1.1016E-2</v>
      </c>
      <c r="J21" s="6">
        <f t="shared" si="1"/>
        <v>1.4688E-2</v>
      </c>
      <c r="K21" s="6">
        <f t="shared" si="1"/>
        <v>1.7135999999999998E-2</v>
      </c>
      <c r="L21" s="6">
        <f t="shared" si="1"/>
        <v>1.9583999999999997E-2</v>
      </c>
      <c r="M21" s="6">
        <f t="shared" si="1"/>
        <v>1.9583999999999997E-2</v>
      </c>
      <c r="N21" s="6">
        <f>N7*0.85</f>
        <v>1.02</v>
      </c>
      <c r="P21" s="6">
        <f>IF((B21+E3)=2,E21,0)</f>
        <v>0</v>
      </c>
      <c r="Q21" s="6">
        <f>IF((B21+F3)=2,F21,0)</f>
        <v>0</v>
      </c>
      <c r="R21" s="6">
        <f>IF((B21+G3)=2,G21,0)</f>
        <v>0</v>
      </c>
      <c r="S21" s="6">
        <f>IF((B21+H3)=2,H21,0)</f>
        <v>0</v>
      </c>
      <c r="T21" s="6">
        <f>IF((B21+I3)=2,I21,0)</f>
        <v>1.1016E-2</v>
      </c>
      <c r="U21" s="6">
        <f>IF((B21+J3)=2,J21,0)</f>
        <v>0</v>
      </c>
      <c r="V21" s="6">
        <f>IF((B21+K3)=2,K21,0)</f>
        <v>0</v>
      </c>
      <c r="W21" s="6">
        <f>IF((B21+L3)=2,L21,0)</f>
        <v>0</v>
      </c>
      <c r="X21" s="6">
        <f>IF((B21+M3)=2,M21,0)</f>
        <v>0</v>
      </c>
    </row>
    <row r="22" spans="1:24" x14ac:dyDescent="0.2">
      <c r="B22" s="1">
        <f>IF(Main!I11=Main!T9,IF(Main!I12=Main!W8,1,0),0)</f>
        <v>0</v>
      </c>
      <c r="C22" t="s">
        <v>17</v>
      </c>
      <c r="D22" t="s">
        <v>19</v>
      </c>
      <c r="E22" s="6">
        <f t="shared" si="2"/>
        <v>2.5499999999999997E-3</v>
      </c>
      <c r="F22" s="6">
        <f t="shared" si="1"/>
        <v>4.4624999999999995E-3</v>
      </c>
      <c r="G22" s="6">
        <f t="shared" si="1"/>
        <v>5.0999999999999995E-3</v>
      </c>
      <c r="H22" s="6">
        <f t="shared" si="1"/>
        <v>7.6499999999999997E-3</v>
      </c>
      <c r="I22" s="6">
        <f t="shared" si="1"/>
        <v>1.1474999999999999E-2</v>
      </c>
      <c r="J22" s="6">
        <f t="shared" si="1"/>
        <v>1.5299999999999999E-2</v>
      </c>
      <c r="K22" s="6">
        <f t="shared" si="1"/>
        <v>1.7849999999999998E-2</v>
      </c>
      <c r="L22" s="6">
        <f t="shared" si="1"/>
        <v>2.0399999999999998E-2</v>
      </c>
      <c r="M22" s="6">
        <f t="shared" si="1"/>
        <v>2.0399999999999998E-2</v>
      </c>
      <c r="N22" s="6">
        <f t="shared" ref="N22:N23" si="4">N8*0.85</f>
        <v>1.0625</v>
      </c>
      <c r="P22" s="6">
        <f>IF((B22+E3)=2,E22,0)</f>
        <v>0</v>
      </c>
      <c r="Q22" s="6">
        <f>IF((B22+F3)=2,F22,0)</f>
        <v>0</v>
      </c>
      <c r="R22" s="6">
        <f>IF((B22+G3)=2,G22,0)</f>
        <v>0</v>
      </c>
      <c r="S22" s="6">
        <f>IF((B22+H3)=2,H22,0)</f>
        <v>0</v>
      </c>
      <c r="T22" s="6">
        <f>IF((B22+I3)=2,I22,0)</f>
        <v>0</v>
      </c>
      <c r="U22" s="6">
        <f>IF((B22+J3)=2,J22,0)</f>
        <v>0</v>
      </c>
      <c r="V22" s="6">
        <f>IF((B22+K3)=2,K22,0)</f>
        <v>0</v>
      </c>
      <c r="W22" s="6">
        <f>IF((B22+L3)=2,L22,0)</f>
        <v>0</v>
      </c>
      <c r="X22" s="6">
        <f>IF((B22+M3)=2,M22,0)</f>
        <v>0</v>
      </c>
    </row>
    <row r="23" spans="1:24" x14ac:dyDescent="0.2">
      <c r="B23" s="1">
        <f>IF(Main!I11=Main!T9,IF(Main!I12=Main!W9,1,0),0)</f>
        <v>0</v>
      </c>
      <c r="C23" t="s">
        <v>17</v>
      </c>
      <c r="D23" t="s">
        <v>22</v>
      </c>
      <c r="E23" s="6">
        <f t="shared" si="2"/>
        <v>2.3459999999999996E-3</v>
      </c>
      <c r="F23" s="6">
        <f t="shared" si="2"/>
        <v>4.1054999999999998E-3</v>
      </c>
      <c r="G23" s="6">
        <f t="shared" si="2"/>
        <v>4.6919999999999991E-3</v>
      </c>
      <c r="H23" s="6">
        <f t="shared" si="2"/>
        <v>7.0379999999999991E-3</v>
      </c>
      <c r="I23" s="6">
        <f t="shared" si="2"/>
        <v>1.0556999999999999E-2</v>
      </c>
      <c r="J23" s="6">
        <f t="shared" si="2"/>
        <v>1.4075999999999998E-2</v>
      </c>
      <c r="K23" s="6">
        <f t="shared" si="2"/>
        <v>1.6421999999999999E-2</v>
      </c>
      <c r="L23" s="6">
        <f t="shared" si="2"/>
        <v>1.8767999999999996E-2</v>
      </c>
      <c r="M23" s="6">
        <f t="shared" si="2"/>
        <v>1.8767999999999996E-2</v>
      </c>
      <c r="N23" s="6">
        <f t="shared" si="4"/>
        <v>0.97749999999999992</v>
      </c>
      <c r="P23" s="6">
        <f>IF((B23+E3)=2,E23,0)</f>
        <v>0</v>
      </c>
      <c r="Q23" s="6">
        <f>IF((B23+F3)=2,F23,0)</f>
        <v>0</v>
      </c>
      <c r="R23" s="6">
        <f>IF((B23+G3)=2,G23,0)</f>
        <v>0</v>
      </c>
      <c r="S23" s="6">
        <f>IF((B23+H3)=2,H23,0)</f>
        <v>0</v>
      </c>
      <c r="T23" s="6">
        <f>IF((B23+I3)=2,I23,0)</f>
        <v>0</v>
      </c>
      <c r="U23" s="6">
        <f>IF((B23+J3)=2,J23,0)</f>
        <v>0</v>
      </c>
      <c r="V23" s="6">
        <f>IF((B23+K3)=2,K23,0)</f>
        <v>0</v>
      </c>
      <c r="W23" s="6">
        <f>IF((B23+L3)=2,L23,0)</f>
        <v>0</v>
      </c>
      <c r="X23" s="6">
        <f>IF((B23+M3)=2,M23,0)</f>
        <v>0</v>
      </c>
    </row>
    <row r="24" spans="1:24" x14ac:dyDescent="0.2">
      <c r="B24" s="1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">
      <c r="B25" s="1">
        <f>IF(Main!I11=Main!T10,IF(Main!I12=Main!X7,1,0),0)</f>
        <v>0</v>
      </c>
      <c r="C25" t="s">
        <v>24</v>
      </c>
      <c r="D25" t="s">
        <v>23</v>
      </c>
      <c r="E25" s="6">
        <f t="shared" si="2"/>
        <v>2.5199999999999997E-3</v>
      </c>
      <c r="F25" s="6">
        <f t="shared" si="2"/>
        <v>4.4099999999999999E-3</v>
      </c>
      <c r="G25" s="6">
        <f t="shared" si="2"/>
        <v>5.0399999999999993E-3</v>
      </c>
      <c r="H25" s="6">
        <f t="shared" si="2"/>
        <v>7.5599999999999999E-3</v>
      </c>
      <c r="I25" s="6">
        <f t="shared" si="2"/>
        <v>1.1339999999999999E-2</v>
      </c>
      <c r="J25" s="6">
        <f t="shared" si="2"/>
        <v>1.512E-2</v>
      </c>
      <c r="K25" s="6">
        <f t="shared" si="2"/>
        <v>1.7639999999999999E-2</v>
      </c>
      <c r="L25" s="6">
        <f t="shared" si="2"/>
        <v>2.0159999999999997E-2</v>
      </c>
      <c r="M25" s="6">
        <f t="shared" si="2"/>
        <v>2.0159999999999997E-2</v>
      </c>
      <c r="N25" s="6">
        <v>1.05</v>
      </c>
      <c r="P25" s="6">
        <f>IF((B25+E3)=2,E25,0)</f>
        <v>0</v>
      </c>
      <c r="Q25" s="6">
        <f>IF((B25+F3)=2,F25,0)</f>
        <v>0</v>
      </c>
      <c r="R25" s="6">
        <f>IF((B25+G3)=2,G25,0)</f>
        <v>0</v>
      </c>
      <c r="S25" s="6">
        <f>IF((B25+H3)=2,H25,0)</f>
        <v>0</v>
      </c>
      <c r="T25" s="6">
        <f>IF((B25+I3)=2,I25,0)</f>
        <v>0</v>
      </c>
      <c r="U25" s="6">
        <f>IF((B25+J3)=2,J25,0)</f>
        <v>0</v>
      </c>
      <c r="V25" s="6">
        <f>IF((B25+K3)=2,K25,0)</f>
        <v>0</v>
      </c>
      <c r="W25" s="6">
        <f>IF((B25+L3)=2,L25,0)</f>
        <v>0</v>
      </c>
      <c r="X25" s="6">
        <f>IF((B25+M3)=2,M25,0)</f>
        <v>0</v>
      </c>
    </row>
    <row r="26" spans="1:24" x14ac:dyDescent="0.2">
      <c r="B26" s="1">
        <f>IF(Main!I11=Main!T10,IF(Main!I12=Main!X8,1,0),0)</f>
        <v>0</v>
      </c>
      <c r="C26" t="s">
        <v>24</v>
      </c>
      <c r="D26" t="s">
        <v>20</v>
      </c>
      <c r="E26" s="6">
        <f>E28*$N$26</f>
        <v>2.3999999999999998E-3</v>
      </c>
      <c r="F26" s="6">
        <f t="shared" ref="F26:M26" si="5">F28*$N$26</f>
        <v>4.1999999999999997E-3</v>
      </c>
      <c r="G26" s="6">
        <f t="shared" si="5"/>
        <v>4.7999999999999996E-3</v>
      </c>
      <c r="H26" s="6">
        <f t="shared" si="5"/>
        <v>7.1999999999999998E-3</v>
      </c>
      <c r="I26" s="6">
        <f t="shared" si="5"/>
        <v>1.0799999999999999E-2</v>
      </c>
      <c r="J26" s="6">
        <f t="shared" si="5"/>
        <v>1.44E-2</v>
      </c>
      <c r="K26" s="6">
        <f t="shared" si="5"/>
        <v>1.6799999999999999E-2</v>
      </c>
      <c r="L26" s="6">
        <f t="shared" si="5"/>
        <v>1.9199999999999998E-2</v>
      </c>
      <c r="M26" s="6">
        <f t="shared" si="5"/>
        <v>1.9199999999999998E-2</v>
      </c>
      <c r="N26" s="6">
        <v>1.2</v>
      </c>
      <c r="P26" s="6">
        <f>IF((B26+E3)=2,E26,0)</f>
        <v>0</v>
      </c>
      <c r="Q26" s="6">
        <f>IF((B26+F3)=2,F26,0)</f>
        <v>0</v>
      </c>
      <c r="R26" s="6">
        <f>IF((B26+G3)=2,G26,0)</f>
        <v>0</v>
      </c>
      <c r="S26" s="6">
        <f>IF((B26+H3)=2,H26,0)</f>
        <v>0</v>
      </c>
      <c r="T26" s="6">
        <f>IF((B26+I3)=2,I26,0)</f>
        <v>0</v>
      </c>
      <c r="U26" s="6">
        <f>IF((B26+J3)=2,J26,0)</f>
        <v>0</v>
      </c>
      <c r="V26" s="6">
        <f>IF((B26+K3)=2,K26,0)</f>
        <v>0</v>
      </c>
      <c r="W26" s="6">
        <f>IF((B26+L3)=2,L26,0)</f>
        <v>0</v>
      </c>
      <c r="X26" s="6">
        <f>IF((B26+M3)=2,M26,0)</f>
        <v>0</v>
      </c>
    </row>
    <row r="28" spans="1:24" x14ac:dyDescent="0.2">
      <c r="A28" s="7"/>
      <c r="B28" s="1"/>
      <c r="D28" t="s">
        <v>90</v>
      </c>
      <c r="E28">
        <v>2E-3</v>
      </c>
      <c r="F28">
        <v>3.5000000000000001E-3</v>
      </c>
      <c r="G28">
        <v>4.0000000000000001E-3</v>
      </c>
      <c r="H28">
        <v>6.0000000000000001E-3</v>
      </c>
      <c r="I28">
        <v>8.9999999999999993E-3</v>
      </c>
      <c r="J28">
        <v>1.2E-2</v>
      </c>
      <c r="K28">
        <v>1.4E-2</v>
      </c>
      <c r="L28">
        <v>1.6E-2</v>
      </c>
      <c r="M28">
        <v>1.6E-2</v>
      </c>
    </row>
    <row r="29" spans="1:24" x14ac:dyDescent="0.2">
      <c r="W29" t="s">
        <v>41</v>
      </c>
      <c r="X29" s="6">
        <f>SUM(P7:X26)</f>
        <v>1.1016E-2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9"/>
  <sheetViews>
    <sheetView workbookViewId="0">
      <selection activeCell="B28" sqref="B28"/>
    </sheetView>
  </sheetViews>
  <sheetFormatPr defaultRowHeight="12.75" x14ac:dyDescent="0.2"/>
  <cols>
    <col min="1" max="1" width="12.7109375" customWidth="1"/>
    <col min="2" max="2" width="8.140625" customWidth="1"/>
    <col min="3" max="3" width="11.85546875" customWidth="1"/>
    <col min="4" max="4" width="25.5703125" customWidth="1"/>
    <col min="5" max="5" width="8.85546875" customWidth="1"/>
    <col min="6" max="6" width="12.7109375" style="2" customWidth="1"/>
    <col min="7" max="7" width="8.85546875" style="1" customWidth="1"/>
    <col min="14" max="14" width="14.7109375" bestFit="1" customWidth="1"/>
  </cols>
  <sheetData>
    <row r="1" spans="1:24" s="2" customFormat="1" x14ac:dyDescent="0.2">
      <c r="D1" s="5" t="s">
        <v>2</v>
      </c>
      <c r="E1" s="2">
        <f t="shared" ref="E1:M1" si="0">(E2)*25.4</f>
        <v>1.5874999999999999</v>
      </c>
      <c r="F1" s="2">
        <f t="shared" si="0"/>
        <v>3.1749999999999998</v>
      </c>
      <c r="G1" s="2">
        <f t="shared" si="0"/>
        <v>4.7624999999999993</v>
      </c>
      <c r="H1" s="2">
        <f t="shared" si="0"/>
        <v>6.35</v>
      </c>
      <c r="I1" s="2">
        <f t="shared" si="0"/>
        <v>9.5249999999999986</v>
      </c>
      <c r="J1" s="2">
        <f t="shared" si="0"/>
        <v>12.7</v>
      </c>
      <c r="K1" s="2">
        <f t="shared" si="0"/>
        <v>15.875</v>
      </c>
      <c r="L1" s="2">
        <f t="shared" si="0"/>
        <v>19.049999999999997</v>
      </c>
      <c r="M1" s="2">
        <f t="shared" si="0"/>
        <v>25.4</v>
      </c>
      <c r="N1" s="5"/>
    </row>
    <row r="2" spans="1:24" s="1" customFormat="1" x14ac:dyDescent="0.2">
      <c r="D2" s="3" t="s">
        <v>3</v>
      </c>
      <c r="E2" s="1">
        <v>6.25E-2</v>
      </c>
      <c r="F2" s="1">
        <v>0.125</v>
      </c>
      <c r="G2" s="1">
        <v>0.1875</v>
      </c>
      <c r="H2" s="1">
        <v>0.25</v>
      </c>
      <c r="I2" s="1">
        <v>0.375</v>
      </c>
      <c r="J2" s="1">
        <v>0.5</v>
      </c>
      <c r="K2" s="1">
        <v>0.625</v>
      </c>
      <c r="L2" s="1">
        <v>0.75</v>
      </c>
      <c r="M2" s="1">
        <v>1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U2" s="1">
        <v>6</v>
      </c>
      <c r="V2" s="1">
        <v>7</v>
      </c>
      <c r="W2" s="1">
        <v>8</v>
      </c>
      <c r="X2" s="1">
        <v>9</v>
      </c>
    </row>
    <row r="3" spans="1:24" s="1" customFormat="1" x14ac:dyDescent="0.2">
      <c r="D3" s="3" t="s">
        <v>45</v>
      </c>
      <c r="E3" s="1">
        <f>IF(Main!I9=Main!Q7,1,IF(Main!I9=Main!R7,1,0))</f>
        <v>0</v>
      </c>
      <c r="F3" s="1">
        <f>IF(Main!I9=Main!Q8,1,IF(Main!I9=Main!R8,1,0))</f>
        <v>0</v>
      </c>
      <c r="G3" s="1">
        <f>IF(Main!I9=Main!Q9,1,IF(Main!I9=Main!R9,1,0))</f>
        <v>0</v>
      </c>
      <c r="H3" s="1">
        <f>IF(Main!I9=Main!Q10,1,IF(Main!I9=Main!R10,1,0))</f>
        <v>0</v>
      </c>
      <c r="I3" s="1">
        <f>IF(Main!I9=Main!Q11,1,IF(Main!I9=Main!R11,1,0))</f>
        <v>1</v>
      </c>
      <c r="J3" s="1">
        <f>IF(Main!I9=Main!Q12,1,IF(Main!I9=Main!R12,1,0))</f>
        <v>0</v>
      </c>
      <c r="K3" s="1">
        <f>IF(Main!I9=Main!Q13,1,IF(Main!I9=Main!R13,1,0))</f>
        <v>0</v>
      </c>
      <c r="L3" s="1">
        <f>IF(Main!I9=Main!Q14,1,IF(Main!I9=Main!R14,1,0))</f>
        <v>0</v>
      </c>
      <c r="M3" s="1">
        <f>IF(Main!I9=Main!Q15,1,IF(Main!I9=Main!R15,1,0))</f>
        <v>0</v>
      </c>
    </row>
    <row r="4" spans="1:24" s="1" customFormat="1" x14ac:dyDescent="0.2"/>
    <row r="5" spans="1:24" s="1" customFormat="1" ht="13.5" thickBot="1" x14ac:dyDescent="0.25">
      <c r="A5" s="4" t="s">
        <v>42</v>
      </c>
      <c r="B5" s="4" t="s">
        <v>45</v>
      </c>
      <c r="C5" s="4" t="s">
        <v>18</v>
      </c>
      <c r="D5" s="4" t="s">
        <v>26</v>
      </c>
      <c r="N5" s="1" t="s">
        <v>89</v>
      </c>
    </row>
    <row r="6" spans="1:24" s="1" customFormat="1" ht="13.5" thickTop="1" x14ac:dyDescent="0.2">
      <c r="E6" s="6"/>
      <c r="F6" s="6"/>
      <c r="G6" s="6"/>
      <c r="H6" s="6"/>
      <c r="I6" s="6"/>
      <c r="J6" s="6"/>
      <c r="K6" s="6"/>
      <c r="L6" s="6"/>
      <c r="M6" s="6"/>
      <c r="N6" s="6"/>
    </row>
    <row r="7" spans="1:24" s="1" customFormat="1" x14ac:dyDescent="0.2">
      <c r="B7" s="1">
        <f>IF(Main!I11=Main!T7,IF(Main!I12=Main!U7,1,0),0)</f>
        <v>0</v>
      </c>
      <c r="C7" s="1" t="s">
        <v>15</v>
      </c>
      <c r="D7" t="s">
        <v>27</v>
      </c>
      <c r="E7" s="6">
        <f>E$26*$N7</f>
        <v>2.7599999999999999E-3</v>
      </c>
      <c r="F7" s="6">
        <f t="shared" ref="F7:M22" si="1">F$26*$N7</f>
        <v>4.8300000000000001E-3</v>
      </c>
      <c r="G7" s="6">
        <f t="shared" si="1"/>
        <v>5.5199999999999997E-3</v>
      </c>
      <c r="H7" s="6">
        <f t="shared" si="1"/>
        <v>8.2799999999999992E-3</v>
      </c>
      <c r="I7" s="6">
        <f t="shared" si="1"/>
        <v>1.2419999999999997E-2</v>
      </c>
      <c r="J7" s="6">
        <f t="shared" si="1"/>
        <v>1.6559999999999998E-2</v>
      </c>
      <c r="K7" s="6">
        <f t="shared" si="1"/>
        <v>1.932E-2</v>
      </c>
      <c r="L7" s="6">
        <f t="shared" si="1"/>
        <v>2.2079999999999999E-2</v>
      </c>
      <c r="M7" s="6">
        <f t="shared" si="1"/>
        <v>2.2079999999999999E-2</v>
      </c>
      <c r="N7" s="6">
        <v>1.2</v>
      </c>
      <c r="P7" s="6">
        <f>IF((B7+E3)=2,E7,0)</f>
        <v>0</v>
      </c>
      <c r="Q7" s="6">
        <f>IF((B7+F3)=2,F7,0)</f>
        <v>0</v>
      </c>
      <c r="R7" s="6">
        <f>IF((B7+G3)=2,G7,0)</f>
        <v>0</v>
      </c>
      <c r="S7" s="6">
        <f>IF((B7+H3)=2,H7,0)</f>
        <v>0</v>
      </c>
      <c r="T7" s="6">
        <f>IF((B7+I3)=2,I7,0)</f>
        <v>0</v>
      </c>
      <c r="U7" s="6">
        <f>IF((B7+J3)=2,J7,0)</f>
        <v>0</v>
      </c>
      <c r="V7" s="6">
        <f>IF((B7+K3)=2,K7,0)</f>
        <v>0</v>
      </c>
      <c r="W7" s="6">
        <f>IF((B7+L3)=2,L7,0)</f>
        <v>0</v>
      </c>
      <c r="X7" s="6">
        <f>IF((B7+M3)=2,M7,0)</f>
        <v>0</v>
      </c>
    </row>
    <row r="8" spans="1:24" x14ac:dyDescent="0.2">
      <c r="B8" s="1">
        <f>IF(Main!I11=Main!T7,IF(Main!I12=Main!U8,1,0),0)</f>
        <v>0</v>
      </c>
      <c r="C8" s="1" t="s">
        <v>15</v>
      </c>
      <c r="D8" t="s">
        <v>19</v>
      </c>
      <c r="E8" s="6">
        <f t="shared" ref="E8:M25" si="2">E$26*$N8</f>
        <v>2.875E-3</v>
      </c>
      <c r="F8" s="6">
        <f t="shared" si="1"/>
        <v>5.0312500000000001E-3</v>
      </c>
      <c r="G8" s="6">
        <f t="shared" si="1"/>
        <v>5.7499999999999999E-3</v>
      </c>
      <c r="H8" s="6">
        <f t="shared" si="1"/>
        <v>8.6250000000000007E-3</v>
      </c>
      <c r="I8" s="6">
        <f t="shared" si="1"/>
        <v>1.2937499999999998E-2</v>
      </c>
      <c r="J8" s="6">
        <f t="shared" si="1"/>
        <v>1.7250000000000001E-2</v>
      </c>
      <c r="K8" s="6">
        <f t="shared" si="1"/>
        <v>2.0125000000000001E-2</v>
      </c>
      <c r="L8" s="6">
        <f t="shared" si="1"/>
        <v>2.3E-2</v>
      </c>
      <c r="M8" s="6">
        <f t="shared" si="1"/>
        <v>2.3E-2</v>
      </c>
      <c r="N8" s="6">
        <v>1.25</v>
      </c>
      <c r="P8" s="6">
        <f>IF((B8+E3)=2,E8,0)</f>
        <v>0</v>
      </c>
      <c r="Q8" s="6">
        <f>IF((B8+F3)=2,F8,0)</f>
        <v>0</v>
      </c>
      <c r="R8" s="6">
        <f>IF((B8+G3)=2,G8,0)</f>
        <v>0</v>
      </c>
      <c r="S8" s="6">
        <f>IF((B8+H3)=2,H8,0)</f>
        <v>0</v>
      </c>
      <c r="T8" s="6">
        <f>IF((B8+I3)=2,I8,0)</f>
        <v>0</v>
      </c>
      <c r="U8" s="6">
        <f>IF((B8+J3)=2,J8,0)</f>
        <v>0</v>
      </c>
      <c r="V8" s="6">
        <f>IF((B8+K3)=2,K8,0)</f>
        <v>0</v>
      </c>
      <c r="W8" s="6">
        <f>IF((B8+L3)=2,L8,0)</f>
        <v>0</v>
      </c>
      <c r="X8" s="6">
        <f>IF((B8+M3)=2,M8,0)</f>
        <v>0</v>
      </c>
    </row>
    <row r="9" spans="1:24" x14ac:dyDescent="0.2">
      <c r="B9" s="1">
        <f>IF(Main!I11=Main!T7,IF(Main!I12=Main!U9,1,0),0)</f>
        <v>0</v>
      </c>
      <c r="C9" s="1" t="s">
        <v>15</v>
      </c>
      <c r="D9" t="s">
        <v>21</v>
      </c>
      <c r="E9" s="6">
        <f t="shared" si="2"/>
        <v>2.6449999999999998E-3</v>
      </c>
      <c r="F9" s="6">
        <f t="shared" si="1"/>
        <v>4.6287499999999992E-3</v>
      </c>
      <c r="G9" s="6">
        <f t="shared" si="1"/>
        <v>5.2899999999999996E-3</v>
      </c>
      <c r="H9" s="6">
        <f t="shared" si="1"/>
        <v>7.9349999999999993E-3</v>
      </c>
      <c r="I9" s="6">
        <f t="shared" si="1"/>
        <v>1.1902499999999996E-2</v>
      </c>
      <c r="J9" s="6">
        <f t="shared" si="1"/>
        <v>1.5869999999999999E-2</v>
      </c>
      <c r="K9" s="6">
        <f t="shared" si="1"/>
        <v>1.8514999999999997E-2</v>
      </c>
      <c r="L9" s="6">
        <f t="shared" si="1"/>
        <v>2.1159999999999998E-2</v>
      </c>
      <c r="M9" s="6">
        <f t="shared" si="1"/>
        <v>2.1159999999999998E-2</v>
      </c>
      <c r="N9" s="6">
        <v>1.1499999999999999</v>
      </c>
      <c r="P9" s="6">
        <f>IF((B9+E3)=2,E9,0)</f>
        <v>0</v>
      </c>
      <c r="Q9" s="6">
        <f>IF((B9+F3)=2,F9,0)</f>
        <v>0</v>
      </c>
      <c r="R9" s="6">
        <f>IF((B9+G3)=2,G9,0)</f>
        <v>0</v>
      </c>
      <c r="S9" s="6">
        <f>IF((B9+H3)=2,H9,0)</f>
        <v>0</v>
      </c>
      <c r="T9" s="6">
        <f>IF((B9+I3)=2,I9,0)</f>
        <v>0</v>
      </c>
      <c r="U9" s="6">
        <f>IF((B9+J3)=2,J9,0)</f>
        <v>0</v>
      </c>
      <c r="V9" s="6">
        <f>IF((B9+K3)=2,K9,0)</f>
        <v>0</v>
      </c>
      <c r="W9" s="6">
        <f>IF((B9+L3)=2,L9,0)</f>
        <v>0</v>
      </c>
      <c r="X9" s="6">
        <f>IF((B9+M3)=2,M9,0)</f>
        <v>0</v>
      </c>
    </row>
    <row r="10" spans="1:24" x14ac:dyDescent="0.2">
      <c r="B10" s="1">
        <f>IF(Main!I11=Main!T7,IF(Main!I12=Main!U10,1,0),0)</f>
        <v>0</v>
      </c>
      <c r="C10" s="1" t="s">
        <v>15</v>
      </c>
      <c r="D10" t="s">
        <v>30</v>
      </c>
      <c r="E10" s="6">
        <f t="shared" si="2"/>
        <v>2.99E-3</v>
      </c>
      <c r="F10" s="6">
        <f t="shared" si="1"/>
        <v>5.2325000000000002E-3</v>
      </c>
      <c r="G10" s="6">
        <f t="shared" si="1"/>
        <v>5.9800000000000001E-3</v>
      </c>
      <c r="H10" s="6">
        <f t="shared" si="1"/>
        <v>8.9700000000000005E-3</v>
      </c>
      <c r="I10" s="6">
        <f t="shared" si="1"/>
        <v>1.3454999999999998E-2</v>
      </c>
      <c r="J10" s="6">
        <f t="shared" si="1"/>
        <v>1.7940000000000001E-2</v>
      </c>
      <c r="K10" s="6">
        <f t="shared" si="1"/>
        <v>2.0930000000000001E-2</v>
      </c>
      <c r="L10" s="6">
        <f t="shared" si="1"/>
        <v>2.392E-2</v>
      </c>
      <c r="M10" s="6">
        <f t="shared" si="1"/>
        <v>2.392E-2</v>
      </c>
      <c r="N10" s="6">
        <v>1.3</v>
      </c>
      <c r="P10" s="6">
        <f>IF((B10+E3)=2,E10,0)</f>
        <v>0</v>
      </c>
      <c r="Q10" s="6">
        <f>IF((B10+F3)=2,F10,0)</f>
        <v>0</v>
      </c>
      <c r="R10" s="6">
        <f>IF((B10+G3)=2,G10,0)</f>
        <v>0</v>
      </c>
      <c r="S10" s="6">
        <f>IF((B10+H3)=2,H10,0)</f>
        <v>0</v>
      </c>
      <c r="T10" s="6">
        <f>IF((B10+I3)=2,I10,0)</f>
        <v>0</v>
      </c>
      <c r="U10" s="6">
        <f>IF((B10+J3)=2,J10,0)</f>
        <v>0</v>
      </c>
      <c r="V10" s="6">
        <f>IF((B10+K3)=2,K10,0)</f>
        <v>0</v>
      </c>
      <c r="W10" s="6">
        <f>IF((B10+L3)=2,L10,0)</f>
        <v>0</v>
      </c>
      <c r="X10" s="6">
        <f>IF((B10+M3)=2,M10,0)</f>
        <v>0</v>
      </c>
    </row>
    <row r="11" spans="1:24" x14ac:dyDescent="0.2">
      <c r="B11" s="1">
        <f>IF(Main!I11=Main!T7,IF(Main!I12=Main!U11,1,0),0)</f>
        <v>0</v>
      </c>
      <c r="C11" s="1" t="s">
        <v>15</v>
      </c>
      <c r="D11" t="s">
        <v>31</v>
      </c>
      <c r="E11" s="6">
        <f t="shared" si="2"/>
        <v>2.99E-3</v>
      </c>
      <c r="F11" s="6">
        <f t="shared" si="1"/>
        <v>5.2325000000000002E-3</v>
      </c>
      <c r="G11" s="6">
        <f t="shared" si="1"/>
        <v>5.9800000000000001E-3</v>
      </c>
      <c r="H11" s="6">
        <f t="shared" si="1"/>
        <v>8.9700000000000005E-3</v>
      </c>
      <c r="I11" s="6">
        <f t="shared" si="1"/>
        <v>1.3454999999999998E-2</v>
      </c>
      <c r="J11" s="6">
        <f t="shared" si="1"/>
        <v>1.7940000000000001E-2</v>
      </c>
      <c r="K11" s="6">
        <f t="shared" si="1"/>
        <v>2.0930000000000001E-2</v>
      </c>
      <c r="L11" s="6">
        <f t="shared" si="1"/>
        <v>2.392E-2</v>
      </c>
      <c r="M11" s="6">
        <f t="shared" si="1"/>
        <v>2.392E-2</v>
      </c>
      <c r="N11" s="6">
        <v>1.3</v>
      </c>
      <c r="P11" s="6">
        <f>IF((B11+E3)=2,E11,0)</f>
        <v>0</v>
      </c>
      <c r="Q11" s="6">
        <f>IF((B11+F3)=2,F11,0)</f>
        <v>0</v>
      </c>
      <c r="R11" s="6">
        <f>IF((B11+G3)=2,G11,0)</f>
        <v>0</v>
      </c>
      <c r="S11" s="6">
        <f>IF((B11+H3)=2,H11,0)</f>
        <v>0</v>
      </c>
      <c r="T11" s="6">
        <f>IF((B11+I3)=2,I11,0)</f>
        <v>0</v>
      </c>
      <c r="U11" s="6">
        <f>IF((B11+J3)=2,J11,0)</f>
        <v>0</v>
      </c>
      <c r="V11" s="6">
        <f>IF((B11+K3)=2,K11,0)</f>
        <v>0</v>
      </c>
      <c r="W11" s="6">
        <f>IF((B11+L3)=2,L11,0)</f>
        <v>0</v>
      </c>
      <c r="X11" s="6">
        <f>IF((B11+M3)=2,M11,0)</f>
        <v>0</v>
      </c>
    </row>
    <row r="12" spans="1:24" x14ac:dyDescent="0.2">
      <c r="B12" s="1">
        <f>IF(Main!I11=Main!T7,IF(Main!I12=Main!U12,1,0),)</f>
        <v>0</v>
      </c>
      <c r="C12" s="1" t="s">
        <v>15</v>
      </c>
      <c r="D12" t="s">
        <v>23</v>
      </c>
      <c r="E12" s="6">
        <f t="shared" si="2"/>
        <v>2.7599999999999999E-3</v>
      </c>
      <c r="F12" s="6">
        <f t="shared" si="1"/>
        <v>4.8300000000000001E-3</v>
      </c>
      <c r="G12" s="6">
        <f t="shared" si="1"/>
        <v>5.5199999999999997E-3</v>
      </c>
      <c r="H12" s="6">
        <f t="shared" si="1"/>
        <v>8.2799999999999992E-3</v>
      </c>
      <c r="I12" s="6">
        <f t="shared" si="1"/>
        <v>1.2419999999999997E-2</v>
      </c>
      <c r="J12" s="6">
        <f t="shared" si="1"/>
        <v>1.6559999999999998E-2</v>
      </c>
      <c r="K12" s="6">
        <f t="shared" si="1"/>
        <v>1.932E-2</v>
      </c>
      <c r="L12" s="6">
        <f t="shared" si="1"/>
        <v>2.2079999999999999E-2</v>
      </c>
      <c r="M12" s="6">
        <f t="shared" si="1"/>
        <v>2.2079999999999999E-2</v>
      </c>
      <c r="N12" s="6">
        <v>1.2</v>
      </c>
      <c r="P12" s="6">
        <f>IF((B12+E3)=2,E12,0)</f>
        <v>0</v>
      </c>
      <c r="Q12" s="6">
        <f>IF((B12+F3)=2,F12,0)</f>
        <v>0</v>
      </c>
      <c r="R12" s="6">
        <f>IF((B12+G3)=2,G12,0)</f>
        <v>0</v>
      </c>
      <c r="S12" s="6">
        <f>IF((B12+H3)=2,H12,0)</f>
        <v>0</v>
      </c>
      <c r="T12" s="6">
        <f>IF((B12+I3)=2,I12,0)</f>
        <v>0</v>
      </c>
      <c r="U12" s="6">
        <f>IF((B12+J3)=2,J12,0)</f>
        <v>0</v>
      </c>
      <c r="V12" s="6">
        <f>IF((B12+K3)=2,K12,0)</f>
        <v>0</v>
      </c>
      <c r="W12" s="6">
        <f>IF((B12+L3)=2,L12,0)</f>
        <v>0</v>
      </c>
      <c r="X12" s="6">
        <f>IF((B12+M3)=2,M12,0)</f>
        <v>0</v>
      </c>
    </row>
    <row r="13" spans="1:24" x14ac:dyDescent="0.2">
      <c r="B13" s="1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">
      <c r="B14">
        <f>IF(Main!I11=Main!T8,IF(Main!I12=Main!V7,1,0),0)</f>
        <v>0</v>
      </c>
      <c r="C14" t="s">
        <v>16</v>
      </c>
      <c r="D14" t="s">
        <v>27</v>
      </c>
      <c r="E14" s="6">
        <f t="shared" si="2"/>
        <v>2.2079999999999999E-3</v>
      </c>
      <c r="F14" s="6">
        <f t="shared" si="1"/>
        <v>3.8639999999999998E-3</v>
      </c>
      <c r="G14" s="6">
        <f t="shared" si="1"/>
        <v>4.4159999999999998E-3</v>
      </c>
      <c r="H14" s="6">
        <f t="shared" si="1"/>
        <v>6.6239999999999997E-3</v>
      </c>
      <c r="I14" s="6">
        <f t="shared" si="1"/>
        <v>9.9359999999999987E-3</v>
      </c>
      <c r="J14" s="6">
        <f t="shared" si="1"/>
        <v>1.3247999999999999E-2</v>
      </c>
      <c r="K14" s="6">
        <f t="shared" si="1"/>
        <v>1.5455999999999999E-2</v>
      </c>
      <c r="L14" s="6">
        <f t="shared" si="1"/>
        <v>1.7663999999999999E-2</v>
      </c>
      <c r="M14" s="6">
        <f t="shared" si="1"/>
        <v>1.7663999999999999E-2</v>
      </c>
      <c r="N14" s="6">
        <f>N7*0.8</f>
        <v>0.96</v>
      </c>
      <c r="P14" s="6">
        <f>IF((B14+E3)=2,E14,0)</f>
        <v>0</v>
      </c>
      <c r="Q14" s="6">
        <f>IF((B14+F3)=2,F14,0)</f>
        <v>0</v>
      </c>
      <c r="R14" s="6">
        <f>IF((B14+G3)=2,G14,0)</f>
        <v>0</v>
      </c>
      <c r="S14" s="6">
        <f>IF((B14+H3)=2,H14,0)</f>
        <v>0</v>
      </c>
      <c r="T14" s="6">
        <f>IF((B14+I3)=2,I14,0)</f>
        <v>0</v>
      </c>
      <c r="U14" s="6">
        <f>IF((B14+J3)=2,J14,0)</f>
        <v>0</v>
      </c>
      <c r="V14" s="6">
        <f>IF((B14+K3)=2,K14,0)</f>
        <v>0</v>
      </c>
      <c r="W14" s="6">
        <f>IF((B14+L3)=2,L14,0)</f>
        <v>0</v>
      </c>
      <c r="X14" s="6">
        <f>IF((B14+M3)=2,M14,0)</f>
        <v>0</v>
      </c>
    </row>
    <row r="15" spans="1:24" x14ac:dyDescent="0.2">
      <c r="B15">
        <f>IF(Main!I11=Main!T8,IF(Main!I12=Main!V8,1,0),0)</f>
        <v>0</v>
      </c>
      <c r="C15" t="s">
        <v>16</v>
      </c>
      <c r="D15" t="s">
        <v>19</v>
      </c>
      <c r="E15" s="6">
        <f t="shared" si="2"/>
        <v>2.3E-3</v>
      </c>
      <c r="F15" s="6">
        <f t="shared" si="1"/>
        <v>4.0249999999999999E-3</v>
      </c>
      <c r="G15" s="6">
        <f t="shared" si="1"/>
        <v>4.5999999999999999E-3</v>
      </c>
      <c r="H15" s="6">
        <f t="shared" si="1"/>
        <v>6.8999999999999999E-3</v>
      </c>
      <c r="I15" s="6">
        <f t="shared" si="1"/>
        <v>1.0349999999999998E-2</v>
      </c>
      <c r="J15" s="6">
        <f t="shared" si="1"/>
        <v>1.38E-2</v>
      </c>
      <c r="K15" s="6">
        <f t="shared" si="1"/>
        <v>1.61E-2</v>
      </c>
      <c r="L15" s="6">
        <f t="shared" si="1"/>
        <v>1.84E-2</v>
      </c>
      <c r="M15" s="6">
        <f t="shared" si="1"/>
        <v>1.84E-2</v>
      </c>
      <c r="N15" s="6">
        <f t="shared" ref="N15:N19" si="3">N8*0.8</f>
        <v>1</v>
      </c>
      <c r="P15" s="6">
        <f>IF((B15+E3)=2,E15,0)</f>
        <v>0</v>
      </c>
      <c r="Q15" s="6">
        <f>IF((B15+F3)=2,F15,0)</f>
        <v>0</v>
      </c>
      <c r="R15" s="6">
        <f>IF((B15+G3)=2,G15,0)</f>
        <v>0</v>
      </c>
      <c r="S15" s="6">
        <f>IF((B15+H3)=2,H15,0)</f>
        <v>0</v>
      </c>
      <c r="T15" s="6">
        <f>IF((B15+I3)=2,I15,0)</f>
        <v>0</v>
      </c>
      <c r="U15" s="6">
        <f>IF((B15+J3)=2,J15,0)</f>
        <v>0</v>
      </c>
      <c r="V15" s="6">
        <f>IF((B15+K3)=2,K15,0)</f>
        <v>0</v>
      </c>
      <c r="W15" s="6">
        <f>IF((B15+L3)=2,L15,0)</f>
        <v>0</v>
      </c>
      <c r="X15" s="6">
        <f>IF((B15+M3)=2,M15,0)</f>
        <v>0</v>
      </c>
    </row>
    <row r="16" spans="1:24" x14ac:dyDescent="0.2">
      <c r="B16">
        <f>IF(Main!I11=Main!T8,IF(Main!I12=Main!V9,1,0),0)</f>
        <v>0</v>
      </c>
      <c r="C16" t="s">
        <v>16</v>
      </c>
      <c r="D16" t="s">
        <v>21</v>
      </c>
      <c r="E16" s="6">
        <f t="shared" si="2"/>
        <v>2.1159999999999998E-3</v>
      </c>
      <c r="F16" s="6">
        <f t="shared" si="1"/>
        <v>3.7029999999999997E-3</v>
      </c>
      <c r="G16" s="6">
        <f t="shared" si="1"/>
        <v>4.2319999999999997E-3</v>
      </c>
      <c r="H16" s="6">
        <f t="shared" si="1"/>
        <v>6.3479999999999995E-3</v>
      </c>
      <c r="I16" s="6">
        <f t="shared" si="1"/>
        <v>9.5219999999999975E-3</v>
      </c>
      <c r="J16" s="6">
        <f t="shared" si="1"/>
        <v>1.2695999999999999E-2</v>
      </c>
      <c r="K16" s="6">
        <f t="shared" si="1"/>
        <v>1.4811999999999999E-2</v>
      </c>
      <c r="L16" s="6">
        <f t="shared" si="1"/>
        <v>1.6927999999999999E-2</v>
      </c>
      <c r="M16" s="6">
        <f t="shared" si="1"/>
        <v>1.6927999999999999E-2</v>
      </c>
      <c r="N16" s="6">
        <f t="shared" si="3"/>
        <v>0.91999999999999993</v>
      </c>
      <c r="P16" s="6">
        <f>IF((B16+E3)=2,E16,0)</f>
        <v>0</v>
      </c>
      <c r="Q16" s="6">
        <f>IF((B16+F3)=2,F16,0)</f>
        <v>0</v>
      </c>
      <c r="R16" s="6">
        <f>IF((B16+G3)=2,G16,0)</f>
        <v>0</v>
      </c>
      <c r="S16" s="6">
        <f>IF((B16+H3)=2,H16,0)</f>
        <v>0</v>
      </c>
      <c r="T16" s="6">
        <f>IF((B16+I3)=2,I16,0)</f>
        <v>0</v>
      </c>
      <c r="U16" s="6">
        <f>IF((B16+J3)=2,J16,0)</f>
        <v>0</v>
      </c>
      <c r="V16" s="6">
        <f>IF((B16+K3)=2,K16,0)</f>
        <v>0</v>
      </c>
      <c r="W16" s="6">
        <f>IF((B16+L3)=2,L16,0)</f>
        <v>0</v>
      </c>
      <c r="X16" s="6">
        <f>IF((B16+M3)=2,M16,0)</f>
        <v>0</v>
      </c>
    </row>
    <row r="17" spans="1:24" x14ac:dyDescent="0.2">
      <c r="B17">
        <f>IF(Main!I11=Main!T8,IF(Main!I12=Main!V10,1,0),0)</f>
        <v>0</v>
      </c>
      <c r="C17" t="s">
        <v>16</v>
      </c>
      <c r="D17" t="s">
        <v>30</v>
      </c>
      <c r="E17" s="6">
        <f t="shared" si="2"/>
        <v>2.392E-3</v>
      </c>
      <c r="F17" s="6">
        <f t="shared" si="1"/>
        <v>4.1860000000000005E-3</v>
      </c>
      <c r="G17" s="6">
        <f t="shared" si="1"/>
        <v>4.7840000000000001E-3</v>
      </c>
      <c r="H17" s="6">
        <f t="shared" si="1"/>
        <v>7.1760000000000001E-3</v>
      </c>
      <c r="I17" s="6">
        <f t="shared" si="1"/>
        <v>1.0763999999999998E-2</v>
      </c>
      <c r="J17" s="6">
        <f t="shared" si="1"/>
        <v>1.4352E-2</v>
      </c>
      <c r="K17" s="6">
        <f t="shared" si="1"/>
        <v>1.6744000000000002E-2</v>
      </c>
      <c r="L17" s="6">
        <f t="shared" si="1"/>
        <v>1.9136E-2</v>
      </c>
      <c r="M17" s="6">
        <f t="shared" si="1"/>
        <v>1.9136E-2</v>
      </c>
      <c r="N17" s="6">
        <f t="shared" si="3"/>
        <v>1.04</v>
      </c>
      <c r="P17" s="6">
        <f>IF((B17+E3)=2,E17,0)</f>
        <v>0</v>
      </c>
      <c r="Q17" s="6">
        <f>IF((B17+F3)=2,F17,0)</f>
        <v>0</v>
      </c>
      <c r="R17" s="6">
        <f>IF((B17+G3)=2,G17,0)</f>
        <v>0</v>
      </c>
      <c r="S17" s="6">
        <f>IF((B17+H3)=2,H17,0)</f>
        <v>0</v>
      </c>
      <c r="T17" s="6">
        <f>IF((B17+I3)=2,I17,0)</f>
        <v>0</v>
      </c>
      <c r="U17" s="6">
        <f>IF((B17+J3)=2,J17,0)</f>
        <v>0</v>
      </c>
      <c r="V17" s="6">
        <f>IF((B17+K3)=2,K17,0)</f>
        <v>0</v>
      </c>
      <c r="W17" s="6">
        <f>IF((B17+L3)=2,L17,0)</f>
        <v>0</v>
      </c>
      <c r="X17" s="6">
        <f>IF((B17+M3)=2,M17,0)</f>
        <v>0</v>
      </c>
    </row>
    <row r="18" spans="1:24" x14ac:dyDescent="0.2">
      <c r="B18">
        <f>IF(Main!I11=Main!T8,IF(Main!I12=Main!V11,1,0),0)</f>
        <v>0</v>
      </c>
      <c r="C18" t="s">
        <v>16</v>
      </c>
      <c r="D18" t="s">
        <v>31</v>
      </c>
      <c r="E18" s="6">
        <f t="shared" si="2"/>
        <v>2.392E-3</v>
      </c>
      <c r="F18" s="6">
        <f t="shared" si="1"/>
        <v>4.1860000000000005E-3</v>
      </c>
      <c r="G18" s="6">
        <f t="shared" si="1"/>
        <v>4.7840000000000001E-3</v>
      </c>
      <c r="H18" s="6">
        <f t="shared" si="1"/>
        <v>7.1760000000000001E-3</v>
      </c>
      <c r="I18" s="6">
        <f t="shared" si="1"/>
        <v>1.0763999999999998E-2</v>
      </c>
      <c r="J18" s="6">
        <f t="shared" si="1"/>
        <v>1.4352E-2</v>
      </c>
      <c r="K18" s="6">
        <f t="shared" si="1"/>
        <v>1.6744000000000002E-2</v>
      </c>
      <c r="L18" s="6">
        <f t="shared" si="1"/>
        <v>1.9136E-2</v>
      </c>
      <c r="M18" s="6">
        <f t="shared" si="1"/>
        <v>1.9136E-2</v>
      </c>
      <c r="N18" s="6">
        <f t="shared" si="3"/>
        <v>1.04</v>
      </c>
      <c r="P18" s="6">
        <f>IF((B18+E3)=2,E18,0)</f>
        <v>0</v>
      </c>
      <c r="Q18" s="6">
        <f>IF((B18+F3)=2,F18,0)</f>
        <v>0</v>
      </c>
      <c r="R18" s="6">
        <f>IF((B18+G3)=2,G18,0)</f>
        <v>0</v>
      </c>
      <c r="S18" s="6">
        <f>IF((B18+H3)=2,H18,0)</f>
        <v>0</v>
      </c>
      <c r="T18" s="6">
        <f>IF((B18+I3)=2,I18,0)</f>
        <v>0</v>
      </c>
      <c r="U18" s="6">
        <f>IF((B18+J3)=2,J18,0)</f>
        <v>0</v>
      </c>
      <c r="V18" s="6">
        <f>IF((B18+K3)=2,K18,0)</f>
        <v>0</v>
      </c>
      <c r="W18" s="6">
        <f>IF((B18+L3)=2,L18,0)</f>
        <v>0</v>
      </c>
      <c r="X18" s="6">
        <f>IF((B18+M3)=2,M18,0)</f>
        <v>0</v>
      </c>
    </row>
    <row r="19" spans="1:24" x14ac:dyDescent="0.2">
      <c r="B19">
        <f>IF(Main!I11=Main!T8,IF(Main!I12=Main!V12,1,0),0)</f>
        <v>0</v>
      </c>
      <c r="C19" t="s">
        <v>16</v>
      </c>
      <c r="D19" t="s">
        <v>23</v>
      </c>
      <c r="E19" s="6">
        <f t="shared" si="2"/>
        <v>2.2079999999999999E-3</v>
      </c>
      <c r="F19" s="6">
        <f t="shared" si="1"/>
        <v>3.8639999999999998E-3</v>
      </c>
      <c r="G19" s="6">
        <f t="shared" si="1"/>
        <v>4.4159999999999998E-3</v>
      </c>
      <c r="H19" s="6">
        <f t="shared" si="1"/>
        <v>6.6239999999999997E-3</v>
      </c>
      <c r="I19" s="6">
        <f t="shared" si="1"/>
        <v>9.9359999999999987E-3</v>
      </c>
      <c r="J19" s="6">
        <f t="shared" si="1"/>
        <v>1.3247999999999999E-2</v>
      </c>
      <c r="K19" s="6">
        <f t="shared" si="1"/>
        <v>1.5455999999999999E-2</v>
      </c>
      <c r="L19" s="6">
        <f t="shared" si="1"/>
        <v>1.7663999999999999E-2</v>
      </c>
      <c r="M19" s="6">
        <f t="shared" si="1"/>
        <v>1.7663999999999999E-2</v>
      </c>
      <c r="N19" s="6">
        <f t="shared" si="3"/>
        <v>0.96</v>
      </c>
      <c r="P19" s="6">
        <f>IF((B19+E3)=2,E19,0)</f>
        <v>0</v>
      </c>
      <c r="Q19" s="6">
        <f>IF((B19+F3)=2,F19,0)</f>
        <v>0</v>
      </c>
      <c r="R19" s="6">
        <f>IF((B19+G3)=2,G19,0)</f>
        <v>0</v>
      </c>
      <c r="S19" s="6">
        <f>IF((B19+H3)=2,H19,0)</f>
        <v>0</v>
      </c>
      <c r="T19" s="6">
        <f>IF((B19+I3)=2,I19,0)</f>
        <v>0</v>
      </c>
      <c r="U19" s="6">
        <f>IF((B19+J3)=2,J19,0)</f>
        <v>0</v>
      </c>
      <c r="V19" s="6">
        <f>IF((B19+K3)=2,K19,0)</f>
        <v>0</v>
      </c>
      <c r="W19" s="6">
        <f>IF((B19+L3)=2,L19,0)</f>
        <v>0</v>
      </c>
      <c r="X19" s="6">
        <f>IF((B19+M3)=2,M19,0)</f>
        <v>0</v>
      </c>
    </row>
    <row r="20" spans="1:24" x14ac:dyDescent="0.2">
      <c r="B20" s="1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">
      <c r="B21" s="1">
        <f>IF(Main!I11=Main!T9,IF(Main!I12=Main!W7,1,0),0)</f>
        <v>1</v>
      </c>
      <c r="C21" t="s">
        <v>17</v>
      </c>
      <c r="D21" t="s">
        <v>20</v>
      </c>
      <c r="E21" s="6">
        <f t="shared" si="2"/>
        <v>2.346E-3</v>
      </c>
      <c r="F21" s="6">
        <f t="shared" si="1"/>
        <v>4.1054999999999998E-3</v>
      </c>
      <c r="G21" s="6">
        <f t="shared" si="1"/>
        <v>4.692E-3</v>
      </c>
      <c r="H21" s="6">
        <f t="shared" si="1"/>
        <v>7.038E-3</v>
      </c>
      <c r="I21" s="6">
        <f t="shared" si="1"/>
        <v>1.0556999999999999E-2</v>
      </c>
      <c r="J21" s="6">
        <f t="shared" si="1"/>
        <v>1.4076E-2</v>
      </c>
      <c r="K21" s="6">
        <f t="shared" si="1"/>
        <v>1.6421999999999999E-2</v>
      </c>
      <c r="L21" s="6">
        <f t="shared" si="1"/>
        <v>1.8768E-2</v>
      </c>
      <c r="M21" s="6">
        <f t="shared" si="1"/>
        <v>1.8768E-2</v>
      </c>
      <c r="N21" s="6">
        <f>N7*0.85</f>
        <v>1.02</v>
      </c>
      <c r="P21" s="6">
        <f>IF((B21+E3)=2,E21,0)</f>
        <v>0</v>
      </c>
      <c r="Q21" s="6">
        <f>IF((B21+F3)=2,F21,0)</f>
        <v>0</v>
      </c>
      <c r="R21" s="6">
        <f>IF((B21+G3)=2,G21,0)</f>
        <v>0</v>
      </c>
      <c r="S21" s="6">
        <f>IF((B21+H3)=2,H21,0)</f>
        <v>0</v>
      </c>
      <c r="T21" s="6">
        <f>IF((B21+I3)=2,I21,0)</f>
        <v>1.0556999999999999E-2</v>
      </c>
      <c r="U21" s="6">
        <f>IF((B21+J3)=2,J21,0)</f>
        <v>0</v>
      </c>
      <c r="V21" s="6">
        <f>IF((B21+K3)=2,K21,0)</f>
        <v>0</v>
      </c>
      <c r="W21" s="6">
        <f>IF((B21+L3)=2,L21,0)</f>
        <v>0</v>
      </c>
      <c r="X21" s="6">
        <f>IF((B21+M3)=2,M21,0)</f>
        <v>0</v>
      </c>
    </row>
    <row r="22" spans="1:24" x14ac:dyDescent="0.2">
      <c r="B22" s="1">
        <f>IF(Main!I11=Main!T9,IF(Main!I12=Main!W8,1,0),0)</f>
        <v>0</v>
      </c>
      <c r="C22" t="s">
        <v>17</v>
      </c>
      <c r="D22" t="s">
        <v>19</v>
      </c>
      <c r="E22" s="6">
        <f t="shared" si="2"/>
        <v>2.4437499999999997E-3</v>
      </c>
      <c r="F22" s="6">
        <f t="shared" si="1"/>
        <v>4.2765625E-3</v>
      </c>
      <c r="G22" s="6">
        <f t="shared" si="1"/>
        <v>4.8874999999999995E-3</v>
      </c>
      <c r="H22" s="6">
        <f t="shared" si="1"/>
        <v>7.3312500000000001E-3</v>
      </c>
      <c r="I22" s="6">
        <f t="shared" si="1"/>
        <v>1.0996874999999998E-2</v>
      </c>
      <c r="J22" s="6">
        <f t="shared" si="1"/>
        <v>1.46625E-2</v>
      </c>
      <c r="K22" s="6">
        <f t="shared" si="1"/>
        <v>1.710625E-2</v>
      </c>
      <c r="L22" s="6">
        <f t="shared" si="1"/>
        <v>1.9549999999999998E-2</v>
      </c>
      <c r="M22" s="6">
        <f t="shared" si="1"/>
        <v>1.9549999999999998E-2</v>
      </c>
      <c r="N22" s="6">
        <f t="shared" ref="N22:N23" si="4">N8*0.85</f>
        <v>1.0625</v>
      </c>
      <c r="P22" s="6">
        <f>IF((B22+E3)=2,E22,0)</f>
        <v>0</v>
      </c>
      <c r="Q22" s="6">
        <f>IF((B22+F3)=2,F22,0)</f>
        <v>0</v>
      </c>
      <c r="R22" s="6">
        <f>IF((B22+G3)=2,G22,0)</f>
        <v>0</v>
      </c>
      <c r="S22" s="6">
        <f>IF((B22+H3)=2,H22,0)</f>
        <v>0</v>
      </c>
      <c r="T22" s="6">
        <f>IF((B22+I3)=2,I22,0)</f>
        <v>0</v>
      </c>
      <c r="U22" s="6">
        <f>IF((B22+J3)=2,J22,0)</f>
        <v>0</v>
      </c>
      <c r="V22" s="6">
        <f>IF((B22+K3)=2,K22,0)</f>
        <v>0</v>
      </c>
      <c r="W22" s="6">
        <f>IF((B22+L3)=2,L22,0)</f>
        <v>0</v>
      </c>
      <c r="X22" s="6">
        <f>IF((B22+M3)=2,M22,0)</f>
        <v>0</v>
      </c>
    </row>
    <row r="23" spans="1:24" x14ac:dyDescent="0.2">
      <c r="B23" s="1">
        <f>IF(Main!I11=Main!T9,IF(Main!I12=Main!W9,1,0),0)</f>
        <v>0</v>
      </c>
      <c r="C23" t="s">
        <v>17</v>
      </c>
      <c r="D23" t="s">
        <v>22</v>
      </c>
      <c r="E23" s="6">
        <f t="shared" si="2"/>
        <v>2.2482499999999998E-3</v>
      </c>
      <c r="F23" s="6">
        <f t="shared" si="2"/>
        <v>3.9344374999999996E-3</v>
      </c>
      <c r="G23" s="6">
        <f t="shared" si="2"/>
        <v>4.4964999999999996E-3</v>
      </c>
      <c r="H23" s="6">
        <f t="shared" si="2"/>
        <v>6.744749999999999E-3</v>
      </c>
      <c r="I23" s="6">
        <f t="shared" si="2"/>
        <v>1.0117124999999998E-2</v>
      </c>
      <c r="J23" s="6">
        <f t="shared" si="2"/>
        <v>1.3489499999999998E-2</v>
      </c>
      <c r="K23" s="6">
        <f t="shared" si="2"/>
        <v>1.5737749999999998E-2</v>
      </c>
      <c r="L23" s="6">
        <f t="shared" si="2"/>
        <v>1.7985999999999999E-2</v>
      </c>
      <c r="M23" s="6">
        <f t="shared" si="2"/>
        <v>1.7985999999999999E-2</v>
      </c>
      <c r="N23" s="6">
        <f t="shared" si="4"/>
        <v>0.97749999999999992</v>
      </c>
      <c r="P23" s="6">
        <f>IF((B23+E3)=2,E23,0)</f>
        <v>0</v>
      </c>
      <c r="Q23" s="6">
        <f>IF((B23+F3)=2,F23,0)</f>
        <v>0</v>
      </c>
      <c r="R23" s="6">
        <f>IF((B23+G3)=2,G23,0)</f>
        <v>0</v>
      </c>
      <c r="S23" s="6">
        <f>IF((B23+H3)=2,H23,0)</f>
        <v>0</v>
      </c>
      <c r="T23" s="6">
        <f>IF((B23+I3)=2,I23,0)</f>
        <v>0</v>
      </c>
      <c r="U23" s="6">
        <f>IF((B23+J3)=2,J23,0)</f>
        <v>0</v>
      </c>
      <c r="V23" s="6">
        <f>IF((B23+K3)=2,K23,0)</f>
        <v>0</v>
      </c>
      <c r="W23" s="6">
        <f>IF((B23+L3)=2,L23,0)</f>
        <v>0</v>
      </c>
      <c r="X23" s="6">
        <f>IF((B23+M3)=2,M23,0)</f>
        <v>0</v>
      </c>
    </row>
    <row r="24" spans="1:24" x14ac:dyDescent="0.2">
      <c r="B24" s="1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">
      <c r="B25" s="1">
        <f>IF(Main!I11=Main!T10,IF(Main!I12=Main!X7,1,0),0)</f>
        <v>0</v>
      </c>
      <c r="C25" t="s">
        <v>24</v>
      </c>
      <c r="D25" t="s">
        <v>23</v>
      </c>
      <c r="E25" s="6">
        <f t="shared" si="2"/>
        <v>2.415E-3</v>
      </c>
      <c r="F25" s="6">
        <f t="shared" si="2"/>
        <v>4.22625E-3</v>
      </c>
      <c r="G25" s="6">
        <f t="shared" si="2"/>
        <v>4.8300000000000001E-3</v>
      </c>
      <c r="H25" s="6">
        <f t="shared" si="2"/>
        <v>7.2450000000000006E-3</v>
      </c>
      <c r="I25" s="6">
        <f t="shared" si="2"/>
        <v>1.0867499999999999E-2</v>
      </c>
      <c r="J25" s="6">
        <f t="shared" si="2"/>
        <v>1.4490000000000001E-2</v>
      </c>
      <c r="K25" s="6">
        <f t="shared" si="2"/>
        <v>1.6905E-2</v>
      </c>
      <c r="L25" s="6">
        <f t="shared" si="2"/>
        <v>1.932E-2</v>
      </c>
      <c r="M25" s="6">
        <f t="shared" si="2"/>
        <v>1.932E-2</v>
      </c>
      <c r="N25" s="6">
        <v>1.05</v>
      </c>
      <c r="P25" s="6">
        <f>IF((B25+E3)=2,E25,0)</f>
        <v>0</v>
      </c>
      <c r="Q25" s="6">
        <f>IF((B25+F3)=2,F25,0)</f>
        <v>0</v>
      </c>
      <c r="R25" s="6">
        <f>IF((B25+G3)=2,G25,0)</f>
        <v>0</v>
      </c>
      <c r="S25" s="6">
        <f>IF((B25+H3)=2,H25,0)</f>
        <v>0</v>
      </c>
      <c r="T25" s="6">
        <f>IF((B25+I3)=2,I25,0)</f>
        <v>0</v>
      </c>
      <c r="U25" s="6">
        <f>IF((B25+J3)=2,J25,0)</f>
        <v>0</v>
      </c>
      <c r="V25" s="6">
        <f>IF((B25+K3)=2,K25,0)</f>
        <v>0</v>
      </c>
      <c r="W25" s="6">
        <f>IF((B25+L3)=2,L25,0)</f>
        <v>0</v>
      </c>
      <c r="X25" s="6">
        <f>IF((B25+M3)=2,M25,0)</f>
        <v>0</v>
      </c>
    </row>
    <row r="26" spans="1:24" x14ac:dyDescent="0.2">
      <c r="B26" s="1">
        <f>IF(Main!I11=Main!T10,IF(Main!I12=Main!X8,1,0),0)</f>
        <v>0</v>
      </c>
      <c r="C26" t="s">
        <v>24</v>
      </c>
      <c r="D26" t="s">
        <v>20</v>
      </c>
      <c r="E26" s="6">
        <f>E28*$N$26</f>
        <v>2.3E-3</v>
      </c>
      <c r="F26" s="6">
        <f t="shared" ref="F26:M26" si="5">F28*$N$26</f>
        <v>4.0249999999999999E-3</v>
      </c>
      <c r="G26" s="6">
        <f t="shared" si="5"/>
        <v>4.5999999999999999E-3</v>
      </c>
      <c r="H26" s="6">
        <f t="shared" si="5"/>
        <v>6.8999999999999999E-3</v>
      </c>
      <c r="I26" s="6">
        <f t="shared" si="5"/>
        <v>1.0349999999999998E-2</v>
      </c>
      <c r="J26" s="6">
        <f t="shared" si="5"/>
        <v>1.38E-2</v>
      </c>
      <c r="K26" s="6">
        <f t="shared" si="5"/>
        <v>1.61E-2</v>
      </c>
      <c r="L26" s="6">
        <f t="shared" si="5"/>
        <v>1.84E-2</v>
      </c>
      <c r="M26" s="6">
        <f t="shared" si="5"/>
        <v>1.84E-2</v>
      </c>
      <c r="N26" s="6">
        <v>1.1499999999999999</v>
      </c>
      <c r="P26" s="6">
        <f>IF((B26+E3)=2,E26,0)</f>
        <v>0</v>
      </c>
      <c r="Q26" s="6">
        <f>IF((B26+F3)=2,F26,0)</f>
        <v>0</v>
      </c>
      <c r="R26" s="6">
        <f>IF((B26+G3)=2,G26,0)</f>
        <v>0</v>
      </c>
      <c r="S26" s="6">
        <f>IF((B26+H3)=2,H26,0)</f>
        <v>0</v>
      </c>
      <c r="T26" s="6">
        <f>IF((B26+I3)=2,I26,0)</f>
        <v>0</v>
      </c>
      <c r="U26" s="6">
        <f>IF((B26+J3)=2,J26,0)</f>
        <v>0</v>
      </c>
      <c r="V26" s="6">
        <f>IF((B26+K3)=2,K26,0)</f>
        <v>0</v>
      </c>
      <c r="W26" s="6">
        <f>IF((B26+L3)=2,L26,0)</f>
        <v>0</v>
      </c>
      <c r="X26" s="6">
        <f>IF((B26+M3)=2,M26,0)</f>
        <v>0</v>
      </c>
    </row>
    <row r="28" spans="1:24" x14ac:dyDescent="0.2">
      <c r="A28" s="7"/>
      <c r="B28" s="1"/>
      <c r="D28" t="s">
        <v>90</v>
      </c>
      <c r="E28">
        <v>2E-3</v>
      </c>
      <c r="F28">
        <v>3.5000000000000001E-3</v>
      </c>
      <c r="G28">
        <v>4.0000000000000001E-3</v>
      </c>
      <c r="H28">
        <v>6.0000000000000001E-3</v>
      </c>
      <c r="I28">
        <v>8.9999999999999993E-3</v>
      </c>
      <c r="J28">
        <v>1.2E-2</v>
      </c>
      <c r="K28">
        <v>1.4E-2</v>
      </c>
      <c r="L28">
        <v>1.6E-2</v>
      </c>
      <c r="M28">
        <v>1.6E-2</v>
      </c>
    </row>
    <row r="29" spans="1:24" x14ac:dyDescent="0.2">
      <c r="W29" t="s">
        <v>41</v>
      </c>
      <c r="X29" s="6">
        <f>SUM(P7:X26)</f>
        <v>1.0556999999999999E-2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9"/>
  <sheetViews>
    <sheetView workbookViewId="0">
      <selection activeCell="B28" sqref="B28"/>
    </sheetView>
  </sheetViews>
  <sheetFormatPr defaultRowHeight="12.75" x14ac:dyDescent="0.2"/>
  <cols>
    <col min="1" max="1" width="12.7109375" customWidth="1"/>
    <col min="2" max="2" width="8.140625" customWidth="1"/>
    <col min="3" max="3" width="11.85546875" customWidth="1"/>
    <col min="4" max="4" width="25.5703125" customWidth="1"/>
    <col min="5" max="5" width="8.85546875" customWidth="1"/>
    <col min="6" max="6" width="12.7109375" style="2" customWidth="1"/>
    <col min="7" max="7" width="8.85546875" style="1" customWidth="1"/>
    <col min="14" max="14" width="14.7109375" bestFit="1" customWidth="1"/>
  </cols>
  <sheetData>
    <row r="1" spans="1:24" s="2" customFormat="1" x14ac:dyDescent="0.2">
      <c r="D1" s="5" t="s">
        <v>2</v>
      </c>
      <c r="E1" s="2">
        <f t="shared" ref="E1:M1" si="0">(E2)*25.4</f>
        <v>1.5874999999999999</v>
      </c>
      <c r="F1" s="2">
        <f t="shared" si="0"/>
        <v>3.1749999999999998</v>
      </c>
      <c r="G1" s="2">
        <f t="shared" si="0"/>
        <v>4.7624999999999993</v>
      </c>
      <c r="H1" s="2">
        <f t="shared" si="0"/>
        <v>6.35</v>
      </c>
      <c r="I1" s="2">
        <f t="shared" si="0"/>
        <v>9.5249999999999986</v>
      </c>
      <c r="J1" s="2">
        <f t="shared" si="0"/>
        <v>12.7</v>
      </c>
      <c r="K1" s="2">
        <f t="shared" si="0"/>
        <v>15.875</v>
      </c>
      <c r="L1" s="2">
        <f t="shared" si="0"/>
        <v>19.049999999999997</v>
      </c>
      <c r="M1" s="2">
        <f t="shared" si="0"/>
        <v>25.4</v>
      </c>
      <c r="N1" s="5"/>
    </row>
    <row r="2" spans="1:24" s="1" customFormat="1" x14ac:dyDescent="0.2">
      <c r="D2" s="3" t="s">
        <v>3</v>
      </c>
      <c r="E2" s="1">
        <v>6.25E-2</v>
      </c>
      <c r="F2" s="1">
        <v>0.125</v>
      </c>
      <c r="G2" s="1">
        <v>0.1875</v>
      </c>
      <c r="H2" s="1">
        <v>0.25</v>
      </c>
      <c r="I2" s="1">
        <v>0.375</v>
      </c>
      <c r="J2" s="1">
        <v>0.5</v>
      </c>
      <c r="K2" s="1">
        <v>0.625</v>
      </c>
      <c r="L2" s="1">
        <v>0.75</v>
      </c>
      <c r="M2" s="1">
        <v>1</v>
      </c>
      <c r="P2" s="1">
        <v>1</v>
      </c>
      <c r="Q2" s="1">
        <v>2</v>
      </c>
      <c r="R2" s="1">
        <v>3</v>
      </c>
      <c r="S2" s="1">
        <v>4</v>
      </c>
      <c r="T2" s="1">
        <v>5</v>
      </c>
      <c r="U2" s="1">
        <v>6</v>
      </c>
      <c r="V2" s="1">
        <v>7</v>
      </c>
      <c r="W2" s="1">
        <v>8</v>
      </c>
      <c r="X2" s="1">
        <v>9</v>
      </c>
    </row>
    <row r="3" spans="1:24" s="1" customFormat="1" x14ac:dyDescent="0.2">
      <c r="D3" s="3" t="s">
        <v>45</v>
      </c>
      <c r="E3" s="1">
        <f>IF(Main!I9=Main!Q7,1,IF(Main!I9=Main!R7,1,0))</f>
        <v>0</v>
      </c>
      <c r="F3" s="1">
        <f>IF(Main!I9=Main!Q8,1,IF(Main!I9=Main!R8,1,0))</f>
        <v>0</v>
      </c>
      <c r="G3" s="1">
        <f>IF(Main!I9=Main!Q9,1,IF(Main!I9=Main!R9,1,0))</f>
        <v>0</v>
      </c>
      <c r="H3" s="1">
        <f>IF(Main!I9=Main!Q10,1,IF(Main!I9=Main!R10,1,0))</f>
        <v>0</v>
      </c>
      <c r="I3" s="1">
        <f>IF(Main!I9=Main!Q11,1,IF(Main!I9=Main!R11,1,0))</f>
        <v>1</v>
      </c>
      <c r="J3" s="1">
        <f>IF(Main!I9=Main!Q12,1,IF(Main!I9=Main!R12,1,0))</f>
        <v>0</v>
      </c>
      <c r="K3" s="1">
        <f>IF(Main!I9=Main!Q13,1,IF(Main!I9=Main!R13,1,0))</f>
        <v>0</v>
      </c>
      <c r="L3" s="1">
        <f>IF(Main!I9=Main!Q14,1,IF(Main!I9=Main!R14,1,0))</f>
        <v>0</v>
      </c>
      <c r="M3" s="1">
        <f>IF(Main!I9=Main!Q15,1,IF(Main!I9=Main!R15,1,0))</f>
        <v>0</v>
      </c>
    </row>
    <row r="4" spans="1:24" s="1" customFormat="1" x14ac:dyDescent="0.2"/>
    <row r="5" spans="1:24" s="1" customFormat="1" ht="13.5" thickBot="1" x14ac:dyDescent="0.25">
      <c r="A5" s="4" t="s">
        <v>42</v>
      </c>
      <c r="B5" s="4" t="s">
        <v>45</v>
      </c>
      <c r="C5" s="4" t="s">
        <v>18</v>
      </c>
      <c r="D5" s="4" t="s">
        <v>26</v>
      </c>
      <c r="N5" s="1" t="s">
        <v>89</v>
      </c>
    </row>
    <row r="6" spans="1:24" s="1" customFormat="1" ht="13.5" thickTop="1" x14ac:dyDescent="0.2">
      <c r="E6" s="6"/>
      <c r="F6" s="6"/>
      <c r="G6" s="6"/>
      <c r="H6" s="6"/>
      <c r="I6" s="6"/>
      <c r="J6" s="6"/>
      <c r="K6" s="6"/>
      <c r="L6" s="6"/>
      <c r="M6" s="6"/>
      <c r="N6" s="6"/>
    </row>
    <row r="7" spans="1:24" s="1" customFormat="1" x14ac:dyDescent="0.2">
      <c r="B7" s="1">
        <f>IF(Main!I11=Main!T7,IF(Main!I12=Main!U7,1,0),0)</f>
        <v>0</v>
      </c>
      <c r="C7" s="1" t="s">
        <v>15</v>
      </c>
      <c r="D7" t="s">
        <v>27</v>
      </c>
      <c r="E7" s="6">
        <f>E$26*$N7</f>
        <v>2.5200000000000001E-3</v>
      </c>
      <c r="F7" s="6">
        <f t="shared" ref="F7:M22" si="1">F$26*$N7</f>
        <v>4.4099999999999999E-3</v>
      </c>
      <c r="G7" s="6">
        <f t="shared" si="1"/>
        <v>5.0400000000000002E-3</v>
      </c>
      <c r="H7" s="6">
        <f t="shared" si="1"/>
        <v>7.5599999999999999E-3</v>
      </c>
      <c r="I7" s="6">
        <f t="shared" si="1"/>
        <v>1.1339999999999999E-2</v>
      </c>
      <c r="J7" s="6">
        <f t="shared" si="1"/>
        <v>1.512E-2</v>
      </c>
      <c r="K7" s="6">
        <f t="shared" si="1"/>
        <v>1.7639999999999999E-2</v>
      </c>
      <c r="L7" s="6">
        <f t="shared" si="1"/>
        <v>2.0160000000000001E-2</v>
      </c>
      <c r="M7" s="6">
        <f t="shared" si="1"/>
        <v>2.0160000000000001E-2</v>
      </c>
      <c r="N7" s="6">
        <v>1.2</v>
      </c>
      <c r="P7" s="6">
        <f>IF((B7+E3)=2,E7,0)</f>
        <v>0</v>
      </c>
      <c r="Q7" s="6">
        <f>IF((B7+F3)=2,F7,0)</f>
        <v>0</v>
      </c>
      <c r="R7" s="6">
        <f>IF((B7+G3)=2,G7,0)</f>
        <v>0</v>
      </c>
      <c r="S7" s="6">
        <f>IF((B7+H3)=2,H7,0)</f>
        <v>0</v>
      </c>
      <c r="T7" s="6">
        <f>IF((B7+I3)=2,I7,0)</f>
        <v>0</v>
      </c>
      <c r="U7" s="6">
        <f>IF((B7+J3)=2,J7,0)</f>
        <v>0</v>
      </c>
      <c r="V7" s="6">
        <f>IF((B7+K3)=2,K7,0)</f>
        <v>0</v>
      </c>
      <c r="W7" s="6">
        <f>IF((B7+L3)=2,L7,0)</f>
        <v>0</v>
      </c>
      <c r="X7" s="6">
        <f>IF((B7+M3)=2,M7,0)</f>
        <v>0</v>
      </c>
    </row>
    <row r="8" spans="1:24" x14ac:dyDescent="0.2">
      <c r="B8" s="1">
        <f>IF(Main!I11=Main!T7,IF(Main!I12=Main!U8,1,0),0)</f>
        <v>0</v>
      </c>
      <c r="C8" s="1" t="s">
        <v>15</v>
      </c>
      <c r="D8" t="s">
        <v>19</v>
      </c>
      <c r="E8" s="6">
        <f t="shared" ref="E8:M25" si="2">E$26*$N8</f>
        <v>2.6250000000000006E-3</v>
      </c>
      <c r="F8" s="6">
        <f t="shared" si="1"/>
        <v>4.5937500000000006E-3</v>
      </c>
      <c r="G8" s="6">
        <f t="shared" si="1"/>
        <v>5.2500000000000012E-3</v>
      </c>
      <c r="H8" s="6">
        <f t="shared" si="1"/>
        <v>7.8750000000000001E-3</v>
      </c>
      <c r="I8" s="6">
        <f t="shared" si="1"/>
        <v>1.18125E-2</v>
      </c>
      <c r="J8" s="6">
        <f t="shared" si="1"/>
        <v>1.575E-2</v>
      </c>
      <c r="K8" s="6">
        <f t="shared" si="1"/>
        <v>1.8375000000000002E-2</v>
      </c>
      <c r="L8" s="6">
        <f t="shared" si="1"/>
        <v>2.1000000000000005E-2</v>
      </c>
      <c r="M8" s="6">
        <f t="shared" si="1"/>
        <v>2.1000000000000005E-2</v>
      </c>
      <c r="N8" s="6">
        <v>1.25</v>
      </c>
      <c r="P8" s="6">
        <f>IF((B8+E3)=2,E8,0)</f>
        <v>0</v>
      </c>
      <c r="Q8" s="6">
        <f>IF((B8+F3)=2,F8,0)</f>
        <v>0</v>
      </c>
      <c r="R8" s="6">
        <f>IF((B8+G3)=2,G8,0)</f>
        <v>0</v>
      </c>
      <c r="S8" s="6">
        <f>IF((B8+H3)=2,H8,0)</f>
        <v>0</v>
      </c>
      <c r="T8" s="6">
        <f>IF((B8+I3)=2,I8,0)</f>
        <v>0</v>
      </c>
      <c r="U8" s="6">
        <f>IF((B8+J3)=2,J8,0)</f>
        <v>0</v>
      </c>
      <c r="V8" s="6">
        <f>IF((B8+K3)=2,K8,0)</f>
        <v>0</v>
      </c>
      <c r="W8" s="6">
        <f>IF((B8+L3)=2,L8,0)</f>
        <v>0</v>
      </c>
      <c r="X8" s="6">
        <f>IF((B8+M3)=2,M8,0)</f>
        <v>0</v>
      </c>
    </row>
    <row r="9" spans="1:24" x14ac:dyDescent="0.2">
      <c r="B9" s="1">
        <f>IF(Main!I11=Main!T7,IF(Main!I12=Main!U9,1,0),0)</f>
        <v>0</v>
      </c>
      <c r="C9" s="1" t="s">
        <v>15</v>
      </c>
      <c r="D9" t="s">
        <v>21</v>
      </c>
      <c r="E9" s="6">
        <f t="shared" si="2"/>
        <v>2.415E-3</v>
      </c>
      <c r="F9" s="6">
        <f t="shared" si="1"/>
        <v>4.22625E-3</v>
      </c>
      <c r="G9" s="6">
        <f t="shared" si="1"/>
        <v>4.8300000000000001E-3</v>
      </c>
      <c r="H9" s="6">
        <f t="shared" si="1"/>
        <v>7.2449999999999997E-3</v>
      </c>
      <c r="I9" s="6">
        <f t="shared" si="1"/>
        <v>1.0867499999999999E-2</v>
      </c>
      <c r="J9" s="6">
        <f t="shared" si="1"/>
        <v>1.4489999999999999E-2</v>
      </c>
      <c r="K9" s="6">
        <f t="shared" si="1"/>
        <v>1.6905E-2</v>
      </c>
      <c r="L9" s="6">
        <f t="shared" si="1"/>
        <v>1.932E-2</v>
      </c>
      <c r="M9" s="6">
        <f t="shared" si="1"/>
        <v>1.932E-2</v>
      </c>
      <c r="N9" s="6">
        <v>1.1499999999999999</v>
      </c>
      <c r="P9" s="6">
        <f>IF((B9+E3)=2,E9,0)</f>
        <v>0</v>
      </c>
      <c r="Q9" s="6">
        <f>IF((B9+F3)=2,F9,0)</f>
        <v>0</v>
      </c>
      <c r="R9" s="6">
        <f>IF((B9+G3)=2,G9,0)</f>
        <v>0</v>
      </c>
      <c r="S9" s="6">
        <f>IF((B9+H3)=2,H9,0)</f>
        <v>0</v>
      </c>
      <c r="T9" s="6">
        <f>IF((B9+I3)=2,I9,0)</f>
        <v>0</v>
      </c>
      <c r="U9" s="6">
        <f>IF((B9+J3)=2,J9,0)</f>
        <v>0</v>
      </c>
      <c r="V9" s="6">
        <f>IF((B9+K3)=2,K9,0)</f>
        <v>0</v>
      </c>
      <c r="W9" s="6">
        <f>IF((B9+L3)=2,L9,0)</f>
        <v>0</v>
      </c>
      <c r="X9" s="6">
        <f>IF((B9+M3)=2,M9,0)</f>
        <v>0</v>
      </c>
    </row>
    <row r="10" spans="1:24" x14ac:dyDescent="0.2">
      <c r="B10" s="1">
        <f>IF(Main!I11=Main!T7,IF(Main!I12=Main!U10,1,0),0)</f>
        <v>0</v>
      </c>
      <c r="C10" s="1" t="s">
        <v>15</v>
      </c>
      <c r="D10" t="s">
        <v>30</v>
      </c>
      <c r="E10" s="6">
        <f t="shared" si="2"/>
        <v>2.7300000000000007E-3</v>
      </c>
      <c r="F10" s="6">
        <f t="shared" si="1"/>
        <v>4.7775000000000005E-3</v>
      </c>
      <c r="G10" s="6">
        <f t="shared" si="1"/>
        <v>5.4600000000000013E-3</v>
      </c>
      <c r="H10" s="6">
        <f t="shared" si="1"/>
        <v>8.1900000000000011E-3</v>
      </c>
      <c r="I10" s="6">
        <f t="shared" si="1"/>
        <v>1.2285000000000001E-2</v>
      </c>
      <c r="J10" s="6">
        <f t="shared" si="1"/>
        <v>1.6380000000000002E-2</v>
      </c>
      <c r="K10" s="6">
        <f t="shared" si="1"/>
        <v>1.9110000000000002E-2</v>
      </c>
      <c r="L10" s="6">
        <f t="shared" si="1"/>
        <v>2.1840000000000005E-2</v>
      </c>
      <c r="M10" s="6">
        <f t="shared" si="1"/>
        <v>2.1840000000000005E-2</v>
      </c>
      <c r="N10" s="6">
        <v>1.3</v>
      </c>
      <c r="P10" s="6">
        <f>IF((B10+E3)=2,E10,0)</f>
        <v>0</v>
      </c>
      <c r="Q10" s="6">
        <f>IF((B10+F3)=2,F10,0)</f>
        <v>0</v>
      </c>
      <c r="R10" s="6">
        <f>IF((B10+G3)=2,G10,0)</f>
        <v>0</v>
      </c>
      <c r="S10" s="6">
        <f>IF((B10+H3)=2,H10,0)</f>
        <v>0</v>
      </c>
      <c r="T10" s="6">
        <f>IF((B10+I3)=2,I10,0)</f>
        <v>0</v>
      </c>
      <c r="U10" s="6">
        <f>IF((B10+J3)=2,J10,0)</f>
        <v>0</v>
      </c>
      <c r="V10" s="6">
        <f>IF((B10+K3)=2,K10,0)</f>
        <v>0</v>
      </c>
      <c r="W10" s="6">
        <f>IF((B10+L3)=2,L10,0)</f>
        <v>0</v>
      </c>
      <c r="X10" s="6">
        <f>IF((B10+M3)=2,M10,0)</f>
        <v>0</v>
      </c>
    </row>
    <row r="11" spans="1:24" x14ac:dyDescent="0.2">
      <c r="B11" s="1">
        <f>IF(Main!I11=Main!T7,IF(Main!I12=Main!U11,1,0),0)</f>
        <v>0</v>
      </c>
      <c r="C11" s="1" t="s">
        <v>15</v>
      </c>
      <c r="D11" t="s">
        <v>31</v>
      </c>
      <c r="E11" s="6">
        <f t="shared" si="2"/>
        <v>2.7300000000000007E-3</v>
      </c>
      <c r="F11" s="6">
        <f t="shared" si="1"/>
        <v>4.7775000000000005E-3</v>
      </c>
      <c r="G11" s="6">
        <f t="shared" si="1"/>
        <v>5.4600000000000013E-3</v>
      </c>
      <c r="H11" s="6">
        <f t="shared" si="1"/>
        <v>8.1900000000000011E-3</v>
      </c>
      <c r="I11" s="6">
        <f t="shared" si="1"/>
        <v>1.2285000000000001E-2</v>
      </c>
      <c r="J11" s="6">
        <f t="shared" si="1"/>
        <v>1.6380000000000002E-2</v>
      </c>
      <c r="K11" s="6">
        <f t="shared" si="1"/>
        <v>1.9110000000000002E-2</v>
      </c>
      <c r="L11" s="6">
        <f t="shared" si="1"/>
        <v>2.1840000000000005E-2</v>
      </c>
      <c r="M11" s="6">
        <f t="shared" si="1"/>
        <v>2.1840000000000005E-2</v>
      </c>
      <c r="N11" s="6">
        <v>1.3</v>
      </c>
      <c r="P11" s="6">
        <f>IF((B11+E3)=2,E11,0)</f>
        <v>0</v>
      </c>
      <c r="Q11" s="6">
        <f>IF((B11+F3)=2,F11,0)</f>
        <v>0</v>
      </c>
      <c r="R11" s="6">
        <f>IF((B11+G3)=2,G11,0)</f>
        <v>0</v>
      </c>
      <c r="S11" s="6">
        <f>IF((B11+H3)=2,H11,0)</f>
        <v>0</v>
      </c>
      <c r="T11" s="6">
        <f>IF((B11+I3)=2,I11,0)</f>
        <v>0</v>
      </c>
      <c r="U11" s="6">
        <f>IF((B11+J3)=2,J11,0)</f>
        <v>0</v>
      </c>
      <c r="V11" s="6">
        <f>IF((B11+K3)=2,K11,0)</f>
        <v>0</v>
      </c>
      <c r="W11" s="6">
        <f>IF((B11+L3)=2,L11,0)</f>
        <v>0</v>
      </c>
      <c r="X11" s="6">
        <f>IF((B11+M3)=2,M11,0)</f>
        <v>0</v>
      </c>
    </row>
    <row r="12" spans="1:24" x14ac:dyDescent="0.2">
      <c r="B12" s="1">
        <f>IF(Main!I11=Main!T7,IF(Main!I12=Main!U12,1,0),)</f>
        <v>0</v>
      </c>
      <c r="C12" s="1" t="s">
        <v>15</v>
      </c>
      <c r="D12" t="s">
        <v>23</v>
      </c>
      <c r="E12" s="6">
        <f t="shared" si="2"/>
        <v>2.5200000000000001E-3</v>
      </c>
      <c r="F12" s="6">
        <f t="shared" si="1"/>
        <v>4.4099999999999999E-3</v>
      </c>
      <c r="G12" s="6">
        <f t="shared" si="1"/>
        <v>5.0400000000000002E-3</v>
      </c>
      <c r="H12" s="6">
        <f t="shared" si="1"/>
        <v>7.5599999999999999E-3</v>
      </c>
      <c r="I12" s="6">
        <f t="shared" si="1"/>
        <v>1.1339999999999999E-2</v>
      </c>
      <c r="J12" s="6">
        <f t="shared" si="1"/>
        <v>1.512E-2</v>
      </c>
      <c r="K12" s="6">
        <f t="shared" si="1"/>
        <v>1.7639999999999999E-2</v>
      </c>
      <c r="L12" s="6">
        <f t="shared" si="1"/>
        <v>2.0160000000000001E-2</v>
      </c>
      <c r="M12" s="6">
        <f t="shared" si="1"/>
        <v>2.0160000000000001E-2</v>
      </c>
      <c r="N12" s="6">
        <v>1.2</v>
      </c>
      <c r="P12" s="6">
        <f>IF((B12+E3)=2,E12,0)</f>
        <v>0</v>
      </c>
      <c r="Q12" s="6">
        <f>IF((B12+F3)=2,F12,0)</f>
        <v>0</v>
      </c>
      <c r="R12" s="6">
        <f>IF((B12+G3)=2,G12,0)</f>
        <v>0</v>
      </c>
      <c r="S12" s="6">
        <f>IF((B12+H3)=2,H12,0)</f>
        <v>0</v>
      </c>
      <c r="T12" s="6">
        <f>IF((B12+I3)=2,I12,0)</f>
        <v>0</v>
      </c>
      <c r="U12" s="6">
        <f>IF((B12+J3)=2,J12,0)</f>
        <v>0</v>
      </c>
      <c r="V12" s="6">
        <f>IF((B12+K3)=2,K12,0)</f>
        <v>0</v>
      </c>
      <c r="W12" s="6">
        <f>IF((B12+L3)=2,L12,0)</f>
        <v>0</v>
      </c>
      <c r="X12" s="6">
        <f>IF((B12+M3)=2,M12,0)</f>
        <v>0</v>
      </c>
    </row>
    <row r="13" spans="1:24" x14ac:dyDescent="0.2">
      <c r="B13" s="1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">
      <c r="B14">
        <f>IF(Main!I11=Main!T8,IF(Main!I12=Main!V7,1,0),0)</f>
        <v>0</v>
      </c>
      <c r="C14" t="s">
        <v>16</v>
      </c>
      <c r="D14" t="s">
        <v>27</v>
      </c>
      <c r="E14" s="6">
        <f t="shared" si="2"/>
        <v>2.0160000000000004E-3</v>
      </c>
      <c r="F14" s="6">
        <f t="shared" si="1"/>
        <v>3.5280000000000003E-3</v>
      </c>
      <c r="G14" s="6">
        <f t="shared" si="1"/>
        <v>4.0320000000000009E-3</v>
      </c>
      <c r="H14" s="6">
        <f t="shared" si="1"/>
        <v>6.0479999999999996E-3</v>
      </c>
      <c r="I14" s="6">
        <f t="shared" si="1"/>
        <v>9.0720000000000002E-3</v>
      </c>
      <c r="J14" s="6">
        <f t="shared" si="1"/>
        <v>1.2095999999999999E-2</v>
      </c>
      <c r="K14" s="6">
        <f t="shared" si="1"/>
        <v>1.4112000000000001E-2</v>
      </c>
      <c r="L14" s="6">
        <f t="shared" si="1"/>
        <v>1.6128000000000003E-2</v>
      </c>
      <c r="M14" s="6">
        <f t="shared" si="1"/>
        <v>1.6128000000000003E-2</v>
      </c>
      <c r="N14" s="6">
        <f>N7*0.8</f>
        <v>0.96</v>
      </c>
      <c r="P14" s="6">
        <f>IF((B14+E3)=2,E14,0)</f>
        <v>0</v>
      </c>
      <c r="Q14" s="6">
        <f>IF((B14+F3)=2,F14,0)</f>
        <v>0</v>
      </c>
      <c r="R14" s="6">
        <f>IF((B14+G3)=2,G14,0)</f>
        <v>0</v>
      </c>
      <c r="S14" s="6">
        <f>IF((B14+H3)=2,H14,0)</f>
        <v>0</v>
      </c>
      <c r="T14" s="6">
        <f>IF((B14+I3)=2,I14,0)</f>
        <v>0</v>
      </c>
      <c r="U14" s="6">
        <f>IF((B14+J3)=2,J14,0)</f>
        <v>0</v>
      </c>
      <c r="V14" s="6">
        <f>IF((B14+K3)=2,K14,0)</f>
        <v>0</v>
      </c>
      <c r="W14" s="6">
        <f>IF((B14+L3)=2,L14,0)</f>
        <v>0</v>
      </c>
      <c r="X14" s="6">
        <f>IF((B14+M3)=2,M14,0)</f>
        <v>0</v>
      </c>
    </row>
    <row r="15" spans="1:24" x14ac:dyDescent="0.2">
      <c r="B15">
        <f>IF(Main!I11=Main!T8,IF(Main!I12=Main!V8,1,0),0)</f>
        <v>0</v>
      </c>
      <c r="C15" t="s">
        <v>16</v>
      </c>
      <c r="D15" t="s">
        <v>19</v>
      </c>
      <c r="E15" s="6">
        <f t="shared" si="2"/>
        <v>2.1000000000000003E-3</v>
      </c>
      <c r="F15" s="6">
        <f t="shared" si="1"/>
        <v>3.6750000000000003E-3</v>
      </c>
      <c r="G15" s="6">
        <f t="shared" si="1"/>
        <v>4.2000000000000006E-3</v>
      </c>
      <c r="H15" s="6">
        <f t="shared" si="1"/>
        <v>6.3E-3</v>
      </c>
      <c r="I15" s="6">
        <f t="shared" si="1"/>
        <v>9.4500000000000001E-3</v>
      </c>
      <c r="J15" s="6">
        <f t="shared" si="1"/>
        <v>1.26E-2</v>
      </c>
      <c r="K15" s="6">
        <f t="shared" si="1"/>
        <v>1.4700000000000001E-2</v>
      </c>
      <c r="L15" s="6">
        <f t="shared" si="1"/>
        <v>1.6800000000000002E-2</v>
      </c>
      <c r="M15" s="6">
        <f t="shared" si="1"/>
        <v>1.6800000000000002E-2</v>
      </c>
      <c r="N15" s="6">
        <f t="shared" ref="N15:N19" si="3">N8*0.8</f>
        <v>1</v>
      </c>
      <c r="P15" s="6">
        <f>IF((B15+E3)=2,E15,0)</f>
        <v>0</v>
      </c>
      <c r="Q15" s="6">
        <f>IF((B15+F3)=2,F15,0)</f>
        <v>0</v>
      </c>
      <c r="R15" s="6">
        <f>IF((B15+G3)=2,G15,0)</f>
        <v>0</v>
      </c>
      <c r="S15" s="6">
        <f>IF((B15+H3)=2,H15,0)</f>
        <v>0</v>
      </c>
      <c r="T15" s="6">
        <f>IF((B15+I3)=2,I15,0)</f>
        <v>0</v>
      </c>
      <c r="U15" s="6">
        <f>IF((B15+J3)=2,J15,0)</f>
        <v>0</v>
      </c>
      <c r="V15" s="6">
        <f>IF((B15+K3)=2,K15,0)</f>
        <v>0</v>
      </c>
      <c r="W15" s="6">
        <f>IF((B15+L3)=2,L15,0)</f>
        <v>0</v>
      </c>
      <c r="X15" s="6">
        <f>IF((B15+M3)=2,M15,0)</f>
        <v>0</v>
      </c>
    </row>
    <row r="16" spans="1:24" x14ac:dyDescent="0.2">
      <c r="B16">
        <f>IF(Main!I11=Main!T8,IF(Main!I12=Main!V9,1,0),0)</f>
        <v>0</v>
      </c>
      <c r="C16" t="s">
        <v>16</v>
      </c>
      <c r="D16" t="s">
        <v>21</v>
      </c>
      <c r="E16" s="6">
        <f t="shared" si="2"/>
        <v>1.9320000000000001E-3</v>
      </c>
      <c r="F16" s="6">
        <f t="shared" si="1"/>
        <v>3.3809999999999999E-3</v>
      </c>
      <c r="G16" s="6">
        <f t="shared" si="1"/>
        <v>3.8640000000000002E-3</v>
      </c>
      <c r="H16" s="6">
        <f t="shared" si="1"/>
        <v>5.7959999999999999E-3</v>
      </c>
      <c r="I16" s="6">
        <f t="shared" si="1"/>
        <v>8.6939999999999986E-3</v>
      </c>
      <c r="J16" s="6">
        <f t="shared" si="1"/>
        <v>1.1592E-2</v>
      </c>
      <c r="K16" s="6">
        <f t="shared" si="1"/>
        <v>1.3524E-2</v>
      </c>
      <c r="L16" s="6">
        <f t="shared" si="1"/>
        <v>1.5456000000000001E-2</v>
      </c>
      <c r="M16" s="6">
        <f t="shared" si="1"/>
        <v>1.5456000000000001E-2</v>
      </c>
      <c r="N16" s="6">
        <f t="shared" si="3"/>
        <v>0.91999999999999993</v>
      </c>
      <c r="P16" s="6">
        <f>IF((B16+E3)=2,E16,0)</f>
        <v>0</v>
      </c>
      <c r="Q16" s="6">
        <f>IF((B16+F3)=2,F16,0)</f>
        <v>0</v>
      </c>
      <c r="R16" s="6">
        <f>IF((B16+G3)=2,G16,0)</f>
        <v>0</v>
      </c>
      <c r="S16" s="6">
        <f>IF((B16+H3)=2,H16,0)</f>
        <v>0</v>
      </c>
      <c r="T16" s="6">
        <f>IF((B16+I3)=2,I16,0)</f>
        <v>0</v>
      </c>
      <c r="U16" s="6">
        <f>IF((B16+J3)=2,J16,0)</f>
        <v>0</v>
      </c>
      <c r="V16" s="6">
        <f>IF((B16+K3)=2,K16,0)</f>
        <v>0</v>
      </c>
      <c r="W16" s="6">
        <f>IF((B16+L3)=2,L16,0)</f>
        <v>0</v>
      </c>
      <c r="X16" s="6">
        <f>IF((B16+M3)=2,M16,0)</f>
        <v>0</v>
      </c>
    </row>
    <row r="17" spans="1:24" x14ac:dyDescent="0.2">
      <c r="B17">
        <f>IF(Main!I11=Main!T8,IF(Main!I12=Main!V10,1,0),0)</f>
        <v>0</v>
      </c>
      <c r="C17" t="s">
        <v>16</v>
      </c>
      <c r="D17" t="s">
        <v>30</v>
      </c>
      <c r="E17" s="6">
        <f t="shared" si="2"/>
        <v>2.1840000000000002E-3</v>
      </c>
      <c r="F17" s="6">
        <f t="shared" si="1"/>
        <v>3.8220000000000003E-3</v>
      </c>
      <c r="G17" s="6">
        <f t="shared" si="1"/>
        <v>4.3680000000000004E-3</v>
      </c>
      <c r="H17" s="6">
        <f t="shared" si="1"/>
        <v>6.5520000000000005E-3</v>
      </c>
      <c r="I17" s="6">
        <f t="shared" si="1"/>
        <v>9.8279999999999999E-3</v>
      </c>
      <c r="J17" s="6">
        <f t="shared" si="1"/>
        <v>1.3104000000000001E-2</v>
      </c>
      <c r="K17" s="6">
        <f t="shared" si="1"/>
        <v>1.5288000000000001E-2</v>
      </c>
      <c r="L17" s="6">
        <f t="shared" si="1"/>
        <v>1.7472000000000001E-2</v>
      </c>
      <c r="M17" s="6">
        <f t="shared" si="1"/>
        <v>1.7472000000000001E-2</v>
      </c>
      <c r="N17" s="6">
        <f t="shared" si="3"/>
        <v>1.04</v>
      </c>
      <c r="P17" s="6">
        <f>IF((B17+E3)=2,E17,0)</f>
        <v>0</v>
      </c>
      <c r="Q17" s="6">
        <f>IF((B17+F3)=2,F17,0)</f>
        <v>0</v>
      </c>
      <c r="R17" s="6">
        <f>IF((B17+G3)=2,G17,0)</f>
        <v>0</v>
      </c>
      <c r="S17" s="6">
        <f>IF((B17+H3)=2,H17,0)</f>
        <v>0</v>
      </c>
      <c r="T17" s="6">
        <f>IF((B17+I3)=2,I17,0)</f>
        <v>0</v>
      </c>
      <c r="U17" s="6">
        <f>IF((B17+J3)=2,J17,0)</f>
        <v>0</v>
      </c>
      <c r="V17" s="6">
        <f>IF((B17+K3)=2,K17,0)</f>
        <v>0</v>
      </c>
      <c r="W17" s="6">
        <f>IF((B17+L3)=2,L17,0)</f>
        <v>0</v>
      </c>
      <c r="X17" s="6">
        <f>IF((B17+M3)=2,M17,0)</f>
        <v>0</v>
      </c>
    </row>
    <row r="18" spans="1:24" x14ac:dyDescent="0.2">
      <c r="B18">
        <f>IF(Main!I11=Main!T8,IF(Main!I12=Main!V11,1,0),0)</f>
        <v>0</v>
      </c>
      <c r="C18" t="s">
        <v>16</v>
      </c>
      <c r="D18" t="s">
        <v>31</v>
      </c>
      <c r="E18" s="6">
        <f t="shared" si="2"/>
        <v>2.1840000000000002E-3</v>
      </c>
      <c r="F18" s="6">
        <f t="shared" si="1"/>
        <v>3.8220000000000003E-3</v>
      </c>
      <c r="G18" s="6">
        <f t="shared" si="1"/>
        <v>4.3680000000000004E-3</v>
      </c>
      <c r="H18" s="6">
        <f t="shared" si="1"/>
        <v>6.5520000000000005E-3</v>
      </c>
      <c r="I18" s="6">
        <f t="shared" si="1"/>
        <v>9.8279999999999999E-3</v>
      </c>
      <c r="J18" s="6">
        <f t="shared" si="1"/>
        <v>1.3104000000000001E-2</v>
      </c>
      <c r="K18" s="6">
        <f t="shared" si="1"/>
        <v>1.5288000000000001E-2</v>
      </c>
      <c r="L18" s="6">
        <f t="shared" si="1"/>
        <v>1.7472000000000001E-2</v>
      </c>
      <c r="M18" s="6">
        <f t="shared" si="1"/>
        <v>1.7472000000000001E-2</v>
      </c>
      <c r="N18" s="6">
        <f t="shared" si="3"/>
        <v>1.04</v>
      </c>
      <c r="P18" s="6">
        <f>IF((B18+E3)=2,E18,0)</f>
        <v>0</v>
      </c>
      <c r="Q18" s="6">
        <f>IF((B18+F3)=2,F18,0)</f>
        <v>0</v>
      </c>
      <c r="R18" s="6">
        <f>IF((B18+G3)=2,G18,0)</f>
        <v>0</v>
      </c>
      <c r="S18" s="6">
        <f>IF((B18+H3)=2,H18,0)</f>
        <v>0</v>
      </c>
      <c r="T18" s="6">
        <f>IF((B18+I3)=2,I18,0)</f>
        <v>0</v>
      </c>
      <c r="U18" s="6">
        <f>IF((B18+J3)=2,J18,0)</f>
        <v>0</v>
      </c>
      <c r="V18" s="6">
        <f>IF((B18+K3)=2,K18,0)</f>
        <v>0</v>
      </c>
      <c r="W18" s="6">
        <f>IF((B18+L3)=2,L18,0)</f>
        <v>0</v>
      </c>
      <c r="X18" s="6">
        <f>IF((B18+M3)=2,M18,0)</f>
        <v>0</v>
      </c>
    </row>
    <row r="19" spans="1:24" x14ac:dyDescent="0.2">
      <c r="B19">
        <f>IF(Main!I11=Main!T8,IF(Main!I12=Main!V12,1,0),0)</f>
        <v>0</v>
      </c>
      <c r="C19" t="s">
        <v>16</v>
      </c>
      <c r="D19" t="s">
        <v>23</v>
      </c>
      <c r="E19" s="6">
        <f t="shared" si="2"/>
        <v>2.0160000000000004E-3</v>
      </c>
      <c r="F19" s="6">
        <f t="shared" si="1"/>
        <v>3.5280000000000003E-3</v>
      </c>
      <c r="G19" s="6">
        <f t="shared" si="1"/>
        <v>4.0320000000000009E-3</v>
      </c>
      <c r="H19" s="6">
        <f t="shared" si="1"/>
        <v>6.0479999999999996E-3</v>
      </c>
      <c r="I19" s="6">
        <f t="shared" si="1"/>
        <v>9.0720000000000002E-3</v>
      </c>
      <c r="J19" s="6">
        <f t="shared" si="1"/>
        <v>1.2095999999999999E-2</v>
      </c>
      <c r="K19" s="6">
        <f t="shared" si="1"/>
        <v>1.4112000000000001E-2</v>
      </c>
      <c r="L19" s="6">
        <f t="shared" si="1"/>
        <v>1.6128000000000003E-2</v>
      </c>
      <c r="M19" s="6">
        <f t="shared" si="1"/>
        <v>1.6128000000000003E-2</v>
      </c>
      <c r="N19" s="6">
        <f t="shared" si="3"/>
        <v>0.96</v>
      </c>
      <c r="P19" s="6">
        <f>IF((B19+E3)=2,E19,0)</f>
        <v>0</v>
      </c>
      <c r="Q19" s="6">
        <f>IF((B19+F3)=2,F19,0)</f>
        <v>0</v>
      </c>
      <c r="R19" s="6">
        <f>IF((B19+G3)=2,G19,0)</f>
        <v>0</v>
      </c>
      <c r="S19" s="6">
        <f>IF((B19+H3)=2,H19,0)</f>
        <v>0</v>
      </c>
      <c r="T19" s="6">
        <f>IF((B19+I3)=2,I19,0)</f>
        <v>0</v>
      </c>
      <c r="U19" s="6">
        <f>IF((B19+J3)=2,J19,0)</f>
        <v>0</v>
      </c>
      <c r="V19" s="6">
        <f>IF((B19+K3)=2,K19,0)</f>
        <v>0</v>
      </c>
      <c r="W19" s="6">
        <f>IF((B19+L3)=2,L19,0)</f>
        <v>0</v>
      </c>
      <c r="X19" s="6">
        <f>IF((B19+M3)=2,M19,0)</f>
        <v>0</v>
      </c>
    </row>
    <row r="20" spans="1:24" x14ac:dyDescent="0.2">
      <c r="B20" s="1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">
      <c r="B21" s="1">
        <f>IF(Main!I11=Main!T9,IF(Main!I12=Main!W7,1,0),0)</f>
        <v>1</v>
      </c>
      <c r="C21" t="s">
        <v>17</v>
      </c>
      <c r="D21" t="s">
        <v>20</v>
      </c>
      <c r="E21" s="6">
        <f t="shared" si="2"/>
        <v>2.1420000000000002E-3</v>
      </c>
      <c r="F21" s="6">
        <f t="shared" si="1"/>
        <v>3.7485000000000005E-3</v>
      </c>
      <c r="G21" s="6">
        <f t="shared" si="1"/>
        <v>4.2840000000000005E-3</v>
      </c>
      <c r="H21" s="6">
        <f t="shared" si="1"/>
        <v>6.4260000000000003E-3</v>
      </c>
      <c r="I21" s="6">
        <f t="shared" si="1"/>
        <v>9.639E-3</v>
      </c>
      <c r="J21" s="6">
        <f t="shared" si="1"/>
        <v>1.2852000000000001E-2</v>
      </c>
      <c r="K21" s="6">
        <f t="shared" si="1"/>
        <v>1.4994000000000002E-2</v>
      </c>
      <c r="L21" s="6">
        <f t="shared" si="1"/>
        <v>1.7136000000000002E-2</v>
      </c>
      <c r="M21" s="6">
        <f t="shared" si="1"/>
        <v>1.7136000000000002E-2</v>
      </c>
      <c r="N21" s="6">
        <f>N7*0.85</f>
        <v>1.02</v>
      </c>
      <c r="P21" s="6">
        <f>IF((B21+E3)=2,E21,0)</f>
        <v>0</v>
      </c>
      <c r="Q21" s="6">
        <f>IF((B21+F3)=2,F21,0)</f>
        <v>0</v>
      </c>
      <c r="R21" s="6">
        <f>IF((B21+G3)=2,G21,0)</f>
        <v>0</v>
      </c>
      <c r="S21" s="6">
        <f>IF((B21+H3)=2,H21,0)</f>
        <v>0</v>
      </c>
      <c r="T21" s="6">
        <f>IF((B21+I3)=2,I21,0)</f>
        <v>9.639E-3</v>
      </c>
      <c r="U21" s="6">
        <f>IF((B21+J3)=2,J21,0)</f>
        <v>0</v>
      </c>
      <c r="V21" s="6">
        <f>IF((B21+K3)=2,K21,0)</f>
        <v>0</v>
      </c>
      <c r="W21" s="6">
        <f>IF((B21+L3)=2,L21,0)</f>
        <v>0</v>
      </c>
      <c r="X21" s="6">
        <f>IF((B21+M3)=2,M21,0)</f>
        <v>0</v>
      </c>
    </row>
    <row r="22" spans="1:24" x14ac:dyDescent="0.2">
      <c r="B22" s="1">
        <f>IF(Main!I11=Main!T9,IF(Main!I12=Main!W8,1,0),0)</f>
        <v>0</v>
      </c>
      <c r="C22" t="s">
        <v>17</v>
      </c>
      <c r="D22" t="s">
        <v>19</v>
      </c>
      <c r="E22" s="6">
        <f t="shared" si="2"/>
        <v>2.2312500000000002E-3</v>
      </c>
      <c r="F22" s="6">
        <f t="shared" si="1"/>
        <v>3.9046875000000002E-3</v>
      </c>
      <c r="G22" s="6">
        <f t="shared" si="1"/>
        <v>4.4625000000000003E-3</v>
      </c>
      <c r="H22" s="6">
        <f t="shared" si="1"/>
        <v>6.69375E-3</v>
      </c>
      <c r="I22" s="6">
        <f t="shared" si="1"/>
        <v>1.0040625000000001E-2</v>
      </c>
      <c r="J22" s="6">
        <f t="shared" si="1"/>
        <v>1.33875E-2</v>
      </c>
      <c r="K22" s="6">
        <f t="shared" si="1"/>
        <v>1.5618750000000001E-2</v>
      </c>
      <c r="L22" s="6">
        <f t="shared" si="1"/>
        <v>1.7850000000000001E-2</v>
      </c>
      <c r="M22" s="6">
        <f t="shared" si="1"/>
        <v>1.7850000000000001E-2</v>
      </c>
      <c r="N22" s="6">
        <f t="shared" ref="N22:N23" si="4">N8*0.85</f>
        <v>1.0625</v>
      </c>
      <c r="P22" s="6">
        <f>IF((B22+E3)=2,E22,0)</f>
        <v>0</v>
      </c>
      <c r="Q22" s="6">
        <f>IF((B22+F3)=2,F22,0)</f>
        <v>0</v>
      </c>
      <c r="R22" s="6">
        <f>IF((B22+G3)=2,G22,0)</f>
        <v>0</v>
      </c>
      <c r="S22" s="6">
        <f>IF((B22+H3)=2,H22,0)</f>
        <v>0</v>
      </c>
      <c r="T22" s="6">
        <f>IF((B22+I3)=2,I22,0)</f>
        <v>0</v>
      </c>
      <c r="U22" s="6">
        <f>IF((B22+J3)=2,J22,0)</f>
        <v>0</v>
      </c>
      <c r="V22" s="6">
        <f>IF((B22+K3)=2,K22,0)</f>
        <v>0</v>
      </c>
      <c r="W22" s="6">
        <f>IF((B22+L3)=2,L22,0)</f>
        <v>0</v>
      </c>
      <c r="X22" s="6">
        <f>IF((B22+M3)=2,M22,0)</f>
        <v>0</v>
      </c>
    </row>
    <row r="23" spans="1:24" x14ac:dyDescent="0.2">
      <c r="B23" s="1">
        <f>IF(Main!I11=Main!T9,IF(Main!I12=Main!W9,1,0),0)</f>
        <v>0</v>
      </c>
      <c r="C23" t="s">
        <v>17</v>
      </c>
      <c r="D23" t="s">
        <v>22</v>
      </c>
      <c r="E23" s="6">
        <f t="shared" si="2"/>
        <v>2.0527500000000003E-3</v>
      </c>
      <c r="F23" s="6">
        <f t="shared" si="2"/>
        <v>3.5923125E-3</v>
      </c>
      <c r="G23" s="6">
        <f t="shared" si="2"/>
        <v>4.1055000000000006E-3</v>
      </c>
      <c r="H23" s="6">
        <f t="shared" si="2"/>
        <v>6.1582499999999997E-3</v>
      </c>
      <c r="I23" s="6">
        <f t="shared" si="2"/>
        <v>9.2373749999999991E-3</v>
      </c>
      <c r="J23" s="6">
        <f t="shared" si="2"/>
        <v>1.2316499999999999E-2</v>
      </c>
      <c r="K23" s="6">
        <f t="shared" si="2"/>
        <v>1.436925E-2</v>
      </c>
      <c r="L23" s="6">
        <f t="shared" si="2"/>
        <v>1.6422000000000003E-2</v>
      </c>
      <c r="M23" s="6">
        <f t="shared" si="2"/>
        <v>1.6422000000000003E-2</v>
      </c>
      <c r="N23" s="6">
        <f t="shared" si="4"/>
        <v>0.97749999999999992</v>
      </c>
      <c r="P23" s="6">
        <f>IF((B23+E3)=2,E23,0)</f>
        <v>0</v>
      </c>
      <c r="Q23" s="6">
        <f>IF((B23+F3)=2,F23,0)</f>
        <v>0</v>
      </c>
      <c r="R23" s="6">
        <f>IF((B23+G3)=2,G23,0)</f>
        <v>0</v>
      </c>
      <c r="S23" s="6">
        <f>IF((B23+H3)=2,H23,0)</f>
        <v>0</v>
      </c>
      <c r="T23" s="6">
        <f>IF((B23+I3)=2,I23,0)</f>
        <v>0</v>
      </c>
      <c r="U23" s="6">
        <f>IF((B23+J3)=2,J23,0)</f>
        <v>0</v>
      </c>
      <c r="V23" s="6">
        <f>IF((B23+K3)=2,K23,0)</f>
        <v>0</v>
      </c>
      <c r="W23" s="6">
        <f>IF((B23+L3)=2,L23,0)</f>
        <v>0</v>
      </c>
      <c r="X23" s="6">
        <f>IF((B23+M3)=2,M23,0)</f>
        <v>0</v>
      </c>
    </row>
    <row r="24" spans="1:24" x14ac:dyDescent="0.2">
      <c r="B24" s="1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">
      <c r="B25" s="1">
        <f>IF(Main!I11=Main!T10,IF(Main!I12=Main!X7,1,0),0)</f>
        <v>0</v>
      </c>
      <c r="C25" t="s">
        <v>24</v>
      </c>
      <c r="D25" t="s">
        <v>23</v>
      </c>
      <c r="E25" s="6">
        <f t="shared" si="2"/>
        <v>2.2050000000000004E-3</v>
      </c>
      <c r="F25" s="6">
        <f t="shared" si="2"/>
        <v>3.8587500000000006E-3</v>
      </c>
      <c r="G25" s="6">
        <f t="shared" si="2"/>
        <v>4.4100000000000007E-3</v>
      </c>
      <c r="H25" s="6">
        <f t="shared" si="2"/>
        <v>6.6150000000000002E-3</v>
      </c>
      <c r="I25" s="6">
        <f t="shared" si="2"/>
        <v>9.9225000000000008E-3</v>
      </c>
      <c r="J25" s="6">
        <f t="shared" si="2"/>
        <v>1.323E-2</v>
      </c>
      <c r="K25" s="6">
        <f t="shared" si="2"/>
        <v>1.5435000000000003E-2</v>
      </c>
      <c r="L25" s="6">
        <f t="shared" si="2"/>
        <v>1.7640000000000003E-2</v>
      </c>
      <c r="M25" s="6">
        <f t="shared" si="2"/>
        <v>1.7640000000000003E-2</v>
      </c>
      <c r="N25" s="6">
        <v>1.05</v>
      </c>
      <c r="P25" s="6">
        <f>IF((B25+E3)=2,E25,0)</f>
        <v>0</v>
      </c>
      <c r="Q25" s="6">
        <f>IF((B25+F3)=2,F25,0)</f>
        <v>0</v>
      </c>
      <c r="R25" s="6">
        <f>IF((B25+G3)=2,G25,0)</f>
        <v>0</v>
      </c>
      <c r="S25" s="6">
        <f>IF((B25+H3)=2,H25,0)</f>
        <v>0</v>
      </c>
      <c r="T25" s="6">
        <f>IF((B25+I3)=2,I25,0)</f>
        <v>0</v>
      </c>
      <c r="U25" s="6">
        <f>IF((B25+J3)=2,J25,0)</f>
        <v>0</v>
      </c>
      <c r="V25" s="6">
        <f>IF((B25+K3)=2,K25,0)</f>
        <v>0</v>
      </c>
      <c r="W25" s="6">
        <f>IF((B25+L3)=2,L25,0)</f>
        <v>0</v>
      </c>
      <c r="X25" s="6">
        <f>IF((B25+M3)=2,M25,0)</f>
        <v>0</v>
      </c>
    </row>
    <row r="26" spans="1:24" x14ac:dyDescent="0.2">
      <c r="B26" s="1">
        <f>IF(Main!I11=Main!T10,IF(Main!I12=Main!X8,1,0),0)</f>
        <v>0</v>
      </c>
      <c r="C26" t="s">
        <v>24</v>
      </c>
      <c r="D26" t="s">
        <v>20</v>
      </c>
      <c r="E26" s="6">
        <f>E28*$N$26</f>
        <v>2.1000000000000003E-3</v>
      </c>
      <c r="F26" s="6">
        <f t="shared" ref="F26:M26" si="5">F28*$N$26</f>
        <v>3.6750000000000003E-3</v>
      </c>
      <c r="G26" s="6">
        <f t="shared" si="5"/>
        <v>4.2000000000000006E-3</v>
      </c>
      <c r="H26" s="6">
        <f t="shared" si="5"/>
        <v>6.3E-3</v>
      </c>
      <c r="I26" s="6">
        <f t="shared" si="5"/>
        <v>9.4500000000000001E-3</v>
      </c>
      <c r="J26" s="6">
        <f t="shared" si="5"/>
        <v>1.26E-2</v>
      </c>
      <c r="K26" s="6">
        <f t="shared" si="5"/>
        <v>1.4700000000000001E-2</v>
      </c>
      <c r="L26" s="6">
        <f t="shared" si="5"/>
        <v>1.6800000000000002E-2</v>
      </c>
      <c r="M26" s="6">
        <f t="shared" si="5"/>
        <v>1.6800000000000002E-2</v>
      </c>
      <c r="N26" s="6">
        <v>1.05</v>
      </c>
      <c r="P26" s="6">
        <f>IF((B26+E3)=2,E26,0)</f>
        <v>0</v>
      </c>
      <c r="Q26" s="6">
        <f>IF((B26+F3)=2,F26,0)</f>
        <v>0</v>
      </c>
      <c r="R26" s="6">
        <f>IF((B26+G3)=2,G26,0)</f>
        <v>0</v>
      </c>
      <c r="S26" s="6">
        <f>IF((B26+H3)=2,H26,0)</f>
        <v>0</v>
      </c>
      <c r="T26" s="6">
        <f>IF((B26+I3)=2,I26,0)</f>
        <v>0</v>
      </c>
      <c r="U26" s="6">
        <f>IF((B26+J3)=2,J26,0)</f>
        <v>0</v>
      </c>
      <c r="V26" s="6">
        <f>IF((B26+K3)=2,K26,0)</f>
        <v>0</v>
      </c>
      <c r="W26" s="6">
        <f>IF((B26+L3)=2,L26,0)</f>
        <v>0</v>
      </c>
      <c r="X26" s="6">
        <f>IF((B26+M3)=2,M26,0)</f>
        <v>0</v>
      </c>
    </row>
    <row r="28" spans="1:24" x14ac:dyDescent="0.2">
      <c r="A28" s="7"/>
      <c r="B28" s="1"/>
      <c r="D28" t="s">
        <v>90</v>
      </c>
      <c r="E28">
        <v>2E-3</v>
      </c>
      <c r="F28">
        <v>3.5000000000000001E-3</v>
      </c>
      <c r="G28">
        <v>4.0000000000000001E-3</v>
      </c>
      <c r="H28">
        <v>6.0000000000000001E-3</v>
      </c>
      <c r="I28">
        <v>8.9999999999999993E-3</v>
      </c>
      <c r="J28">
        <v>1.2E-2</v>
      </c>
      <c r="K28">
        <v>1.4E-2</v>
      </c>
      <c r="L28">
        <v>1.6E-2</v>
      </c>
      <c r="M28">
        <v>1.6E-2</v>
      </c>
    </row>
    <row r="29" spans="1:24" x14ac:dyDescent="0.2">
      <c r="W29" t="s">
        <v>41</v>
      </c>
      <c r="X29" s="6">
        <f>SUM(P7:X26)</f>
        <v>9.639E-3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Main</vt:lpstr>
      <vt:lpstr>Values</vt:lpstr>
      <vt:lpstr>SoftWood</vt:lpstr>
      <vt:lpstr>HardWood</vt:lpstr>
      <vt:lpstr>MDF, LDF, HDF</vt:lpstr>
      <vt:lpstr>Plywood</vt:lpstr>
      <vt:lpstr>Melamine Coated PB</vt:lpstr>
      <vt:lpstr>SoftPlastic</vt:lpstr>
      <vt:lpstr>HardPlastic</vt:lpstr>
      <vt:lpstr>Re-enforced Resin (CFRP)</vt:lpstr>
      <vt:lpstr>Aluminium</vt:lpstr>
      <vt:lpstr>Main!Print_Area</vt:lpstr>
    </vt:vector>
  </TitlesOfParts>
  <Company>Royce-Ayr Cutting Tools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DanPuklicz</dc:creator>
  <cp:lastModifiedBy>Dan Puklicz</cp:lastModifiedBy>
  <cp:lastPrinted>2012-12-14T19:27:32Z</cp:lastPrinted>
  <dcterms:created xsi:type="dcterms:W3CDTF">2012-12-05T17:21:05Z</dcterms:created>
  <dcterms:modified xsi:type="dcterms:W3CDTF">2025-09-02T14:16:38Z</dcterms:modified>
</cp:coreProperties>
</file>