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Statutory Reporting 2025/BOSQAR/GFI-POD/konsolidirani/za burzu/"/>
    </mc:Choice>
  </mc:AlternateContent>
  <xr:revisionPtr revIDLastSave="386" documentId="13_ncr:1_{BFC23336-5870-4E11-84A2-2C259A2C6CBC}" xr6:coauthVersionLast="47" xr6:coauthVersionMax="47" xr10:uidLastSave="{D0453914-18DF-47C8-9DB1-A0E6FCFBBF0A}"/>
  <bookViews>
    <workbookView xWindow="-30" yWindow="-16320" windowWidth="29040" windowHeight="1572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 i="22" l="1"/>
  <c r="I97" i="19" l="1"/>
  <c r="H97" i="19"/>
  <c r="H92" i="18"/>
  <c r="I85" i="18"/>
  <c r="H85" i="18"/>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84" i="19" l="1"/>
  <c r="H109" i="19" l="1"/>
  <c r="H111" i="19" l="1"/>
</calcChain>
</file>

<file path=xl/sharedStrings.xml><?xml version="1.0" encoding="utf-8"?>
<sst xmlns="http://schemas.openxmlformats.org/spreadsheetml/2006/main" count="781" uniqueCount="672">
  <si>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</si>
  <si>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</si>
  <si>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</si>
  <si>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</si>
  <si>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</si>
  <si>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</si>
  <si>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</si>
  <si>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</si>
  <si>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</si>
  <si>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</si>
  <si>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</si>
  <si>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</si>
  <si>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</si>
  <si>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</si>
  <si>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</si>
  <si>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</si>
  <si>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</si>
  <si>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</si>
  <si>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</si>
  <si>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</si>
  <si>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</si>
  <si>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</si>
  <si>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</si>
  <si>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</si>
  <si>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</si>
  <si>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</si>
  <si>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</si>
  <si>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</si>
  <si>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</si>
  <si>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</si>
  <si>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</si>
  <si>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</si>
  <si>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</si>
  <si>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</si>
  <si>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</si>
  <si>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</si>
  <si>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</si>
  <si>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</si>
  <si>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</si>
  <si>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</si>
  <si>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</si>
  <si>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</si>
  <si>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</si>
  <si>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</si>
  <si>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</si>
  <si>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</si>
  <si>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</si>
  <si>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</si>
  <si>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</si>
  <si>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</si>
  <si>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</si>
  <si>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</si>
  <si>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</si>
  <si>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</si>
  <si>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</si>
  <si>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</si>
  <si>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</si>
  <si>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</si>
  <si>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</si>
  <si>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</si>
  <si>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</si>
  <si>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</si>
  <si>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</si>
  <si>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</si>
  <si>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</si>
  <si>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</si>
  <si>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</si>
  <si>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</si>
  <si>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</si>
  <si>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</si>
  <si>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</si>
  <si>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</si>
  <si>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</si>
  <si>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</si>
  <si>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</si>
  <si>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</si>
  <si>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</si>
  <si>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</si>
  <si>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</si>
  <si>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</si>
  <si>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</si>
  <si>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</si>
  <si>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</si>
  <si>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</si>
  <si>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</si>
  <si>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</si>
  <si>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</si>
  <si>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</si>
  <si>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</si>
  <si>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</si>
  <si>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</si>
  <si>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</si>
  <si>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</si>
  <si>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</si>
  <si>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</si>
  <si>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</si>
  <si>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</si>
  <si>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</si>
  <si>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</si>
  <si>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</si>
  <si>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</si>
  <si>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</si>
  <si>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</si>
  <si>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</si>
  <si>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</si>
  <si>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</si>
  <si>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</si>
  <si>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</si>
  <si>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</si>
  <si>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</si>
  <si>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</si>
  <si>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</si>
  <si>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</si>
  <si>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</si>
  <si>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</si>
  <si>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</si>
  <si>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</si>
  <si>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</si>
  <si>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</si>
  <si>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</si>
  <si>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</si>
  <si>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</si>
  <si>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</si>
  <si>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</si>
  <si>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</si>
  <si>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</si>
  <si>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</si>
  <si>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</si>
  <si>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</si>
  <si>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</si>
  <si>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</si>
  <si>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</si>
  <si>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</si>
  <si>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</si>
  <si>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</si>
  <si>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</si>
  <si>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</si>
  <si>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</si>
  <si>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</si>
  <si>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</si>
  <si>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</si>
  <si>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</si>
  <si>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</si>
  <si>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</si>
  <si>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</si>
  <si>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</si>
  <si>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</si>
  <si>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</si>
  <si>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</si>
  <si>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</si>
  <si>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</si>
  <si>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</si>
  <si>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</si>
  <si>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</si>
  <si>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</si>
  <si>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</si>
  <si>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</si>
  <si>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</si>
  <si>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</si>
  <si>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</si>
  <si>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</si>
  <si>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</si>
  <si>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</si>
  <si>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</si>
  <si>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</si>
  <si>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</si>
  <si>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</si>
  <si>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</si>
  <si>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</si>
  <si>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</si>
  <si>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</si>
  <si>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</si>
  <si>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</si>
  <si>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</si>
  <si>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</si>
  <si>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</si>
  <si>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</si>
  <si>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</si>
  <si>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</si>
  <si>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</si>
  <si>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</si>
  <si>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</si>
  <si>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</si>
  <si>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</si>
  <si>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</si>
  <si>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</si>
  <si>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</si>
  <si>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</si>
  <si>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</si>
  <si>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</si>
  <si>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</si>
  <si>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</si>
  <si>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</si>
  <si>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</si>
  <si>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</si>
  <si>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</si>
  <si>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</si>
  <si>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</si>
  <si>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</si>
  <si>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</si>
  <si>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</si>
  <si>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</si>
  <si>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</si>
  <si>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</si>
  <si>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</si>
  <si>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</si>
  <si>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</si>
  <si>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</si>
  <si>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</si>
  <si>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</si>
  <si>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</si>
  <si>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</si>
  <si>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</si>
  <si>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</si>
  <si>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</si>
  <si>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</si>
  <si>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</si>
  <si>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</si>
  <si>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</si>
  <si>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</si>
  <si>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</si>
  <si>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</si>
  <si>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</si>
  <si>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</si>
  <si>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</si>
  <si>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</si>
  <si>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</si>
  <si>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</si>
  <si>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</si>
  <si>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</si>
  <si>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</si>
  <si>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</si>
  <si>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</si>
  <si>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</si>
  <si>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</si>
  <si>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</si>
  <si>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</si>
  <si>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</si>
  <si>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</si>
  <si>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</si>
  <si>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</si>
  <si>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</si>
  <si>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</si>
  <si>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</si>
  <si>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</si>
  <si>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</si>
  <si>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</si>
  <si>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</si>
  <si>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</si>
  <si>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</si>
  <si>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</si>
  <si>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</si>
  <si>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</si>
  <si>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</si>
  <si>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</si>
  <si>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</si>
  <si>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</si>
  <si>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</si>
  <si>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</si>
  <si>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</si>
  <si>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</si>
  <si>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</si>
  <si>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</si>
  <si>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</si>
  <si>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</si>
  <si>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</si>
  <si>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</si>
  <si>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</si>
  <si>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</si>
  <si>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</si>
  <si>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</si>
  <si>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</si>
  <si>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</si>
  <si>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</si>
  <si>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</si>
  <si>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</si>
  <si>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</si>
  <si>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</si>
  <si>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</si>
  <si>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</si>
  <si>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</si>
  <si>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</si>
  <si>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</si>
  <si>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</si>
  <si>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</si>
  <si>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</si>
  <si>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</si>
  <si>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</si>
  <si>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</si>
  <si>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</si>
  <si>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</si>
  <si>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</si>
  <si>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</si>
  <si>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</si>
  <si>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</si>
  <si>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</si>
  <si>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</si>
  <si>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</si>
  <si>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</si>
  <si>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</si>
  <si>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</si>
  <si>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</si>
  <si>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</si>
  <si>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</si>
  <si>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</si>
  <si>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</si>
  <si>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</si>
  <si>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</si>
  <si>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</si>
  <si>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</si>
  <si>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</si>
  <si>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</si>
  <si>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</si>
  <si>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</si>
  <si>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</si>
  <si>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</si>
  <si>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</si>
  <si>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</si>
  <si>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</si>
  <si>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</si>
  <si>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</si>
  <si>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</si>
  <si>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</si>
  <si>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</si>
  <si>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</si>
  <si>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</si>
  <si>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</si>
  <si>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</si>
  <si>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</si>
  <si>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</si>
  <si>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</si>
  <si>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</si>
  <si>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</si>
  <si>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</si>
  <si>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</si>
  <si>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</si>
  <si>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</si>
  <si>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</si>
  <si>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</si>
  <si>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</si>
  <si>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</si>
  <si>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</si>
  <si>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</si>
  <si>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</si>
  <si>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</si>
  <si>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</si>
  <si>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</si>
  <si>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</si>
  <si>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</si>
  <si>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</si>
  <si>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</si>
  <si>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</si>
  <si>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</si>
  <si>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</si>
  <si>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</si>
  <si>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</si>
  <si>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</si>
  <si>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</si>
  <si>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</si>
  <si>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</si>
  <si>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</si>
  <si>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</si>
  <si>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</si>
  <si>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</si>
  <si>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</si>
  <si>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</si>
  <si>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</si>
  <si>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</si>
  <si>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</si>
  <si>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</si>
  <si>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</si>
  <si>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</si>
  <si>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</si>
  <si>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</si>
  <si>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</si>
  <si>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</si>
  <si>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</si>
  <si>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</si>
  <si>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</si>
  <si>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</si>
  <si>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</si>
  <si>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</si>
  <si>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</si>
  <si>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</si>
  <si>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</si>
  <si>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</si>
  <si>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</si>
  <si>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</si>
  <si>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</si>
  <si>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</si>
  <si>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</si>
  <si>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</si>
  <si>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</si>
  <si>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</si>
  <si>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</si>
  <si>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</si>
  <si>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</si>
  <si>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</si>
  <si>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</si>
  <si>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</si>
  <si>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</si>
  <si>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</si>
  <si>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</si>
  <si>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</si>
  <si>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</si>
  <si>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</si>
  <si>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</si>
  <si>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</si>
  <si>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</si>
  <si>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</si>
  <si>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</si>
  <si>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</si>
  <si>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</si>
  <si>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</si>
  <si>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</si>
  <si>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</si>
  <si>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</si>
  <si>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</si>
  <si>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</si>
  <si>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</si>
  <si>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</si>
  <si>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</si>
  <si>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</si>
  <si>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</si>
  <si>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</si>
  <si>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</si>
  <si>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</si>
  <si>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</si>
  <si>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</si>
  <si>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</si>
  <si>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</si>
  <si>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</si>
  <si>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</si>
  <si>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</si>
  <si>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</si>
  <si>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</si>
  <si>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</si>
  <si>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</si>
  <si>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</si>
  <si>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</si>
  <si>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</si>
  <si>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</si>
  <si>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</si>
  <si>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</si>
  <si>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05012228</t>
  </si>
  <si>
    <t>HR</t>
  </si>
  <si>
    <t>081210030</t>
  </si>
  <si>
    <t>62230095889</t>
  </si>
  <si>
    <t>74780080JD6L45P7YG07</t>
  </si>
  <si>
    <t>97643</t>
  </si>
  <si>
    <t>BOSQAR d.d.</t>
  </si>
  <si>
    <t>Zagreb</t>
  </si>
  <si>
    <t>Ulica grada Vukovara 23</t>
  </si>
  <si>
    <t>ir@bosqar.com</t>
  </si>
  <si>
    <t>www.bosqar.com</t>
  </si>
  <si>
    <t>M plus Croatia d.o.o.</t>
  </si>
  <si>
    <t>Ulica Vjekoslava Heinzela 62A, 10000 Zagreb, Croatia</t>
  </si>
  <si>
    <t>M+ Agent d.o.o.</t>
  </si>
  <si>
    <t>Ulica grada Vukovara 23, 10000 Zagreb, Croatia</t>
  </si>
  <si>
    <t>Smartflex d.o.o.</t>
  </si>
  <si>
    <t>Smartflex sourcing d.o.o.</t>
  </si>
  <si>
    <t>Vorkplejs Proekt Doel Skopje</t>
  </si>
  <si>
    <t>Ul. Filip Vtori Makedonski br. 3, Skopje, Macedonia</t>
  </si>
  <si>
    <t>M Plus Slovenija d.o.o.</t>
  </si>
  <si>
    <t>Šmartinska cesta 52, Ljubljana, 1000 Ljubljana, Slovenia</t>
  </si>
  <si>
    <t>M Plus Serbia d.o.o.</t>
  </si>
  <si>
    <t>272 Tosin Bunar Street, Novi Beograd, Serbia</t>
  </si>
  <si>
    <t>Technologies Services Holding B.V.</t>
  </si>
  <si>
    <t>La Guardiaweg 58, 1043 DJ Amsterdam, Netherlands</t>
  </si>
  <si>
    <t>M Plus BL d.o.o.</t>
  </si>
  <si>
    <t>117 Mladena Stojanovica Street, 78000 Banja Luka, BH</t>
  </si>
  <si>
    <t xml:space="preserve">M+ BH d.o.o. </t>
  </si>
  <si>
    <t>Džemala Bijedića 39, Sarajevo, BH</t>
  </si>
  <si>
    <t>65-01-0742-16</t>
  </si>
  <si>
    <t xml:space="preserve">Meritus Plus Centar d.o.o. </t>
  </si>
  <si>
    <t>CMC İletişim ve Çağrı Merkezi Hizmetleri A.Ş.</t>
  </si>
  <si>
    <t>Kagithane, Caglayan Mah, Karaagac Sok. ISS No:2/10, Istanbul, Turkey</t>
  </si>
  <si>
    <t>RGN İletişim Hizmetleri A.Ş.</t>
  </si>
  <si>
    <t>Pit İnsan Kaynakları ve Danışmanlık A.Ş.</t>
  </si>
  <si>
    <t>207694-5</t>
  </si>
  <si>
    <t>ISS Sigorta Acentelik Hizmetleri A.Ş.</t>
  </si>
  <si>
    <t>Geomant Global d.o.o.</t>
  </si>
  <si>
    <t>Geomant SRL</t>
  </si>
  <si>
    <t>Cluj-Nacopa city, Bd-ul 21 Decembrie 1989, no.37, ap.16, Cluj county, Romania</t>
  </si>
  <si>
    <t>J12/1990/2010</t>
  </si>
  <si>
    <t>Geomant UK limited</t>
  </si>
  <si>
    <t>Turnpike Gate House, Alcester Heath, Warwickshire, B49 5JG. UK</t>
  </si>
  <si>
    <t>Inova Solutions Inc</t>
  </si>
  <si>
    <t>300 E Main Street, Charlottesville, SAD</t>
  </si>
  <si>
    <t>54-1244668</t>
  </si>
  <si>
    <t>Geomant Algotech Zrt.</t>
  </si>
  <si>
    <t>Budapest 1123, Alkotas u. 50. Hungary</t>
  </si>
  <si>
    <t>01-10-048136</t>
  </si>
  <si>
    <t>Meritus Global Technology d.o.o.</t>
  </si>
  <si>
    <t>Meritus Global Strategics d.o.o.</t>
  </si>
  <si>
    <t>BULB d.o.o.</t>
  </si>
  <si>
    <t>Bulb Upravljanje d.o.o.</t>
  </si>
  <si>
    <t>M+ Georgia LLC</t>
  </si>
  <si>
    <t>Georgia, Tbilisi, Vaja Pshavela Ave. 71a, Georgia</t>
  </si>
  <si>
    <t>M+ Deutschland BPTO Gmbh</t>
  </si>
  <si>
    <t>Büddenstedter Weg 1, 38350 Helmstedt, Germany</t>
  </si>
  <si>
    <t>HRB 235298 B</t>
  </si>
  <si>
    <t xml:space="preserve">VORKPLEJS POSREDUVANJE I PRIVREMENO VRABOTUVANJE </t>
  </si>
  <si>
    <t>Ul. Filip vtori Makedonski br.3 / del 2-1 kat 4, Skopje centar, Skopje, Macedonia</t>
  </si>
  <si>
    <t>Mplus Germany GmbH</t>
  </si>
  <si>
    <t>HRB 100754</t>
  </si>
  <si>
    <t xml:space="preserve">Mplus Süd GmbH </t>
  </si>
  <si>
    <t>Katharinenstr. 17, D-04109 Leipzig, Germany</t>
  </si>
  <si>
    <t>HRB 44718</t>
  </si>
  <si>
    <t xml:space="preserve">Mplus Nord GmbH </t>
  </si>
  <si>
    <t>Neubrandenburger Str. 14, 17291 Prenzlau, Germany</t>
  </si>
  <si>
    <t>HRB 15374 NP</t>
  </si>
  <si>
    <t>Mplus Mitte GmbH</t>
  </si>
  <si>
    <t>Böcklerstraße 219b 38102 Braunschweig, Germany</t>
  </si>
  <si>
    <t>HRB 205650</t>
  </si>
  <si>
    <t>Mplus Gran Canaria S.L.U.</t>
  </si>
  <si>
    <t>C. Teobaldo Power 1, Maspalomas, Spain</t>
  </si>
  <si>
    <t>HRB GC-47749</t>
  </si>
  <si>
    <t>Conectart a.s.</t>
  </si>
  <si>
    <t>Vinohradská 3217/167, Prague, Czechia</t>
  </si>
  <si>
    <t>07877935</t>
  </si>
  <si>
    <t xml:space="preserve">Megalax Real, s.r.o. </t>
  </si>
  <si>
    <t>07774656</t>
  </si>
  <si>
    <t>ATODA spol. s.r.o.</t>
  </si>
  <si>
    <t>Lidická tř. 2331/6a, Češke Budejovice, Czechia</t>
  </si>
  <si>
    <t>SnackCall s.r.o.</t>
  </si>
  <si>
    <t>Sladkovského 595, Kolin, Czechia</t>
  </si>
  <si>
    <t>05776287</t>
  </si>
  <si>
    <t>Conectart Poland Sp.z o.o.</t>
  </si>
  <si>
    <t>Al. Korfantego 2, Katowice, Poland</t>
  </si>
  <si>
    <t>000038111</t>
  </si>
  <si>
    <t>FJO Slovakia s.r.o.</t>
  </si>
  <si>
    <t>Piaristická 2, Nitra, Slovakia</t>
  </si>
  <si>
    <t xml:space="preserve">HBY Slovakia s.r.o. </t>
  </si>
  <si>
    <t>Conectart Slovakia s. r. o.</t>
  </si>
  <si>
    <t>GRAIA ANALYTICS D.O.O.</t>
  </si>
  <si>
    <t>Tošin bunar 272, Beograd, Serbia</t>
  </si>
  <si>
    <t>22097008</t>
  </si>
  <si>
    <t>Graia tehnologije d.o.o.</t>
  </si>
  <si>
    <t>Ulica grada Vukovara 23, Zagreb, Croatia</t>
  </si>
  <si>
    <t>081657084</t>
  </si>
  <si>
    <t>Moderna Ventures B.V.</t>
  </si>
  <si>
    <t>Naritaweg 165, Amsterdam, Netherlands</t>
  </si>
  <si>
    <t>Moderna Ventures S.A.</t>
  </si>
  <si>
    <t>Via Industrie 25, 6512 Giubiasco, Switzerland</t>
  </si>
  <si>
    <t>CH-501.3.016.666-8</t>
  </si>
  <si>
    <t>M Plus Smart Hub Romania SRL</t>
  </si>
  <si>
    <t>Splaiul Independenţei nr. 319, Sectorul 6, Cladire ob. 403A, Scara 1, Etaj 2 Dreapta, Bukurešt, Romania</t>
  </si>
  <si>
    <t>M+ Slovakia, s.r.o.</t>
  </si>
  <si>
    <t>Jarošova 1,  Bratislava - mestská časť Nové Mesto  831 03, Bratislava, Slovakia</t>
  </si>
  <si>
    <t xml:space="preserve">54 938 180 </t>
  </si>
  <si>
    <t>Workplace Projekt - Adria d.o.o. za usluge</t>
  </si>
  <si>
    <t>Workplace Projekt d.o.o. za usluge</t>
  </si>
  <si>
    <t>Workplace solutions d.o.o.</t>
  </si>
  <si>
    <t>Bulevar Milutina Milankovića 11g, Beograd, Serbia</t>
  </si>
  <si>
    <t>MPS Integration d.o.o.</t>
  </si>
  <si>
    <t>Integrator Holding d.o.o.</t>
  </si>
  <si>
    <t>Manpower d.o.o., Slovenia</t>
  </si>
  <si>
    <t>Vilharjeva cesta 46, Ljubljana, Slovenia</t>
  </si>
  <si>
    <t>ManpowerGroup Bulgaria</t>
  </si>
  <si>
    <t>14, Filip Kutev str, Sofia, Bulgaria</t>
  </si>
  <si>
    <t>Manpower Bulgaria</t>
  </si>
  <si>
    <t>Business Integrator d.o.o.</t>
  </si>
  <si>
    <t>Bulevar Mihajla Pupina 6a, Beograd, Serbia</t>
  </si>
  <si>
    <t>Manpower Munkaerő Szervezési Kft</t>
  </si>
  <si>
    <t>Váci road 76., Budapest, Hungary</t>
  </si>
  <si>
    <t>10407745-2-41</t>
  </si>
  <si>
    <t xml:space="preserve">Manpower Business Solutions Kft </t>
  </si>
  <si>
    <t>14073463-2-41</t>
  </si>
  <si>
    <t xml:space="preserve">Manpower d.o.o. </t>
  </si>
  <si>
    <t xml:space="preserve">Manpower Savjetovanje d.o.o. </t>
  </si>
  <si>
    <t>Fra Andjela Zvizdovica 1, Sarajevo, BH</t>
  </si>
  <si>
    <t>065-0-22-004153</t>
  </si>
  <si>
    <t xml:space="preserve">Manpower Business Solutions d.o.o. </t>
  </si>
  <si>
    <t>Graia Kft</t>
  </si>
  <si>
    <t>Alkotás utca 50., Budimpešta, Hungary</t>
  </si>
  <si>
    <t>01-09-421246</t>
  </si>
  <si>
    <t>Graia Analytics d.o.o.</t>
  </si>
  <si>
    <t>VALORIS CENTER SRL</t>
  </si>
  <si>
    <t>Șoseaua Dudești-Pantelimon 42, București 033094, Romania</t>
  </si>
  <si>
    <t>J2006006644406</t>
  </si>
  <si>
    <t xml:space="preserve">VALORIS HR SRL </t>
  </si>
  <si>
    <t>Bucureşti Sectorul 3, Şos. DUDEŞTI-PANTELIMON, Nr. 42, Clădirea RAMS CENTER, birou 2, Etaj 7, Romania</t>
  </si>
  <si>
    <t xml:space="preserve">VALORIS CENTER OUTSOURCING d.o.o. </t>
  </si>
  <si>
    <t>Makedonska 30, Beograd (Stari grad) 11000, Serbia</t>
  </si>
  <si>
    <t>Kanatol IEDC Limited</t>
  </si>
  <si>
    <t>Nicosia 10-12 Florinis Street, Cyprus</t>
  </si>
  <si>
    <t>HR434019</t>
  </si>
  <si>
    <t>Mlinar nekretnine d.o.o.</t>
  </si>
  <si>
    <t>081219272</t>
  </si>
  <si>
    <t>Panvita Grupa d.o.o</t>
  </si>
  <si>
    <t>081027776</t>
  </si>
  <si>
    <t>Future Food Solution</t>
  </si>
  <si>
    <t>Razlagova ulica 4, 2000 Maribor, Slovenia</t>
  </si>
  <si>
    <t>Future Food Solution d.o.o.</t>
  </si>
  <si>
    <t>081650398</t>
  </si>
  <si>
    <t>Future Food Resolution d.o.o.</t>
  </si>
  <si>
    <t>081624148</t>
  </si>
  <si>
    <t>Future Food Resolutions Dva d.o.o.</t>
  </si>
  <si>
    <t>Panvita Holding d.o.o.</t>
  </si>
  <si>
    <t>Rakičan, Lendavska 5, Slovenia</t>
  </si>
  <si>
    <t>9692550</t>
  </si>
  <si>
    <t>Panvita Mesnine d.o.o.</t>
  </si>
  <si>
    <t>6579655</t>
  </si>
  <si>
    <t>Panvita MIR d.d.</t>
  </si>
  <si>
    <t>Ljutomerska cesta 28B, Gornja Radgona, Slovenia</t>
  </si>
  <si>
    <t>5458897</t>
  </si>
  <si>
    <t>Panvita Agromerkur d.o.o.</t>
  </si>
  <si>
    <t>Industrijska ulica 8, Murska Sobota, Slovenia</t>
  </si>
  <si>
    <t>5151309</t>
  </si>
  <si>
    <t>Panvita AVE d.o.o.</t>
  </si>
  <si>
    <t>Narodnog fronta 12, Beograd, Serbia</t>
  </si>
  <si>
    <t>108843205</t>
  </si>
  <si>
    <t>Panvita d.o.o.</t>
  </si>
  <si>
    <t>Lendavska 5, Rakičan, Slovenia</t>
  </si>
  <si>
    <t>5151333</t>
  </si>
  <si>
    <t>Panvita Kmetijstvo d.o.o.</t>
  </si>
  <si>
    <t>1794892</t>
  </si>
  <si>
    <t>Panvita Veterina d.o.o.</t>
  </si>
  <si>
    <t>1270427</t>
  </si>
  <si>
    <t>Panvita Prašičereja d.o.o.</t>
  </si>
  <si>
    <t>1794884</t>
  </si>
  <si>
    <t>Panvita Posestvo Motvarjevci d.o.o.</t>
  </si>
  <si>
    <t>Motvarjevci 48, Prosenjakovci, Slovenia</t>
  </si>
  <si>
    <t>1795333</t>
  </si>
  <si>
    <t>Panvita SK Motvarjevci d.o.o.</t>
  </si>
  <si>
    <t>7095279</t>
  </si>
  <si>
    <t>Panvita PRM d.o.o.</t>
  </si>
  <si>
    <t>1808702</t>
  </si>
  <si>
    <t>MLINAR pekarska industrija d.o.o.</t>
  </si>
  <si>
    <t>Radnička cesta 228C, Zagreb, Croatia</t>
  </si>
  <si>
    <t>010015470</t>
  </si>
  <si>
    <t>Hleb i Kifle doo</t>
  </si>
  <si>
    <t>Milutina Milankovića 7V, Beograd, Serbia</t>
  </si>
  <si>
    <t>20301708</t>
  </si>
  <si>
    <t>Mlinar S d.o.o.</t>
  </si>
  <si>
    <t>Cesta na Brdo 85, Ljubljana, Slovenia</t>
  </si>
  <si>
    <t>6192076000</t>
  </si>
  <si>
    <t>SEE Bakery International S.a.r.l.</t>
  </si>
  <si>
    <t>28, Boulevard F.W Raiffeisen, Grand Duchy of Luxembourg</t>
  </si>
  <si>
    <t>B254162</t>
  </si>
  <si>
    <t>SEE Bakery Topco S.a.r.l.</t>
  </si>
  <si>
    <t>B229992</t>
  </si>
  <si>
    <t>Fresh Food Production d.o.o.</t>
  </si>
  <si>
    <t>081468823</t>
  </si>
  <si>
    <t>Mplus SA Ltd</t>
  </si>
  <si>
    <t>15 York Street, Kensington B Randburg, South Africa</t>
  </si>
  <si>
    <t>2024/805536/07</t>
  </si>
  <si>
    <t>ATP Sinergija d.o.o.</t>
  </si>
  <si>
    <t>Ulica kneza Borne 1, Zagreb, Croatia</t>
  </si>
  <si>
    <t>ATP Partners Group d.o.o.</t>
  </si>
  <si>
    <t>Savska cesta 106, Zagreb, Croatia</t>
  </si>
  <si>
    <t>ATP Partners Slavonija d.o.o.</t>
  </si>
  <si>
    <t>Vukovarska cesta 31, Osijek, Croatia</t>
  </si>
  <si>
    <t>ATP Partners Istra i Kvarner d.o.o.</t>
  </si>
  <si>
    <t>Jurja Dobrile 9, Pazin, Croatia</t>
  </si>
  <si>
    <t>ATP Partners d.o.o.</t>
  </si>
  <si>
    <t>ATP Partners Dalmacija d.o.o.</t>
  </si>
  <si>
    <t>Trg Hrvatske bratske zajednice 3, Split, Croatia</t>
  </si>
  <si>
    <t>ATP Partners Sjever d.o.o.</t>
  </si>
  <si>
    <t>Kapucinski trg 5, Varaždin, Croatia</t>
  </si>
  <si>
    <t>n/a</t>
  </si>
  <si>
    <t>Filip Ružička</t>
  </si>
  <si>
    <t xml:space="preserve">00385 (1) 6447 899 </t>
  </si>
  <si>
    <t>filip.ruzicka@mplusgroup.eu</t>
  </si>
  <si>
    <t>Deloitte d.o.o.</t>
  </si>
  <si>
    <t>Katarina Kadunc</t>
  </si>
  <si>
    <t>balance as at 31.12.2025.</t>
  </si>
  <si>
    <t>Submitter: BOSQAR d.d.</t>
  </si>
  <si>
    <t xml:space="preserve">                   NOTES TO FINANCIAL STATEMENTS – AFS
Name of the issuer:   BOSQAR d.d.
Personal identification number (OIB):  62230095889
Reporting period: 1.1.2025.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</si>
  <si>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for the period 1.1.2025. to 31.12.2025.</t>
  </si>
  <si>
    <t>for the 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</si>
</sst>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b/>
      <sz val="9"/>
      <name val="Arial"/>
      <family val="2"/>
    </font>
    <font>
      <u/>
      <sz val="10"/>
      <color theme="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xf numFmtId="0" fontId="43" fillId="0" borderId="0" applyNumberFormat="0" applyFill="0" applyBorder="0" applyAlignment="0" applyProtection="0"/>
  </cellStyleXfs>
  <cellXfs count="27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Protection="1">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4" fillId="11" borderId="13" xfId="4" applyFont="1" applyFill="1" applyBorder="1" applyAlignment="1" applyProtection="1">
      <alignment horizontal="left" vertical="center"/>
      <protection locked="0"/>
    </xf>
    <xf numFmtId="0" fontId="27" fillId="10" borderId="10" xfId="0" applyFont="1" applyFill="1" applyBorder="1"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49" fontId="4" fillId="11" borderId="13" xfId="4" applyNumberFormat="1" applyFont="1" applyFill="1" applyBorder="1" applyAlignment="1" applyProtection="1">
      <alignment horizontal="left" vertical="center"/>
      <protection locked="0"/>
    </xf>
    <xf numFmtId="0" fontId="27" fillId="10" borderId="10" xfId="4" applyFont="1" applyFill="1" applyBorder="1" applyAlignment="1" applyProtection="1">
      <alignment vertical="top"/>
      <protection locked="0"/>
    </xf>
    <xf numFmtId="0" fontId="27" fillId="10" borderId="0" xfId="4" applyFont="1" applyFill="1" applyAlignment="1" applyProtection="1">
      <alignment vertical="top"/>
      <protection locked="0"/>
    </xf>
    <xf numFmtId="0" fontId="27" fillId="10" borderId="0" xfId="4" applyFont="1" applyFill="1" applyProtection="1">
      <protection locked="0"/>
    </xf>
    <xf numFmtId="0" fontId="27" fillId="10" borderId="11" xfId="4" applyFont="1" applyFill="1" applyBorder="1" applyProtection="1">
      <protection locked="0"/>
    </xf>
    <xf numFmtId="0" fontId="27" fillId="10" borderId="0" xfId="0" applyFont="1" applyFill="1" applyAlignment="1" applyProtection="1">
      <alignment wrapText="1"/>
      <protection locked="0"/>
    </xf>
    <xf numFmtId="0" fontId="27" fillId="10" borderId="1" xfId="4" applyFont="1" applyFill="1" applyBorder="1" applyAlignment="1" applyProtection="1">
      <alignment horizontal="left"/>
      <protection locked="0"/>
    </xf>
    <xf numFmtId="0" fontId="27" fillId="10" borderId="1" xfId="4" applyFont="1" applyFill="1" applyBorder="1" applyAlignment="1" applyProtection="1">
      <alignment horizontal="left" vertical="top"/>
      <protection locked="0"/>
    </xf>
    <xf numFmtId="0" fontId="27" fillId="10" borderId="0" xfId="4" applyFont="1" applyFill="1" applyAlignment="1" applyProtection="1">
      <alignment horizontal="left"/>
      <protection locked="0"/>
    </xf>
    <xf numFmtId="0" fontId="27" fillId="10" borderId="11" xfId="4" applyFont="1" applyFill="1" applyBorder="1" applyAlignment="1" applyProtection="1">
      <alignment horizontal="left"/>
      <protection locked="0"/>
    </xf>
    <xf numFmtId="0" fontId="27" fillId="10" borderId="10" xfId="4" applyFont="1" applyFill="1" applyBorder="1" applyAlignment="1" applyProtection="1">
      <alignment horizontal="left" vertical="top"/>
      <protection locked="0"/>
    </xf>
    <xf numFmtId="0" fontId="27" fillId="10" borderId="0" xfId="4" applyFont="1" applyFill="1" applyAlignment="1" applyProtection="1">
      <alignment horizontal="left" vertical="top"/>
      <protection locked="0"/>
    </xf>
    <xf numFmtId="0" fontId="42" fillId="11" borderId="3" xfId="4" applyFont="1" applyFill="1" applyBorder="1" applyAlignment="1" applyProtection="1">
      <alignment horizontal="left" vertical="center"/>
      <protection locked="0"/>
    </xf>
    <xf numFmtId="0" fontId="30" fillId="10" borderId="11" xfId="4" applyFont="1" applyFill="1" applyBorder="1" applyProtection="1">
      <protection locked="0"/>
    </xf>
    <xf numFmtId="0" fontId="42" fillId="11" borderId="3" xfId="5" applyFont="1" applyFill="1" applyBorder="1" applyAlignment="1" applyProtection="1">
      <alignment horizontal="left" vertical="center"/>
      <protection locked="0"/>
    </xf>
    <xf numFmtId="0" fontId="42" fillId="11" borderId="2" xfId="5" applyFont="1" applyFill="1" applyBorder="1" applyAlignment="1" applyProtection="1">
      <alignment horizontal="left" vertical="center"/>
      <protection locked="0"/>
    </xf>
    <xf numFmtId="0" fontId="42" fillId="11" borderId="4" xfId="5" applyFont="1" applyFill="1" applyBorder="1" applyAlignment="1" applyProtection="1">
      <alignment horizontal="left" vertical="center"/>
      <protection locked="0"/>
    </xf>
    <xf numFmtId="0" fontId="4" fillId="11" borderId="2" xfId="5" applyFont="1" applyFill="1" applyBorder="1" applyAlignment="1" applyProtection="1">
      <alignment horizontal="left" vertical="center"/>
      <protection locked="0"/>
    </xf>
    <xf numFmtId="0" fontId="4" fillId="11" borderId="4" xfId="5" applyFont="1" applyFill="1" applyBorder="1" applyAlignment="1" applyProtection="1">
      <alignment horizontal="left" vertical="center"/>
      <protection locked="0"/>
    </xf>
    <xf numFmtId="0" fontId="4" fillId="11" borderId="13" xfId="5" applyFont="1" applyFill="1" applyBorder="1" applyAlignment="1" applyProtection="1">
      <alignment horizontal="left" vertical="center"/>
      <protection locked="0"/>
    </xf>
    <xf numFmtId="0" fontId="4" fillId="11" borderId="3" xfId="5" applyFont="1" applyFill="1" applyBorder="1" applyAlignment="1" applyProtection="1">
      <alignment horizontal="left" vertical="center"/>
      <protection locked="0"/>
    </xf>
    <xf numFmtId="0" fontId="4" fillId="11" borderId="13" xfId="5" quotePrefix="1" applyFont="1" applyFill="1" applyBorder="1" applyAlignment="1" applyProtection="1">
      <alignment horizontal="left" vertical="center"/>
      <protection locked="0"/>
    </xf>
    <xf numFmtId="4" fontId="5" fillId="9" borderId="14" xfId="0" applyNumberFormat="1" applyFont="1" applyFill="1" applyBorder="1" applyAlignment="1" applyProtection="1">
      <alignment horizontal="right" vertical="center" shrinkToFit="1"/>
      <protection locked="0"/>
    </xf>
    <xf numFmtId="3" fontId="4" fillId="11" borderId="13" xfId="0" applyNumberFormat="1" applyFont="1" applyFill="1" applyBorder="1" applyAlignment="1" applyProtection="1">
      <alignment horizontal="center" vertical="center"/>
      <protection locked="0"/>
    </xf>
    <xf numFmtId="0" fontId="27" fillId="10" borderId="0" xfId="0" applyFont="1" applyFill="1" applyAlignment="1">
      <alignment vertical="top"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43" fillId="11" borderId="3" xfId="6" applyFill="1" applyBorder="1" applyAlignment="1" applyProtection="1">
      <alignment vertical="center"/>
      <protection locked="0"/>
    </xf>
    <xf numFmtId="0" fontId="27" fillId="10" borderId="1" xfId="4" applyFont="1" applyFill="1" applyBorder="1" applyProtection="1">
      <protection locked="0"/>
    </xf>
    <xf numFmtId="0" fontId="27" fillId="10" borderId="1" xfId="4" applyFont="1" applyFill="1" applyBorder="1" applyAlignment="1" applyProtection="1">
      <alignment vertical="top"/>
      <protection locked="0"/>
    </xf>
    <xf numFmtId="0" fontId="27" fillId="10" borderId="1" xfId="0" applyFont="1" applyFill="1" applyBorder="1" applyAlignment="1" applyProtection="1">
      <alignment vertical="top" wrapText="1"/>
      <protection locked="0"/>
    </xf>
    <xf numFmtId="0" fontId="4" fillId="11" borderId="3" xfId="4" applyFont="1" applyFill="1" applyBorder="1" applyAlignment="1" applyProtection="1">
      <alignment horizontal="left" vertical="center" wrapText="1"/>
      <protection locked="0"/>
    </xf>
    <xf numFmtId="0" fontId="4" fillId="11" borderId="2" xfId="4" applyFont="1" applyFill="1" applyBorder="1" applyAlignment="1" applyProtection="1">
      <alignment horizontal="left" vertical="center" wrapText="1"/>
      <protection locked="0"/>
    </xf>
    <xf numFmtId="0" fontId="4" fillId="11" borderId="4" xfId="4" applyFont="1" applyFill="1" applyBorder="1" applyAlignment="1" applyProtection="1">
      <alignment horizontal="left" vertical="center" wrapText="1"/>
      <protection locked="0"/>
    </xf>
    <xf numFmtId="0" fontId="27" fillId="10" borderId="1" xfId="4" applyFont="1" applyFill="1" applyBorder="1" applyAlignment="1" applyProtection="1">
      <alignment horizontal="left"/>
      <protection locked="0"/>
    </xf>
    <xf numFmtId="0" fontId="27" fillId="10" borderId="1" xfId="4" applyFont="1" applyFill="1" applyBorder="1" applyAlignment="1" applyProtection="1">
      <alignment horizontal="left" vertical="top"/>
      <protection locked="0"/>
    </xf>
    <xf numFmtId="0" fontId="4" fillId="0" borderId="3" xfId="4" applyFont="1" applyBorder="1" applyAlignment="1" applyProtection="1">
      <alignment horizontal="left" vertical="center"/>
      <protection locked="0"/>
    </xf>
    <xf numFmtId="0" fontId="4" fillId="0" borderId="2" xfId="4" applyFont="1" applyBorder="1" applyAlignment="1" applyProtection="1">
      <alignment horizontal="left" vertical="center"/>
      <protection locked="0"/>
    </xf>
    <xf numFmtId="0" fontId="27" fillId="10" borderId="0" xfId="0" applyFont="1" applyFill="1" applyAlignment="1" applyProtection="1">
      <alignment vertical="top" wrapText="1"/>
      <protection locked="0"/>
    </xf>
    <xf numFmtId="0" fontId="4" fillId="11" borderId="3" xfId="5" applyFont="1" applyFill="1" applyBorder="1" applyAlignment="1" applyProtection="1">
      <alignment horizontal="left" vertical="center"/>
      <protection locked="0"/>
    </xf>
    <xf numFmtId="0" fontId="4" fillId="11" borderId="2" xfId="5" applyFont="1" applyFill="1" applyBorder="1" applyAlignment="1" applyProtection="1">
      <alignment horizontal="left" vertical="center"/>
      <protection locked="0"/>
    </xf>
    <xf numFmtId="0" fontId="4" fillId="11" borderId="4" xfId="5" applyFont="1" applyFill="1" applyBorder="1" applyAlignment="1" applyProtection="1">
      <alignment horizontal="left" vertical="center"/>
      <protection locked="0"/>
    </xf>
    <xf numFmtId="0" fontId="27" fillId="10" borderId="0" xfId="4" applyFont="1" applyFill="1" applyProtection="1">
      <protection locked="0"/>
    </xf>
    <xf numFmtId="0" fontId="27" fillId="10" borderId="0" xfId="4" applyFont="1" applyFill="1" applyAlignment="1" applyProtection="1">
      <alignment vertical="top"/>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3 2" xfId="4" xr:uid="{3914F291-CA52-4C28-BCA6-1166FB0019B2}"/>
    <cellStyle name="Normal 3 2 2" xfId="5" xr:uid="{687BF4B7-334C-48C5-A721-C18046F48352}"/>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9"/>
  <sheetViews>
    <sheetView view="pageBreakPreview" topLeftCell="A216" zoomScaleNormal="100" zoomScaleSheetLayoutView="100" workbookViewId="0">
      <selection activeCell="K233" sqref="K233"/>
    </sheetView>
  </sheetViews>
  <sheetFormatPr defaultRowHeight="13.2" x14ac:dyDescent="0.25"/>
  <cols>
    <col min="9" max="9" width="13.44140625" customWidth="1"/>
  </cols>
  <sheetData>
    <row r="1" spans="1:10" ht="15.6" x14ac:dyDescent="0.25">
      <c r="A1" s="166"/>
      <c r="B1" s="167"/>
      <c r="C1" s="167"/>
      <c r="D1" s="8"/>
      <c r="E1" s="8"/>
      <c r="F1" s="8"/>
      <c r="G1" s="8"/>
      <c r="H1" s="8"/>
      <c r="I1" s="8"/>
      <c r="J1" s="9"/>
    </row>
    <row r="2" spans="1:10" ht="14.4" customHeight="1" x14ac:dyDescent="0.25">
      <c r="A2" s="168" t="s">
        <v>0</v>
      </c>
      <c r="B2" s="169"/>
      <c r="C2" s="169"/>
      <c r="D2" s="169"/>
      <c r="E2" s="169"/>
      <c r="F2" s="169"/>
      <c r="G2" s="169"/>
      <c r="H2" s="169"/>
      <c r="I2" s="169"/>
      <c r="J2" s="170"/>
    </row>
    <row r="3" spans="1:10" ht="13.8" x14ac:dyDescent="0.25">
      <c r="A3" s="32"/>
      <c r="B3" s="33"/>
      <c r="C3" s="33"/>
      <c r="D3" s="33"/>
      <c r="E3" s="33"/>
      <c r="F3" s="33"/>
      <c r="G3" s="33"/>
      <c r="H3" s="33"/>
      <c r="I3" s="33"/>
      <c r="J3" s="34"/>
    </row>
    <row r="4" spans="1:10" ht="33.6" customHeight="1" x14ac:dyDescent="0.25">
      <c r="A4" s="171" t="s">
        <v>1</v>
      </c>
      <c r="B4" s="172"/>
      <c r="C4" s="172"/>
      <c r="D4" s="172"/>
      <c r="E4" s="173">
        <v>45658</v>
      </c>
      <c r="F4" s="174"/>
      <c r="G4" s="40" t="s">
        <v>2</v>
      </c>
      <c r="H4" s="173">
        <v>46022</v>
      </c>
      <c r="I4" s="174"/>
      <c r="J4" s="10"/>
    </row>
    <row r="5" spans="1:10" s="45" customFormat="1" ht="10.199999999999999" customHeight="1" x14ac:dyDescent="0.3">
      <c r="A5" s="175"/>
      <c r="B5" s="176"/>
      <c r="C5" s="176"/>
      <c r="D5" s="176"/>
      <c r="E5" s="176"/>
      <c r="F5" s="176"/>
      <c r="G5" s="176"/>
      <c r="H5" s="176"/>
      <c r="I5" s="176"/>
      <c r="J5" s="177"/>
    </row>
    <row r="6" spans="1:10" ht="20.399999999999999" customHeight="1" x14ac:dyDescent="0.25">
      <c r="A6" s="35"/>
      <c r="B6" s="46" t="s">
        <v>3</v>
      </c>
      <c r="C6" s="36"/>
      <c r="D6" s="36"/>
      <c r="E6" s="58">
        <v>2025</v>
      </c>
      <c r="F6" s="47"/>
      <c r="G6" s="40"/>
      <c r="H6" s="47"/>
      <c r="I6" s="47"/>
      <c r="J6" s="19"/>
    </row>
    <row r="7" spans="1:10" s="49" customFormat="1" ht="10.95" customHeight="1" x14ac:dyDescent="0.25">
      <c r="A7" s="35"/>
      <c r="B7" s="36"/>
      <c r="C7" s="36"/>
      <c r="D7" s="36"/>
      <c r="E7" s="48"/>
      <c r="F7" s="48"/>
      <c r="G7" s="40"/>
      <c r="H7" s="48"/>
      <c r="I7" s="48"/>
      <c r="J7" s="19"/>
    </row>
    <row r="8" spans="1:10" ht="37.950000000000003" customHeight="1" x14ac:dyDescent="0.25">
      <c r="A8" s="179" t="s">
        <v>4</v>
      </c>
      <c r="B8" s="180"/>
      <c r="C8" s="180"/>
      <c r="D8" s="180"/>
      <c r="E8" s="180"/>
      <c r="F8" s="180"/>
      <c r="G8" s="180"/>
      <c r="H8" s="180"/>
      <c r="I8" s="180"/>
      <c r="J8" s="11"/>
    </row>
    <row r="9" spans="1:10" ht="13.8" x14ac:dyDescent="0.25">
      <c r="A9" s="12"/>
      <c r="B9" s="29"/>
      <c r="C9" s="29"/>
      <c r="D9" s="29"/>
      <c r="E9" s="178"/>
      <c r="F9" s="178"/>
      <c r="G9" s="125"/>
      <c r="H9" s="125"/>
      <c r="I9" s="38"/>
      <c r="J9" s="39"/>
    </row>
    <row r="10" spans="1:10" ht="25.95" customHeight="1" x14ac:dyDescent="0.25">
      <c r="A10" s="144" t="s">
        <v>5</v>
      </c>
      <c r="B10" s="145"/>
      <c r="C10" s="156" t="s">
        <v>444</v>
      </c>
      <c r="D10" s="157"/>
      <c r="E10" s="30"/>
      <c r="F10" s="181" t="s">
        <v>6</v>
      </c>
      <c r="G10" s="182"/>
      <c r="H10" s="161" t="s">
        <v>445</v>
      </c>
      <c r="I10" s="162"/>
      <c r="J10" s="13"/>
    </row>
    <row r="11" spans="1:10" ht="15.6" customHeight="1" x14ac:dyDescent="0.25">
      <c r="A11" s="12"/>
      <c r="B11" s="29"/>
      <c r="C11" s="29"/>
      <c r="D11" s="29"/>
      <c r="E11" s="165"/>
      <c r="F11" s="165"/>
      <c r="G11" s="165"/>
      <c r="H11" s="165"/>
      <c r="I11" s="31"/>
      <c r="J11" s="13"/>
    </row>
    <row r="12" spans="1:10" ht="21" customHeight="1" x14ac:dyDescent="0.25">
      <c r="A12" s="127" t="s">
        <v>7</v>
      </c>
      <c r="B12" s="145"/>
      <c r="C12" s="156" t="s">
        <v>446</v>
      </c>
      <c r="D12" s="157"/>
      <c r="E12" s="164"/>
      <c r="F12" s="165"/>
      <c r="G12" s="165"/>
      <c r="H12" s="165"/>
      <c r="I12" s="31"/>
      <c r="J12" s="13"/>
    </row>
    <row r="13" spans="1:10" ht="10.95" customHeight="1" x14ac:dyDescent="0.25">
      <c r="A13" s="30"/>
      <c r="B13" s="31"/>
      <c r="C13" s="29"/>
      <c r="D13" s="29"/>
      <c r="E13" s="125"/>
      <c r="F13" s="125"/>
      <c r="G13" s="125"/>
      <c r="H13" s="125"/>
      <c r="I13" s="29"/>
      <c r="J13" s="14"/>
    </row>
    <row r="14" spans="1:10" ht="22.95" customHeight="1" x14ac:dyDescent="0.25">
      <c r="A14" s="127" t="s">
        <v>8</v>
      </c>
      <c r="B14" s="155"/>
      <c r="C14" s="156" t="s">
        <v>447</v>
      </c>
      <c r="D14" s="157"/>
      <c r="E14" s="163"/>
      <c r="F14" s="146"/>
      <c r="G14" s="44" t="s">
        <v>9</v>
      </c>
      <c r="H14" s="161" t="s">
        <v>448</v>
      </c>
      <c r="I14" s="162"/>
      <c r="J14" s="41"/>
    </row>
    <row r="15" spans="1:10" ht="14.4" customHeight="1" x14ac:dyDescent="0.25">
      <c r="A15" s="30"/>
      <c r="B15" s="31"/>
      <c r="C15" s="29"/>
      <c r="D15" s="29"/>
      <c r="E15" s="125"/>
      <c r="F15" s="125"/>
      <c r="G15" s="125"/>
      <c r="H15" s="125"/>
      <c r="I15" s="29"/>
      <c r="J15" s="14"/>
    </row>
    <row r="16" spans="1:10" ht="13.2" customHeight="1" x14ac:dyDescent="0.25">
      <c r="A16" s="127" t="s">
        <v>10</v>
      </c>
      <c r="B16" s="155"/>
      <c r="C16" s="156" t="s">
        <v>449</v>
      </c>
      <c r="D16" s="157"/>
      <c r="E16" s="37"/>
      <c r="F16" s="37"/>
      <c r="G16" s="37"/>
      <c r="H16" s="37"/>
      <c r="I16" s="37"/>
      <c r="J16" s="41"/>
    </row>
    <row r="17" spans="1:10" ht="14.4" customHeight="1" x14ac:dyDescent="0.25">
      <c r="A17" s="158"/>
      <c r="B17" s="159"/>
      <c r="C17" s="159"/>
      <c r="D17" s="159"/>
      <c r="E17" s="159"/>
      <c r="F17" s="159"/>
      <c r="G17" s="159"/>
      <c r="H17" s="159"/>
      <c r="I17" s="159"/>
      <c r="J17" s="160"/>
    </row>
    <row r="18" spans="1:10" x14ac:dyDescent="0.25">
      <c r="A18" s="144" t="s">
        <v>11</v>
      </c>
      <c r="B18" s="145"/>
      <c r="C18" s="129" t="s">
        <v>450</v>
      </c>
      <c r="D18" s="130"/>
      <c r="E18" s="130"/>
      <c r="F18" s="130"/>
      <c r="G18" s="130"/>
      <c r="H18" s="130"/>
      <c r="I18" s="130"/>
      <c r="J18" s="131"/>
    </row>
    <row r="19" spans="1:10" ht="13.8" x14ac:dyDescent="0.25">
      <c r="A19" s="12"/>
      <c r="B19" s="29"/>
      <c r="C19" s="43"/>
      <c r="D19" s="29"/>
      <c r="E19" s="125"/>
      <c r="F19" s="125"/>
      <c r="G19" s="125"/>
      <c r="H19" s="125"/>
      <c r="I19" s="29"/>
      <c r="J19" s="14"/>
    </row>
    <row r="20" spans="1:10" ht="13.8" x14ac:dyDescent="0.25">
      <c r="A20" s="144" t="s">
        <v>12</v>
      </c>
      <c r="B20" s="145"/>
      <c r="C20" s="161">
        <v>10000</v>
      </c>
      <c r="D20" s="162"/>
      <c r="E20" s="125"/>
      <c r="F20" s="125"/>
      <c r="G20" s="129" t="s">
        <v>451</v>
      </c>
      <c r="H20" s="130"/>
      <c r="I20" s="130"/>
      <c r="J20" s="131"/>
    </row>
    <row r="21" spans="1:10" ht="13.8" x14ac:dyDescent="0.25">
      <c r="A21" s="12"/>
      <c r="B21" s="29"/>
      <c r="C21" s="29"/>
      <c r="D21" s="29"/>
      <c r="E21" s="125"/>
      <c r="F21" s="125"/>
      <c r="G21" s="125"/>
      <c r="H21" s="125"/>
      <c r="I21" s="29"/>
      <c r="J21" s="14"/>
    </row>
    <row r="22" spans="1:10" x14ac:dyDescent="0.25">
      <c r="A22" s="144" t="s">
        <v>13</v>
      </c>
      <c r="B22" s="145"/>
      <c r="C22" s="129" t="s">
        <v>452</v>
      </c>
      <c r="D22" s="130"/>
      <c r="E22" s="130"/>
      <c r="F22" s="130"/>
      <c r="G22" s="130"/>
      <c r="H22" s="130"/>
      <c r="I22" s="130"/>
      <c r="J22" s="131"/>
    </row>
    <row r="23" spans="1:10" ht="13.8" x14ac:dyDescent="0.25">
      <c r="A23" s="12"/>
      <c r="B23" s="29"/>
      <c r="C23" s="29"/>
      <c r="D23" s="29"/>
      <c r="E23" s="125"/>
      <c r="F23" s="125"/>
      <c r="G23" s="125"/>
      <c r="H23" s="125"/>
      <c r="I23" s="29"/>
      <c r="J23" s="14"/>
    </row>
    <row r="24" spans="1:10" ht="13.8" x14ac:dyDescent="0.25">
      <c r="A24" s="144" t="s">
        <v>14</v>
      </c>
      <c r="B24" s="145"/>
      <c r="C24" s="150" t="s">
        <v>453</v>
      </c>
      <c r="D24" s="151"/>
      <c r="E24" s="151"/>
      <c r="F24" s="151"/>
      <c r="G24" s="151"/>
      <c r="H24" s="151"/>
      <c r="I24" s="151"/>
      <c r="J24" s="152"/>
    </row>
    <row r="25" spans="1:10" ht="13.8" x14ac:dyDescent="0.25">
      <c r="A25" s="12"/>
      <c r="B25" s="29"/>
      <c r="C25" s="43"/>
      <c r="D25" s="29"/>
      <c r="E25" s="125"/>
      <c r="F25" s="125"/>
      <c r="G25" s="125"/>
      <c r="H25" s="125"/>
      <c r="I25" s="29"/>
      <c r="J25" s="14"/>
    </row>
    <row r="26" spans="1:10" ht="13.8" x14ac:dyDescent="0.25">
      <c r="A26" s="144" t="s">
        <v>15</v>
      </c>
      <c r="B26" s="145"/>
      <c r="C26" s="150" t="s">
        <v>454</v>
      </c>
      <c r="D26" s="151"/>
      <c r="E26" s="151"/>
      <c r="F26" s="151"/>
      <c r="G26" s="151"/>
      <c r="H26" s="151"/>
      <c r="I26" s="151"/>
      <c r="J26" s="152"/>
    </row>
    <row r="27" spans="1:10" ht="13.95" customHeight="1" x14ac:dyDescent="0.25">
      <c r="A27" s="12"/>
      <c r="B27" s="29"/>
      <c r="C27" s="43"/>
      <c r="D27" s="29"/>
      <c r="E27" s="125"/>
      <c r="F27" s="125"/>
      <c r="G27" s="125"/>
      <c r="H27" s="125"/>
      <c r="I27" s="29"/>
      <c r="J27" s="14"/>
    </row>
    <row r="28" spans="1:10" ht="22.95" customHeight="1" x14ac:dyDescent="0.25">
      <c r="A28" s="127" t="s">
        <v>16</v>
      </c>
      <c r="B28" s="145"/>
      <c r="C28" s="122">
        <v>17935</v>
      </c>
      <c r="D28" s="15"/>
      <c r="E28" s="149"/>
      <c r="F28" s="149"/>
      <c r="G28" s="149"/>
      <c r="H28" s="149"/>
      <c r="I28" s="153"/>
      <c r="J28" s="154"/>
    </row>
    <row r="29" spans="1:10" ht="13.8" x14ac:dyDescent="0.25">
      <c r="A29" s="12"/>
      <c r="B29" s="29"/>
      <c r="C29" s="29"/>
      <c r="D29" s="29"/>
      <c r="E29" s="125"/>
      <c r="F29" s="125"/>
      <c r="G29" s="125"/>
      <c r="H29" s="125"/>
      <c r="I29" s="29"/>
      <c r="J29" s="14"/>
    </row>
    <row r="30" spans="1:10" ht="14.4" x14ac:dyDescent="0.25">
      <c r="A30" s="144" t="s">
        <v>17</v>
      </c>
      <c r="B30" s="145"/>
      <c r="C30" s="57" t="s">
        <v>20</v>
      </c>
      <c r="D30" s="139" t="s">
        <v>18</v>
      </c>
      <c r="E30" s="140"/>
      <c r="F30" s="140"/>
      <c r="G30" s="140"/>
      <c r="H30" s="50" t="s">
        <v>19</v>
      </c>
      <c r="I30" s="51" t="s">
        <v>20</v>
      </c>
      <c r="J30" s="52"/>
    </row>
    <row r="31" spans="1:10" ht="13.8" x14ac:dyDescent="0.25">
      <c r="A31" s="144"/>
      <c r="B31" s="145"/>
      <c r="C31" s="16"/>
      <c r="D31" s="40"/>
      <c r="E31" s="146"/>
      <c r="F31" s="146"/>
      <c r="G31" s="146"/>
      <c r="H31" s="146"/>
      <c r="I31" s="147"/>
      <c r="J31" s="148"/>
    </row>
    <row r="32" spans="1:10" ht="13.8" x14ac:dyDescent="0.25">
      <c r="A32" s="144" t="s">
        <v>21</v>
      </c>
      <c r="B32" s="145"/>
      <c r="C32" s="25" t="s">
        <v>24</v>
      </c>
      <c r="D32" s="139" t="s">
        <v>22</v>
      </c>
      <c r="E32" s="140"/>
      <c r="F32" s="140"/>
      <c r="G32" s="140"/>
      <c r="H32" s="53" t="s">
        <v>23</v>
      </c>
      <c r="I32" s="54" t="s">
        <v>24</v>
      </c>
      <c r="J32" s="55"/>
    </row>
    <row r="33" spans="1:10" ht="13.8" x14ac:dyDescent="0.25">
      <c r="A33" s="12"/>
      <c r="B33" s="29"/>
      <c r="C33" s="29"/>
      <c r="D33" s="29"/>
      <c r="E33" s="125"/>
      <c r="F33" s="125"/>
      <c r="G33" s="125"/>
      <c r="H33" s="125"/>
      <c r="I33" s="29"/>
      <c r="J33" s="14"/>
    </row>
    <row r="34" spans="1:10" x14ac:dyDescent="0.25">
      <c r="A34" s="139" t="s">
        <v>25</v>
      </c>
      <c r="B34" s="140"/>
      <c r="C34" s="140"/>
      <c r="D34" s="140"/>
      <c r="E34" s="140" t="s">
        <v>26</v>
      </c>
      <c r="F34" s="140"/>
      <c r="G34" s="140"/>
      <c r="H34" s="140"/>
      <c r="I34" s="140"/>
      <c r="J34" s="17" t="s">
        <v>27</v>
      </c>
    </row>
    <row r="35" spans="1:10" ht="13.8" x14ac:dyDescent="0.25">
      <c r="A35" s="12"/>
      <c r="B35" s="29"/>
      <c r="C35" s="29"/>
      <c r="D35" s="29"/>
      <c r="E35" s="125"/>
      <c r="F35" s="125"/>
      <c r="G35" s="125"/>
      <c r="H35" s="125"/>
      <c r="I35" s="29"/>
      <c r="J35" s="39"/>
    </row>
    <row r="36" spans="1:10" x14ac:dyDescent="0.25">
      <c r="A36" s="141" t="s">
        <v>455</v>
      </c>
      <c r="B36" s="142"/>
      <c r="C36" s="142"/>
      <c r="D36" s="142"/>
      <c r="E36" s="141" t="s">
        <v>456</v>
      </c>
      <c r="F36" s="142"/>
      <c r="G36" s="142"/>
      <c r="H36" s="142"/>
      <c r="I36" s="143"/>
      <c r="J36" s="93">
        <v>4980310</v>
      </c>
    </row>
    <row r="37" spans="1:10" ht="13.8" x14ac:dyDescent="0.25">
      <c r="A37" s="12"/>
      <c r="B37" s="29"/>
      <c r="C37" s="43"/>
      <c r="D37" s="123"/>
      <c r="E37" s="123"/>
      <c r="F37" s="123"/>
      <c r="G37" s="123"/>
      <c r="H37" s="123"/>
      <c r="I37" s="123"/>
      <c r="J37" s="14"/>
    </row>
    <row r="38" spans="1:10" x14ac:dyDescent="0.25">
      <c r="A38" s="141" t="s">
        <v>457</v>
      </c>
      <c r="B38" s="142"/>
      <c r="C38" s="142"/>
      <c r="D38" s="142"/>
      <c r="E38" s="141" t="s">
        <v>458</v>
      </c>
      <c r="F38" s="142"/>
      <c r="G38" s="142"/>
      <c r="H38" s="142"/>
      <c r="I38" s="143"/>
      <c r="J38" s="94">
        <v>4558499</v>
      </c>
    </row>
    <row r="39" spans="1:10" ht="13.8" x14ac:dyDescent="0.25">
      <c r="A39" s="12"/>
      <c r="B39" s="29"/>
      <c r="C39" s="43"/>
      <c r="D39" s="123"/>
      <c r="E39" s="123"/>
      <c r="F39" s="123"/>
      <c r="G39" s="123"/>
      <c r="H39" s="123"/>
      <c r="I39" s="123"/>
      <c r="J39" s="14"/>
    </row>
    <row r="40" spans="1:10" x14ac:dyDescent="0.25">
      <c r="A40" s="141" t="s">
        <v>459</v>
      </c>
      <c r="B40" s="142"/>
      <c r="C40" s="142"/>
      <c r="D40" s="142"/>
      <c r="E40" s="141" t="s">
        <v>458</v>
      </c>
      <c r="F40" s="142"/>
      <c r="G40" s="142"/>
      <c r="H40" s="142"/>
      <c r="I40" s="143"/>
      <c r="J40" s="94">
        <v>1899660</v>
      </c>
    </row>
    <row r="41" spans="1:10" ht="13.8" x14ac:dyDescent="0.25">
      <c r="A41" s="95"/>
      <c r="B41" s="88"/>
      <c r="C41" s="96"/>
      <c r="D41" s="194"/>
      <c r="E41" s="194"/>
      <c r="F41" s="194"/>
      <c r="G41" s="194"/>
      <c r="H41" s="194"/>
      <c r="I41" s="194"/>
      <c r="J41" s="97"/>
    </row>
    <row r="42" spans="1:10" x14ac:dyDescent="0.25">
      <c r="A42" s="141" t="s">
        <v>460</v>
      </c>
      <c r="B42" s="142"/>
      <c r="C42" s="142"/>
      <c r="D42" s="142"/>
      <c r="E42" s="141" t="s">
        <v>458</v>
      </c>
      <c r="F42" s="142"/>
      <c r="G42" s="142"/>
      <c r="H42" s="142"/>
      <c r="I42" s="143"/>
      <c r="J42" s="94">
        <v>4509595</v>
      </c>
    </row>
    <row r="43" spans="1:10" ht="13.8" x14ac:dyDescent="0.25">
      <c r="A43" s="95"/>
      <c r="B43" s="88"/>
      <c r="C43" s="96"/>
      <c r="D43" s="194"/>
      <c r="E43" s="194"/>
      <c r="F43" s="194"/>
      <c r="G43" s="194"/>
      <c r="H43" s="194"/>
      <c r="I43" s="194"/>
      <c r="J43" s="97"/>
    </row>
    <row r="44" spans="1:10" x14ac:dyDescent="0.25">
      <c r="A44" s="141" t="s">
        <v>461</v>
      </c>
      <c r="B44" s="142"/>
      <c r="C44" s="142"/>
      <c r="D44" s="142"/>
      <c r="E44" s="141" t="s">
        <v>462</v>
      </c>
      <c r="F44" s="142"/>
      <c r="G44" s="142"/>
      <c r="H44" s="142"/>
      <c r="I44" s="143"/>
      <c r="J44" s="94">
        <v>7762658</v>
      </c>
    </row>
    <row r="45" spans="1:10" ht="13.8" x14ac:dyDescent="0.25">
      <c r="A45" s="95"/>
      <c r="B45" s="88"/>
      <c r="C45" s="96"/>
      <c r="D45" s="202"/>
      <c r="E45" s="202"/>
      <c r="F45" s="202"/>
      <c r="G45" s="202"/>
      <c r="H45" s="202"/>
      <c r="I45" s="202"/>
      <c r="J45" s="97"/>
    </row>
    <row r="46" spans="1:10" x14ac:dyDescent="0.25">
      <c r="A46" s="141" t="s">
        <v>463</v>
      </c>
      <c r="B46" s="142"/>
      <c r="C46" s="142"/>
      <c r="D46" s="142"/>
      <c r="E46" s="195" t="s">
        <v>464</v>
      </c>
      <c r="F46" s="196"/>
      <c r="G46" s="196"/>
      <c r="H46" s="196"/>
      <c r="I46" s="197"/>
      <c r="J46" s="94">
        <v>2186179</v>
      </c>
    </row>
    <row r="47" spans="1:10" ht="13.8" x14ac:dyDescent="0.25">
      <c r="A47" s="95"/>
      <c r="B47" s="88"/>
      <c r="C47" s="96"/>
      <c r="D47" s="202"/>
      <c r="E47" s="202"/>
      <c r="F47" s="202"/>
      <c r="G47" s="202"/>
      <c r="H47" s="202"/>
      <c r="I47" s="202"/>
      <c r="J47" s="97"/>
    </row>
    <row r="48" spans="1:10" x14ac:dyDescent="0.25">
      <c r="A48" s="141" t="s">
        <v>465</v>
      </c>
      <c r="B48" s="142"/>
      <c r="C48" s="142"/>
      <c r="D48" s="142"/>
      <c r="E48" s="141" t="s">
        <v>466</v>
      </c>
      <c r="F48" s="142"/>
      <c r="G48" s="142"/>
      <c r="H48" s="142"/>
      <c r="I48" s="143"/>
      <c r="J48" s="94">
        <v>17409042</v>
      </c>
    </row>
    <row r="49" spans="1:10" ht="13.8" x14ac:dyDescent="0.25">
      <c r="A49" s="95"/>
      <c r="B49" s="88"/>
      <c r="C49" s="96"/>
      <c r="D49" s="194"/>
      <c r="E49" s="194"/>
      <c r="F49" s="194"/>
      <c r="G49" s="194"/>
      <c r="H49" s="194"/>
      <c r="I49" s="194"/>
      <c r="J49" s="97"/>
    </row>
    <row r="50" spans="1:10" x14ac:dyDescent="0.25">
      <c r="A50" s="141" t="s">
        <v>467</v>
      </c>
      <c r="B50" s="142"/>
      <c r="C50" s="142"/>
      <c r="D50" s="142"/>
      <c r="E50" s="141" t="s">
        <v>468</v>
      </c>
      <c r="F50" s="142"/>
      <c r="G50" s="142"/>
      <c r="H50" s="142"/>
      <c r="I50" s="143"/>
      <c r="J50" s="94">
        <v>34234601</v>
      </c>
    </row>
    <row r="51" spans="1:10" ht="13.8" x14ac:dyDescent="0.25">
      <c r="A51" s="95"/>
      <c r="B51" s="88"/>
      <c r="C51" s="96"/>
      <c r="D51" s="194"/>
      <c r="E51" s="194"/>
      <c r="F51" s="194"/>
      <c r="G51" s="194"/>
      <c r="H51" s="194"/>
      <c r="I51" s="194"/>
      <c r="J51" s="97"/>
    </row>
    <row r="52" spans="1:10" x14ac:dyDescent="0.25">
      <c r="A52" s="141" t="s">
        <v>469</v>
      </c>
      <c r="B52" s="142"/>
      <c r="C52" s="142"/>
      <c r="D52" s="142"/>
      <c r="E52" s="141" t="s">
        <v>470</v>
      </c>
      <c r="F52" s="142"/>
      <c r="G52" s="142"/>
      <c r="H52" s="142"/>
      <c r="I52" s="143"/>
      <c r="J52" s="99">
        <v>4402813980008</v>
      </c>
    </row>
    <row r="53" spans="1:10" ht="13.8" x14ac:dyDescent="0.25">
      <c r="A53" s="95"/>
      <c r="B53" s="88"/>
      <c r="C53" s="96"/>
      <c r="D53" s="194"/>
      <c r="E53" s="194"/>
      <c r="F53" s="194"/>
      <c r="G53" s="194"/>
      <c r="H53" s="194"/>
      <c r="I53" s="194"/>
      <c r="J53" s="97"/>
    </row>
    <row r="54" spans="1:10" x14ac:dyDescent="0.25">
      <c r="A54" s="141" t="s">
        <v>471</v>
      </c>
      <c r="B54" s="142"/>
      <c r="C54" s="142"/>
      <c r="D54" s="142"/>
      <c r="E54" s="141" t="s">
        <v>472</v>
      </c>
      <c r="F54" s="142"/>
      <c r="G54" s="142"/>
      <c r="H54" s="142"/>
      <c r="I54" s="143"/>
      <c r="J54" s="94" t="s">
        <v>473</v>
      </c>
    </row>
    <row r="55" spans="1:10" ht="13.8" x14ac:dyDescent="0.25">
      <c r="A55" s="95"/>
      <c r="B55" s="88"/>
      <c r="C55" s="96"/>
      <c r="D55" s="194"/>
      <c r="E55" s="194"/>
      <c r="F55" s="194"/>
      <c r="G55" s="194"/>
      <c r="H55" s="194"/>
      <c r="I55" s="194"/>
      <c r="J55" s="97"/>
    </row>
    <row r="56" spans="1:10" x14ac:dyDescent="0.25">
      <c r="A56" s="141" t="s">
        <v>474</v>
      </c>
      <c r="B56" s="142"/>
      <c r="C56" s="142"/>
      <c r="D56" s="142"/>
      <c r="E56" s="141" t="s">
        <v>466</v>
      </c>
      <c r="F56" s="142"/>
      <c r="G56" s="142"/>
      <c r="H56" s="142"/>
      <c r="I56" s="143"/>
      <c r="J56" s="94">
        <v>21096121</v>
      </c>
    </row>
    <row r="57" spans="1:10" ht="13.8" x14ac:dyDescent="0.25">
      <c r="A57" s="100"/>
      <c r="B57" s="101"/>
      <c r="C57" s="101"/>
      <c r="D57" s="102"/>
      <c r="E57" s="192"/>
      <c r="F57" s="192"/>
      <c r="G57" s="193"/>
      <c r="H57" s="193"/>
      <c r="I57" s="102"/>
      <c r="J57" s="103"/>
    </row>
    <row r="58" spans="1:10" x14ac:dyDescent="0.25">
      <c r="A58" s="141" t="s">
        <v>475</v>
      </c>
      <c r="B58" s="142"/>
      <c r="C58" s="142"/>
      <c r="D58" s="142"/>
      <c r="E58" s="141" t="s">
        <v>476</v>
      </c>
      <c r="F58" s="142"/>
      <c r="G58" s="142"/>
      <c r="H58" s="142"/>
      <c r="I58" s="143"/>
      <c r="J58" s="94">
        <v>984359</v>
      </c>
    </row>
    <row r="59" spans="1:10" ht="13.8" x14ac:dyDescent="0.25">
      <c r="A59" s="95"/>
      <c r="B59" s="88"/>
      <c r="C59" s="96"/>
      <c r="D59" s="194"/>
      <c r="E59" s="194"/>
      <c r="F59" s="194"/>
      <c r="G59" s="194"/>
      <c r="H59" s="194"/>
      <c r="I59" s="194"/>
      <c r="J59" s="97"/>
    </row>
    <row r="60" spans="1:10" x14ac:dyDescent="0.25">
      <c r="A60" s="141" t="s">
        <v>477</v>
      </c>
      <c r="B60" s="142"/>
      <c r="C60" s="142"/>
      <c r="D60" s="142"/>
      <c r="E60" s="141" t="s">
        <v>476</v>
      </c>
      <c r="F60" s="142"/>
      <c r="G60" s="142"/>
      <c r="H60" s="142"/>
      <c r="I60" s="143"/>
      <c r="J60" s="94">
        <v>687716</v>
      </c>
    </row>
    <row r="61" spans="1:10" ht="13.8" x14ac:dyDescent="0.25">
      <c r="A61" s="95"/>
      <c r="B61" s="88"/>
      <c r="C61" s="96"/>
      <c r="D61" s="194"/>
      <c r="E61" s="194"/>
      <c r="F61" s="194"/>
      <c r="G61" s="194"/>
      <c r="H61" s="194"/>
      <c r="I61" s="194"/>
      <c r="J61" s="97"/>
    </row>
    <row r="62" spans="1:10" x14ac:dyDescent="0.25">
      <c r="A62" s="141" t="s">
        <v>478</v>
      </c>
      <c r="B62" s="142"/>
      <c r="C62" s="142"/>
      <c r="D62" s="142"/>
      <c r="E62" s="141" t="s">
        <v>476</v>
      </c>
      <c r="F62" s="142"/>
      <c r="G62" s="142"/>
      <c r="H62" s="142"/>
      <c r="I62" s="143"/>
      <c r="J62" s="94" t="s">
        <v>479</v>
      </c>
    </row>
    <row r="63" spans="1:10" ht="13.8" x14ac:dyDescent="0.25">
      <c r="A63" s="100"/>
      <c r="B63" s="101"/>
      <c r="C63" s="101"/>
      <c r="D63" s="102"/>
      <c r="E63" s="192"/>
      <c r="F63" s="192"/>
      <c r="G63" s="193"/>
      <c r="H63" s="193"/>
      <c r="I63" s="102"/>
      <c r="J63" s="103"/>
    </row>
    <row r="64" spans="1:10" x14ac:dyDescent="0.25">
      <c r="A64" s="141" t="s">
        <v>480</v>
      </c>
      <c r="B64" s="142"/>
      <c r="C64" s="142"/>
      <c r="D64" s="142"/>
      <c r="E64" s="141" t="s">
        <v>476</v>
      </c>
      <c r="F64" s="142"/>
      <c r="G64" s="142"/>
      <c r="H64" s="142"/>
      <c r="I64" s="143"/>
      <c r="J64" s="94">
        <v>927293</v>
      </c>
    </row>
    <row r="65" spans="1:10" ht="13.8" x14ac:dyDescent="0.25">
      <c r="A65" s="100"/>
      <c r="B65" s="101"/>
      <c r="C65" s="101"/>
      <c r="D65" s="102"/>
      <c r="E65" s="192"/>
      <c r="F65" s="192"/>
      <c r="G65" s="193"/>
      <c r="H65" s="193"/>
      <c r="I65" s="102"/>
      <c r="J65" s="103"/>
    </row>
    <row r="66" spans="1:10" x14ac:dyDescent="0.25">
      <c r="A66" s="141" t="s">
        <v>481</v>
      </c>
      <c r="B66" s="142"/>
      <c r="C66" s="142"/>
      <c r="D66" s="142"/>
      <c r="E66" s="141" t="s">
        <v>458</v>
      </c>
      <c r="F66" s="142"/>
      <c r="G66" s="142"/>
      <c r="H66" s="142"/>
      <c r="I66" s="143"/>
      <c r="J66" s="94">
        <v>5288339</v>
      </c>
    </row>
    <row r="67" spans="1:10" ht="13.8" x14ac:dyDescent="0.25">
      <c r="A67" s="100"/>
      <c r="B67" s="101"/>
      <c r="C67" s="101"/>
      <c r="D67" s="102"/>
      <c r="E67" s="192"/>
      <c r="F67" s="192"/>
      <c r="G67" s="193"/>
      <c r="H67" s="193"/>
      <c r="I67" s="102"/>
      <c r="J67" s="103"/>
    </row>
    <row r="68" spans="1:10" x14ac:dyDescent="0.25">
      <c r="A68" s="141" t="s">
        <v>482</v>
      </c>
      <c r="B68" s="142"/>
      <c r="C68" s="142"/>
      <c r="D68" s="142"/>
      <c r="E68" s="141" t="s">
        <v>483</v>
      </c>
      <c r="F68" s="142"/>
      <c r="G68" s="142"/>
      <c r="H68" s="142"/>
      <c r="I68" s="143"/>
      <c r="J68" s="94" t="s">
        <v>484</v>
      </c>
    </row>
    <row r="69" spans="1:10" ht="13.8" x14ac:dyDescent="0.25">
      <c r="A69" s="100"/>
      <c r="B69" s="101"/>
      <c r="C69" s="101"/>
      <c r="D69" s="102"/>
      <c r="E69" s="192"/>
      <c r="F69" s="192"/>
      <c r="G69" s="193"/>
      <c r="H69" s="193"/>
      <c r="I69" s="102"/>
      <c r="J69" s="103"/>
    </row>
    <row r="70" spans="1:10" x14ac:dyDescent="0.25">
      <c r="A70" s="141" t="s">
        <v>485</v>
      </c>
      <c r="B70" s="142"/>
      <c r="C70" s="142"/>
      <c r="D70" s="142"/>
      <c r="E70" s="141" t="s">
        <v>486</v>
      </c>
      <c r="F70" s="142"/>
      <c r="G70" s="142"/>
      <c r="H70" s="142"/>
      <c r="I70" s="143"/>
      <c r="J70" s="94">
        <v>5323859</v>
      </c>
    </row>
    <row r="71" spans="1:10" ht="13.8" x14ac:dyDescent="0.25">
      <c r="A71" s="95"/>
      <c r="B71" s="88"/>
      <c r="C71" s="96"/>
      <c r="D71" s="194"/>
      <c r="E71" s="194"/>
      <c r="F71" s="194"/>
      <c r="G71" s="194"/>
      <c r="H71" s="194"/>
      <c r="I71" s="194"/>
      <c r="J71" s="97"/>
    </row>
    <row r="72" spans="1:10" x14ac:dyDescent="0.25">
      <c r="A72" s="141" t="s">
        <v>487</v>
      </c>
      <c r="B72" s="142"/>
      <c r="C72" s="142"/>
      <c r="D72" s="142"/>
      <c r="E72" s="141" t="s">
        <v>488</v>
      </c>
      <c r="F72" s="142"/>
      <c r="G72" s="142"/>
      <c r="H72" s="142"/>
      <c r="I72" s="143"/>
      <c r="J72" s="94" t="s">
        <v>489</v>
      </c>
    </row>
    <row r="73" spans="1:10" ht="13.8" x14ac:dyDescent="0.25">
      <c r="A73" s="100"/>
      <c r="B73" s="101"/>
      <c r="C73" s="101"/>
      <c r="D73" s="102"/>
      <c r="E73" s="192"/>
      <c r="F73" s="192"/>
      <c r="G73" s="193"/>
      <c r="H73" s="193"/>
      <c r="I73" s="102"/>
      <c r="J73" s="103"/>
    </row>
    <row r="74" spans="1:10" x14ac:dyDescent="0.25">
      <c r="A74" s="141" t="s">
        <v>490</v>
      </c>
      <c r="B74" s="142"/>
      <c r="C74" s="142"/>
      <c r="D74" s="142"/>
      <c r="E74" s="141" t="s">
        <v>491</v>
      </c>
      <c r="F74" s="142"/>
      <c r="G74" s="142"/>
      <c r="H74" s="142"/>
      <c r="I74" s="143"/>
      <c r="J74" s="94" t="s">
        <v>492</v>
      </c>
    </row>
    <row r="75" spans="1:10" ht="13.8" x14ac:dyDescent="0.25">
      <c r="A75" s="100"/>
      <c r="B75" s="101"/>
      <c r="C75" s="101"/>
      <c r="D75" s="102"/>
      <c r="E75" s="192"/>
      <c r="F75" s="192"/>
      <c r="G75" s="193"/>
      <c r="H75" s="193"/>
      <c r="I75" s="102"/>
      <c r="J75" s="103"/>
    </row>
    <row r="76" spans="1:10" x14ac:dyDescent="0.25">
      <c r="A76" s="141" t="s">
        <v>493</v>
      </c>
      <c r="B76" s="142"/>
      <c r="C76" s="142"/>
      <c r="D76" s="142"/>
      <c r="E76" s="141" t="s">
        <v>456</v>
      </c>
      <c r="F76" s="142"/>
      <c r="G76" s="142"/>
      <c r="H76" s="142"/>
      <c r="I76" s="143"/>
      <c r="J76" s="94">
        <v>81343559</v>
      </c>
    </row>
    <row r="77" spans="1:10" ht="13.8" x14ac:dyDescent="0.25">
      <c r="A77" s="100"/>
      <c r="B77" s="101"/>
      <c r="C77" s="101"/>
      <c r="D77" s="102"/>
      <c r="E77" s="192"/>
      <c r="F77" s="192"/>
      <c r="G77" s="193"/>
      <c r="H77" s="193"/>
      <c r="I77" s="102"/>
      <c r="J77" s="103"/>
    </row>
    <row r="78" spans="1:10" x14ac:dyDescent="0.25">
      <c r="A78" s="141" t="s">
        <v>494</v>
      </c>
      <c r="B78" s="142"/>
      <c r="C78" s="142"/>
      <c r="D78" s="142"/>
      <c r="E78" s="141" t="s">
        <v>456</v>
      </c>
      <c r="F78" s="142"/>
      <c r="G78" s="142"/>
      <c r="H78" s="142"/>
      <c r="I78" s="143"/>
      <c r="J78" s="94">
        <v>81343567</v>
      </c>
    </row>
    <row r="79" spans="1:10" ht="13.8" x14ac:dyDescent="0.25">
      <c r="A79" s="100"/>
      <c r="B79" s="101"/>
      <c r="C79" s="101"/>
      <c r="D79" s="102"/>
      <c r="E79" s="192"/>
      <c r="F79" s="192"/>
      <c r="G79" s="193"/>
      <c r="H79" s="193"/>
      <c r="I79" s="102"/>
      <c r="J79" s="103"/>
    </row>
    <row r="80" spans="1:10" x14ac:dyDescent="0.25">
      <c r="A80" s="141" t="s">
        <v>495</v>
      </c>
      <c r="B80" s="142"/>
      <c r="C80" s="142"/>
      <c r="D80" s="142"/>
      <c r="E80" s="141" t="s">
        <v>458</v>
      </c>
      <c r="F80" s="142"/>
      <c r="G80" s="142"/>
      <c r="H80" s="142"/>
      <c r="I80" s="143"/>
      <c r="J80" s="94">
        <v>80568105</v>
      </c>
    </row>
    <row r="81" spans="1:10" ht="13.8" x14ac:dyDescent="0.25">
      <c r="A81" s="100"/>
      <c r="B81" s="101"/>
      <c r="C81" s="101"/>
      <c r="D81" s="102"/>
      <c r="E81" s="192"/>
      <c r="F81" s="192"/>
      <c r="G81" s="193"/>
      <c r="H81" s="193"/>
      <c r="I81" s="102"/>
      <c r="J81" s="103"/>
    </row>
    <row r="82" spans="1:10" x14ac:dyDescent="0.25">
      <c r="A82" s="141" t="s">
        <v>496</v>
      </c>
      <c r="B82" s="142"/>
      <c r="C82" s="142"/>
      <c r="D82" s="142"/>
      <c r="E82" s="141" t="s">
        <v>458</v>
      </c>
      <c r="F82" s="142"/>
      <c r="G82" s="142"/>
      <c r="H82" s="142"/>
      <c r="I82" s="143"/>
      <c r="J82" s="94">
        <v>81348048</v>
      </c>
    </row>
    <row r="83" spans="1:10" ht="13.8" x14ac:dyDescent="0.25">
      <c r="A83" s="100"/>
      <c r="B83" s="101"/>
      <c r="C83" s="101"/>
      <c r="D83" s="102"/>
      <c r="E83" s="192"/>
      <c r="F83" s="192"/>
      <c r="G83" s="193"/>
      <c r="H83" s="193"/>
      <c r="I83" s="102"/>
      <c r="J83" s="103"/>
    </row>
    <row r="84" spans="1:10" x14ac:dyDescent="0.25">
      <c r="A84" s="141" t="s">
        <v>497</v>
      </c>
      <c r="B84" s="142"/>
      <c r="C84" s="142"/>
      <c r="D84" s="142"/>
      <c r="E84" s="141" t="s">
        <v>498</v>
      </c>
      <c r="F84" s="142"/>
      <c r="G84" s="142"/>
      <c r="H84" s="142"/>
      <c r="I84" s="143"/>
      <c r="J84" s="94">
        <v>405483007</v>
      </c>
    </row>
    <row r="85" spans="1:10" ht="13.8" x14ac:dyDescent="0.25">
      <c r="A85" s="100"/>
      <c r="B85" s="101"/>
      <c r="C85" s="101"/>
      <c r="D85" s="102"/>
      <c r="E85" s="192"/>
      <c r="F85" s="192"/>
      <c r="G85" s="193"/>
      <c r="H85" s="193"/>
      <c r="I85" s="102"/>
      <c r="J85" s="103"/>
    </row>
    <row r="86" spans="1:10" x14ac:dyDescent="0.25">
      <c r="A86" s="141" t="s">
        <v>499</v>
      </c>
      <c r="B86" s="142"/>
      <c r="C86" s="142"/>
      <c r="D86" s="142"/>
      <c r="E86" s="195" t="s">
        <v>500</v>
      </c>
      <c r="F86" s="196"/>
      <c r="G86" s="196"/>
      <c r="H86" s="196"/>
      <c r="I86" s="197"/>
      <c r="J86" s="94" t="s">
        <v>501</v>
      </c>
    </row>
    <row r="87" spans="1:10" ht="13.8" x14ac:dyDescent="0.25">
      <c r="A87" s="100"/>
      <c r="B87" s="101"/>
      <c r="C87" s="101"/>
      <c r="D87" s="102"/>
      <c r="E87" s="192"/>
      <c r="F87" s="192"/>
      <c r="G87" s="193"/>
      <c r="H87" s="193"/>
      <c r="I87" s="102"/>
      <c r="J87" s="103"/>
    </row>
    <row r="88" spans="1:10" x14ac:dyDescent="0.25">
      <c r="A88" s="141" t="s">
        <v>502</v>
      </c>
      <c r="B88" s="142"/>
      <c r="C88" s="142"/>
      <c r="D88" s="142"/>
      <c r="E88" s="141" t="s">
        <v>503</v>
      </c>
      <c r="F88" s="142"/>
      <c r="G88" s="142"/>
      <c r="H88" s="142"/>
      <c r="I88" s="143"/>
      <c r="J88" s="94">
        <v>7795475</v>
      </c>
    </row>
    <row r="89" spans="1:10" ht="13.8" x14ac:dyDescent="0.25">
      <c r="A89" s="95"/>
      <c r="B89" s="88"/>
      <c r="C89" s="96"/>
      <c r="D89" s="194"/>
      <c r="E89" s="194"/>
      <c r="F89" s="194"/>
      <c r="G89" s="194"/>
      <c r="H89" s="194"/>
      <c r="I89" s="194"/>
      <c r="J89" s="97"/>
    </row>
    <row r="90" spans="1:10" x14ac:dyDescent="0.25">
      <c r="A90" s="141" t="s">
        <v>504</v>
      </c>
      <c r="B90" s="142"/>
      <c r="C90" s="142"/>
      <c r="D90" s="142"/>
      <c r="E90" s="195" t="s">
        <v>500</v>
      </c>
      <c r="F90" s="196"/>
      <c r="G90" s="196"/>
      <c r="H90" s="196"/>
      <c r="I90" s="197"/>
      <c r="J90" s="94" t="s">
        <v>505</v>
      </c>
    </row>
    <row r="91" spans="1:10" ht="13.8" x14ac:dyDescent="0.25">
      <c r="A91" s="95"/>
      <c r="B91" s="88"/>
      <c r="C91" s="96"/>
      <c r="D91" s="98"/>
      <c r="E91" s="98"/>
      <c r="F91" s="98"/>
      <c r="G91" s="98"/>
      <c r="H91" s="98"/>
      <c r="I91" s="104"/>
      <c r="J91" s="97"/>
    </row>
    <row r="92" spans="1:10" x14ac:dyDescent="0.25">
      <c r="A92" s="141" t="s">
        <v>506</v>
      </c>
      <c r="B92" s="142"/>
      <c r="C92" s="142"/>
      <c r="D92" s="142"/>
      <c r="E92" s="141" t="s">
        <v>507</v>
      </c>
      <c r="F92" s="142"/>
      <c r="G92" s="142"/>
      <c r="H92" s="142"/>
      <c r="I92" s="143"/>
      <c r="J92" s="94" t="s">
        <v>508</v>
      </c>
    </row>
    <row r="93" spans="1:10" ht="13.8" x14ac:dyDescent="0.25">
      <c r="A93" s="100"/>
      <c r="B93" s="101"/>
      <c r="C93" s="101"/>
      <c r="D93" s="102"/>
      <c r="E93" s="192"/>
      <c r="F93" s="192"/>
      <c r="G93" s="193"/>
      <c r="H93" s="193"/>
      <c r="I93" s="102"/>
      <c r="J93" s="103"/>
    </row>
    <row r="94" spans="1:10" x14ac:dyDescent="0.25">
      <c r="A94" s="141" t="s">
        <v>509</v>
      </c>
      <c r="B94" s="142"/>
      <c r="C94" s="142"/>
      <c r="D94" s="142"/>
      <c r="E94" s="141" t="s">
        <v>510</v>
      </c>
      <c r="F94" s="142"/>
      <c r="G94" s="142"/>
      <c r="H94" s="142"/>
      <c r="I94" s="143"/>
      <c r="J94" s="94" t="s">
        <v>511</v>
      </c>
    </row>
    <row r="95" spans="1:10" ht="13.8" x14ac:dyDescent="0.25">
      <c r="A95" s="100"/>
      <c r="B95" s="101"/>
      <c r="C95" s="101"/>
      <c r="D95" s="102"/>
      <c r="E95" s="192"/>
      <c r="F95" s="192"/>
      <c r="G95" s="193"/>
      <c r="H95" s="193"/>
      <c r="I95" s="102"/>
      <c r="J95" s="103"/>
    </row>
    <row r="96" spans="1:10" x14ac:dyDescent="0.25">
      <c r="A96" s="200" t="s">
        <v>512</v>
      </c>
      <c r="B96" s="201"/>
      <c r="C96" s="201"/>
      <c r="D96" s="201"/>
      <c r="E96" s="195" t="s">
        <v>513</v>
      </c>
      <c r="F96" s="142"/>
      <c r="G96" s="142"/>
      <c r="H96" s="142"/>
      <c r="I96" s="143"/>
      <c r="J96" s="94" t="s">
        <v>514</v>
      </c>
    </row>
    <row r="97" spans="1:10" ht="13.8" x14ac:dyDescent="0.25">
      <c r="A97" s="100"/>
      <c r="B97" s="101"/>
      <c r="C97" s="101"/>
      <c r="D97" s="102"/>
      <c r="E97" s="192"/>
      <c r="F97" s="192"/>
      <c r="G97" s="193"/>
      <c r="H97" s="193"/>
      <c r="I97" s="102"/>
      <c r="J97" s="103"/>
    </row>
    <row r="98" spans="1:10" x14ac:dyDescent="0.25">
      <c r="A98" s="141" t="s">
        <v>515</v>
      </c>
      <c r="B98" s="142"/>
      <c r="C98" s="142"/>
      <c r="D98" s="142"/>
      <c r="E98" s="141" t="s">
        <v>516</v>
      </c>
      <c r="F98" s="142"/>
      <c r="G98" s="142"/>
      <c r="H98" s="142"/>
      <c r="I98" s="143"/>
      <c r="J98" s="94" t="s">
        <v>517</v>
      </c>
    </row>
    <row r="99" spans="1:10" ht="13.8" x14ac:dyDescent="0.25">
      <c r="A99" s="100"/>
      <c r="B99" s="101"/>
      <c r="C99" s="101"/>
      <c r="D99" s="102"/>
      <c r="E99" s="198"/>
      <c r="F99" s="198"/>
      <c r="G99" s="199"/>
      <c r="H99" s="199"/>
      <c r="I99" s="107"/>
      <c r="J99" s="108"/>
    </row>
    <row r="100" spans="1:10" x14ac:dyDescent="0.25">
      <c r="A100" s="89" t="s">
        <v>518</v>
      </c>
      <c r="B100" s="90"/>
      <c r="C100" s="90"/>
      <c r="D100" s="90"/>
      <c r="E100" s="91" t="s">
        <v>519</v>
      </c>
      <c r="F100" s="92"/>
      <c r="G100" s="92"/>
      <c r="H100" s="92"/>
      <c r="I100" s="93"/>
      <c r="J100" s="94" t="s">
        <v>520</v>
      </c>
    </row>
    <row r="101" spans="1:10" ht="13.8" x14ac:dyDescent="0.25">
      <c r="A101" s="100"/>
      <c r="B101" s="101"/>
      <c r="C101" s="101"/>
      <c r="D101" s="102"/>
      <c r="E101" s="198"/>
      <c r="F101" s="198"/>
      <c r="G101" s="199"/>
      <c r="H101" s="199"/>
      <c r="I101" s="107"/>
      <c r="J101" s="108"/>
    </row>
    <row r="102" spans="1:10" x14ac:dyDescent="0.25">
      <c r="A102" s="89" t="s">
        <v>521</v>
      </c>
      <c r="B102" s="90"/>
      <c r="C102" s="90"/>
      <c r="D102" s="90"/>
      <c r="E102" s="91" t="s">
        <v>519</v>
      </c>
      <c r="F102" s="92"/>
      <c r="G102" s="92"/>
      <c r="H102" s="92"/>
      <c r="I102" s="93"/>
      <c r="J102" s="94" t="s">
        <v>522</v>
      </c>
    </row>
    <row r="103" spans="1:10" ht="13.8" x14ac:dyDescent="0.25">
      <c r="A103" s="109"/>
      <c r="B103" s="110"/>
      <c r="C103" s="110"/>
      <c r="D103" s="107"/>
      <c r="E103" s="198"/>
      <c r="F103" s="198"/>
      <c r="G103" s="199"/>
      <c r="H103" s="199"/>
      <c r="I103" s="107"/>
      <c r="J103" s="108"/>
    </row>
    <row r="104" spans="1:10" x14ac:dyDescent="0.25">
      <c r="A104" s="89" t="s">
        <v>523</v>
      </c>
      <c r="B104" s="90"/>
      <c r="C104" s="90"/>
      <c r="D104" s="90"/>
      <c r="E104" s="91" t="s">
        <v>524</v>
      </c>
      <c r="F104" s="92"/>
      <c r="G104" s="92"/>
      <c r="H104" s="92"/>
      <c r="I104" s="93"/>
      <c r="J104" s="94">
        <v>14106132</v>
      </c>
    </row>
    <row r="105" spans="1:10" ht="13.8" x14ac:dyDescent="0.25">
      <c r="A105" s="100"/>
      <c r="B105" s="101"/>
      <c r="C105" s="101"/>
      <c r="D105" s="102"/>
      <c r="E105" s="198"/>
      <c r="F105" s="198"/>
      <c r="G105" s="199"/>
      <c r="H105" s="199"/>
      <c r="I105" s="107"/>
      <c r="J105" s="108"/>
    </row>
    <row r="106" spans="1:10" x14ac:dyDescent="0.25">
      <c r="A106" s="89" t="s">
        <v>525</v>
      </c>
      <c r="B106" s="90"/>
      <c r="C106" s="90"/>
      <c r="D106" s="90"/>
      <c r="E106" s="91" t="s">
        <v>526</v>
      </c>
      <c r="F106" s="92"/>
      <c r="G106" s="92"/>
      <c r="H106" s="92"/>
      <c r="I106" s="93"/>
      <c r="J106" s="94" t="s">
        <v>527</v>
      </c>
    </row>
    <row r="107" spans="1:10" ht="13.8" x14ac:dyDescent="0.25">
      <c r="A107" s="100"/>
      <c r="B107" s="101"/>
      <c r="C107" s="101"/>
      <c r="D107" s="102"/>
      <c r="E107" s="198"/>
      <c r="F107" s="198"/>
      <c r="G107" s="199"/>
      <c r="H107" s="199"/>
      <c r="I107" s="107"/>
      <c r="J107" s="108"/>
    </row>
    <row r="108" spans="1:10" x14ac:dyDescent="0.25">
      <c r="A108" s="89" t="s">
        <v>528</v>
      </c>
      <c r="B108" s="90"/>
      <c r="C108" s="90"/>
      <c r="D108" s="90"/>
      <c r="E108" s="91" t="s">
        <v>529</v>
      </c>
      <c r="F108" s="92"/>
      <c r="G108" s="92"/>
      <c r="H108" s="92"/>
      <c r="I108" s="93"/>
      <c r="J108" s="94" t="s">
        <v>530</v>
      </c>
    </row>
    <row r="109" spans="1:10" ht="13.8" x14ac:dyDescent="0.25">
      <c r="A109" s="100"/>
      <c r="B109" s="101"/>
      <c r="C109" s="101"/>
      <c r="D109" s="102"/>
      <c r="E109" s="198"/>
      <c r="F109" s="198"/>
      <c r="G109" s="199"/>
      <c r="H109" s="199"/>
      <c r="I109" s="107"/>
      <c r="J109" s="108"/>
    </row>
    <row r="110" spans="1:10" x14ac:dyDescent="0.25">
      <c r="A110" s="89" t="s">
        <v>531</v>
      </c>
      <c r="B110" s="90"/>
      <c r="C110" s="90"/>
      <c r="D110" s="90"/>
      <c r="E110" s="91" t="s">
        <v>532</v>
      </c>
      <c r="F110" s="92"/>
      <c r="G110" s="92"/>
      <c r="H110" s="92"/>
      <c r="I110" s="93"/>
      <c r="J110" s="94">
        <v>55401317</v>
      </c>
    </row>
    <row r="111" spans="1:10" ht="13.8" x14ac:dyDescent="0.25">
      <c r="A111" s="100"/>
      <c r="B111" s="101"/>
      <c r="C111" s="101"/>
      <c r="D111" s="102"/>
      <c r="E111" s="198"/>
      <c r="F111" s="198"/>
      <c r="G111" s="199"/>
      <c r="H111" s="199"/>
      <c r="I111" s="107"/>
      <c r="J111" s="108"/>
    </row>
    <row r="112" spans="1:10" x14ac:dyDescent="0.25">
      <c r="A112" s="89" t="s">
        <v>533</v>
      </c>
      <c r="B112" s="90"/>
      <c r="C112" s="90"/>
      <c r="D112" s="90"/>
      <c r="E112" s="91" t="s">
        <v>532</v>
      </c>
      <c r="F112" s="92"/>
      <c r="G112" s="92"/>
      <c r="H112" s="92"/>
      <c r="I112" s="93"/>
      <c r="J112" s="94">
        <v>56317298</v>
      </c>
    </row>
    <row r="113" spans="1:10" ht="13.8" x14ac:dyDescent="0.25">
      <c r="A113" s="95"/>
      <c r="B113" s="88"/>
      <c r="C113" s="96"/>
      <c r="D113" s="194"/>
      <c r="E113" s="194"/>
      <c r="F113" s="194"/>
      <c r="G113" s="194"/>
      <c r="H113" s="194"/>
      <c r="I113" s="194"/>
      <c r="J113" s="97"/>
    </row>
    <row r="114" spans="1:10" x14ac:dyDescent="0.25">
      <c r="A114" s="89" t="s">
        <v>534</v>
      </c>
      <c r="B114" s="90"/>
      <c r="C114" s="90"/>
      <c r="D114" s="90"/>
      <c r="E114" s="91" t="s">
        <v>532</v>
      </c>
      <c r="F114" s="92"/>
      <c r="G114" s="92"/>
      <c r="H114" s="92"/>
      <c r="I114" s="93"/>
      <c r="J114" s="94">
        <v>44070578</v>
      </c>
    </row>
    <row r="115" spans="1:10" ht="13.8" x14ac:dyDescent="0.25">
      <c r="A115" s="109"/>
      <c r="B115" s="110"/>
      <c r="C115" s="110"/>
      <c r="D115" s="107"/>
      <c r="E115" s="198"/>
      <c r="F115" s="198"/>
      <c r="G115" s="199"/>
      <c r="H115" s="199"/>
      <c r="I115" s="107"/>
      <c r="J115" s="108"/>
    </row>
    <row r="116" spans="1:10" x14ac:dyDescent="0.25">
      <c r="A116" s="89" t="s">
        <v>535</v>
      </c>
      <c r="B116" s="90"/>
      <c r="C116" s="90"/>
      <c r="D116" s="90"/>
      <c r="E116" s="91" t="s">
        <v>536</v>
      </c>
      <c r="F116" s="92"/>
      <c r="G116" s="92"/>
      <c r="H116" s="92"/>
      <c r="I116" s="93"/>
      <c r="J116" s="94" t="s">
        <v>537</v>
      </c>
    </row>
    <row r="117" spans="1:10" ht="13.8" x14ac:dyDescent="0.25">
      <c r="A117" s="100"/>
      <c r="B117" s="101"/>
      <c r="C117" s="101"/>
      <c r="D117" s="102"/>
      <c r="E117" s="198"/>
      <c r="F117" s="198"/>
      <c r="G117" s="199"/>
      <c r="H117" s="199"/>
      <c r="I117" s="107"/>
      <c r="J117" s="108"/>
    </row>
    <row r="118" spans="1:10" x14ac:dyDescent="0.25">
      <c r="A118" s="89" t="s">
        <v>538</v>
      </c>
      <c r="B118" s="90"/>
      <c r="C118" s="90"/>
      <c r="D118" s="90"/>
      <c r="E118" s="91" t="s">
        <v>539</v>
      </c>
      <c r="F118" s="92"/>
      <c r="G118" s="92"/>
      <c r="H118" s="92"/>
      <c r="I118" s="93"/>
      <c r="J118" s="94" t="s">
        <v>540</v>
      </c>
    </row>
    <row r="119" spans="1:10" ht="13.8" x14ac:dyDescent="0.25">
      <c r="A119" s="100"/>
      <c r="B119" s="101"/>
      <c r="C119" s="101"/>
      <c r="D119" s="102"/>
      <c r="E119" s="198"/>
      <c r="F119" s="198"/>
      <c r="G119" s="199"/>
      <c r="H119" s="199"/>
      <c r="I119" s="107"/>
      <c r="J119" s="108"/>
    </row>
    <row r="120" spans="1:10" x14ac:dyDescent="0.25">
      <c r="A120" s="141" t="s">
        <v>541</v>
      </c>
      <c r="B120" s="142"/>
      <c r="C120" s="142"/>
      <c r="D120" s="142"/>
      <c r="E120" s="141" t="s">
        <v>542</v>
      </c>
      <c r="F120" s="142"/>
      <c r="G120" s="142"/>
      <c r="H120" s="142"/>
      <c r="I120" s="143"/>
      <c r="J120" s="94">
        <v>24842680</v>
      </c>
    </row>
    <row r="121" spans="1:10" ht="13.8" x14ac:dyDescent="0.25">
      <c r="A121" s="100"/>
      <c r="B121" s="101"/>
      <c r="C121" s="101"/>
      <c r="D121" s="102"/>
      <c r="E121" s="198"/>
      <c r="F121" s="198"/>
      <c r="G121" s="199"/>
      <c r="H121" s="199"/>
      <c r="I121" s="107"/>
      <c r="J121" s="108"/>
    </row>
    <row r="122" spans="1:10" x14ac:dyDescent="0.25">
      <c r="A122" s="141" t="s">
        <v>543</v>
      </c>
      <c r="B122" s="142"/>
      <c r="C122" s="142"/>
      <c r="D122" s="142"/>
      <c r="E122" s="141" t="s">
        <v>544</v>
      </c>
      <c r="F122" s="142"/>
      <c r="G122" s="142"/>
      <c r="H122" s="142"/>
      <c r="I122" s="143"/>
      <c r="J122" s="94" t="s">
        <v>545</v>
      </c>
    </row>
    <row r="123" spans="1:10" ht="13.8" x14ac:dyDescent="0.25">
      <c r="A123" s="100"/>
      <c r="B123" s="101"/>
      <c r="C123" s="101"/>
      <c r="D123" s="102"/>
      <c r="E123" s="198"/>
      <c r="F123" s="198"/>
      <c r="G123" s="199"/>
      <c r="H123" s="199"/>
      <c r="I123" s="107"/>
      <c r="J123" s="108"/>
    </row>
    <row r="124" spans="1:10" x14ac:dyDescent="0.25">
      <c r="A124" s="141" t="s">
        <v>546</v>
      </c>
      <c r="B124" s="142"/>
      <c r="C124" s="142"/>
      <c r="D124" s="142"/>
      <c r="E124" s="141" t="s">
        <v>547</v>
      </c>
      <c r="F124" s="142"/>
      <c r="G124" s="142"/>
      <c r="H124" s="142"/>
      <c r="I124" s="143"/>
      <c r="J124" s="94">
        <v>46271350</v>
      </c>
    </row>
    <row r="125" spans="1:10" ht="13.8" x14ac:dyDescent="0.25">
      <c r="A125" s="100"/>
      <c r="B125" s="101"/>
      <c r="C125" s="101"/>
      <c r="D125" s="102"/>
      <c r="E125" s="198"/>
      <c r="F125" s="198"/>
      <c r="G125" s="199"/>
      <c r="H125" s="199"/>
      <c r="I125" s="107"/>
      <c r="J125" s="108"/>
    </row>
    <row r="126" spans="1:10" x14ac:dyDescent="0.25">
      <c r="A126" s="91" t="s">
        <v>548</v>
      </c>
      <c r="B126" s="92"/>
      <c r="C126" s="92"/>
      <c r="D126" s="92"/>
      <c r="E126" s="91" t="s">
        <v>549</v>
      </c>
      <c r="F126" s="92"/>
      <c r="G126" s="92"/>
      <c r="H126" s="92"/>
      <c r="I126" s="93"/>
      <c r="J126" s="94" t="s">
        <v>550</v>
      </c>
    </row>
    <row r="127" spans="1:10" ht="13.8" x14ac:dyDescent="0.25">
      <c r="A127" s="109"/>
      <c r="B127" s="110"/>
      <c r="C127" s="110"/>
      <c r="D127" s="107"/>
      <c r="E127" s="198"/>
      <c r="F127" s="198"/>
      <c r="G127" s="199"/>
      <c r="H127" s="199"/>
      <c r="I127" s="107"/>
      <c r="J127" s="108"/>
    </row>
    <row r="128" spans="1:10" x14ac:dyDescent="0.25">
      <c r="A128" s="111" t="s">
        <v>551</v>
      </c>
      <c r="B128" s="92"/>
      <c r="C128" s="92"/>
      <c r="D128" s="92"/>
      <c r="E128" s="91" t="s">
        <v>539</v>
      </c>
      <c r="F128" s="92"/>
      <c r="G128" s="92"/>
      <c r="H128" s="92"/>
      <c r="I128" s="93"/>
      <c r="J128" s="94">
        <v>5188261</v>
      </c>
    </row>
    <row r="129" spans="1:10" ht="13.8" x14ac:dyDescent="0.25">
      <c r="A129" s="109"/>
      <c r="B129" s="110"/>
      <c r="C129" s="110"/>
      <c r="D129" s="107"/>
      <c r="E129" s="198"/>
      <c r="F129" s="198"/>
      <c r="G129" s="199"/>
      <c r="H129" s="199"/>
      <c r="I129" s="107"/>
      <c r="J129" s="108"/>
    </row>
    <row r="130" spans="1:10" x14ac:dyDescent="0.25">
      <c r="A130" s="111" t="s">
        <v>552</v>
      </c>
      <c r="B130" s="92"/>
      <c r="C130" s="92"/>
      <c r="D130" s="92"/>
      <c r="E130" s="91" t="s">
        <v>539</v>
      </c>
      <c r="F130" s="92"/>
      <c r="G130" s="92"/>
      <c r="H130" s="92"/>
      <c r="I130" s="93"/>
      <c r="J130" s="94">
        <v>5688116</v>
      </c>
    </row>
    <row r="131" spans="1:10" ht="13.8" x14ac:dyDescent="0.25">
      <c r="A131" s="109"/>
      <c r="B131" s="110"/>
      <c r="C131" s="110"/>
      <c r="D131" s="107"/>
      <c r="E131" s="198"/>
      <c r="F131" s="198"/>
      <c r="G131" s="199"/>
      <c r="H131" s="199"/>
      <c r="I131" s="107"/>
      <c r="J131" s="108"/>
    </row>
    <row r="132" spans="1:10" x14ac:dyDescent="0.25">
      <c r="A132" s="111" t="s">
        <v>553</v>
      </c>
      <c r="B132" s="92"/>
      <c r="C132" s="92"/>
      <c r="D132" s="92"/>
      <c r="E132" s="91" t="s">
        <v>554</v>
      </c>
      <c r="F132" s="92"/>
      <c r="G132" s="92"/>
      <c r="H132" s="92"/>
      <c r="I132" s="93"/>
      <c r="J132" s="94">
        <v>21999610</v>
      </c>
    </row>
    <row r="133" spans="1:10" ht="13.8" x14ac:dyDescent="0.25">
      <c r="A133" s="109"/>
      <c r="B133" s="110"/>
      <c r="C133" s="110"/>
      <c r="D133" s="107"/>
      <c r="E133" s="105"/>
      <c r="F133" s="105"/>
      <c r="G133" s="106"/>
      <c r="H133" s="106"/>
      <c r="I133" s="107"/>
      <c r="J133" s="108"/>
    </row>
    <row r="134" spans="1:10" x14ac:dyDescent="0.25">
      <c r="A134" s="111" t="s">
        <v>555</v>
      </c>
      <c r="B134" s="92"/>
      <c r="C134" s="92"/>
      <c r="D134" s="92"/>
      <c r="E134" s="91" t="s">
        <v>554</v>
      </c>
      <c r="F134" s="92"/>
      <c r="G134" s="92"/>
      <c r="H134" s="92"/>
      <c r="I134" s="93"/>
      <c r="J134" s="94">
        <v>21551295</v>
      </c>
    </row>
    <row r="135" spans="1:10" ht="13.8" x14ac:dyDescent="0.25">
      <c r="A135" s="109"/>
      <c r="B135" s="110"/>
      <c r="C135" s="110"/>
      <c r="D135" s="107"/>
      <c r="E135" s="105"/>
      <c r="F135" s="105"/>
      <c r="G135" s="106"/>
      <c r="H135" s="106"/>
      <c r="I135" s="107"/>
      <c r="J135" s="108"/>
    </row>
    <row r="136" spans="1:10" x14ac:dyDescent="0.25">
      <c r="A136" s="111" t="s">
        <v>556</v>
      </c>
      <c r="B136" s="92"/>
      <c r="C136" s="92"/>
      <c r="D136" s="92"/>
      <c r="E136" s="91" t="s">
        <v>554</v>
      </c>
      <c r="F136" s="92"/>
      <c r="G136" s="92"/>
      <c r="H136" s="92"/>
      <c r="I136" s="93"/>
      <c r="J136" s="94">
        <v>21576972</v>
      </c>
    </row>
    <row r="137" spans="1:10" ht="13.8" x14ac:dyDescent="0.25">
      <c r="A137" s="109"/>
      <c r="B137" s="110"/>
      <c r="C137" s="110"/>
      <c r="D137" s="107"/>
      <c r="E137" s="105"/>
      <c r="F137" s="105"/>
      <c r="G137" s="106"/>
      <c r="H137" s="106"/>
      <c r="I137" s="107"/>
      <c r="J137" s="108"/>
    </row>
    <row r="138" spans="1:10" x14ac:dyDescent="0.25">
      <c r="A138" s="111" t="s">
        <v>557</v>
      </c>
      <c r="B138" s="92"/>
      <c r="C138" s="92"/>
      <c r="D138" s="92"/>
      <c r="E138" s="91" t="s">
        <v>558</v>
      </c>
      <c r="F138" s="92"/>
      <c r="G138" s="92"/>
      <c r="H138" s="92"/>
      <c r="I138" s="93"/>
      <c r="J138" s="94">
        <v>5025077677</v>
      </c>
    </row>
    <row r="139" spans="1:10" ht="13.8" x14ac:dyDescent="0.25">
      <c r="A139" s="100"/>
      <c r="B139" s="101"/>
      <c r="C139" s="101"/>
      <c r="D139" s="102"/>
      <c r="E139" s="206"/>
      <c r="F139" s="206"/>
      <c r="G139" s="207"/>
      <c r="H139" s="207"/>
      <c r="I139" s="102"/>
      <c r="J139" s="112"/>
    </row>
    <row r="140" spans="1:10" x14ac:dyDescent="0.25">
      <c r="A140" s="92" t="s">
        <v>559</v>
      </c>
      <c r="B140" s="92"/>
      <c r="C140" s="92"/>
      <c r="D140" s="92"/>
      <c r="E140" s="91" t="s">
        <v>560</v>
      </c>
      <c r="F140" s="92"/>
      <c r="G140" s="92"/>
      <c r="H140" s="92"/>
      <c r="I140" s="93"/>
      <c r="J140" s="94">
        <v>175085777</v>
      </c>
    </row>
    <row r="141" spans="1:10" ht="13.8" x14ac:dyDescent="0.25">
      <c r="A141" s="100"/>
      <c r="B141" s="101"/>
      <c r="C141" s="101"/>
      <c r="D141" s="102"/>
      <c r="E141" s="206"/>
      <c r="F141" s="206"/>
      <c r="G141" s="207"/>
      <c r="H141" s="207"/>
      <c r="I141" s="102"/>
      <c r="J141" s="112"/>
    </row>
    <row r="142" spans="1:10" x14ac:dyDescent="0.25">
      <c r="A142" s="111" t="s">
        <v>561</v>
      </c>
      <c r="B142" s="92"/>
      <c r="C142" s="92"/>
      <c r="D142" s="92"/>
      <c r="E142" s="91" t="s">
        <v>560</v>
      </c>
      <c r="F142" s="92"/>
      <c r="G142" s="92"/>
      <c r="H142" s="92"/>
      <c r="I142" s="93"/>
      <c r="J142" s="94">
        <v>175110216</v>
      </c>
    </row>
    <row r="143" spans="1:10" ht="13.8" x14ac:dyDescent="0.25">
      <c r="A143" s="100"/>
      <c r="B143" s="101"/>
      <c r="C143" s="101"/>
      <c r="D143" s="102"/>
      <c r="E143" s="102"/>
      <c r="F143" s="102"/>
      <c r="G143" s="101"/>
      <c r="H143" s="101"/>
      <c r="I143" s="102"/>
      <c r="J143" s="112"/>
    </row>
    <row r="144" spans="1:10" x14ac:dyDescent="0.25">
      <c r="A144" s="111" t="s">
        <v>562</v>
      </c>
      <c r="B144" s="92"/>
      <c r="C144" s="92"/>
      <c r="D144" s="92"/>
      <c r="E144" s="91" t="s">
        <v>563</v>
      </c>
      <c r="F144" s="92"/>
      <c r="G144" s="92"/>
      <c r="H144" s="92"/>
      <c r="I144" s="93"/>
      <c r="J144" s="94">
        <v>21654183</v>
      </c>
    </row>
    <row r="145" spans="1:10" ht="13.8" x14ac:dyDescent="0.25">
      <c r="A145" s="100"/>
      <c r="B145" s="101"/>
      <c r="C145" s="101"/>
      <c r="D145" s="102"/>
      <c r="E145" s="102"/>
      <c r="F145" s="102"/>
      <c r="G145" s="101"/>
      <c r="H145" s="101"/>
      <c r="I145" s="102"/>
      <c r="J145" s="112"/>
    </row>
    <row r="146" spans="1:10" x14ac:dyDescent="0.25">
      <c r="A146" s="111" t="s">
        <v>564</v>
      </c>
      <c r="B146" s="92"/>
      <c r="C146" s="92"/>
      <c r="D146" s="92"/>
      <c r="E146" s="91" t="s">
        <v>565</v>
      </c>
      <c r="F146" s="92"/>
      <c r="G146" s="92"/>
      <c r="H146" s="92"/>
      <c r="I146" s="93"/>
      <c r="J146" s="94" t="s">
        <v>566</v>
      </c>
    </row>
    <row r="147" spans="1:10" ht="13.8" x14ac:dyDescent="0.25">
      <c r="A147" s="100"/>
      <c r="B147" s="101"/>
      <c r="C147" s="101"/>
      <c r="D147" s="102"/>
      <c r="E147" s="102"/>
      <c r="F147" s="102"/>
      <c r="G147" s="101"/>
      <c r="H147" s="101"/>
      <c r="I147" s="102"/>
      <c r="J147" s="112"/>
    </row>
    <row r="148" spans="1:10" x14ac:dyDescent="0.25">
      <c r="A148" s="111" t="s">
        <v>567</v>
      </c>
      <c r="B148" s="92"/>
      <c r="C148" s="92"/>
      <c r="D148" s="92"/>
      <c r="E148" s="91" t="s">
        <v>565</v>
      </c>
      <c r="F148" s="92"/>
      <c r="G148" s="92"/>
      <c r="H148" s="92"/>
      <c r="I148" s="93"/>
      <c r="J148" s="94" t="s">
        <v>568</v>
      </c>
    </row>
    <row r="149" spans="1:10" ht="13.8" x14ac:dyDescent="0.25">
      <c r="A149" s="100"/>
      <c r="B149" s="101"/>
      <c r="C149" s="101"/>
      <c r="D149" s="102"/>
      <c r="E149" s="102"/>
      <c r="F149" s="102"/>
      <c r="G149" s="101"/>
      <c r="H149" s="101"/>
      <c r="I149" s="102"/>
      <c r="J149" s="112"/>
    </row>
    <row r="150" spans="1:10" x14ac:dyDescent="0.25">
      <c r="A150" s="111" t="s">
        <v>569</v>
      </c>
      <c r="B150" s="92"/>
      <c r="C150" s="92"/>
      <c r="D150" s="92"/>
      <c r="E150" s="91" t="s">
        <v>539</v>
      </c>
      <c r="F150" s="92"/>
      <c r="G150" s="92"/>
      <c r="H150" s="92"/>
      <c r="I150" s="93"/>
      <c r="J150" s="94">
        <v>80675552</v>
      </c>
    </row>
    <row r="151" spans="1:10" ht="13.8" x14ac:dyDescent="0.25">
      <c r="A151" s="95"/>
      <c r="B151" s="88"/>
      <c r="C151" s="96"/>
      <c r="D151" s="202"/>
      <c r="E151" s="202"/>
      <c r="F151" s="202"/>
      <c r="G151" s="202"/>
      <c r="H151" s="202"/>
      <c r="I151" s="202"/>
      <c r="J151" s="97"/>
    </row>
    <row r="152" spans="1:10" x14ac:dyDescent="0.25">
      <c r="A152" s="111" t="s">
        <v>570</v>
      </c>
      <c r="B152" s="92"/>
      <c r="C152" s="92"/>
      <c r="D152" s="92"/>
      <c r="E152" s="91" t="s">
        <v>539</v>
      </c>
      <c r="F152" s="92"/>
      <c r="G152" s="92"/>
      <c r="H152" s="92"/>
      <c r="I152" s="93"/>
      <c r="J152" s="94">
        <v>80675501</v>
      </c>
    </row>
    <row r="153" spans="1:10" ht="13.8" x14ac:dyDescent="0.25">
      <c r="A153" s="95"/>
      <c r="B153" s="88"/>
      <c r="C153" s="96"/>
      <c r="D153" s="202"/>
      <c r="E153" s="202"/>
      <c r="F153" s="202"/>
      <c r="G153" s="202"/>
      <c r="H153" s="202"/>
      <c r="I153" s="202"/>
      <c r="J153" s="97"/>
    </row>
    <row r="154" spans="1:10" x14ac:dyDescent="0.25">
      <c r="A154" s="111" t="s">
        <v>569</v>
      </c>
      <c r="B154" s="92"/>
      <c r="C154" s="92"/>
      <c r="D154" s="92"/>
      <c r="E154" s="91" t="s">
        <v>554</v>
      </c>
      <c r="F154" s="92"/>
      <c r="G154" s="92"/>
      <c r="H154" s="92"/>
      <c r="I154" s="93"/>
      <c r="J154" s="94">
        <v>20409550</v>
      </c>
    </row>
    <row r="155" spans="1:10" ht="13.8" x14ac:dyDescent="0.25">
      <c r="A155" s="100"/>
      <c r="B155" s="101"/>
      <c r="C155" s="101"/>
      <c r="D155" s="102"/>
      <c r="E155" s="102"/>
      <c r="F155" s="102"/>
      <c r="G155" s="101"/>
      <c r="H155" s="101"/>
      <c r="I155" s="102"/>
      <c r="J155" s="112"/>
    </row>
    <row r="156" spans="1:10" x14ac:dyDescent="0.25">
      <c r="A156" s="111" t="s">
        <v>569</v>
      </c>
      <c r="B156" s="92"/>
      <c r="C156" s="92"/>
      <c r="D156" s="92"/>
      <c r="E156" s="91" t="s">
        <v>571</v>
      </c>
      <c r="F156" s="92"/>
      <c r="G156" s="92"/>
      <c r="H156" s="92"/>
      <c r="I156" s="93"/>
      <c r="J156" s="94" t="s">
        <v>572</v>
      </c>
    </row>
    <row r="157" spans="1:10" ht="13.8" x14ac:dyDescent="0.25">
      <c r="A157" s="100"/>
      <c r="B157" s="101"/>
      <c r="C157" s="101"/>
      <c r="D157" s="102"/>
      <c r="E157" s="102"/>
      <c r="F157" s="102"/>
      <c r="G157" s="101"/>
      <c r="H157" s="101"/>
      <c r="I157" s="102"/>
      <c r="J157" s="112"/>
    </row>
    <row r="158" spans="1:10" x14ac:dyDescent="0.25">
      <c r="A158" s="111" t="s">
        <v>573</v>
      </c>
      <c r="B158" s="92"/>
      <c r="C158" s="92"/>
      <c r="D158" s="92"/>
      <c r="E158" s="91" t="s">
        <v>554</v>
      </c>
      <c r="F158" s="92"/>
      <c r="G158" s="92"/>
      <c r="H158" s="92"/>
      <c r="I158" s="93"/>
      <c r="J158" s="94">
        <v>20666528</v>
      </c>
    </row>
    <row r="159" spans="1:10" ht="13.8" x14ac:dyDescent="0.25">
      <c r="A159" s="100"/>
      <c r="B159" s="101"/>
      <c r="C159" s="101"/>
      <c r="D159" s="102"/>
      <c r="E159" s="102"/>
      <c r="F159" s="102"/>
      <c r="G159" s="101"/>
      <c r="H159" s="101"/>
      <c r="I159" s="102"/>
      <c r="J159" s="112"/>
    </row>
    <row r="160" spans="1:10" x14ac:dyDescent="0.25">
      <c r="A160" s="111" t="s">
        <v>574</v>
      </c>
      <c r="B160" s="92"/>
      <c r="C160" s="92"/>
      <c r="D160" s="92"/>
      <c r="E160" s="91" t="s">
        <v>575</v>
      </c>
      <c r="F160" s="92"/>
      <c r="G160" s="92"/>
      <c r="H160" s="92"/>
      <c r="I160" s="93"/>
      <c r="J160" s="94" t="s">
        <v>576</v>
      </c>
    </row>
    <row r="161" spans="1:10" ht="13.8" x14ac:dyDescent="0.25">
      <c r="A161" s="95"/>
      <c r="B161" s="88"/>
      <c r="C161" s="96"/>
      <c r="D161" s="202"/>
      <c r="E161" s="202"/>
      <c r="F161" s="202"/>
      <c r="G161" s="202"/>
      <c r="H161" s="202"/>
      <c r="I161" s="202"/>
      <c r="J161" s="97"/>
    </row>
    <row r="162" spans="1:10" x14ac:dyDescent="0.25">
      <c r="A162" s="113" t="s">
        <v>577</v>
      </c>
      <c r="B162" s="114"/>
      <c r="C162" s="114"/>
      <c r="D162" s="115"/>
      <c r="E162" s="116" t="s">
        <v>466</v>
      </c>
      <c r="F162" s="116"/>
      <c r="G162" s="116"/>
      <c r="H162" s="116"/>
      <c r="I162" s="117"/>
      <c r="J162" s="118">
        <v>22097008</v>
      </c>
    </row>
    <row r="163" spans="1:10" ht="13.8" x14ac:dyDescent="0.25">
      <c r="A163" s="100"/>
      <c r="B163" s="101"/>
      <c r="C163" s="101"/>
      <c r="D163" s="102"/>
      <c r="E163" s="102"/>
      <c r="F163" s="102"/>
      <c r="G163" s="101"/>
      <c r="H163" s="101"/>
      <c r="I163" s="102"/>
      <c r="J163" s="112"/>
    </row>
    <row r="164" spans="1:10" x14ac:dyDescent="0.25">
      <c r="A164" s="113" t="s">
        <v>578</v>
      </c>
      <c r="B164" s="114"/>
      <c r="C164" s="114"/>
      <c r="D164" s="115"/>
      <c r="E164" s="116" t="s">
        <v>579</v>
      </c>
      <c r="F164" s="116"/>
      <c r="G164" s="116"/>
      <c r="H164" s="116"/>
      <c r="I164" s="117"/>
      <c r="J164" s="118" t="s">
        <v>580</v>
      </c>
    </row>
    <row r="165" spans="1:10" ht="13.8" x14ac:dyDescent="0.25">
      <c r="A165" s="100"/>
      <c r="B165" s="101"/>
      <c r="C165" s="101"/>
      <c r="D165" s="102"/>
      <c r="E165" s="102"/>
      <c r="F165" s="102"/>
      <c r="G165" s="101"/>
      <c r="H165" s="101"/>
      <c r="I165" s="102"/>
      <c r="J165" s="112"/>
    </row>
    <row r="166" spans="1:10" x14ac:dyDescent="0.25">
      <c r="A166" s="113" t="s">
        <v>581</v>
      </c>
      <c r="B166" s="114"/>
      <c r="C166" s="114"/>
      <c r="D166" s="115"/>
      <c r="E166" s="116" t="s">
        <v>582</v>
      </c>
      <c r="F166" s="116"/>
      <c r="G166" s="116"/>
      <c r="H166" s="116"/>
      <c r="I166" s="117"/>
      <c r="J166" s="118" t="s">
        <v>580</v>
      </c>
    </row>
    <row r="167" spans="1:10" ht="13.8" x14ac:dyDescent="0.25">
      <c r="A167" s="100"/>
      <c r="B167" s="101"/>
      <c r="C167" s="101"/>
      <c r="D167" s="102"/>
      <c r="E167" s="102"/>
      <c r="F167" s="102"/>
      <c r="G167" s="101"/>
      <c r="H167" s="101"/>
      <c r="I167" s="102"/>
      <c r="J167" s="112"/>
    </row>
    <row r="168" spans="1:10" x14ac:dyDescent="0.25">
      <c r="A168" s="113" t="s">
        <v>583</v>
      </c>
      <c r="B168" s="114"/>
      <c r="C168" s="114"/>
      <c r="D168" s="115"/>
      <c r="E168" s="116" t="s">
        <v>584</v>
      </c>
      <c r="F168" s="116"/>
      <c r="G168" s="116"/>
      <c r="H168" s="116"/>
      <c r="I168" s="117"/>
      <c r="J168" s="118">
        <v>21774243</v>
      </c>
    </row>
    <row r="169" spans="1:10" ht="13.8" x14ac:dyDescent="0.25">
      <c r="A169" s="100"/>
      <c r="B169" s="101"/>
      <c r="C169" s="101"/>
      <c r="D169" s="102"/>
      <c r="E169" s="102"/>
      <c r="F169" s="102"/>
      <c r="G169" s="101"/>
      <c r="H169" s="101"/>
      <c r="I169" s="102"/>
      <c r="J169" s="112"/>
    </row>
    <row r="170" spans="1:10" x14ac:dyDescent="0.25">
      <c r="A170" s="113" t="s">
        <v>585</v>
      </c>
      <c r="B170" s="116"/>
      <c r="C170" s="116"/>
      <c r="D170" s="116"/>
      <c r="E170" s="119" t="s">
        <v>586</v>
      </c>
      <c r="F170" s="116"/>
      <c r="G170" s="116"/>
      <c r="H170" s="116"/>
      <c r="I170" s="117"/>
      <c r="J170" s="118" t="s">
        <v>587</v>
      </c>
    </row>
    <row r="171" spans="1:10" ht="13.8" x14ac:dyDescent="0.25">
      <c r="A171" s="100"/>
      <c r="B171" s="101"/>
      <c r="C171" s="101"/>
      <c r="D171" s="102"/>
      <c r="E171" s="102"/>
      <c r="F171" s="102"/>
      <c r="G171" s="101"/>
      <c r="H171" s="101"/>
      <c r="I171" s="102"/>
      <c r="J171" s="112"/>
    </row>
    <row r="172" spans="1:10" x14ac:dyDescent="0.25">
      <c r="A172" s="113" t="s">
        <v>588</v>
      </c>
      <c r="B172" s="116"/>
      <c r="C172" s="116"/>
      <c r="D172" s="116"/>
      <c r="E172" s="203" t="s">
        <v>458</v>
      </c>
      <c r="F172" s="204"/>
      <c r="G172" s="204"/>
      <c r="H172" s="204"/>
      <c r="I172" s="205"/>
      <c r="J172" s="120" t="s">
        <v>589</v>
      </c>
    </row>
    <row r="173" spans="1:10" ht="13.8" x14ac:dyDescent="0.25">
      <c r="A173" s="100"/>
      <c r="B173" s="101"/>
      <c r="C173" s="101"/>
      <c r="D173" s="102"/>
      <c r="E173" s="102"/>
      <c r="F173" s="102"/>
      <c r="G173" s="101"/>
      <c r="H173" s="101"/>
      <c r="I173" s="102"/>
      <c r="J173" s="112"/>
    </row>
    <row r="174" spans="1:10" x14ac:dyDescent="0.25">
      <c r="A174" s="113" t="s">
        <v>590</v>
      </c>
      <c r="B174" s="116"/>
      <c r="C174" s="116"/>
      <c r="D174" s="116"/>
      <c r="E174" s="203" t="s">
        <v>458</v>
      </c>
      <c r="F174" s="204"/>
      <c r="G174" s="204"/>
      <c r="H174" s="204"/>
      <c r="I174" s="205"/>
      <c r="J174" s="120" t="s">
        <v>591</v>
      </c>
    </row>
    <row r="175" spans="1:10" ht="13.8" x14ac:dyDescent="0.25">
      <c r="A175" s="100"/>
      <c r="B175" s="101"/>
      <c r="C175" s="101"/>
      <c r="D175" s="102"/>
      <c r="E175" s="102"/>
      <c r="F175" s="102"/>
      <c r="G175" s="101"/>
      <c r="H175" s="101"/>
      <c r="I175" s="102"/>
      <c r="J175" s="112"/>
    </row>
    <row r="176" spans="1:10" x14ac:dyDescent="0.25">
      <c r="A176" s="113" t="s">
        <v>592</v>
      </c>
      <c r="B176" s="116"/>
      <c r="C176" s="116"/>
      <c r="D176" s="116"/>
      <c r="E176" s="119" t="s">
        <v>593</v>
      </c>
      <c r="F176" s="116"/>
      <c r="G176" s="116"/>
      <c r="H176" s="116"/>
      <c r="I176" s="117"/>
      <c r="J176" s="118">
        <v>6380537000</v>
      </c>
    </row>
    <row r="177" spans="1:10" ht="13.8" x14ac:dyDescent="0.25">
      <c r="A177" s="100"/>
      <c r="B177" s="101"/>
      <c r="C177" s="101"/>
      <c r="D177" s="102"/>
      <c r="E177" s="102"/>
      <c r="F177" s="102"/>
      <c r="G177" s="101"/>
      <c r="H177" s="101"/>
      <c r="I177" s="102"/>
      <c r="J177" s="112"/>
    </row>
    <row r="178" spans="1:10" x14ac:dyDescent="0.25">
      <c r="A178" s="113" t="s">
        <v>594</v>
      </c>
      <c r="B178" s="116"/>
      <c r="C178" s="116"/>
      <c r="D178" s="116"/>
      <c r="E178" s="203" t="s">
        <v>458</v>
      </c>
      <c r="F178" s="204"/>
      <c r="G178" s="204"/>
      <c r="H178" s="204"/>
      <c r="I178" s="205"/>
      <c r="J178" s="120" t="s">
        <v>595</v>
      </c>
    </row>
    <row r="179" spans="1:10" ht="13.8" x14ac:dyDescent="0.25">
      <c r="A179" s="100"/>
      <c r="B179" s="101"/>
      <c r="C179" s="101"/>
      <c r="D179" s="102"/>
      <c r="E179" s="102"/>
      <c r="F179" s="102"/>
      <c r="G179" s="101"/>
      <c r="H179" s="101"/>
      <c r="I179" s="102"/>
      <c r="J179" s="112"/>
    </row>
    <row r="180" spans="1:10" x14ac:dyDescent="0.25">
      <c r="A180" s="113" t="s">
        <v>596</v>
      </c>
      <c r="B180" s="116"/>
      <c r="C180" s="116"/>
      <c r="D180" s="116"/>
      <c r="E180" s="203" t="s">
        <v>458</v>
      </c>
      <c r="F180" s="204"/>
      <c r="G180" s="204"/>
      <c r="H180" s="204"/>
      <c r="I180" s="205"/>
      <c r="J180" s="120" t="s">
        <v>597</v>
      </c>
    </row>
    <row r="181" spans="1:10" ht="13.8" x14ac:dyDescent="0.25">
      <c r="A181" s="100"/>
      <c r="B181" s="101"/>
      <c r="C181" s="101"/>
      <c r="D181" s="102"/>
      <c r="E181" s="102"/>
      <c r="F181" s="102"/>
      <c r="G181" s="101"/>
      <c r="H181" s="101"/>
      <c r="I181" s="102"/>
      <c r="J181" s="112"/>
    </row>
    <row r="182" spans="1:10" x14ac:dyDescent="0.25">
      <c r="A182" s="113" t="s">
        <v>598</v>
      </c>
      <c r="B182" s="116"/>
      <c r="C182" s="116"/>
      <c r="D182" s="116"/>
      <c r="E182" s="203" t="s">
        <v>458</v>
      </c>
      <c r="F182" s="204"/>
      <c r="G182" s="204"/>
      <c r="H182" s="204"/>
      <c r="I182" s="205"/>
      <c r="J182" s="120">
        <v>81624620</v>
      </c>
    </row>
    <row r="183" spans="1:10" ht="13.8" x14ac:dyDescent="0.25">
      <c r="A183" s="100"/>
      <c r="B183" s="101"/>
      <c r="C183" s="101"/>
      <c r="D183" s="102"/>
      <c r="E183" s="102"/>
      <c r="F183" s="102"/>
      <c r="G183" s="101"/>
      <c r="H183" s="101"/>
      <c r="I183" s="102"/>
      <c r="J183" s="112"/>
    </row>
    <row r="184" spans="1:10" x14ac:dyDescent="0.25">
      <c r="A184" s="113" t="s">
        <v>599</v>
      </c>
      <c r="B184" s="116"/>
      <c r="C184" s="116"/>
      <c r="D184" s="116"/>
      <c r="E184" s="119" t="s">
        <v>600</v>
      </c>
      <c r="F184" s="116"/>
      <c r="G184" s="116"/>
      <c r="H184" s="116"/>
      <c r="I184" s="117"/>
      <c r="J184" s="118" t="s">
        <v>601</v>
      </c>
    </row>
    <row r="185" spans="1:10" ht="13.8" x14ac:dyDescent="0.25">
      <c r="A185" s="100"/>
      <c r="B185" s="101"/>
      <c r="C185" s="101"/>
      <c r="D185" s="102"/>
      <c r="E185" s="102"/>
      <c r="F185" s="102"/>
      <c r="G185" s="101"/>
      <c r="H185" s="101"/>
      <c r="I185" s="102"/>
      <c r="J185" s="112"/>
    </row>
    <row r="186" spans="1:10" x14ac:dyDescent="0.25">
      <c r="A186" s="113" t="s">
        <v>602</v>
      </c>
      <c r="B186" s="116"/>
      <c r="C186" s="116"/>
      <c r="D186" s="116"/>
      <c r="E186" s="119" t="s">
        <v>600</v>
      </c>
      <c r="F186" s="116"/>
      <c r="G186" s="116"/>
      <c r="H186" s="116"/>
      <c r="I186" s="117"/>
      <c r="J186" s="118" t="s">
        <v>603</v>
      </c>
    </row>
    <row r="187" spans="1:10" ht="13.8" x14ac:dyDescent="0.25">
      <c r="A187" s="100"/>
      <c r="B187" s="101"/>
      <c r="C187" s="101"/>
      <c r="D187" s="102"/>
      <c r="E187" s="102"/>
      <c r="F187" s="102"/>
      <c r="G187" s="101"/>
      <c r="H187" s="101"/>
      <c r="I187" s="102"/>
      <c r="J187" s="112"/>
    </row>
    <row r="188" spans="1:10" x14ac:dyDescent="0.25">
      <c r="A188" s="113" t="s">
        <v>604</v>
      </c>
      <c r="B188" s="116"/>
      <c r="C188" s="116"/>
      <c r="D188" s="116"/>
      <c r="E188" s="119" t="s">
        <v>605</v>
      </c>
      <c r="F188" s="116"/>
      <c r="G188" s="116"/>
      <c r="H188" s="116"/>
      <c r="I188" s="117"/>
      <c r="J188" s="118" t="s">
        <v>606</v>
      </c>
    </row>
    <row r="189" spans="1:10" ht="13.8" x14ac:dyDescent="0.25">
      <c r="A189" s="100"/>
      <c r="B189" s="101"/>
      <c r="C189" s="101"/>
      <c r="D189" s="102"/>
      <c r="E189" s="102"/>
      <c r="F189" s="102"/>
      <c r="G189" s="101"/>
      <c r="H189" s="101"/>
      <c r="I189" s="102"/>
      <c r="J189" s="112"/>
    </row>
    <row r="190" spans="1:10" x14ac:dyDescent="0.25">
      <c r="A190" s="113" t="s">
        <v>607</v>
      </c>
      <c r="B190" s="116"/>
      <c r="C190" s="116"/>
      <c r="D190" s="116"/>
      <c r="E190" s="119" t="s">
        <v>608</v>
      </c>
      <c r="F190" s="116"/>
      <c r="G190" s="116"/>
      <c r="H190" s="116"/>
      <c r="I190" s="117"/>
      <c r="J190" s="118" t="s">
        <v>609</v>
      </c>
    </row>
    <row r="191" spans="1:10" ht="13.8" x14ac:dyDescent="0.25">
      <c r="A191" s="95"/>
      <c r="B191" s="88"/>
      <c r="C191" s="96"/>
      <c r="D191" s="202"/>
      <c r="E191" s="202"/>
      <c r="F191" s="202"/>
      <c r="G191" s="202"/>
      <c r="H191" s="202"/>
      <c r="I191" s="202"/>
      <c r="J191" s="97"/>
    </row>
    <row r="192" spans="1:10" x14ac:dyDescent="0.25">
      <c r="A192" s="113" t="s">
        <v>610</v>
      </c>
      <c r="B192" s="116"/>
      <c r="C192" s="116"/>
      <c r="D192" s="116"/>
      <c r="E192" s="119" t="s">
        <v>611</v>
      </c>
      <c r="F192" s="116"/>
      <c r="G192" s="116"/>
      <c r="H192" s="116"/>
      <c r="I192" s="117"/>
      <c r="J192" s="118" t="s">
        <v>612</v>
      </c>
    </row>
    <row r="193" spans="1:10" ht="13.8" x14ac:dyDescent="0.25">
      <c r="A193" s="95"/>
      <c r="B193" s="88"/>
      <c r="C193" s="96"/>
      <c r="D193" s="202"/>
      <c r="E193" s="202"/>
      <c r="F193" s="202"/>
      <c r="G193" s="202"/>
      <c r="H193" s="202"/>
      <c r="I193" s="202"/>
      <c r="J193" s="97"/>
    </row>
    <row r="194" spans="1:10" x14ac:dyDescent="0.25">
      <c r="A194" s="113" t="s">
        <v>613</v>
      </c>
      <c r="B194" s="116"/>
      <c r="C194" s="116"/>
      <c r="D194" s="116"/>
      <c r="E194" s="119" t="s">
        <v>614</v>
      </c>
      <c r="F194" s="116"/>
      <c r="G194" s="116"/>
      <c r="H194" s="116"/>
      <c r="I194" s="117"/>
      <c r="J194" s="118" t="s">
        <v>615</v>
      </c>
    </row>
    <row r="195" spans="1:10" ht="13.8" x14ac:dyDescent="0.25">
      <c r="A195" s="95"/>
      <c r="B195" s="88"/>
      <c r="C195" s="96"/>
      <c r="D195" s="202"/>
      <c r="E195" s="202"/>
      <c r="F195" s="202"/>
      <c r="G195" s="202"/>
      <c r="H195" s="202"/>
      <c r="I195" s="202"/>
      <c r="J195" s="97"/>
    </row>
    <row r="196" spans="1:10" x14ac:dyDescent="0.25">
      <c r="A196" s="113" t="s">
        <v>616</v>
      </c>
      <c r="B196" s="116"/>
      <c r="C196" s="116"/>
      <c r="D196" s="116"/>
      <c r="E196" s="119" t="s">
        <v>614</v>
      </c>
      <c r="F196" s="116"/>
      <c r="G196" s="116"/>
      <c r="H196" s="116"/>
      <c r="I196" s="117"/>
      <c r="J196" s="118" t="s">
        <v>617</v>
      </c>
    </row>
    <row r="197" spans="1:10" ht="13.8" x14ac:dyDescent="0.25">
      <c r="A197" s="95"/>
      <c r="B197" s="88"/>
      <c r="C197" s="96"/>
      <c r="D197" s="202"/>
      <c r="E197" s="202"/>
      <c r="F197" s="202"/>
      <c r="G197" s="202"/>
      <c r="H197" s="202"/>
      <c r="I197" s="202"/>
      <c r="J197" s="97"/>
    </row>
    <row r="198" spans="1:10" x14ac:dyDescent="0.25">
      <c r="A198" s="113" t="s">
        <v>618</v>
      </c>
      <c r="B198" s="116"/>
      <c r="C198" s="116"/>
      <c r="D198" s="116"/>
      <c r="E198" s="119" t="s">
        <v>614</v>
      </c>
      <c r="F198" s="116"/>
      <c r="G198" s="116"/>
      <c r="H198" s="116"/>
      <c r="I198" s="117"/>
      <c r="J198" s="118" t="s">
        <v>619</v>
      </c>
    </row>
    <row r="199" spans="1:10" ht="13.8" x14ac:dyDescent="0.25">
      <c r="A199" s="95"/>
      <c r="B199" s="88"/>
      <c r="C199" s="96"/>
      <c r="D199" s="202"/>
      <c r="E199" s="202"/>
      <c r="F199" s="202"/>
      <c r="G199" s="202"/>
      <c r="H199" s="202"/>
      <c r="I199" s="202"/>
      <c r="J199" s="97"/>
    </row>
    <row r="200" spans="1:10" x14ac:dyDescent="0.25">
      <c r="A200" s="113" t="s">
        <v>620</v>
      </c>
      <c r="B200" s="116"/>
      <c r="C200" s="116"/>
      <c r="D200" s="116"/>
      <c r="E200" s="119" t="s">
        <v>614</v>
      </c>
      <c r="F200" s="116"/>
      <c r="G200" s="116"/>
      <c r="H200" s="116"/>
      <c r="I200" s="117"/>
      <c r="J200" s="118" t="s">
        <v>621</v>
      </c>
    </row>
    <row r="201" spans="1:10" ht="13.8" x14ac:dyDescent="0.25">
      <c r="A201" s="95"/>
      <c r="B201" s="88"/>
      <c r="C201" s="96"/>
      <c r="D201" s="202"/>
      <c r="E201" s="202"/>
      <c r="F201" s="202"/>
      <c r="G201" s="202"/>
      <c r="H201" s="202"/>
      <c r="I201" s="202"/>
      <c r="J201" s="97"/>
    </row>
    <row r="202" spans="1:10" x14ac:dyDescent="0.25">
      <c r="A202" s="113" t="s">
        <v>622</v>
      </c>
      <c r="B202" s="116"/>
      <c r="C202" s="116"/>
      <c r="D202" s="116"/>
      <c r="E202" s="119" t="s">
        <v>623</v>
      </c>
      <c r="F202" s="116"/>
      <c r="G202" s="116"/>
      <c r="H202" s="116"/>
      <c r="I202" s="117"/>
      <c r="J202" s="118" t="s">
        <v>624</v>
      </c>
    </row>
    <row r="203" spans="1:10" ht="13.8" x14ac:dyDescent="0.25">
      <c r="A203" s="95"/>
      <c r="B203" s="88"/>
      <c r="C203" s="96"/>
      <c r="D203" s="202"/>
      <c r="E203" s="202"/>
      <c r="F203" s="202"/>
      <c r="G203" s="202"/>
      <c r="H203" s="202"/>
      <c r="I203" s="202"/>
      <c r="J203" s="97"/>
    </row>
    <row r="204" spans="1:10" x14ac:dyDescent="0.25">
      <c r="A204" s="113" t="s">
        <v>625</v>
      </c>
      <c r="B204" s="116"/>
      <c r="C204" s="116"/>
      <c r="D204" s="116"/>
      <c r="E204" s="119" t="s">
        <v>623</v>
      </c>
      <c r="F204" s="116"/>
      <c r="G204" s="116"/>
      <c r="H204" s="116"/>
      <c r="I204" s="117"/>
      <c r="J204" s="118" t="s">
        <v>626</v>
      </c>
    </row>
    <row r="205" spans="1:10" ht="13.8" x14ac:dyDescent="0.25">
      <c r="A205" s="95"/>
      <c r="B205" s="88"/>
      <c r="C205" s="96"/>
      <c r="D205" s="202"/>
      <c r="E205" s="202"/>
      <c r="F205" s="202"/>
      <c r="G205" s="202"/>
      <c r="H205" s="202"/>
      <c r="I205" s="202"/>
      <c r="J205" s="97"/>
    </row>
    <row r="206" spans="1:10" x14ac:dyDescent="0.25">
      <c r="A206" s="113" t="s">
        <v>627</v>
      </c>
      <c r="B206" s="116"/>
      <c r="C206" s="116"/>
      <c r="D206" s="116"/>
      <c r="E206" s="119" t="s">
        <v>605</v>
      </c>
      <c r="F206" s="116"/>
      <c r="G206" s="116"/>
      <c r="H206" s="116"/>
      <c r="I206" s="117"/>
      <c r="J206" s="118" t="s">
        <v>628</v>
      </c>
    </row>
    <row r="207" spans="1:10" ht="13.8" x14ac:dyDescent="0.25">
      <c r="A207" s="95"/>
      <c r="B207" s="88"/>
      <c r="C207" s="96"/>
      <c r="D207" s="202"/>
      <c r="E207" s="202"/>
      <c r="F207" s="202"/>
      <c r="G207" s="202"/>
      <c r="H207" s="202"/>
      <c r="I207" s="202"/>
      <c r="J207" s="97"/>
    </row>
    <row r="208" spans="1:10" x14ac:dyDescent="0.25">
      <c r="A208" s="113" t="s">
        <v>629</v>
      </c>
      <c r="B208" s="116"/>
      <c r="C208" s="116"/>
      <c r="D208" s="116"/>
      <c r="E208" s="119" t="s">
        <v>630</v>
      </c>
      <c r="F208" s="116"/>
      <c r="G208" s="116"/>
      <c r="H208" s="116"/>
      <c r="I208" s="117"/>
      <c r="J208" s="118" t="s">
        <v>631</v>
      </c>
    </row>
    <row r="209" spans="1:10" ht="13.8" x14ac:dyDescent="0.25">
      <c r="A209" s="95"/>
      <c r="B209" s="88"/>
      <c r="C209" s="96"/>
      <c r="D209" s="202"/>
      <c r="E209" s="202"/>
      <c r="F209" s="202"/>
      <c r="G209" s="202"/>
      <c r="H209" s="202"/>
      <c r="I209" s="202"/>
      <c r="J209" s="97"/>
    </row>
    <row r="210" spans="1:10" x14ac:dyDescent="0.25">
      <c r="A210" s="113" t="s">
        <v>632</v>
      </c>
      <c r="B210" s="116"/>
      <c r="C210" s="116"/>
      <c r="D210" s="116"/>
      <c r="E210" s="119" t="s">
        <v>633</v>
      </c>
      <c r="F210" s="116"/>
      <c r="G210" s="116"/>
      <c r="H210" s="116"/>
      <c r="I210" s="117"/>
      <c r="J210" s="118" t="s">
        <v>634</v>
      </c>
    </row>
    <row r="211" spans="1:10" ht="13.8" x14ac:dyDescent="0.25">
      <c r="A211" s="95"/>
      <c r="B211" s="88"/>
      <c r="C211" s="96"/>
      <c r="D211" s="202"/>
      <c r="E211" s="202"/>
      <c r="F211" s="202"/>
      <c r="G211" s="202"/>
      <c r="H211" s="202"/>
      <c r="I211" s="202"/>
      <c r="J211" s="97"/>
    </row>
    <row r="212" spans="1:10" x14ac:dyDescent="0.25">
      <c r="A212" s="113" t="s">
        <v>635</v>
      </c>
      <c r="B212" s="116"/>
      <c r="C212" s="116"/>
      <c r="D212" s="116"/>
      <c r="E212" s="119" t="s">
        <v>636</v>
      </c>
      <c r="F212" s="116"/>
      <c r="G212" s="116"/>
      <c r="H212" s="116"/>
      <c r="I212" s="117"/>
      <c r="J212" s="118" t="s">
        <v>637</v>
      </c>
    </row>
    <row r="213" spans="1:10" ht="13.8" x14ac:dyDescent="0.25">
      <c r="A213" s="95"/>
      <c r="B213" s="88"/>
      <c r="C213" s="96"/>
      <c r="D213" s="98"/>
      <c r="E213" s="98"/>
      <c r="F213" s="98"/>
      <c r="G213" s="98"/>
      <c r="H213" s="98"/>
      <c r="I213" s="104"/>
      <c r="J213" s="97"/>
    </row>
    <row r="214" spans="1:10" x14ac:dyDescent="0.25">
      <c r="A214" s="113" t="s">
        <v>638</v>
      </c>
      <c r="B214" s="116"/>
      <c r="C214" s="116"/>
      <c r="D214" s="116"/>
      <c r="E214" s="119" t="s">
        <v>639</v>
      </c>
      <c r="F214" s="116"/>
      <c r="G214" s="116"/>
      <c r="H214" s="116"/>
      <c r="I214" s="117"/>
      <c r="J214" s="118" t="s">
        <v>640</v>
      </c>
    </row>
    <row r="215" spans="1:10" ht="13.8" x14ac:dyDescent="0.25">
      <c r="A215" s="95"/>
      <c r="B215" s="88"/>
      <c r="C215" s="96"/>
      <c r="D215" s="98"/>
      <c r="E215" s="98"/>
      <c r="F215" s="98"/>
      <c r="G215" s="98"/>
      <c r="H215" s="98"/>
      <c r="I215" s="104"/>
      <c r="J215" s="97"/>
    </row>
    <row r="216" spans="1:10" x14ac:dyDescent="0.25">
      <c r="A216" s="113" t="s">
        <v>641</v>
      </c>
      <c r="B216" s="116"/>
      <c r="C216" s="116"/>
      <c r="D216" s="116"/>
      <c r="E216" s="119" t="s">
        <v>639</v>
      </c>
      <c r="F216" s="116"/>
      <c r="G216" s="116"/>
      <c r="H216" s="116"/>
      <c r="I216" s="117"/>
      <c r="J216" s="118" t="s">
        <v>642</v>
      </c>
    </row>
    <row r="217" spans="1:10" ht="13.8" x14ac:dyDescent="0.25">
      <c r="A217" s="95"/>
      <c r="B217" s="88"/>
      <c r="C217" s="96"/>
      <c r="D217" s="98"/>
      <c r="E217" s="98"/>
      <c r="F217" s="98"/>
      <c r="G217" s="98"/>
      <c r="H217" s="98"/>
      <c r="I217" s="104"/>
      <c r="J217" s="97"/>
    </row>
    <row r="218" spans="1:10" x14ac:dyDescent="0.25">
      <c r="A218" s="113" t="s">
        <v>643</v>
      </c>
      <c r="B218" s="116"/>
      <c r="C218" s="116"/>
      <c r="D218" s="116"/>
      <c r="E218" s="203" t="s">
        <v>458</v>
      </c>
      <c r="F218" s="204"/>
      <c r="G218" s="204"/>
      <c r="H218" s="204"/>
      <c r="I218" s="205"/>
      <c r="J218" s="120" t="s">
        <v>644</v>
      </c>
    </row>
    <row r="219" spans="1:10" ht="13.8" x14ac:dyDescent="0.25">
      <c r="A219" s="95"/>
      <c r="B219" s="88"/>
      <c r="C219" s="96"/>
      <c r="D219" s="98"/>
      <c r="E219" s="98"/>
      <c r="F219" s="98"/>
      <c r="G219" s="98"/>
      <c r="H219" s="98"/>
      <c r="I219" s="104"/>
      <c r="J219" s="97"/>
    </row>
    <row r="220" spans="1:10" x14ac:dyDescent="0.25">
      <c r="A220" s="113" t="s">
        <v>645</v>
      </c>
      <c r="B220" s="116"/>
      <c r="C220" s="116"/>
      <c r="D220" s="116"/>
      <c r="E220" s="203" t="s">
        <v>646</v>
      </c>
      <c r="F220" s="204"/>
      <c r="G220" s="204"/>
      <c r="H220" s="204"/>
      <c r="I220" s="205"/>
      <c r="J220" s="120" t="s">
        <v>647</v>
      </c>
    </row>
    <row r="221" spans="1:10" ht="13.8" x14ac:dyDescent="0.25">
      <c r="A221" s="95"/>
      <c r="B221" s="88"/>
      <c r="C221" s="96"/>
      <c r="D221" s="98"/>
      <c r="E221" s="98"/>
      <c r="F221" s="98"/>
      <c r="G221" s="98"/>
      <c r="H221" s="98"/>
      <c r="I221" s="104"/>
      <c r="J221" s="97"/>
    </row>
    <row r="222" spans="1:10" x14ac:dyDescent="0.25">
      <c r="A222" s="113" t="s">
        <v>648</v>
      </c>
      <c r="B222" s="116"/>
      <c r="C222" s="116"/>
      <c r="D222" s="116"/>
      <c r="E222" s="203" t="s">
        <v>649</v>
      </c>
      <c r="F222" s="204"/>
      <c r="G222" s="204"/>
      <c r="H222" s="204"/>
      <c r="I222" s="205"/>
      <c r="J222" s="120">
        <v>81144710</v>
      </c>
    </row>
    <row r="223" spans="1:10" ht="13.8" x14ac:dyDescent="0.25">
      <c r="A223" s="12"/>
      <c r="B223" s="29"/>
      <c r="C223" s="43"/>
      <c r="D223" s="42"/>
      <c r="E223" s="42"/>
      <c r="F223" s="42"/>
      <c r="G223" s="42"/>
      <c r="H223" s="42"/>
      <c r="I223" s="31"/>
      <c r="J223" s="14"/>
    </row>
    <row r="224" spans="1:10" x14ac:dyDescent="0.25">
      <c r="A224" s="113" t="s">
        <v>650</v>
      </c>
      <c r="B224" s="116"/>
      <c r="C224" s="116"/>
      <c r="D224" s="116"/>
      <c r="E224" s="119" t="s">
        <v>651</v>
      </c>
      <c r="F224" s="116"/>
      <c r="G224" s="116"/>
      <c r="H224" s="116"/>
      <c r="I224" s="117"/>
      <c r="J224" s="120">
        <v>81241761</v>
      </c>
    </row>
    <row r="225" spans="1:10" ht="13.8" x14ac:dyDescent="0.25">
      <c r="A225" s="12"/>
      <c r="B225" s="29"/>
      <c r="C225" s="43"/>
      <c r="D225" s="42"/>
      <c r="E225" s="42"/>
      <c r="F225" s="42"/>
      <c r="G225" s="42"/>
      <c r="H225" s="42"/>
      <c r="I225" s="31"/>
      <c r="J225" s="14"/>
    </row>
    <row r="226" spans="1:10" x14ac:dyDescent="0.25">
      <c r="A226" s="113" t="s">
        <v>652</v>
      </c>
      <c r="B226" s="116"/>
      <c r="C226" s="116"/>
      <c r="D226" s="116"/>
      <c r="E226" s="119" t="s">
        <v>653</v>
      </c>
      <c r="F226" s="116"/>
      <c r="G226" s="116"/>
      <c r="H226" s="116"/>
      <c r="I226" s="117"/>
      <c r="J226" s="120">
        <v>30020783</v>
      </c>
    </row>
    <row r="227" spans="1:10" ht="13.8" x14ac:dyDescent="0.25">
      <c r="A227" s="12"/>
      <c r="B227" s="29"/>
      <c r="C227" s="43"/>
      <c r="D227" s="42"/>
      <c r="E227" s="42"/>
      <c r="F227" s="42"/>
      <c r="G227" s="42"/>
      <c r="H227" s="42"/>
      <c r="I227" s="31"/>
      <c r="J227" s="14"/>
    </row>
    <row r="228" spans="1:10" x14ac:dyDescent="0.25">
      <c r="A228" s="113" t="s">
        <v>654</v>
      </c>
      <c r="B228" s="116"/>
      <c r="C228" s="116"/>
      <c r="D228" s="116"/>
      <c r="E228" s="119" t="s">
        <v>655</v>
      </c>
      <c r="F228" s="116"/>
      <c r="G228" s="116"/>
      <c r="H228" s="116"/>
      <c r="I228" s="117"/>
      <c r="J228" s="120">
        <v>40040167</v>
      </c>
    </row>
    <row r="229" spans="1:10" ht="13.8" x14ac:dyDescent="0.25">
      <c r="A229" s="95"/>
      <c r="B229" s="88"/>
      <c r="C229" s="96"/>
      <c r="D229" s="98"/>
      <c r="E229" s="98"/>
      <c r="F229" s="98"/>
      <c r="G229" s="98"/>
      <c r="H229" s="98"/>
      <c r="I229" s="104"/>
      <c r="J229" s="97"/>
    </row>
    <row r="230" spans="1:10" x14ac:dyDescent="0.25">
      <c r="A230" s="113" t="s">
        <v>656</v>
      </c>
      <c r="B230" s="116"/>
      <c r="C230" s="116"/>
      <c r="D230" s="116"/>
      <c r="E230" s="119" t="s">
        <v>651</v>
      </c>
      <c r="F230" s="116"/>
      <c r="G230" s="116"/>
      <c r="H230" s="116"/>
      <c r="I230" s="117"/>
      <c r="J230" s="120">
        <v>80116270</v>
      </c>
    </row>
    <row r="231" spans="1:10" ht="13.8" x14ac:dyDescent="0.25">
      <c r="A231" s="12"/>
      <c r="B231" s="29"/>
      <c r="C231" s="43"/>
      <c r="D231" s="42"/>
      <c r="E231" s="42"/>
      <c r="F231" s="42"/>
      <c r="G231" s="42"/>
      <c r="H231" s="42"/>
      <c r="I231" s="31"/>
      <c r="J231" s="14"/>
    </row>
    <row r="232" spans="1:10" x14ac:dyDescent="0.25">
      <c r="A232" s="113" t="s">
        <v>657</v>
      </c>
      <c r="B232" s="116"/>
      <c r="C232" s="116"/>
      <c r="D232" s="116"/>
      <c r="E232" s="119" t="s">
        <v>658</v>
      </c>
      <c r="F232" s="116"/>
      <c r="G232" s="116"/>
      <c r="H232" s="116"/>
      <c r="I232" s="117"/>
      <c r="J232" s="120">
        <v>60441872</v>
      </c>
    </row>
    <row r="233" spans="1:10" ht="13.8" x14ac:dyDescent="0.25">
      <c r="A233" s="12"/>
      <c r="B233" s="29"/>
      <c r="C233" s="43"/>
      <c r="D233" s="42"/>
      <c r="E233" s="98"/>
      <c r="F233" s="98"/>
      <c r="G233" s="42"/>
      <c r="H233" s="42"/>
      <c r="I233" s="31"/>
      <c r="J233" s="14"/>
    </row>
    <row r="234" spans="1:10" x14ac:dyDescent="0.25">
      <c r="A234" s="113" t="s">
        <v>659</v>
      </c>
      <c r="B234" s="116"/>
      <c r="C234" s="116"/>
      <c r="D234" s="116"/>
      <c r="E234" s="119" t="s">
        <v>660</v>
      </c>
      <c r="F234" s="116"/>
      <c r="G234" s="116"/>
      <c r="H234" s="116"/>
      <c r="I234" s="117"/>
      <c r="J234" s="120">
        <v>70178606</v>
      </c>
    </row>
    <row r="235" spans="1:10" ht="13.8" x14ac:dyDescent="0.25">
      <c r="A235" s="12"/>
      <c r="B235" s="29"/>
      <c r="C235" s="43"/>
      <c r="D235" s="42"/>
      <c r="E235" s="123"/>
      <c r="F235" s="123"/>
      <c r="G235" s="123"/>
      <c r="H235" s="123"/>
      <c r="I235" s="31"/>
      <c r="J235" s="14"/>
    </row>
    <row r="236" spans="1:10" x14ac:dyDescent="0.25">
      <c r="A236" s="113"/>
      <c r="B236" s="116"/>
      <c r="C236" s="116"/>
      <c r="D236" s="116"/>
      <c r="E236" s="119"/>
      <c r="F236" s="116"/>
      <c r="G236" s="116"/>
      <c r="H236" s="116"/>
      <c r="I236" s="117"/>
      <c r="J236" s="120"/>
    </row>
    <row r="237" spans="1:10" ht="13.8" x14ac:dyDescent="0.25">
      <c r="A237" s="12"/>
      <c r="B237" s="29"/>
      <c r="C237" s="43"/>
      <c r="D237" s="42"/>
      <c r="E237" s="123"/>
      <c r="F237" s="123"/>
      <c r="G237" s="123"/>
      <c r="H237" s="123"/>
      <c r="I237" s="31"/>
      <c r="J237" s="14"/>
    </row>
    <row r="238" spans="1:10" x14ac:dyDescent="0.25">
      <c r="A238" s="113"/>
      <c r="B238" s="116"/>
      <c r="C238" s="116"/>
      <c r="D238" s="116"/>
      <c r="E238" s="119"/>
      <c r="F238" s="116"/>
      <c r="G238" s="116"/>
      <c r="H238" s="116"/>
      <c r="I238" s="117"/>
      <c r="J238" s="120"/>
    </row>
    <row r="239" spans="1:10" ht="13.8" x14ac:dyDescent="0.25">
      <c r="A239" s="12"/>
      <c r="B239" s="29"/>
      <c r="C239" s="43"/>
      <c r="D239" s="42"/>
      <c r="E239" s="123"/>
      <c r="F239" s="123"/>
      <c r="G239" s="123"/>
      <c r="H239" s="123"/>
      <c r="I239" s="31"/>
      <c r="J239" s="14"/>
    </row>
    <row r="240" spans="1:10" ht="13.8" x14ac:dyDescent="0.25">
      <c r="A240" s="12"/>
      <c r="B240" s="29"/>
      <c r="C240" s="43"/>
      <c r="D240" s="42"/>
      <c r="E240" s="123"/>
      <c r="F240" s="123"/>
      <c r="G240" s="123"/>
      <c r="H240" s="123"/>
      <c r="I240" s="31"/>
      <c r="J240" s="14"/>
    </row>
    <row r="241" spans="1:10" ht="13.8" x14ac:dyDescent="0.25">
      <c r="A241" s="12"/>
      <c r="B241" s="29"/>
      <c r="C241" s="43"/>
      <c r="D241" s="42"/>
      <c r="E241" s="123"/>
      <c r="F241" s="123"/>
      <c r="G241" s="123"/>
      <c r="H241" s="123"/>
      <c r="I241" s="31"/>
      <c r="J241" s="14"/>
    </row>
    <row r="242" spans="1:10" ht="13.8" x14ac:dyDescent="0.25">
      <c r="A242" s="12"/>
      <c r="B242" s="29"/>
      <c r="C242" s="43"/>
      <c r="D242" s="42"/>
      <c r="E242" s="123"/>
      <c r="F242" s="123"/>
      <c r="G242" s="123"/>
      <c r="H242" s="123"/>
      <c r="I242" s="31"/>
      <c r="J242" s="14"/>
    </row>
    <row r="243" spans="1:10" ht="13.8" x14ac:dyDescent="0.25">
      <c r="A243" s="12"/>
      <c r="B243" s="29"/>
      <c r="C243" s="43"/>
      <c r="D243" s="42"/>
      <c r="E243" s="123"/>
      <c r="F243" s="123"/>
      <c r="G243" s="123"/>
      <c r="H243" s="123"/>
      <c r="I243" s="31"/>
      <c r="J243" s="14"/>
    </row>
    <row r="244" spans="1:10" ht="13.8" x14ac:dyDescent="0.25">
      <c r="A244" s="12"/>
      <c r="B244" s="29"/>
      <c r="C244" s="43"/>
      <c r="D244" s="42"/>
      <c r="E244" s="42"/>
      <c r="F244" s="42"/>
      <c r="G244" s="42"/>
      <c r="H244" s="42"/>
      <c r="I244" s="31"/>
      <c r="J244" s="14"/>
    </row>
    <row r="245" spans="1:10" ht="13.8" x14ac:dyDescent="0.25">
      <c r="A245" s="18"/>
      <c r="B245" s="43"/>
      <c r="C245" s="43"/>
      <c r="D245" s="29"/>
      <c r="E245" s="125"/>
      <c r="F245" s="125"/>
      <c r="G245" s="124"/>
      <c r="H245" s="124"/>
      <c r="I245" s="29"/>
      <c r="J245" s="56" t="s">
        <v>28</v>
      </c>
    </row>
    <row r="246" spans="1:10" ht="13.8" x14ac:dyDescent="0.25">
      <c r="A246" s="18"/>
      <c r="B246" s="43"/>
      <c r="C246" s="43"/>
      <c r="D246" s="29"/>
      <c r="E246" s="125"/>
      <c r="F246" s="125"/>
      <c r="G246" s="124"/>
      <c r="H246" s="124"/>
      <c r="I246" s="29"/>
      <c r="J246" s="56" t="s">
        <v>29</v>
      </c>
    </row>
    <row r="247" spans="1:10" ht="14.4" customHeight="1" x14ac:dyDescent="0.25">
      <c r="A247" s="127" t="s">
        <v>30</v>
      </c>
      <c r="B247" s="128"/>
      <c r="C247" s="134" t="s">
        <v>29</v>
      </c>
      <c r="D247" s="135"/>
      <c r="E247" s="132" t="s">
        <v>31</v>
      </c>
      <c r="F247" s="133"/>
      <c r="G247" s="136" t="s">
        <v>661</v>
      </c>
      <c r="H247" s="137"/>
      <c r="I247" s="137"/>
      <c r="J247" s="138"/>
    </row>
    <row r="248" spans="1:10" ht="13.8" x14ac:dyDescent="0.25">
      <c r="A248" s="18"/>
      <c r="B248" s="43"/>
      <c r="C248" s="124"/>
      <c r="D248" s="124"/>
      <c r="E248" s="125"/>
      <c r="F248" s="125"/>
      <c r="G248" s="126" t="s">
        <v>32</v>
      </c>
      <c r="H248" s="126"/>
      <c r="I248" s="126"/>
      <c r="J248" s="19"/>
    </row>
    <row r="249" spans="1:10" ht="13.95" customHeight="1" x14ac:dyDescent="0.25">
      <c r="A249" s="127" t="s">
        <v>33</v>
      </c>
      <c r="B249" s="128"/>
      <c r="C249" s="129" t="s">
        <v>662</v>
      </c>
      <c r="D249" s="130"/>
      <c r="E249" s="130"/>
      <c r="F249" s="130"/>
      <c r="G249" s="130"/>
      <c r="H249" s="130"/>
      <c r="I249" s="130"/>
      <c r="J249" s="131"/>
    </row>
    <row r="250" spans="1:10" ht="13.8" x14ac:dyDescent="0.25">
      <c r="A250" s="12"/>
      <c r="B250" s="29"/>
      <c r="C250" s="149" t="s">
        <v>34</v>
      </c>
      <c r="D250" s="149"/>
      <c r="E250" s="149"/>
      <c r="F250" s="149"/>
      <c r="G250" s="149"/>
      <c r="H250" s="149"/>
      <c r="I250" s="149"/>
      <c r="J250" s="14"/>
    </row>
    <row r="251" spans="1:10" ht="13.8" x14ac:dyDescent="0.25">
      <c r="A251" s="127" t="s">
        <v>35</v>
      </c>
      <c r="B251" s="128"/>
      <c r="C251" s="187" t="s">
        <v>663</v>
      </c>
      <c r="D251" s="188"/>
      <c r="E251" s="189"/>
      <c r="F251" s="125"/>
      <c r="G251" s="125"/>
      <c r="H251" s="140"/>
      <c r="I251" s="140"/>
      <c r="J251" s="190"/>
    </row>
    <row r="252" spans="1:10" ht="13.8" x14ac:dyDescent="0.25">
      <c r="A252" s="12"/>
      <c r="B252" s="29"/>
      <c r="C252" s="43"/>
      <c r="D252" s="29"/>
      <c r="E252" s="125"/>
      <c r="F252" s="125"/>
      <c r="G252" s="125"/>
      <c r="H252" s="125"/>
      <c r="I252" s="29"/>
      <c r="J252" s="14"/>
    </row>
    <row r="253" spans="1:10" ht="14.4" customHeight="1" x14ac:dyDescent="0.25">
      <c r="A253" s="127" t="s">
        <v>14</v>
      </c>
      <c r="B253" s="128"/>
      <c r="C253" s="191" t="s">
        <v>664</v>
      </c>
      <c r="D253" s="184"/>
      <c r="E253" s="184"/>
      <c r="F253" s="184"/>
      <c r="G253" s="184"/>
      <c r="H253" s="184"/>
      <c r="I253" s="184"/>
      <c r="J253" s="185"/>
    </row>
    <row r="254" spans="1:10" ht="13.8" x14ac:dyDescent="0.25">
      <c r="A254" s="12"/>
      <c r="B254" s="29"/>
      <c r="C254" s="29"/>
      <c r="D254" s="29"/>
      <c r="E254" s="125"/>
      <c r="F254" s="125"/>
      <c r="G254" s="125"/>
      <c r="H254" s="125"/>
      <c r="I254" s="29"/>
      <c r="J254" s="14"/>
    </row>
    <row r="255" spans="1:10" ht="13.8" x14ac:dyDescent="0.25">
      <c r="A255" s="127" t="s">
        <v>36</v>
      </c>
      <c r="B255" s="128"/>
      <c r="C255" s="183" t="s">
        <v>665</v>
      </c>
      <c r="D255" s="184"/>
      <c r="E255" s="184"/>
      <c r="F255" s="184"/>
      <c r="G255" s="184"/>
      <c r="H255" s="184"/>
      <c r="I255" s="184"/>
      <c r="J255" s="185"/>
    </row>
    <row r="256" spans="1:10" ht="14.4" customHeight="1" x14ac:dyDescent="0.25">
      <c r="A256" s="12"/>
      <c r="B256" s="29"/>
      <c r="C256" s="126" t="s">
        <v>37</v>
      </c>
      <c r="D256" s="126"/>
      <c r="E256" s="126"/>
      <c r="F256" s="126"/>
      <c r="G256" s="29"/>
      <c r="H256" s="29"/>
      <c r="I256" s="29"/>
      <c r="J256" s="14"/>
    </row>
    <row r="257" spans="1:10" ht="13.8" x14ac:dyDescent="0.25">
      <c r="A257" s="127" t="s">
        <v>38</v>
      </c>
      <c r="B257" s="128"/>
      <c r="C257" s="183" t="s">
        <v>666</v>
      </c>
      <c r="D257" s="184"/>
      <c r="E257" s="184"/>
      <c r="F257" s="184"/>
      <c r="G257" s="184"/>
      <c r="H257" s="184"/>
      <c r="I257" s="184"/>
      <c r="J257" s="185"/>
    </row>
    <row r="258" spans="1:10" ht="14.4" customHeight="1" x14ac:dyDescent="0.25">
      <c r="A258" s="20"/>
      <c r="B258" s="21"/>
      <c r="C258" s="186" t="s">
        <v>39</v>
      </c>
      <c r="D258" s="186"/>
      <c r="E258" s="186"/>
      <c r="F258" s="186"/>
      <c r="G258" s="186"/>
      <c r="H258" s="21"/>
      <c r="I258" s="21"/>
      <c r="J258" s="22"/>
    </row>
    <row r="265" spans="1:10" ht="27" customHeight="1" x14ac:dyDescent="0.25"/>
    <row r="269" spans="1:10" ht="38.4" customHeight="1" x14ac:dyDescent="0.25"/>
  </sheetData>
  <sheetProtection formatCells="0" insertRows="0"/>
  <mergeCells count="291">
    <mergeCell ref="D193:I193"/>
    <mergeCell ref="D195:I195"/>
    <mergeCell ref="D197:I197"/>
    <mergeCell ref="D199:I199"/>
    <mergeCell ref="D201:I201"/>
    <mergeCell ref="D203:I203"/>
    <mergeCell ref="D205:I205"/>
    <mergeCell ref="D207:I207"/>
    <mergeCell ref="E240:F240"/>
    <mergeCell ref="G240:H240"/>
    <mergeCell ref="E235:F235"/>
    <mergeCell ref="G235:H235"/>
    <mergeCell ref="E237:F237"/>
    <mergeCell ref="G237:H237"/>
    <mergeCell ref="E239:F239"/>
    <mergeCell ref="G239:H239"/>
    <mergeCell ref="D39:I39"/>
    <mergeCell ref="D41:I41"/>
    <mergeCell ref="D43:I43"/>
    <mergeCell ref="D45:I45"/>
    <mergeCell ref="D47:I47"/>
    <mergeCell ref="D49:I49"/>
    <mergeCell ref="D51:I51"/>
    <mergeCell ref="D53:I53"/>
    <mergeCell ref="D55:I55"/>
    <mergeCell ref="A48:D48"/>
    <mergeCell ref="E48:I48"/>
    <mergeCell ref="A50:D50"/>
    <mergeCell ref="E50:I50"/>
    <mergeCell ref="A42:D42"/>
    <mergeCell ref="E42:I42"/>
    <mergeCell ref="A44:D44"/>
    <mergeCell ref="E44:I44"/>
    <mergeCell ref="A46:D46"/>
    <mergeCell ref="E46:I46"/>
    <mergeCell ref="A40:D40"/>
    <mergeCell ref="E40:I40"/>
    <mergeCell ref="D61:I61"/>
    <mergeCell ref="D71:I71"/>
    <mergeCell ref="D89:I89"/>
    <mergeCell ref="D113:I113"/>
    <mergeCell ref="D151:I151"/>
    <mergeCell ref="D153:I153"/>
    <mergeCell ref="E222:I222"/>
    <mergeCell ref="E218:I218"/>
    <mergeCell ref="E220:I220"/>
    <mergeCell ref="D209:I209"/>
    <mergeCell ref="D211:I211"/>
    <mergeCell ref="E178:I178"/>
    <mergeCell ref="E180:I180"/>
    <mergeCell ref="E182:I182"/>
    <mergeCell ref="E174:I174"/>
    <mergeCell ref="E172:I172"/>
    <mergeCell ref="D161:I161"/>
    <mergeCell ref="E139:F139"/>
    <mergeCell ref="G139:H139"/>
    <mergeCell ref="E141:F141"/>
    <mergeCell ref="G141:H141"/>
    <mergeCell ref="E127:F127"/>
    <mergeCell ref="G127:H127"/>
    <mergeCell ref="D191:I191"/>
    <mergeCell ref="E129:F129"/>
    <mergeCell ref="G129:H129"/>
    <mergeCell ref="E131:F131"/>
    <mergeCell ref="G131:H131"/>
    <mergeCell ref="A122:D122"/>
    <mergeCell ref="E122:I122"/>
    <mergeCell ref="E123:F123"/>
    <mergeCell ref="G123:H123"/>
    <mergeCell ref="A124:D124"/>
    <mergeCell ref="E124:I124"/>
    <mergeCell ref="E125:F125"/>
    <mergeCell ref="G125:H125"/>
    <mergeCell ref="E117:F117"/>
    <mergeCell ref="G117:H117"/>
    <mergeCell ref="E119:F119"/>
    <mergeCell ref="G119:H119"/>
    <mergeCell ref="A120:D120"/>
    <mergeCell ref="E120:I120"/>
    <mergeCell ref="E121:F121"/>
    <mergeCell ref="G121:H121"/>
    <mergeCell ref="E115:F115"/>
    <mergeCell ref="G115:H115"/>
    <mergeCell ref="E107:F107"/>
    <mergeCell ref="G107:H107"/>
    <mergeCell ref="E109:F109"/>
    <mergeCell ref="G109:H109"/>
    <mergeCell ref="E111:F111"/>
    <mergeCell ref="G111:H111"/>
    <mergeCell ref="E103:F103"/>
    <mergeCell ref="G103:H103"/>
    <mergeCell ref="E105:F105"/>
    <mergeCell ref="G105:H105"/>
    <mergeCell ref="E97:F97"/>
    <mergeCell ref="G97:H97"/>
    <mergeCell ref="A98:D98"/>
    <mergeCell ref="E98:I98"/>
    <mergeCell ref="E99:F99"/>
    <mergeCell ref="G99:H99"/>
    <mergeCell ref="E101:F101"/>
    <mergeCell ref="G101:H101"/>
    <mergeCell ref="A92:D92"/>
    <mergeCell ref="E92:I92"/>
    <mergeCell ref="E93:F93"/>
    <mergeCell ref="G93:H93"/>
    <mergeCell ref="A94:D94"/>
    <mergeCell ref="E94:I94"/>
    <mergeCell ref="E95:F95"/>
    <mergeCell ref="G95:H95"/>
    <mergeCell ref="A96:D96"/>
    <mergeCell ref="E96:I96"/>
    <mergeCell ref="E87:F87"/>
    <mergeCell ref="G87:H87"/>
    <mergeCell ref="A88:D88"/>
    <mergeCell ref="E88:I88"/>
    <mergeCell ref="A90:D90"/>
    <mergeCell ref="E90:I90"/>
    <mergeCell ref="A82:D82"/>
    <mergeCell ref="E82:I82"/>
    <mergeCell ref="E83:F83"/>
    <mergeCell ref="G83:H83"/>
    <mergeCell ref="A84:D84"/>
    <mergeCell ref="E84:I84"/>
    <mergeCell ref="E85:F85"/>
    <mergeCell ref="G85:H85"/>
    <mergeCell ref="A86:D86"/>
    <mergeCell ref="E86:I86"/>
    <mergeCell ref="E77:F77"/>
    <mergeCell ref="G77:H77"/>
    <mergeCell ref="A78:D78"/>
    <mergeCell ref="E78:I78"/>
    <mergeCell ref="E79:F79"/>
    <mergeCell ref="G79:H79"/>
    <mergeCell ref="A80:D80"/>
    <mergeCell ref="E80:I80"/>
    <mergeCell ref="E81:F81"/>
    <mergeCell ref="G81:H81"/>
    <mergeCell ref="A72:D72"/>
    <mergeCell ref="E72:I72"/>
    <mergeCell ref="E73:F73"/>
    <mergeCell ref="G73:H73"/>
    <mergeCell ref="A74:D74"/>
    <mergeCell ref="E74:I74"/>
    <mergeCell ref="E75:F75"/>
    <mergeCell ref="G75:H75"/>
    <mergeCell ref="A76:D76"/>
    <mergeCell ref="E76:I76"/>
    <mergeCell ref="E67:F67"/>
    <mergeCell ref="G67:H67"/>
    <mergeCell ref="A68:D68"/>
    <mergeCell ref="E68:I68"/>
    <mergeCell ref="E69:F69"/>
    <mergeCell ref="G69:H69"/>
    <mergeCell ref="A70:D70"/>
    <mergeCell ref="E70:I70"/>
    <mergeCell ref="A62:D62"/>
    <mergeCell ref="E62:I62"/>
    <mergeCell ref="E63:F63"/>
    <mergeCell ref="G63:H63"/>
    <mergeCell ref="A64:D64"/>
    <mergeCell ref="E64:I64"/>
    <mergeCell ref="E65:F65"/>
    <mergeCell ref="G65:H65"/>
    <mergeCell ref="A66:D66"/>
    <mergeCell ref="E66:I66"/>
    <mergeCell ref="E57:F57"/>
    <mergeCell ref="G57:H57"/>
    <mergeCell ref="A58:D58"/>
    <mergeCell ref="E58:I58"/>
    <mergeCell ref="A60:D60"/>
    <mergeCell ref="E60:I60"/>
    <mergeCell ref="A52:D52"/>
    <mergeCell ref="E52:I52"/>
    <mergeCell ref="A54:D54"/>
    <mergeCell ref="E54:I54"/>
    <mergeCell ref="A56:D56"/>
    <mergeCell ref="E56:I56"/>
    <mergeCell ref="D59:I59"/>
    <mergeCell ref="E254:F254"/>
    <mergeCell ref="G254:H254"/>
    <mergeCell ref="A255:B255"/>
    <mergeCell ref="C255:J255"/>
    <mergeCell ref="C256:F256"/>
    <mergeCell ref="A257:B257"/>
    <mergeCell ref="C257:J257"/>
    <mergeCell ref="C258:G258"/>
    <mergeCell ref="C250:I250"/>
    <mergeCell ref="A251:B251"/>
    <mergeCell ref="C251:E251"/>
    <mergeCell ref="F251:G251"/>
    <mergeCell ref="H251:J251"/>
    <mergeCell ref="E252:F252"/>
    <mergeCell ref="G252:H252"/>
    <mergeCell ref="A253:B253"/>
    <mergeCell ref="C253:J253"/>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36:I36"/>
    <mergeCell ref="D37:I37"/>
    <mergeCell ref="A38:D38"/>
    <mergeCell ref="E38:I38"/>
    <mergeCell ref="A249:B249"/>
    <mergeCell ref="C249:J249"/>
    <mergeCell ref="E247:F247"/>
    <mergeCell ref="E245:F245"/>
    <mergeCell ref="G245:H245"/>
    <mergeCell ref="E246:F246"/>
    <mergeCell ref="G246:H246"/>
    <mergeCell ref="A247:B247"/>
    <mergeCell ref="C247:D247"/>
    <mergeCell ref="G247:J247"/>
    <mergeCell ref="E241:F241"/>
    <mergeCell ref="G241:H241"/>
    <mergeCell ref="E243:F243"/>
    <mergeCell ref="G243:H243"/>
    <mergeCell ref="E242:F242"/>
    <mergeCell ref="G242:H242"/>
    <mergeCell ref="C248:D248"/>
    <mergeCell ref="E248:F248"/>
    <mergeCell ref="G248:I248"/>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247:D247" xr:uid="{00000000-0002-0000-0000-000002000000}">
      <formula1>$J$245:$J$246</formula1>
    </dataValidation>
  </dataValidations>
  <pageMargins left="0.7" right="0.7" top="0.75" bottom="0.75" header="0.3" footer="0.3"/>
  <pageSetup paperSize="9" scale="82" orientation="portrait" r:id="rId1"/>
  <headerFooter>
    <oddHeader>&amp;L&amp;"Aptos"&amp;10&amp;KFF0000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9" zoomScale="110" zoomScaleNormal="100" workbookViewId="0">
      <selection activeCell="I25" sqref="I24:I25"/>
    </sheetView>
  </sheetViews>
  <sheetFormatPr defaultColWidth="8.88671875" defaultRowHeight="13.2" x14ac:dyDescent="0.25"/>
  <cols>
    <col min="8" max="9" width="15.6640625" style="24" customWidth="1"/>
    <col min="10" max="10" width="10.33203125" bestFit="1" customWidth="1"/>
  </cols>
  <sheetData>
    <row r="1" spans="1:9" x14ac:dyDescent="0.25">
      <c r="A1" s="212" t="s">
        <v>40</v>
      </c>
      <c r="B1" s="213"/>
      <c r="C1" s="213"/>
      <c r="D1" s="213"/>
      <c r="E1" s="213"/>
      <c r="F1" s="213"/>
      <c r="G1" s="213"/>
      <c r="H1" s="213"/>
      <c r="I1" s="213"/>
    </row>
    <row r="2" spans="1:9" x14ac:dyDescent="0.25">
      <c r="A2" s="214" t="s">
        <v>667</v>
      </c>
      <c r="B2" s="215"/>
      <c r="C2" s="215"/>
      <c r="D2" s="215"/>
      <c r="E2" s="215"/>
      <c r="F2" s="215"/>
      <c r="G2" s="215"/>
      <c r="H2" s="215"/>
      <c r="I2" s="215"/>
    </row>
    <row r="3" spans="1:9" x14ac:dyDescent="0.25">
      <c r="A3" s="216" t="s">
        <v>41</v>
      </c>
      <c r="B3" s="216"/>
      <c r="C3" s="216"/>
      <c r="D3" s="216"/>
      <c r="E3" s="216"/>
      <c r="F3" s="216"/>
      <c r="G3" s="216"/>
      <c r="H3" s="216"/>
      <c r="I3" s="216"/>
    </row>
    <row r="4" spans="1:9" x14ac:dyDescent="0.25">
      <c r="A4" s="217" t="s">
        <v>668</v>
      </c>
      <c r="B4" s="218"/>
      <c r="C4" s="218"/>
      <c r="D4" s="218"/>
      <c r="E4" s="218"/>
      <c r="F4" s="218"/>
      <c r="G4" s="218"/>
      <c r="H4" s="218"/>
      <c r="I4" s="219"/>
    </row>
    <row r="5" spans="1:9" ht="30.6" x14ac:dyDescent="0.25">
      <c r="A5" s="222" t="s">
        <v>42</v>
      </c>
      <c r="B5" s="223"/>
      <c r="C5" s="223"/>
      <c r="D5" s="223"/>
      <c r="E5" s="223"/>
      <c r="F5" s="223"/>
      <c r="G5" s="66" t="s">
        <v>43</v>
      </c>
      <c r="H5" s="67" t="s">
        <v>44</v>
      </c>
      <c r="I5" s="67" t="s">
        <v>45</v>
      </c>
    </row>
    <row r="6" spans="1:9" x14ac:dyDescent="0.25">
      <c r="A6" s="220">
        <v>1</v>
      </c>
      <c r="B6" s="221"/>
      <c r="C6" s="221"/>
      <c r="D6" s="221"/>
      <c r="E6" s="221"/>
      <c r="F6" s="221"/>
      <c r="G6" s="68">
        <v>2</v>
      </c>
      <c r="H6" s="67">
        <v>3</v>
      </c>
      <c r="I6" s="67">
        <v>4</v>
      </c>
    </row>
    <row r="7" spans="1:9" x14ac:dyDescent="0.25">
      <c r="A7" s="224"/>
      <c r="B7" s="224"/>
      <c r="C7" s="224"/>
      <c r="D7" s="224"/>
      <c r="E7" s="224"/>
      <c r="F7" s="224"/>
      <c r="G7" s="224"/>
      <c r="H7" s="224"/>
      <c r="I7" s="225"/>
    </row>
    <row r="8" spans="1:9" ht="12.75" customHeight="1" x14ac:dyDescent="0.25">
      <c r="A8" s="226" t="s">
        <v>46</v>
      </c>
      <c r="B8" s="226"/>
      <c r="C8" s="226"/>
      <c r="D8" s="226"/>
      <c r="E8" s="226"/>
      <c r="F8" s="226"/>
      <c r="G8" s="59">
        <v>1</v>
      </c>
      <c r="H8" s="69">
        <v>0</v>
      </c>
      <c r="I8" s="69">
        <v>0</v>
      </c>
    </row>
    <row r="9" spans="1:9" ht="12.75" customHeight="1" x14ac:dyDescent="0.25">
      <c r="A9" s="210" t="s">
        <v>47</v>
      </c>
      <c r="B9" s="210"/>
      <c r="C9" s="210"/>
      <c r="D9" s="210"/>
      <c r="E9" s="210"/>
      <c r="F9" s="210"/>
      <c r="G9" s="60">
        <v>2</v>
      </c>
      <c r="H9" s="70">
        <f>H10+H17+H27+H38+H43</f>
        <v>289377427</v>
      </c>
      <c r="I9" s="70">
        <f>I10+I17+I27+I38+I43</f>
        <v>489439563</v>
      </c>
    </row>
    <row r="10" spans="1:9" ht="12.75" customHeight="1" x14ac:dyDescent="0.25">
      <c r="A10" s="209" t="s">
        <v>48</v>
      </c>
      <c r="B10" s="209"/>
      <c r="C10" s="209"/>
      <c r="D10" s="209"/>
      <c r="E10" s="209"/>
      <c r="F10" s="209"/>
      <c r="G10" s="60">
        <v>3</v>
      </c>
      <c r="H10" s="70">
        <f>H11+H12+H13+H14+H15+H16</f>
        <v>105923264</v>
      </c>
      <c r="I10" s="70">
        <f>I11+I12+I13+I14+I15+I16</f>
        <v>238137882</v>
      </c>
    </row>
    <row r="11" spans="1:9" ht="12.75" customHeight="1" x14ac:dyDescent="0.25">
      <c r="A11" s="208" t="s">
        <v>49</v>
      </c>
      <c r="B11" s="208"/>
      <c r="C11" s="208"/>
      <c r="D11" s="208"/>
      <c r="E11" s="208"/>
      <c r="F11" s="208"/>
      <c r="G11" s="59">
        <v>4</v>
      </c>
      <c r="H11" s="69">
        <v>7579085</v>
      </c>
      <c r="I11" s="69">
        <v>4776712</v>
      </c>
    </row>
    <row r="12" spans="1:9" ht="23.4" customHeight="1" x14ac:dyDescent="0.25">
      <c r="A12" s="208" t="s">
        <v>50</v>
      </c>
      <c r="B12" s="208"/>
      <c r="C12" s="208"/>
      <c r="D12" s="208"/>
      <c r="E12" s="208"/>
      <c r="F12" s="208"/>
      <c r="G12" s="59">
        <v>5</v>
      </c>
      <c r="H12" s="69">
        <v>16385747</v>
      </c>
      <c r="I12" s="69">
        <v>22695756</v>
      </c>
    </row>
    <row r="13" spans="1:9" ht="12.75" customHeight="1" x14ac:dyDescent="0.25">
      <c r="A13" s="208" t="s">
        <v>51</v>
      </c>
      <c r="B13" s="208"/>
      <c r="C13" s="208"/>
      <c r="D13" s="208"/>
      <c r="E13" s="208"/>
      <c r="F13" s="208"/>
      <c r="G13" s="59">
        <v>6</v>
      </c>
      <c r="H13" s="69">
        <v>18932524</v>
      </c>
      <c r="I13" s="69">
        <v>42732020</v>
      </c>
    </row>
    <row r="14" spans="1:9" ht="12.75" customHeight="1" x14ac:dyDescent="0.25">
      <c r="A14" s="208" t="s">
        <v>52</v>
      </c>
      <c r="B14" s="208"/>
      <c r="C14" s="208"/>
      <c r="D14" s="208"/>
      <c r="E14" s="208"/>
      <c r="F14" s="208"/>
      <c r="G14" s="59">
        <v>7</v>
      </c>
      <c r="H14" s="69">
        <v>0</v>
      </c>
      <c r="I14" s="69">
        <v>0</v>
      </c>
    </row>
    <row r="15" spans="1:9" ht="12.75" customHeight="1" x14ac:dyDescent="0.25">
      <c r="A15" s="208" t="s">
        <v>53</v>
      </c>
      <c r="B15" s="208"/>
      <c r="C15" s="208"/>
      <c r="D15" s="208"/>
      <c r="E15" s="208"/>
      <c r="F15" s="208"/>
      <c r="G15" s="59">
        <v>8</v>
      </c>
      <c r="H15" s="69">
        <v>1387866</v>
      </c>
      <c r="I15" s="69">
        <v>3627043</v>
      </c>
    </row>
    <row r="16" spans="1:9" ht="12.75" customHeight="1" x14ac:dyDescent="0.25">
      <c r="A16" s="208" t="s">
        <v>54</v>
      </c>
      <c r="B16" s="208"/>
      <c r="C16" s="208"/>
      <c r="D16" s="208"/>
      <c r="E16" s="208"/>
      <c r="F16" s="208"/>
      <c r="G16" s="59">
        <v>9</v>
      </c>
      <c r="H16" s="69">
        <v>61638042</v>
      </c>
      <c r="I16" s="69">
        <v>164306351</v>
      </c>
    </row>
    <row r="17" spans="1:9" ht="12.75" customHeight="1" x14ac:dyDescent="0.25">
      <c r="A17" s="209" t="s">
        <v>55</v>
      </c>
      <c r="B17" s="209"/>
      <c r="C17" s="209"/>
      <c r="D17" s="209"/>
      <c r="E17" s="209"/>
      <c r="F17" s="209"/>
      <c r="G17" s="60">
        <v>10</v>
      </c>
      <c r="H17" s="70">
        <f>H18+H19+H20+H21+H22+H23+H24+H25+H26</f>
        <v>135293302</v>
      </c>
      <c r="I17" s="70">
        <f>I18+I19+I20+I21+I22+I23+I24+I25+I26</f>
        <v>187936533</v>
      </c>
    </row>
    <row r="18" spans="1:9" ht="12.75" customHeight="1" x14ac:dyDescent="0.25">
      <c r="A18" s="208" t="s">
        <v>56</v>
      </c>
      <c r="B18" s="208"/>
      <c r="C18" s="208"/>
      <c r="D18" s="208"/>
      <c r="E18" s="208"/>
      <c r="F18" s="208"/>
      <c r="G18" s="59">
        <v>11</v>
      </c>
      <c r="H18" s="69">
        <v>11164682</v>
      </c>
      <c r="I18" s="69">
        <v>17768368</v>
      </c>
    </row>
    <row r="19" spans="1:9" ht="12.75" customHeight="1" x14ac:dyDescent="0.25">
      <c r="A19" s="208" t="s">
        <v>57</v>
      </c>
      <c r="B19" s="208"/>
      <c r="C19" s="208"/>
      <c r="D19" s="208"/>
      <c r="E19" s="208"/>
      <c r="F19" s="208"/>
      <c r="G19" s="59">
        <v>12</v>
      </c>
      <c r="H19" s="69">
        <v>61869183</v>
      </c>
      <c r="I19" s="69">
        <v>84334317</v>
      </c>
    </row>
    <row r="20" spans="1:9" ht="12.75" customHeight="1" x14ac:dyDescent="0.25">
      <c r="A20" s="208" t="s">
        <v>58</v>
      </c>
      <c r="B20" s="208"/>
      <c r="C20" s="208"/>
      <c r="D20" s="208"/>
      <c r="E20" s="208"/>
      <c r="F20" s="208"/>
      <c r="G20" s="59">
        <v>13</v>
      </c>
      <c r="H20" s="69">
        <v>35142101</v>
      </c>
      <c r="I20" s="69">
        <v>72306040</v>
      </c>
    </row>
    <row r="21" spans="1:9" ht="12.75" customHeight="1" x14ac:dyDescent="0.25">
      <c r="A21" s="208" t="s">
        <v>59</v>
      </c>
      <c r="B21" s="208"/>
      <c r="C21" s="208"/>
      <c r="D21" s="208"/>
      <c r="E21" s="208"/>
      <c r="F21" s="208"/>
      <c r="G21" s="59">
        <v>14</v>
      </c>
      <c r="H21" s="69">
        <v>0</v>
      </c>
      <c r="I21" s="69">
        <v>0</v>
      </c>
    </row>
    <row r="22" spans="1:9" ht="12.75" customHeight="1" x14ac:dyDescent="0.25">
      <c r="A22" s="208" t="s">
        <v>60</v>
      </c>
      <c r="B22" s="208"/>
      <c r="C22" s="208"/>
      <c r="D22" s="208"/>
      <c r="E22" s="208"/>
      <c r="F22" s="208"/>
      <c r="G22" s="59">
        <v>15</v>
      </c>
      <c r="H22" s="69">
        <v>56460</v>
      </c>
      <c r="I22" s="69">
        <v>43871</v>
      </c>
    </row>
    <row r="23" spans="1:9" ht="12.75" customHeight="1" x14ac:dyDescent="0.25">
      <c r="A23" s="208" t="s">
        <v>61</v>
      </c>
      <c r="B23" s="208"/>
      <c r="C23" s="208"/>
      <c r="D23" s="208"/>
      <c r="E23" s="208"/>
      <c r="F23" s="208"/>
      <c r="G23" s="59">
        <v>16</v>
      </c>
      <c r="H23" s="69">
        <v>0</v>
      </c>
      <c r="I23" s="69">
        <v>152178</v>
      </c>
    </row>
    <row r="24" spans="1:9" ht="12.75" customHeight="1" x14ac:dyDescent="0.25">
      <c r="A24" s="208" t="s">
        <v>62</v>
      </c>
      <c r="B24" s="208"/>
      <c r="C24" s="208"/>
      <c r="D24" s="208"/>
      <c r="E24" s="208"/>
      <c r="F24" s="208"/>
      <c r="G24" s="59">
        <v>17</v>
      </c>
      <c r="H24" s="69">
        <v>11561611</v>
      </c>
      <c r="I24" s="69">
        <v>1371426</v>
      </c>
    </row>
    <row r="25" spans="1:9" ht="12.75" customHeight="1" x14ac:dyDescent="0.25">
      <c r="A25" s="208" t="s">
        <v>63</v>
      </c>
      <c r="B25" s="208"/>
      <c r="C25" s="208"/>
      <c r="D25" s="208"/>
      <c r="E25" s="208"/>
      <c r="F25" s="208"/>
      <c r="G25" s="59">
        <v>18</v>
      </c>
      <c r="H25" s="69">
        <v>1304365</v>
      </c>
      <c r="I25" s="69">
        <v>2857502</v>
      </c>
    </row>
    <row r="26" spans="1:9" ht="12.75" customHeight="1" x14ac:dyDescent="0.25">
      <c r="A26" s="208" t="s">
        <v>64</v>
      </c>
      <c r="B26" s="208"/>
      <c r="C26" s="208"/>
      <c r="D26" s="208"/>
      <c r="E26" s="208"/>
      <c r="F26" s="208"/>
      <c r="G26" s="59">
        <v>19</v>
      </c>
      <c r="H26" s="69">
        <v>14194900</v>
      </c>
      <c r="I26" s="69">
        <v>9102831</v>
      </c>
    </row>
    <row r="27" spans="1:9" ht="12.75" customHeight="1" x14ac:dyDescent="0.25">
      <c r="A27" s="209" t="s">
        <v>65</v>
      </c>
      <c r="B27" s="209"/>
      <c r="C27" s="209"/>
      <c r="D27" s="209"/>
      <c r="E27" s="209"/>
      <c r="F27" s="209"/>
      <c r="G27" s="60">
        <v>20</v>
      </c>
      <c r="H27" s="70">
        <f>SUM(H28:H37)</f>
        <v>42073881</v>
      </c>
      <c r="I27" s="70">
        <f>SUM(I28:I37)</f>
        <v>55891360</v>
      </c>
    </row>
    <row r="28" spans="1:9" ht="12.75" customHeight="1" x14ac:dyDescent="0.25">
      <c r="A28" s="208" t="s">
        <v>66</v>
      </c>
      <c r="B28" s="208"/>
      <c r="C28" s="208"/>
      <c r="D28" s="208"/>
      <c r="E28" s="208"/>
      <c r="F28" s="208"/>
      <c r="G28" s="59">
        <v>21</v>
      </c>
      <c r="H28" s="69">
        <v>0</v>
      </c>
      <c r="I28" s="69">
        <v>0</v>
      </c>
    </row>
    <row r="29" spans="1:9" ht="12.75" customHeight="1" x14ac:dyDescent="0.25">
      <c r="A29" s="208" t="s">
        <v>67</v>
      </c>
      <c r="B29" s="208"/>
      <c r="C29" s="208"/>
      <c r="D29" s="208"/>
      <c r="E29" s="208"/>
      <c r="F29" s="208"/>
      <c r="G29" s="59">
        <v>22</v>
      </c>
      <c r="H29" s="69">
        <v>0</v>
      </c>
      <c r="I29" s="69">
        <v>0</v>
      </c>
    </row>
    <row r="30" spans="1:9" ht="12.75" customHeight="1" x14ac:dyDescent="0.25">
      <c r="A30" s="208" t="s">
        <v>68</v>
      </c>
      <c r="B30" s="208"/>
      <c r="C30" s="208"/>
      <c r="D30" s="208"/>
      <c r="E30" s="208"/>
      <c r="F30" s="208"/>
      <c r="G30" s="59">
        <v>23</v>
      </c>
      <c r="H30" s="69">
        <v>0</v>
      </c>
      <c r="I30" s="69">
        <v>0</v>
      </c>
    </row>
    <row r="31" spans="1:9" ht="24.6" customHeight="1" x14ac:dyDescent="0.25">
      <c r="A31" s="208" t="s">
        <v>69</v>
      </c>
      <c r="B31" s="208"/>
      <c r="C31" s="208"/>
      <c r="D31" s="208"/>
      <c r="E31" s="208"/>
      <c r="F31" s="208"/>
      <c r="G31" s="59">
        <v>24</v>
      </c>
      <c r="H31" s="69">
        <v>3266393</v>
      </c>
      <c r="I31" s="69">
        <v>14851239</v>
      </c>
    </row>
    <row r="32" spans="1:9" ht="24" customHeight="1" x14ac:dyDescent="0.25">
      <c r="A32" s="208" t="s">
        <v>70</v>
      </c>
      <c r="B32" s="208"/>
      <c r="C32" s="208"/>
      <c r="D32" s="208"/>
      <c r="E32" s="208"/>
      <c r="F32" s="208"/>
      <c r="G32" s="59">
        <v>25</v>
      </c>
      <c r="H32" s="69">
        <v>0</v>
      </c>
      <c r="I32" s="69">
        <v>0</v>
      </c>
    </row>
    <row r="33" spans="1:9" ht="26.4" customHeight="1" x14ac:dyDescent="0.25">
      <c r="A33" s="208" t="s">
        <v>71</v>
      </c>
      <c r="B33" s="208"/>
      <c r="C33" s="208"/>
      <c r="D33" s="208"/>
      <c r="E33" s="208"/>
      <c r="F33" s="208"/>
      <c r="G33" s="59">
        <v>26</v>
      </c>
      <c r="H33" s="69">
        <v>0</v>
      </c>
      <c r="I33" s="69">
        <v>0</v>
      </c>
    </row>
    <row r="34" spans="1:9" ht="12.75" customHeight="1" x14ac:dyDescent="0.25">
      <c r="A34" s="208" t="s">
        <v>72</v>
      </c>
      <c r="B34" s="208"/>
      <c r="C34" s="208"/>
      <c r="D34" s="208"/>
      <c r="E34" s="208"/>
      <c r="F34" s="208"/>
      <c r="G34" s="59">
        <v>27</v>
      </c>
      <c r="H34" s="69">
        <v>0</v>
      </c>
      <c r="I34" s="69">
        <v>0</v>
      </c>
    </row>
    <row r="35" spans="1:9" ht="12.75" customHeight="1" x14ac:dyDescent="0.25">
      <c r="A35" s="208" t="s">
        <v>73</v>
      </c>
      <c r="B35" s="208"/>
      <c r="C35" s="208"/>
      <c r="D35" s="208"/>
      <c r="E35" s="208"/>
      <c r="F35" s="208"/>
      <c r="G35" s="59">
        <v>28</v>
      </c>
      <c r="H35" s="69">
        <v>36228341</v>
      </c>
      <c r="I35" s="69">
        <v>36907469</v>
      </c>
    </row>
    <row r="36" spans="1:9" ht="12.75" customHeight="1" x14ac:dyDescent="0.25">
      <c r="A36" s="208" t="s">
        <v>74</v>
      </c>
      <c r="B36" s="208"/>
      <c r="C36" s="208"/>
      <c r="D36" s="208"/>
      <c r="E36" s="208"/>
      <c r="F36" s="208"/>
      <c r="G36" s="59">
        <v>29</v>
      </c>
      <c r="H36" s="69">
        <v>0</v>
      </c>
      <c r="I36" s="69">
        <v>0</v>
      </c>
    </row>
    <row r="37" spans="1:9" ht="12.75" customHeight="1" x14ac:dyDescent="0.25">
      <c r="A37" s="208" t="s">
        <v>75</v>
      </c>
      <c r="B37" s="208"/>
      <c r="C37" s="208"/>
      <c r="D37" s="208"/>
      <c r="E37" s="208"/>
      <c r="F37" s="208"/>
      <c r="G37" s="59">
        <v>30</v>
      </c>
      <c r="H37" s="69">
        <v>2579147</v>
      </c>
      <c r="I37" s="69">
        <v>4132652</v>
      </c>
    </row>
    <row r="38" spans="1:9" ht="12.75" customHeight="1" x14ac:dyDescent="0.25">
      <c r="A38" s="209" t="s">
        <v>76</v>
      </c>
      <c r="B38" s="209"/>
      <c r="C38" s="209"/>
      <c r="D38" s="209"/>
      <c r="E38" s="209"/>
      <c r="F38" s="209"/>
      <c r="G38" s="60">
        <v>31</v>
      </c>
      <c r="H38" s="70">
        <f>H39+H40+H41+H42</f>
        <v>29170</v>
      </c>
      <c r="I38" s="70">
        <f>I39+I40+I41+I42</f>
        <v>65931</v>
      </c>
    </row>
    <row r="39" spans="1:9" ht="12.75" customHeight="1" x14ac:dyDescent="0.25">
      <c r="A39" s="208" t="s">
        <v>77</v>
      </c>
      <c r="B39" s="208"/>
      <c r="C39" s="208"/>
      <c r="D39" s="208"/>
      <c r="E39" s="208"/>
      <c r="F39" s="208"/>
      <c r="G39" s="59">
        <v>32</v>
      </c>
      <c r="H39" s="69">
        <v>0</v>
      </c>
      <c r="I39" s="69">
        <v>0</v>
      </c>
    </row>
    <row r="40" spans="1:9" ht="12.75" customHeight="1" x14ac:dyDescent="0.25">
      <c r="A40" s="208" t="s">
        <v>78</v>
      </c>
      <c r="B40" s="208"/>
      <c r="C40" s="208"/>
      <c r="D40" s="208"/>
      <c r="E40" s="208"/>
      <c r="F40" s="208"/>
      <c r="G40" s="59">
        <v>33</v>
      </c>
      <c r="H40" s="69">
        <v>0</v>
      </c>
      <c r="I40" s="69">
        <v>0</v>
      </c>
    </row>
    <row r="41" spans="1:9" ht="12.75" customHeight="1" x14ac:dyDescent="0.25">
      <c r="A41" s="208" t="s">
        <v>79</v>
      </c>
      <c r="B41" s="208"/>
      <c r="C41" s="208"/>
      <c r="D41" s="208"/>
      <c r="E41" s="208"/>
      <c r="F41" s="208"/>
      <c r="G41" s="59">
        <v>34</v>
      </c>
      <c r="H41" s="69">
        <v>0</v>
      </c>
      <c r="I41" s="69">
        <v>20603</v>
      </c>
    </row>
    <row r="42" spans="1:9" ht="12.75" customHeight="1" x14ac:dyDescent="0.25">
      <c r="A42" s="208" t="s">
        <v>80</v>
      </c>
      <c r="B42" s="208"/>
      <c r="C42" s="208"/>
      <c r="D42" s="208"/>
      <c r="E42" s="208"/>
      <c r="F42" s="208"/>
      <c r="G42" s="59">
        <v>35</v>
      </c>
      <c r="H42" s="69">
        <v>29170</v>
      </c>
      <c r="I42" s="69">
        <v>45328</v>
      </c>
    </row>
    <row r="43" spans="1:9" ht="12.75" customHeight="1" x14ac:dyDescent="0.25">
      <c r="A43" s="211" t="s">
        <v>81</v>
      </c>
      <c r="B43" s="211"/>
      <c r="C43" s="211"/>
      <c r="D43" s="211"/>
      <c r="E43" s="211"/>
      <c r="F43" s="211"/>
      <c r="G43" s="59">
        <v>36</v>
      </c>
      <c r="H43" s="69">
        <v>6057810</v>
      </c>
      <c r="I43" s="69">
        <v>7407857</v>
      </c>
    </row>
    <row r="44" spans="1:9" ht="12.75" customHeight="1" x14ac:dyDescent="0.25">
      <c r="A44" s="210" t="s">
        <v>82</v>
      </c>
      <c r="B44" s="210"/>
      <c r="C44" s="210"/>
      <c r="D44" s="210"/>
      <c r="E44" s="210"/>
      <c r="F44" s="210"/>
      <c r="G44" s="60">
        <v>37</v>
      </c>
      <c r="H44" s="70">
        <f>H45+H53+H60+H70</f>
        <v>219379258</v>
      </c>
      <c r="I44" s="70">
        <f>I45+I53+I60+I70</f>
        <v>280678928</v>
      </c>
    </row>
    <row r="45" spans="1:9" ht="12.75" customHeight="1" x14ac:dyDescent="0.25">
      <c r="A45" s="209" t="s">
        <v>83</v>
      </c>
      <c r="B45" s="209"/>
      <c r="C45" s="209"/>
      <c r="D45" s="209"/>
      <c r="E45" s="209"/>
      <c r="F45" s="209"/>
      <c r="G45" s="60">
        <v>38</v>
      </c>
      <c r="H45" s="70">
        <f>SUM(H46:H52)</f>
        <v>22857692</v>
      </c>
      <c r="I45" s="70">
        <f>SUM(I46:I52)</f>
        <v>30810528</v>
      </c>
    </row>
    <row r="46" spans="1:9" ht="12.75" customHeight="1" x14ac:dyDescent="0.25">
      <c r="A46" s="208" t="s">
        <v>84</v>
      </c>
      <c r="B46" s="208"/>
      <c r="C46" s="208"/>
      <c r="D46" s="208"/>
      <c r="E46" s="208"/>
      <c r="F46" s="208"/>
      <c r="G46" s="59">
        <v>39</v>
      </c>
      <c r="H46" s="69">
        <v>7688377</v>
      </c>
      <c r="I46" s="69">
        <v>11353474</v>
      </c>
    </row>
    <row r="47" spans="1:9" ht="12.75" customHeight="1" x14ac:dyDescent="0.25">
      <c r="A47" s="208" t="s">
        <v>85</v>
      </c>
      <c r="B47" s="208"/>
      <c r="C47" s="208"/>
      <c r="D47" s="208"/>
      <c r="E47" s="208"/>
      <c r="F47" s="208"/>
      <c r="G47" s="59">
        <v>40</v>
      </c>
      <c r="H47" s="69">
        <v>6035393</v>
      </c>
      <c r="I47" s="69">
        <v>5934771</v>
      </c>
    </row>
    <row r="48" spans="1:9" ht="12.75" customHeight="1" x14ac:dyDescent="0.25">
      <c r="A48" s="208" t="s">
        <v>86</v>
      </c>
      <c r="B48" s="208"/>
      <c r="C48" s="208"/>
      <c r="D48" s="208"/>
      <c r="E48" s="208"/>
      <c r="F48" s="208"/>
      <c r="G48" s="59">
        <v>41</v>
      </c>
      <c r="H48" s="69">
        <v>2336344</v>
      </c>
      <c r="I48" s="69">
        <v>4875783</v>
      </c>
    </row>
    <row r="49" spans="1:9" ht="12.75" customHeight="1" x14ac:dyDescent="0.25">
      <c r="A49" s="208" t="s">
        <v>87</v>
      </c>
      <c r="B49" s="208"/>
      <c r="C49" s="208"/>
      <c r="D49" s="208"/>
      <c r="E49" s="208"/>
      <c r="F49" s="208"/>
      <c r="G49" s="59">
        <v>42</v>
      </c>
      <c r="H49" s="69">
        <v>1989898</v>
      </c>
      <c r="I49" s="69">
        <v>4256754</v>
      </c>
    </row>
    <row r="50" spans="1:9" ht="12.75" customHeight="1" x14ac:dyDescent="0.25">
      <c r="A50" s="208" t="s">
        <v>88</v>
      </c>
      <c r="B50" s="208"/>
      <c r="C50" s="208"/>
      <c r="D50" s="208"/>
      <c r="E50" s="208"/>
      <c r="F50" s="208"/>
      <c r="G50" s="59">
        <v>43</v>
      </c>
      <c r="H50" s="69">
        <v>0</v>
      </c>
      <c r="I50" s="69">
        <v>946</v>
      </c>
    </row>
    <row r="51" spans="1:9" ht="12.75" customHeight="1" x14ac:dyDescent="0.25">
      <c r="A51" s="208" t="s">
        <v>89</v>
      </c>
      <c r="B51" s="208"/>
      <c r="C51" s="208"/>
      <c r="D51" s="208"/>
      <c r="E51" s="208"/>
      <c r="F51" s="208"/>
      <c r="G51" s="59">
        <v>44</v>
      </c>
      <c r="H51" s="69">
        <v>929621</v>
      </c>
      <c r="I51" s="69">
        <v>0</v>
      </c>
    </row>
    <row r="52" spans="1:9" ht="12.75" customHeight="1" x14ac:dyDescent="0.25">
      <c r="A52" s="208" t="s">
        <v>90</v>
      </c>
      <c r="B52" s="208"/>
      <c r="C52" s="208"/>
      <c r="D52" s="208"/>
      <c r="E52" s="208"/>
      <c r="F52" s="208"/>
      <c r="G52" s="59">
        <v>45</v>
      </c>
      <c r="H52" s="69">
        <v>3878059</v>
      </c>
      <c r="I52" s="69">
        <v>4388800</v>
      </c>
    </row>
    <row r="53" spans="1:9" ht="12.75" customHeight="1" x14ac:dyDescent="0.25">
      <c r="A53" s="209" t="s">
        <v>91</v>
      </c>
      <c r="B53" s="209"/>
      <c r="C53" s="209"/>
      <c r="D53" s="209"/>
      <c r="E53" s="209"/>
      <c r="F53" s="209"/>
      <c r="G53" s="60">
        <v>46</v>
      </c>
      <c r="H53" s="70">
        <f>SUM(H54:H59)</f>
        <v>82565258</v>
      </c>
      <c r="I53" s="70">
        <f>SUM(I54:I59)</f>
        <v>107742161</v>
      </c>
    </row>
    <row r="54" spans="1:9" ht="12.75" customHeight="1" x14ac:dyDescent="0.25">
      <c r="A54" s="208" t="s">
        <v>92</v>
      </c>
      <c r="B54" s="208"/>
      <c r="C54" s="208"/>
      <c r="D54" s="208"/>
      <c r="E54" s="208"/>
      <c r="F54" s="208"/>
      <c r="G54" s="59">
        <v>47</v>
      </c>
      <c r="H54" s="69">
        <v>0</v>
      </c>
      <c r="I54" s="69">
        <v>0</v>
      </c>
    </row>
    <row r="55" spans="1:9" ht="12.75" customHeight="1" x14ac:dyDescent="0.25">
      <c r="A55" s="208" t="s">
        <v>93</v>
      </c>
      <c r="B55" s="208"/>
      <c r="C55" s="208"/>
      <c r="D55" s="208"/>
      <c r="E55" s="208"/>
      <c r="F55" s="208"/>
      <c r="G55" s="59">
        <v>48</v>
      </c>
      <c r="H55" s="69">
        <v>0</v>
      </c>
      <c r="I55" s="69">
        <v>0</v>
      </c>
    </row>
    <row r="56" spans="1:9" ht="12.75" customHeight="1" x14ac:dyDescent="0.25">
      <c r="A56" s="208" t="s">
        <v>94</v>
      </c>
      <c r="B56" s="208"/>
      <c r="C56" s="208"/>
      <c r="D56" s="208"/>
      <c r="E56" s="208"/>
      <c r="F56" s="208"/>
      <c r="G56" s="59">
        <v>49</v>
      </c>
      <c r="H56" s="69">
        <v>63820021</v>
      </c>
      <c r="I56" s="69">
        <v>84076627</v>
      </c>
    </row>
    <row r="57" spans="1:9" ht="12.75" customHeight="1" x14ac:dyDescent="0.25">
      <c r="A57" s="208" t="s">
        <v>95</v>
      </c>
      <c r="B57" s="208"/>
      <c r="C57" s="208"/>
      <c r="D57" s="208"/>
      <c r="E57" s="208"/>
      <c r="F57" s="208"/>
      <c r="G57" s="59">
        <v>50</v>
      </c>
      <c r="H57" s="69">
        <v>515082</v>
      </c>
      <c r="I57" s="69">
        <v>479035</v>
      </c>
    </row>
    <row r="58" spans="1:9" ht="12.75" customHeight="1" x14ac:dyDescent="0.25">
      <c r="A58" s="208" t="s">
        <v>96</v>
      </c>
      <c r="B58" s="208"/>
      <c r="C58" s="208"/>
      <c r="D58" s="208"/>
      <c r="E58" s="208"/>
      <c r="F58" s="208"/>
      <c r="G58" s="59">
        <v>51</v>
      </c>
      <c r="H58" s="69">
        <v>7349946</v>
      </c>
      <c r="I58" s="69">
        <v>12049088</v>
      </c>
    </row>
    <row r="59" spans="1:9" ht="12.75" customHeight="1" x14ac:dyDescent="0.25">
      <c r="A59" s="208" t="s">
        <v>97</v>
      </c>
      <c r="B59" s="208"/>
      <c r="C59" s="208"/>
      <c r="D59" s="208"/>
      <c r="E59" s="208"/>
      <c r="F59" s="208"/>
      <c r="G59" s="59">
        <v>52</v>
      </c>
      <c r="H59" s="69">
        <v>10880209</v>
      </c>
      <c r="I59" s="69">
        <v>11137411</v>
      </c>
    </row>
    <row r="60" spans="1:9" ht="12.75" customHeight="1" x14ac:dyDescent="0.25">
      <c r="A60" s="209" t="s">
        <v>98</v>
      </c>
      <c r="B60" s="209"/>
      <c r="C60" s="209"/>
      <c r="D60" s="209"/>
      <c r="E60" s="209"/>
      <c r="F60" s="209"/>
      <c r="G60" s="60">
        <v>53</v>
      </c>
      <c r="H60" s="70">
        <f>SUM(H61:H69)</f>
        <v>1973686</v>
      </c>
      <c r="I60" s="70">
        <f>SUM(I61:I69)</f>
        <v>22484259</v>
      </c>
    </row>
    <row r="61" spans="1:9" ht="12.75" customHeight="1" x14ac:dyDescent="0.25">
      <c r="A61" s="208" t="s">
        <v>66</v>
      </c>
      <c r="B61" s="208"/>
      <c r="C61" s="208"/>
      <c r="D61" s="208"/>
      <c r="E61" s="208"/>
      <c r="F61" s="208"/>
      <c r="G61" s="59">
        <v>54</v>
      </c>
      <c r="H61" s="69">
        <v>0</v>
      </c>
      <c r="I61" s="69">
        <v>0</v>
      </c>
    </row>
    <row r="62" spans="1:9" ht="12.75" customHeight="1" x14ac:dyDescent="0.25">
      <c r="A62" s="208" t="s">
        <v>67</v>
      </c>
      <c r="B62" s="208"/>
      <c r="C62" s="208"/>
      <c r="D62" s="208"/>
      <c r="E62" s="208"/>
      <c r="F62" s="208"/>
      <c r="G62" s="59">
        <v>55</v>
      </c>
      <c r="H62" s="69">
        <v>0</v>
      </c>
      <c r="I62" s="69">
        <v>0</v>
      </c>
    </row>
    <row r="63" spans="1:9" ht="12.75" customHeight="1" x14ac:dyDescent="0.25">
      <c r="A63" s="208" t="s">
        <v>68</v>
      </c>
      <c r="B63" s="208"/>
      <c r="C63" s="208"/>
      <c r="D63" s="208"/>
      <c r="E63" s="208"/>
      <c r="F63" s="208"/>
      <c r="G63" s="59">
        <v>56</v>
      </c>
      <c r="H63" s="69">
        <v>0</v>
      </c>
      <c r="I63" s="69">
        <v>0</v>
      </c>
    </row>
    <row r="64" spans="1:9" ht="23.4" customHeight="1" x14ac:dyDescent="0.25">
      <c r="A64" s="208" t="s">
        <v>99</v>
      </c>
      <c r="B64" s="208"/>
      <c r="C64" s="208"/>
      <c r="D64" s="208"/>
      <c r="E64" s="208"/>
      <c r="F64" s="208"/>
      <c r="G64" s="59">
        <v>57</v>
      </c>
      <c r="H64" s="69">
        <v>0</v>
      </c>
      <c r="I64" s="69">
        <v>0</v>
      </c>
    </row>
    <row r="65" spans="1:9" ht="21" customHeight="1" x14ac:dyDescent="0.25">
      <c r="A65" s="208" t="s">
        <v>100</v>
      </c>
      <c r="B65" s="208"/>
      <c r="C65" s="208"/>
      <c r="D65" s="208"/>
      <c r="E65" s="208"/>
      <c r="F65" s="208"/>
      <c r="G65" s="59">
        <v>58</v>
      </c>
      <c r="H65" s="69">
        <v>0</v>
      </c>
      <c r="I65" s="69">
        <v>0</v>
      </c>
    </row>
    <row r="66" spans="1:9" ht="22.95" customHeight="1" x14ac:dyDescent="0.25">
      <c r="A66" s="208" t="s">
        <v>71</v>
      </c>
      <c r="B66" s="208"/>
      <c r="C66" s="208"/>
      <c r="D66" s="208"/>
      <c r="E66" s="208"/>
      <c r="F66" s="208"/>
      <c r="G66" s="59">
        <v>59</v>
      </c>
      <c r="H66" s="69">
        <v>0</v>
      </c>
      <c r="I66" s="69">
        <v>0</v>
      </c>
    </row>
    <row r="67" spans="1:9" ht="12.75" customHeight="1" x14ac:dyDescent="0.25">
      <c r="A67" s="208" t="s">
        <v>72</v>
      </c>
      <c r="B67" s="208"/>
      <c r="C67" s="208"/>
      <c r="D67" s="208"/>
      <c r="E67" s="208"/>
      <c r="F67" s="208"/>
      <c r="G67" s="59">
        <v>60</v>
      </c>
      <c r="H67" s="69">
        <v>0</v>
      </c>
      <c r="I67" s="69">
        <v>0</v>
      </c>
    </row>
    <row r="68" spans="1:9" ht="12.75" customHeight="1" x14ac:dyDescent="0.25">
      <c r="A68" s="208" t="s">
        <v>73</v>
      </c>
      <c r="B68" s="208"/>
      <c r="C68" s="208"/>
      <c r="D68" s="208"/>
      <c r="E68" s="208"/>
      <c r="F68" s="208"/>
      <c r="G68" s="59">
        <v>61</v>
      </c>
      <c r="H68" s="69">
        <v>1965686</v>
      </c>
      <c r="I68" s="69">
        <v>22476259</v>
      </c>
    </row>
    <row r="69" spans="1:9" ht="12.75" customHeight="1" x14ac:dyDescent="0.25">
      <c r="A69" s="208" t="s">
        <v>101</v>
      </c>
      <c r="B69" s="208"/>
      <c r="C69" s="208"/>
      <c r="D69" s="208"/>
      <c r="E69" s="208"/>
      <c r="F69" s="208"/>
      <c r="G69" s="59">
        <v>62</v>
      </c>
      <c r="H69" s="69">
        <v>8000</v>
      </c>
      <c r="I69" s="69">
        <v>8000</v>
      </c>
    </row>
    <row r="70" spans="1:9" ht="12.75" customHeight="1" x14ac:dyDescent="0.25">
      <c r="A70" s="211" t="s">
        <v>102</v>
      </c>
      <c r="B70" s="211"/>
      <c r="C70" s="211"/>
      <c r="D70" s="211"/>
      <c r="E70" s="211"/>
      <c r="F70" s="211"/>
      <c r="G70" s="59">
        <v>63</v>
      </c>
      <c r="H70" s="69">
        <v>111982622</v>
      </c>
      <c r="I70" s="69">
        <v>119641980</v>
      </c>
    </row>
    <row r="71" spans="1:9" ht="12.75" customHeight="1" x14ac:dyDescent="0.25">
      <c r="A71" s="226" t="s">
        <v>103</v>
      </c>
      <c r="B71" s="226"/>
      <c r="C71" s="226"/>
      <c r="D71" s="226"/>
      <c r="E71" s="226"/>
      <c r="F71" s="226"/>
      <c r="G71" s="59">
        <v>64</v>
      </c>
      <c r="H71" s="69">
        <v>8192543</v>
      </c>
      <c r="I71" s="69">
        <v>10523964</v>
      </c>
    </row>
    <row r="72" spans="1:9" ht="12.75" customHeight="1" x14ac:dyDescent="0.25">
      <c r="A72" s="210" t="s">
        <v>104</v>
      </c>
      <c r="B72" s="210"/>
      <c r="C72" s="210"/>
      <c r="D72" s="210"/>
      <c r="E72" s="210"/>
      <c r="F72" s="210"/>
      <c r="G72" s="60">
        <v>65</v>
      </c>
      <c r="H72" s="70">
        <f>H8+H9+H44+H71</f>
        <v>516949228</v>
      </c>
      <c r="I72" s="70">
        <f>I8+I9+I44+I71</f>
        <v>780642455</v>
      </c>
    </row>
    <row r="73" spans="1:9" ht="12.75" customHeight="1" x14ac:dyDescent="0.25">
      <c r="A73" s="226" t="s">
        <v>105</v>
      </c>
      <c r="B73" s="226"/>
      <c r="C73" s="226"/>
      <c r="D73" s="226"/>
      <c r="E73" s="226"/>
      <c r="F73" s="226"/>
      <c r="G73" s="59">
        <v>66</v>
      </c>
      <c r="H73" s="69">
        <v>0</v>
      </c>
      <c r="I73" s="69">
        <v>0</v>
      </c>
    </row>
    <row r="74" spans="1:9" x14ac:dyDescent="0.25">
      <c r="A74" s="228" t="s">
        <v>106</v>
      </c>
      <c r="B74" s="229"/>
      <c r="C74" s="229"/>
      <c r="D74" s="229"/>
      <c r="E74" s="229"/>
      <c r="F74" s="229"/>
      <c r="G74" s="229"/>
      <c r="H74" s="229"/>
      <c r="I74" s="229"/>
    </row>
    <row r="75" spans="1:9" ht="12.75" customHeight="1" x14ac:dyDescent="0.25">
      <c r="A75" s="210" t="s">
        <v>107</v>
      </c>
      <c r="B75" s="210"/>
      <c r="C75" s="210"/>
      <c r="D75" s="210"/>
      <c r="E75" s="210"/>
      <c r="F75" s="210"/>
      <c r="G75" s="60">
        <v>67</v>
      </c>
      <c r="H75" s="70">
        <f>H76+H77+H78+H84+H85+H92+H95+H98</f>
        <v>177168436</v>
      </c>
      <c r="I75" s="70">
        <f>I76+I77+I78+I84+I85+I92+I95+I98</f>
        <v>211040899</v>
      </c>
    </row>
    <row r="76" spans="1:9" ht="12.75" customHeight="1" x14ac:dyDescent="0.25">
      <c r="A76" s="211" t="s">
        <v>108</v>
      </c>
      <c r="B76" s="211"/>
      <c r="C76" s="211"/>
      <c r="D76" s="211"/>
      <c r="E76" s="211"/>
      <c r="F76" s="211"/>
      <c r="G76" s="59">
        <v>68</v>
      </c>
      <c r="H76" s="69">
        <v>15640099</v>
      </c>
      <c r="I76" s="69">
        <v>15640099</v>
      </c>
    </row>
    <row r="77" spans="1:9" ht="12.75" customHeight="1" x14ac:dyDescent="0.25">
      <c r="A77" s="211" t="s">
        <v>109</v>
      </c>
      <c r="B77" s="211"/>
      <c r="C77" s="211"/>
      <c r="D77" s="211"/>
      <c r="E77" s="211"/>
      <c r="F77" s="211"/>
      <c r="G77" s="59">
        <v>69</v>
      </c>
      <c r="H77" s="69">
        <v>65068457</v>
      </c>
      <c r="I77" s="69">
        <v>65068457</v>
      </c>
    </row>
    <row r="78" spans="1:9" ht="12.75" customHeight="1" x14ac:dyDescent="0.25">
      <c r="A78" s="209" t="s">
        <v>110</v>
      </c>
      <c r="B78" s="209"/>
      <c r="C78" s="209"/>
      <c r="D78" s="209"/>
      <c r="E78" s="209"/>
      <c r="F78" s="209"/>
      <c r="G78" s="60">
        <v>70</v>
      </c>
      <c r="H78" s="70">
        <f>SUM(H79:H83)</f>
        <v>-40702696</v>
      </c>
      <c r="I78" s="70">
        <f>SUM(I79:I83)</f>
        <v>-43669731</v>
      </c>
    </row>
    <row r="79" spans="1:9" ht="12.75" customHeight="1" x14ac:dyDescent="0.25">
      <c r="A79" s="208" t="s">
        <v>111</v>
      </c>
      <c r="B79" s="208"/>
      <c r="C79" s="208"/>
      <c r="D79" s="208"/>
      <c r="E79" s="208"/>
      <c r="F79" s="208"/>
      <c r="G79" s="59">
        <v>71</v>
      </c>
      <c r="H79" s="69">
        <v>2404708</v>
      </c>
      <c r="I79" s="69">
        <v>2584877</v>
      </c>
    </row>
    <row r="80" spans="1:9" ht="12.75" customHeight="1" x14ac:dyDescent="0.25">
      <c r="A80" s="208" t="s">
        <v>112</v>
      </c>
      <c r="B80" s="208"/>
      <c r="C80" s="208"/>
      <c r="D80" s="208"/>
      <c r="E80" s="208"/>
      <c r="F80" s="208"/>
      <c r="G80" s="59">
        <v>72</v>
      </c>
      <c r="H80" s="69">
        <v>0</v>
      </c>
      <c r="I80" s="69">
        <v>673995</v>
      </c>
    </row>
    <row r="81" spans="1:9" ht="12.75" customHeight="1" x14ac:dyDescent="0.25">
      <c r="A81" s="208" t="s">
        <v>113</v>
      </c>
      <c r="B81" s="208"/>
      <c r="C81" s="208"/>
      <c r="D81" s="208"/>
      <c r="E81" s="208"/>
      <c r="F81" s="208"/>
      <c r="G81" s="59">
        <v>73</v>
      </c>
      <c r="H81" s="69">
        <v>0</v>
      </c>
      <c r="I81" s="69">
        <v>-673995</v>
      </c>
    </row>
    <row r="82" spans="1:9" ht="12.75" customHeight="1" x14ac:dyDescent="0.25">
      <c r="A82" s="208" t="s">
        <v>114</v>
      </c>
      <c r="B82" s="208"/>
      <c r="C82" s="208"/>
      <c r="D82" s="208"/>
      <c r="E82" s="208"/>
      <c r="F82" s="208"/>
      <c r="G82" s="59">
        <v>74</v>
      </c>
      <c r="H82" s="69">
        <v>0</v>
      </c>
      <c r="I82" s="69">
        <v>0</v>
      </c>
    </row>
    <row r="83" spans="1:9" ht="12.75" customHeight="1" x14ac:dyDescent="0.25">
      <c r="A83" s="208" t="s">
        <v>115</v>
      </c>
      <c r="B83" s="208"/>
      <c r="C83" s="208"/>
      <c r="D83" s="208"/>
      <c r="E83" s="208"/>
      <c r="F83" s="208"/>
      <c r="G83" s="59">
        <v>75</v>
      </c>
      <c r="H83" s="69">
        <v>-43107404</v>
      </c>
      <c r="I83" s="69">
        <v>-46254608</v>
      </c>
    </row>
    <row r="84" spans="1:9" ht="12.75" customHeight="1" x14ac:dyDescent="0.25">
      <c r="A84" s="211" t="s">
        <v>116</v>
      </c>
      <c r="B84" s="211"/>
      <c r="C84" s="211"/>
      <c r="D84" s="211"/>
      <c r="E84" s="211"/>
      <c r="F84" s="211"/>
      <c r="G84" s="59">
        <v>76</v>
      </c>
      <c r="H84" s="69">
        <v>0</v>
      </c>
      <c r="I84" s="69">
        <v>0</v>
      </c>
    </row>
    <row r="85" spans="1:9" ht="12.75" customHeight="1" x14ac:dyDescent="0.25">
      <c r="A85" s="227" t="s">
        <v>117</v>
      </c>
      <c r="B85" s="227"/>
      <c r="C85" s="227"/>
      <c r="D85" s="227"/>
      <c r="E85" s="227"/>
      <c r="F85" s="227"/>
      <c r="G85" s="60">
        <v>77</v>
      </c>
      <c r="H85" s="70">
        <f>H86+H87+H88+H89+H90+H91</f>
        <v>-334887</v>
      </c>
      <c r="I85" s="70">
        <f>I86+I87+I88+I89+I90+I91</f>
        <v>-4696745</v>
      </c>
    </row>
    <row r="86" spans="1:9" ht="25.5" customHeight="1" x14ac:dyDescent="0.25">
      <c r="A86" s="208" t="s">
        <v>118</v>
      </c>
      <c r="B86" s="208"/>
      <c r="C86" s="208"/>
      <c r="D86" s="208"/>
      <c r="E86" s="208"/>
      <c r="F86" s="208"/>
      <c r="G86" s="59">
        <v>78</v>
      </c>
      <c r="H86" s="69">
        <v>0</v>
      </c>
      <c r="I86" s="69">
        <v>0</v>
      </c>
    </row>
    <row r="87" spans="1:9" ht="12.75" customHeight="1" x14ac:dyDescent="0.25">
      <c r="A87" s="208" t="s">
        <v>119</v>
      </c>
      <c r="B87" s="208"/>
      <c r="C87" s="208"/>
      <c r="D87" s="208"/>
      <c r="E87" s="208"/>
      <c r="F87" s="208"/>
      <c r="G87" s="59">
        <v>79</v>
      </c>
      <c r="H87" s="69">
        <v>0</v>
      </c>
      <c r="I87" s="69">
        <v>0</v>
      </c>
    </row>
    <row r="88" spans="1:9" ht="12.75" customHeight="1" x14ac:dyDescent="0.25">
      <c r="A88" s="208" t="s">
        <v>120</v>
      </c>
      <c r="B88" s="208"/>
      <c r="C88" s="208"/>
      <c r="D88" s="208"/>
      <c r="E88" s="208"/>
      <c r="F88" s="208"/>
      <c r="G88" s="59">
        <v>80</v>
      </c>
      <c r="H88" s="69">
        <v>0</v>
      </c>
      <c r="I88" s="69">
        <v>0</v>
      </c>
    </row>
    <row r="89" spans="1:9" ht="12.75" customHeight="1" x14ac:dyDescent="0.25">
      <c r="A89" s="208" t="s">
        <v>121</v>
      </c>
      <c r="B89" s="208"/>
      <c r="C89" s="208"/>
      <c r="D89" s="208"/>
      <c r="E89" s="208"/>
      <c r="F89" s="208"/>
      <c r="G89" s="59">
        <v>81</v>
      </c>
      <c r="H89" s="69">
        <v>0</v>
      </c>
      <c r="I89" s="69">
        <v>0</v>
      </c>
    </row>
    <row r="90" spans="1:9" ht="24" customHeight="1" x14ac:dyDescent="0.25">
      <c r="A90" s="208" t="s">
        <v>122</v>
      </c>
      <c r="B90" s="208"/>
      <c r="C90" s="208"/>
      <c r="D90" s="208"/>
      <c r="E90" s="208"/>
      <c r="F90" s="208"/>
      <c r="G90" s="59">
        <v>82</v>
      </c>
      <c r="H90" s="69">
        <v>-334887</v>
      </c>
      <c r="I90" s="69">
        <v>-4696745</v>
      </c>
    </row>
    <row r="91" spans="1:9" x14ac:dyDescent="0.25">
      <c r="A91" s="208" t="s">
        <v>123</v>
      </c>
      <c r="B91" s="208"/>
      <c r="C91" s="208"/>
      <c r="D91" s="208"/>
      <c r="E91" s="208"/>
      <c r="F91" s="208"/>
      <c r="G91" s="59">
        <v>83</v>
      </c>
      <c r="H91" s="69">
        <v>0</v>
      </c>
      <c r="I91" s="69">
        <v>0</v>
      </c>
    </row>
    <row r="92" spans="1:9" ht="12.75" customHeight="1" x14ac:dyDescent="0.25">
      <c r="A92" s="209" t="s">
        <v>124</v>
      </c>
      <c r="B92" s="209"/>
      <c r="C92" s="209"/>
      <c r="D92" s="209"/>
      <c r="E92" s="209"/>
      <c r="F92" s="209"/>
      <c r="G92" s="60">
        <v>84</v>
      </c>
      <c r="H92" s="70">
        <f>H93-H94</f>
        <v>16075415</v>
      </c>
      <c r="I92" s="70">
        <f>I93-I94</f>
        <v>20777137</v>
      </c>
    </row>
    <row r="93" spans="1:9" ht="12.75" customHeight="1" x14ac:dyDescent="0.25">
      <c r="A93" s="208" t="s">
        <v>125</v>
      </c>
      <c r="B93" s="208"/>
      <c r="C93" s="208"/>
      <c r="D93" s="208"/>
      <c r="E93" s="208"/>
      <c r="F93" s="208"/>
      <c r="G93" s="59">
        <v>85</v>
      </c>
      <c r="H93" s="69">
        <v>16075415</v>
      </c>
      <c r="I93" s="69">
        <v>20777137</v>
      </c>
    </row>
    <row r="94" spans="1:9" ht="12.75" customHeight="1" x14ac:dyDescent="0.25">
      <c r="A94" s="208" t="s">
        <v>126</v>
      </c>
      <c r="B94" s="208"/>
      <c r="C94" s="208"/>
      <c r="D94" s="208"/>
      <c r="E94" s="208"/>
      <c r="F94" s="208"/>
      <c r="G94" s="59">
        <v>86</v>
      </c>
      <c r="H94" s="69">
        <v>0</v>
      </c>
      <c r="I94" s="69">
        <v>0</v>
      </c>
    </row>
    <row r="95" spans="1:9" ht="12.75" customHeight="1" x14ac:dyDescent="0.25">
      <c r="A95" s="209" t="s">
        <v>127</v>
      </c>
      <c r="B95" s="209"/>
      <c r="C95" s="209"/>
      <c r="D95" s="209"/>
      <c r="E95" s="209"/>
      <c r="F95" s="209"/>
      <c r="G95" s="60">
        <v>87</v>
      </c>
      <c r="H95" s="70">
        <f>H96-H97</f>
        <v>8266290</v>
      </c>
      <c r="I95" s="70">
        <f>I96-I97</f>
        <v>4952737</v>
      </c>
    </row>
    <row r="96" spans="1:9" ht="12.75" customHeight="1" x14ac:dyDescent="0.25">
      <c r="A96" s="208" t="s">
        <v>128</v>
      </c>
      <c r="B96" s="208"/>
      <c r="C96" s="208"/>
      <c r="D96" s="208"/>
      <c r="E96" s="208"/>
      <c r="F96" s="208"/>
      <c r="G96" s="59">
        <v>88</v>
      </c>
      <c r="H96" s="69">
        <v>8266290</v>
      </c>
      <c r="I96" s="69">
        <v>4952737</v>
      </c>
    </row>
    <row r="97" spans="1:9" ht="12.75" customHeight="1" x14ac:dyDescent="0.25">
      <c r="A97" s="208" t="s">
        <v>129</v>
      </c>
      <c r="B97" s="208"/>
      <c r="C97" s="208"/>
      <c r="D97" s="208"/>
      <c r="E97" s="208"/>
      <c r="F97" s="208"/>
      <c r="G97" s="59">
        <v>89</v>
      </c>
      <c r="H97" s="69">
        <v>0</v>
      </c>
      <c r="I97" s="69">
        <v>0</v>
      </c>
    </row>
    <row r="98" spans="1:9" ht="12.75" customHeight="1" x14ac:dyDescent="0.25">
      <c r="A98" s="211" t="s">
        <v>130</v>
      </c>
      <c r="B98" s="211"/>
      <c r="C98" s="211"/>
      <c r="D98" s="211"/>
      <c r="E98" s="211"/>
      <c r="F98" s="211"/>
      <c r="G98" s="59">
        <v>90</v>
      </c>
      <c r="H98" s="69">
        <v>113155758</v>
      </c>
      <c r="I98" s="69">
        <v>152968945</v>
      </c>
    </row>
    <row r="99" spans="1:9" ht="12.75" customHeight="1" x14ac:dyDescent="0.25">
      <c r="A99" s="210" t="s">
        <v>131</v>
      </c>
      <c r="B99" s="210"/>
      <c r="C99" s="210"/>
      <c r="D99" s="210"/>
      <c r="E99" s="210"/>
      <c r="F99" s="210"/>
      <c r="G99" s="60">
        <v>91</v>
      </c>
      <c r="H99" s="70">
        <f>SUM(H100:H105)</f>
        <v>5656981</v>
      </c>
      <c r="I99" s="70">
        <f>SUM(I100:I105)</f>
        <v>4921406</v>
      </c>
    </row>
    <row r="100" spans="1:9" ht="12.75" customHeight="1" x14ac:dyDescent="0.25">
      <c r="A100" s="208" t="s">
        <v>132</v>
      </c>
      <c r="B100" s="208"/>
      <c r="C100" s="208"/>
      <c r="D100" s="208"/>
      <c r="E100" s="208"/>
      <c r="F100" s="208"/>
      <c r="G100" s="59">
        <v>92</v>
      </c>
      <c r="H100" s="69">
        <v>4845879</v>
      </c>
      <c r="I100" s="69">
        <v>3989318</v>
      </c>
    </row>
    <row r="101" spans="1:9" ht="12.75" customHeight="1" x14ac:dyDescent="0.25">
      <c r="A101" s="208" t="s">
        <v>133</v>
      </c>
      <c r="B101" s="208"/>
      <c r="C101" s="208"/>
      <c r="D101" s="208"/>
      <c r="E101" s="208"/>
      <c r="F101" s="208"/>
      <c r="G101" s="59">
        <v>93</v>
      </c>
      <c r="H101" s="69">
        <v>204763</v>
      </c>
      <c r="I101" s="69">
        <v>0</v>
      </c>
    </row>
    <row r="102" spans="1:9" ht="12.75" customHeight="1" x14ac:dyDescent="0.25">
      <c r="A102" s="208" t="s">
        <v>134</v>
      </c>
      <c r="B102" s="208"/>
      <c r="C102" s="208"/>
      <c r="D102" s="208"/>
      <c r="E102" s="208"/>
      <c r="F102" s="208"/>
      <c r="G102" s="59">
        <v>94</v>
      </c>
      <c r="H102" s="69">
        <v>391170</v>
      </c>
      <c r="I102" s="69">
        <v>927694</v>
      </c>
    </row>
    <row r="103" spans="1:9" ht="12.75" customHeight="1" x14ac:dyDescent="0.25">
      <c r="A103" s="208" t="s">
        <v>135</v>
      </c>
      <c r="B103" s="208"/>
      <c r="C103" s="208"/>
      <c r="D103" s="208"/>
      <c r="E103" s="208"/>
      <c r="F103" s="208"/>
      <c r="G103" s="59">
        <v>95</v>
      </c>
      <c r="H103" s="69">
        <v>0</v>
      </c>
      <c r="I103" s="69">
        <v>0</v>
      </c>
    </row>
    <row r="104" spans="1:9" ht="12.75" customHeight="1" x14ac:dyDescent="0.25">
      <c r="A104" s="208" t="s">
        <v>136</v>
      </c>
      <c r="B104" s="208"/>
      <c r="C104" s="208"/>
      <c r="D104" s="208"/>
      <c r="E104" s="208"/>
      <c r="F104" s="208"/>
      <c r="G104" s="59">
        <v>96</v>
      </c>
      <c r="H104" s="69">
        <v>0</v>
      </c>
      <c r="I104" s="69">
        <v>0</v>
      </c>
    </row>
    <row r="105" spans="1:9" ht="12.75" customHeight="1" x14ac:dyDescent="0.25">
      <c r="A105" s="208" t="s">
        <v>137</v>
      </c>
      <c r="B105" s="208"/>
      <c r="C105" s="208"/>
      <c r="D105" s="208"/>
      <c r="E105" s="208"/>
      <c r="F105" s="208"/>
      <c r="G105" s="59">
        <v>97</v>
      </c>
      <c r="H105" s="69">
        <v>215169</v>
      </c>
      <c r="I105" s="69">
        <v>4394</v>
      </c>
    </row>
    <row r="106" spans="1:9" ht="12.75" customHeight="1" x14ac:dyDescent="0.25">
      <c r="A106" s="210" t="s">
        <v>138</v>
      </c>
      <c r="B106" s="210"/>
      <c r="C106" s="210"/>
      <c r="D106" s="210"/>
      <c r="E106" s="210"/>
      <c r="F106" s="210"/>
      <c r="G106" s="60">
        <v>98</v>
      </c>
      <c r="H106" s="70">
        <f>SUM(H107:H117)</f>
        <v>168351108</v>
      </c>
      <c r="I106" s="70">
        <f>SUM(I107:I117)</f>
        <v>340726395</v>
      </c>
    </row>
    <row r="107" spans="1:9" ht="12.75" customHeight="1" x14ac:dyDescent="0.25">
      <c r="A107" s="208" t="s">
        <v>139</v>
      </c>
      <c r="B107" s="208"/>
      <c r="C107" s="208"/>
      <c r="D107" s="208"/>
      <c r="E107" s="208"/>
      <c r="F107" s="208"/>
      <c r="G107" s="59">
        <v>99</v>
      </c>
      <c r="H107" s="69">
        <v>0</v>
      </c>
      <c r="I107" s="69">
        <v>0</v>
      </c>
    </row>
    <row r="108" spans="1:9" ht="12.75" customHeight="1" x14ac:dyDescent="0.25">
      <c r="A108" s="208" t="s">
        <v>140</v>
      </c>
      <c r="B108" s="208"/>
      <c r="C108" s="208"/>
      <c r="D108" s="208"/>
      <c r="E108" s="208"/>
      <c r="F108" s="208"/>
      <c r="G108" s="59">
        <v>100</v>
      </c>
      <c r="H108" s="69">
        <v>0</v>
      </c>
      <c r="I108" s="69">
        <v>0</v>
      </c>
    </row>
    <row r="109" spans="1:9" ht="12.75" customHeight="1" x14ac:dyDescent="0.25">
      <c r="A109" s="208" t="s">
        <v>141</v>
      </c>
      <c r="B109" s="208"/>
      <c r="C109" s="208"/>
      <c r="D109" s="208"/>
      <c r="E109" s="208"/>
      <c r="F109" s="208"/>
      <c r="G109" s="59">
        <v>101</v>
      </c>
      <c r="H109" s="69">
        <v>0</v>
      </c>
      <c r="I109" s="69">
        <v>0</v>
      </c>
    </row>
    <row r="110" spans="1:9" ht="22.2" customHeight="1" x14ac:dyDescent="0.25">
      <c r="A110" s="208" t="s">
        <v>142</v>
      </c>
      <c r="B110" s="208"/>
      <c r="C110" s="208"/>
      <c r="D110" s="208"/>
      <c r="E110" s="208"/>
      <c r="F110" s="208"/>
      <c r="G110" s="59">
        <v>102</v>
      </c>
      <c r="H110" s="69">
        <v>0</v>
      </c>
      <c r="I110" s="69">
        <v>0</v>
      </c>
    </row>
    <row r="111" spans="1:9" ht="12.75" customHeight="1" x14ac:dyDescent="0.25">
      <c r="A111" s="208" t="s">
        <v>143</v>
      </c>
      <c r="B111" s="208"/>
      <c r="C111" s="208"/>
      <c r="D111" s="208"/>
      <c r="E111" s="208"/>
      <c r="F111" s="208"/>
      <c r="G111" s="59">
        <v>103</v>
      </c>
      <c r="H111" s="69">
        <v>6747689</v>
      </c>
      <c r="I111" s="69">
        <v>6654591</v>
      </c>
    </row>
    <row r="112" spans="1:9" ht="12.75" customHeight="1" x14ac:dyDescent="0.25">
      <c r="A112" s="208" t="s">
        <v>144</v>
      </c>
      <c r="B112" s="208"/>
      <c r="C112" s="208"/>
      <c r="D112" s="208"/>
      <c r="E112" s="208"/>
      <c r="F112" s="208"/>
      <c r="G112" s="59">
        <v>104</v>
      </c>
      <c r="H112" s="69">
        <v>88692792</v>
      </c>
      <c r="I112" s="69">
        <v>154111128</v>
      </c>
    </row>
    <row r="113" spans="1:9" ht="12.75" customHeight="1" x14ac:dyDescent="0.25">
      <c r="A113" s="208" t="s">
        <v>145</v>
      </c>
      <c r="B113" s="208"/>
      <c r="C113" s="208"/>
      <c r="D113" s="208"/>
      <c r="E113" s="208"/>
      <c r="F113" s="208"/>
      <c r="G113" s="59">
        <v>105</v>
      </c>
      <c r="H113" s="69">
        <v>0</v>
      </c>
      <c r="I113" s="69">
        <v>0</v>
      </c>
    </row>
    <row r="114" spans="1:9" ht="12.75" customHeight="1" x14ac:dyDescent="0.25">
      <c r="A114" s="208" t="s">
        <v>146</v>
      </c>
      <c r="B114" s="208"/>
      <c r="C114" s="208"/>
      <c r="D114" s="208"/>
      <c r="E114" s="208"/>
      <c r="F114" s="208"/>
      <c r="G114" s="59">
        <v>106</v>
      </c>
      <c r="H114" s="69">
        <v>0</v>
      </c>
      <c r="I114" s="69">
        <v>0</v>
      </c>
    </row>
    <row r="115" spans="1:9" ht="12.75" customHeight="1" x14ac:dyDescent="0.25">
      <c r="A115" s="208" t="s">
        <v>147</v>
      </c>
      <c r="B115" s="208"/>
      <c r="C115" s="208"/>
      <c r="D115" s="208"/>
      <c r="E115" s="208"/>
      <c r="F115" s="208"/>
      <c r="G115" s="59">
        <v>107</v>
      </c>
      <c r="H115" s="69">
        <v>40000000</v>
      </c>
      <c r="I115" s="69">
        <v>141381780</v>
      </c>
    </row>
    <row r="116" spans="1:9" ht="12.75" customHeight="1" x14ac:dyDescent="0.25">
      <c r="A116" s="208" t="s">
        <v>148</v>
      </c>
      <c r="B116" s="208"/>
      <c r="C116" s="208"/>
      <c r="D116" s="208"/>
      <c r="E116" s="208"/>
      <c r="F116" s="208"/>
      <c r="G116" s="59">
        <v>108</v>
      </c>
      <c r="H116" s="69">
        <v>23551602</v>
      </c>
      <c r="I116" s="69">
        <v>21533753</v>
      </c>
    </row>
    <row r="117" spans="1:9" ht="12.75" customHeight="1" x14ac:dyDescent="0.25">
      <c r="A117" s="208" t="s">
        <v>149</v>
      </c>
      <c r="B117" s="208"/>
      <c r="C117" s="208"/>
      <c r="D117" s="208"/>
      <c r="E117" s="208"/>
      <c r="F117" s="208"/>
      <c r="G117" s="59">
        <v>109</v>
      </c>
      <c r="H117" s="69">
        <v>9359025</v>
      </c>
      <c r="I117" s="69">
        <v>17045143</v>
      </c>
    </row>
    <row r="118" spans="1:9" ht="12.75" customHeight="1" x14ac:dyDescent="0.25">
      <c r="A118" s="210" t="s">
        <v>150</v>
      </c>
      <c r="B118" s="210"/>
      <c r="C118" s="210"/>
      <c r="D118" s="210"/>
      <c r="E118" s="210"/>
      <c r="F118" s="210"/>
      <c r="G118" s="60">
        <v>110</v>
      </c>
      <c r="H118" s="70">
        <f>SUM(H119:H132)</f>
        <v>148600355</v>
      </c>
      <c r="I118" s="70">
        <f>SUM(I119:I132)</f>
        <v>193780457</v>
      </c>
    </row>
    <row r="119" spans="1:9" ht="12.75" customHeight="1" x14ac:dyDescent="0.25">
      <c r="A119" s="208" t="s">
        <v>139</v>
      </c>
      <c r="B119" s="208"/>
      <c r="C119" s="208"/>
      <c r="D119" s="208"/>
      <c r="E119" s="208"/>
      <c r="F119" s="208"/>
      <c r="G119" s="59">
        <v>111</v>
      </c>
      <c r="H119" s="69">
        <v>0</v>
      </c>
      <c r="I119" s="69">
        <v>0</v>
      </c>
    </row>
    <row r="120" spans="1:9" ht="12.75" customHeight="1" x14ac:dyDescent="0.25">
      <c r="A120" s="208" t="s">
        <v>140</v>
      </c>
      <c r="B120" s="208"/>
      <c r="C120" s="208"/>
      <c r="D120" s="208"/>
      <c r="E120" s="208"/>
      <c r="F120" s="208"/>
      <c r="G120" s="59">
        <v>112</v>
      </c>
      <c r="H120" s="69">
        <v>0</v>
      </c>
      <c r="I120" s="69">
        <v>0</v>
      </c>
    </row>
    <row r="121" spans="1:9" ht="12.75" customHeight="1" x14ac:dyDescent="0.25">
      <c r="A121" s="208" t="s">
        <v>141</v>
      </c>
      <c r="B121" s="208"/>
      <c r="C121" s="208"/>
      <c r="D121" s="208"/>
      <c r="E121" s="208"/>
      <c r="F121" s="208"/>
      <c r="G121" s="59">
        <v>113</v>
      </c>
      <c r="H121" s="69">
        <v>0</v>
      </c>
      <c r="I121" s="69">
        <v>0</v>
      </c>
    </row>
    <row r="122" spans="1:9" ht="25.95" customHeight="1" x14ac:dyDescent="0.25">
      <c r="A122" s="208" t="s">
        <v>142</v>
      </c>
      <c r="B122" s="208"/>
      <c r="C122" s="208"/>
      <c r="D122" s="208"/>
      <c r="E122" s="208"/>
      <c r="F122" s="208"/>
      <c r="G122" s="59">
        <v>114</v>
      </c>
      <c r="H122" s="69">
        <v>0</v>
      </c>
      <c r="I122" s="69">
        <v>0</v>
      </c>
    </row>
    <row r="123" spans="1:9" ht="12.75" customHeight="1" x14ac:dyDescent="0.25">
      <c r="A123" s="208" t="s">
        <v>143</v>
      </c>
      <c r="B123" s="208"/>
      <c r="C123" s="208"/>
      <c r="D123" s="208"/>
      <c r="E123" s="208"/>
      <c r="F123" s="208"/>
      <c r="G123" s="59">
        <v>115</v>
      </c>
      <c r="H123" s="69">
        <v>728692</v>
      </c>
      <c r="I123" s="69">
        <v>15953808</v>
      </c>
    </row>
    <row r="124" spans="1:9" ht="12.75" customHeight="1" x14ac:dyDescent="0.25">
      <c r="A124" s="208" t="s">
        <v>144</v>
      </c>
      <c r="B124" s="208"/>
      <c r="C124" s="208"/>
      <c r="D124" s="208"/>
      <c r="E124" s="208"/>
      <c r="F124" s="208"/>
      <c r="G124" s="59">
        <v>116</v>
      </c>
      <c r="H124" s="69">
        <v>70497649</v>
      </c>
      <c r="I124" s="69">
        <v>55115347</v>
      </c>
    </row>
    <row r="125" spans="1:9" ht="12.75" customHeight="1" x14ac:dyDescent="0.25">
      <c r="A125" s="208" t="s">
        <v>145</v>
      </c>
      <c r="B125" s="208"/>
      <c r="C125" s="208"/>
      <c r="D125" s="208"/>
      <c r="E125" s="208"/>
      <c r="F125" s="208"/>
      <c r="G125" s="59">
        <v>117</v>
      </c>
      <c r="H125" s="69">
        <v>659872</v>
      </c>
      <c r="I125" s="69">
        <v>595547</v>
      </c>
    </row>
    <row r="126" spans="1:9" ht="12.75" customHeight="1" x14ac:dyDescent="0.25">
      <c r="A126" s="208" t="s">
        <v>146</v>
      </c>
      <c r="B126" s="208"/>
      <c r="C126" s="208"/>
      <c r="D126" s="208"/>
      <c r="E126" s="208"/>
      <c r="F126" s="208"/>
      <c r="G126" s="59">
        <v>118</v>
      </c>
      <c r="H126" s="69">
        <v>35283206</v>
      </c>
      <c r="I126" s="69">
        <v>52648541</v>
      </c>
    </row>
    <row r="127" spans="1:9" x14ac:dyDescent="0.25">
      <c r="A127" s="208" t="s">
        <v>147</v>
      </c>
      <c r="B127" s="208"/>
      <c r="C127" s="208"/>
      <c r="D127" s="208"/>
      <c r="E127" s="208"/>
      <c r="F127" s="208"/>
      <c r="G127" s="59">
        <v>119</v>
      </c>
      <c r="H127" s="69">
        <v>708333</v>
      </c>
      <c r="I127" s="69">
        <v>584594</v>
      </c>
    </row>
    <row r="128" spans="1:9" x14ac:dyDescent="0.25">
      <c r="A128" s="208" t="s">
        <v>151</v>
      </c>
      <c r="B128" s="208"/>
      <c r="C128" s="208"/>
      <c r="D128" s="208"/>
      <c r="E128" s="208"/>
      <c r="F128" s="208"/>
      <c r="G128" s="59">
        <v>120</v>
      </c>
      <c r="H128" s="69">
        <v>23179718</v>
      </c>
      <c r="I128" s="69">
        <v>30004807</v>
      </c>
    </row>
    <row r="129" spans="1:9" x14ac:dyDescent="0.25">
      <c r="A129" s="208" t="s">
        <v>152</v>
      </c>
      <c r="B129" s="208"/>
      <c r="C129" s="208"/>
      <c r="D129" s="208"/>
      <c r="E129" s="208"/>
      <c r="F129" s="208"/>
      <c r="G129" s="59">
        <v>121</v>
      </c>
      <c r="H129" s="69">
        <v>6606532</v>
      </c>
      <c r="I129" s="69">
        <v>8442404</v>
      </c>
    </row>
    <row r="130" spans="1:9" x14ac:dyDescent="0.25">
      <c r="A130" s="208" t="s">
        <v>153</v>
      </c>
      <c r="B130" s="208"/>
      <c r="C130" s="208"/>
      <c r="D130" s="208"/>
      <c r="E130" s="208"/>
      <c r="F130" s="208"/>
      <c r="G130" s="59">
        <v>122</v>
      </c>
      <c r="H130" s="69">
        <v>485991</v>
      </c>
      <c r="I130" s="69">
        <v>53473</v>
      </c>
    </row>
    <row r="131" spans="1:9" x14ac:dyDescent="0.25">
      <c r="A131" s="208" t="s">
        <v>154</v>
      </c>
      <c r="B131" s="208"/>
      <c r="C131" s="208"/>
      <c r="D131" s="208"/>
      <c r="E131" s="208"/>
      <c r="F131" s="208"/>
      <c r="G131" s="59">
        <v>123</v>
      </c>
      <c r="H131" s="69">
        <v>1086975</v>
      </c>
      <c r="I131" s="69">
        <v>0</v>
      </c>
    </row>
    <row r="132" spans="1:9" x14ac:dyDescent="0.25">
      <c r="A132" s="208" t="s">
        <v>155</v>
      </c>
      <c r="B132" s="208"/>
      <c r="C132" s="208"/>
      <c r="D132" s="208"/>
      <c r="E132" s="208"/>
      <c r="F132" s="208"/>
      <c r="G132" s="59">
        <v>124</v>
      </c>
      <c r="H132" s="69">
        <v>9363387</v>
      </c>
      <c r="I132" s="69">
        <v>30381936</v>
      </c>
    </row>
    <row r="133" spans="1:9" ht="22.2" customHeight="1" x14ac:dyDescent="0.25">
      <c r="A133" s="226" t="s">
        <v>156</v>
      </c>
      <c r="B133" s="226"/>
      <c r="C133" s="226"/>
      <c r="D133" s="226"/>
      <c r="E133" s="226"/>
      <c r="F133" s="226"/>
      <c r="G133" s="59">
        <v>125</v>
      </c>
      <c r="H133" s="69">
        <v>17172348</v>
      </c>
      <c r="I133" s="69">
        <v>30173298</v>
      </c>
    </row>
    <row r="134" spans="1:9" x14ac:dyDescent="0.25">
      <c r="A134" s="210" t="s">
        <v>157</v>
      </c>
      <c r="B134" s="210"/>
      <c r="C134" s="210"/>
      <c r="D134" s="210"/>
      <c r="E134" s="210"/>
      <c r="F134" s="210"/>
      <c r="G134" s="60">
        <v>126</v>
      </c>
      <c r="H134" s="70">
        <f>H75+H99+H106+H118+H133</f>
        <v>516949228</v>
      </c>
      <c r="I134" s="70">
        <f>I75+I99+I106+I118+I133</f>
        <v>780642455</v>
      </c>
    </row>
    <row r="135" spans="1:9" x14ac:dyDescent="0.25">
      <c r="A135" s="226" t="s">
        <v>158</v>
      </c>
      <c r="B135" s="226"/>
      <c r="C135" s="226"/>
      <c r="D135" s="226"/>
      <c r="E135" s="226"/>
      <c r="F135" s="226"/>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&amp;L&amp;"Aptos"&amp;10&amp;KFF0000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9" sqref="H9"/>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35" t="s">
        <v>159</v>
      </c>
      <c r="B1" s="213"/>
      <c r="C1" s="213"/>
      <c r="D1" s="213"/>
      <c r="E1" s="213"/>
      <c r="F1" s="213"/>
      <c r="G1" s="213"/>
      <c r="H1" s="213"/>
      <c r="I1" s="213"/>
    </row>
    <row r="2" spans="1:9" x14ac:dyDescent="0.25">
      <c r="A2" s="234" t="s">
        <v>670</v>
      </c>
      <c r="B2" s="215"/>
      <c r="C2" s="215"/>
      <c r="D2" s="215"/>
      <c r="E2" s="215"/>
      <c r="F2" s="215"/>
      <c r="G2" s="215"/>
      <c r="H2" s="215"/>
      <c r="I2" s="215"/>
    </row>
    <row r="3" spans="1:9" x14ac:dyDescent="0.25">
      <c r="A3" s="243" t="s">
        <v>41</v>
      </c>
      <c r="B3" s="244"/>
      <c r="C3" s="244"/>
      <c r="D3" s="244"/>
      <c r="E3" s="244"/>
      <c r="F3" s="244"/>
      <c r="G3" s="244"/>
      <c r="H3" s="244"/>
      <c r="I3" s="244"/>
    </row>
    <row r="4" spans="1:9" x14ac:dyDescent="0.25">
      <c r="A4" s="233" t="s">
        <v>668</v>
      </c>
      <c r="B4" s="218"/>
      <c r="C4" s="218"/>
      <c r="D4" s="218"/>
      <c r="E4" s="218"/>
      <c r="F4" s="218"/>
      <c r="G4" s="218"/>
      <c r="H4" s="218"/>
      <c r="I4" s="219"/>
    </row>
    <row r="5" spans="1:9" ht="22.2" x14ac:dyDescent="0.25">
      <c r="A5" s="231" t="s">
        <v>42</v>
      </c>
      <c r="B5" s="223"/>
      <c r="C5" s="223"/>
      <c r="D5" s="223"/>
      <c r="E5" s="223"/>
      <c r="F5" s="223"/>
      <c r="G5" s="61" t="s">
        <v>160</v>
      </c>
      <c r="H5" s="62" t="s">
        <v>161</v>
      </c>
      <c r="I5" s="62" t="s">
        <v>162</v>
      </c>
    </row>
    <row r="6" spans="1:9" x14ac:dyDescent="0.25">
      <c r="A6" s="232">
        <v>1</v>
      </c>
      <c r="B6" s="221"/>
      <c r="C6" s="221"/>
      <c r="D6" s="221"/>
      <c r="E6" s="221"/>
      <c r="F6" s="221"/>
      <c r="G6" s="63">
        <v>2</v>
      </c>
      <c r="H6" s="62">
        <v>3</v>
      </c>
      <c r="I6" s="62">
        <v>4</v>
      </c>
    </row>
    <row r="7" spans="1:9" x14ac:dyDescent="0.25">
      <c r="A7" s="210" t="s">
        <v>163</v>
      </c>
      <c r="B7" s="210"/>
      <c r="C7" s="210"/>
      <c r="D7" s="210"/>
      <c r="E7" s="210"/>
      <c r="F7" s="210"/>
      <c r="G7" s="60">
        <v>1</v>
      </c>
      <c r="H7" s="70">
        <f>SUM(H8:H12)</f>
        <v>379390429</v>
      </c>
      <c r="I7" s="70">
        <f>SUM(I8:I12)</f>
        <v>628204130</v>
      </c>
    </row>
    <row r="8" spans="1:9" x14ac:dyDescent="0.25">
      <c r="A8" s="208" t="s">
        <v>164</v>
      </c>
      <c r="B8" s="208"/>
      <c r="C8" s="208"/>
      <c r="D8" s="208"/>
      <c r="E8" s="208"/>
      <c r="F8" s="208"/>
      <c r="G8" s="59">
        <v>2</v>
      </c>
      <c r="H8" s="69">
        <v>0</v>
      </c>
      <c r="I8" s="69">
        <v>0</v>
      </c>
    </row>
    <row r="9" spans="1:9" x14ac:dyDescent="0.25">
      <c r="A9" s="208" t="s">
        <v>165</v>
      </c>
      <c r="B9" s="208"/>
      <c r="C9" s="208"/>
      <c r="D9" s="208"/>
      <c r="E9" s="208"/>
      <c r="F9" s="208"/>
      <c r="G9" s="59">
        <v>3</v>
      </c>
      <c r="H9" s="69">
        <v>358644430</v>
      </c>
      <c r="I9" s="69">
        <v>612777435</v>
      </c>
    </row>
    <row r="10" spans="1:9" x14ac:dyDescent="0.25">
      <c r="A10" s="208" t="s">
        <v>166</v>
      </c>
      <c r="B10" s="208"/>
      <c r="C10" s="208"/>
      <c r="D10" s="208"/>
      <c r="E10" s="208"/>
      <c r="F10" s="208"/>
      <c r="G10" s="59">
        <v>4</v>
      </c>
      <c r="H10" s="69">
        <v>0</v>
      </c>
      <c r="I10" s="69">
        <v>0</v>
      </c>
    </row>
    <row r="11" spans="1:9" x14ac:dyDescent="0.25">
      <c r="A11" s="208" t="s">
        <v>167</v>
      </c>
      <c r="B11" s="208"/>
      <c r="C11" s="208"/>
      <c r="D11" s="208"/>
      <c r="E11" s="208"/>
      <c r="F11" s="208"/>
      <c r="G11" s="59">
        <v>5</v>
      </c>
      <c r="H11" s="69">
        <v>0</v>
      </c>
      <c r="I11" s="69">
        <v>0</v>
      </c>
    </row>
    <row r="12" spans="1:9" x14ac:dyDescent="0.25">
      <c r="A12" s="208" t="s">
        <v>168</v>
      </c>
      <c r="B12" s="208"/>
      <c r="C12" s="208"/>
      <c r="D12" s="208"/>
      <c r="E12" s="208"/>
      <c r="F12" s="208"/>
      <c r="G12" s="59">
        <v>6</v>
      </c>
      <c r="H12" s="69">
        <v>20745999</v>
      </c>
      <c r="I12" s="69">
        <v>15426695</v>
      </c>
    </row>
    <row r="13" spans="1:9" ht="16.5" customHeight="1" x14ac:dyDescent="0.25">
      <c r="A13" s="210" t="s">
        <v>169</v>
      </c>
      <c r="B13" s="210"/>
      <c r="C13" s="210"/>
      <c r="D13" s="210"/>
      <c r="E13" s="210"/>
      <c r="F13" s="210"/>
      <c r="G13" s="60">
        <v>7</v>
      </c>
      <c r="H13" s="70">
        <f>H14+H15+H19+H23+H24+H25+H28+H35</f>
        <v>359530042</v>
      </c>
      <c r="I13" s="70">
        <f>I14+I15+I19+I23+I24+I25+I28+I35</f>
        <v>603516867</v>
      </c>
    </row>
    <row r="14" spans="1:9" x14ac:dyDescent="0.25">
      <c r="A14" s="208" t="s">
        <v>170</v>
      </c>
      <c r="B14" s="208"/>
      <c r="C14" s="208"/>
      <c r="D14" s="208"/>
      <c r="E14" s="208"/>
      <c r="F14" s="208"/>
      <c r="G14" s="59">
        <v>8</v>
      </c>
      <c r="H14" s="69">
        <v>2038528</v>
      </c>
      <c r="I14" s="69">
        <v>796194</v>
      </c>
    </row>
    <row r="15" spans="1:9" x14ac:dyDescent="0.25">
      <c r="A15" s="242" t="s">
        <v>171</v>
      </c>
      <c r="B15" s="242"/>
      <c r="C15" s="242"/>
      <c r="D15" s="242"/>
      <c r="E15" s="242"/>
      <c r="F15" s="242"/>
      <c r="G15" s="60">
        <v>9</v>
      </c>
      <c r="H15" s="70">
        <f>SUM(H16:H18)</f>
        <v>47101512</v>
      </c>
      <c r="I15" s="70">
        <f>SUM(I16:I18)</f>
        <v>186281041</v>
      </c>
    </row>
    <row r="16" spans="1:9" x14ac:dyDescent="0.25">
      <c r="A16" s="236" t="s">
        <v>172</v>
      </c>
      <c r="B16" s="236"/>
      <c r="C16" s="236"/>
      <c r="D16" s="236"/>
      <c r="E16" s="236"/>
      <c r="F16" s="236"/>
      <c r="G16" s="59">
        <v>10</v>
      </c>
      <c r="H16" s="69">
        <v>10567240</v>
      </c>
      <c r="I16" s="69">
        <v>87113320</v>
      </c>
    </row>
    <row r="17" spans="1:9" x14ac:dyDescent="0.25">
      <c r="A17" s="236" t="s">
        <v>173</v>
      </c>
      <c r="B17" s="236"/>
      <c r="C17" s="236"/>
      <c r="D17" s="236"/>
      <c r="E17" s="236"/>
      <c r="F17" s="236"/>
      <c r="G17" s="59">
        <v>11</v>
      </c>
      <c r="H17" s="69">
        <v>4112144</v>
      </c>
      <c r="I17" s="69">
        <v>36057610</v>
      </c>
    </row>
    <row r="18" spans="1:9" x14ac:dyDescent="0.25">
      <c r="A18" s="236" t="s">
        <v>174</v>
      </c>
      <c r="B18" s="236"/>
      <c r="C18" s="236"/>
      <c r="D18" s="236"/>
      <c r="E18" s="236"/>
      <c r="F18" s="236"/>
      <c r="G18" s="59">
        <v>12</v>
      </c>
      <c r="H18" s="69">
        <v>32422128</v>
      </c>
      <c r="I18" s="69">
        <v>63110111</v>
      </c>
    </row>
    <row r="19" spans="1:9" x14ac:dyDescent="0.25">
      <c r="A19" s="242" t="s">
        <v>175</v>
      </c>
      <c r="B19" s="242"/>
      <c r="C19" s="242"/>
      <c r="D19" s="242"/>
      <c r="E19" s="242"/>
      <c r="F19" s="242"/>
      <c r="G19" s="60">
        <v>13</v>
      </c>
      <c r="H19" s="70">
        <f>SUM(H20:H22)</f>
        <v>262167675</v>
      </c>
      <c r="I19" s="70">
        <f>SUM(I20:I22)</f>
        <v>333427173</v>
      </c>
    </row>
    <row r="20" spans="1:9" x14ac:dyDescent="0.25">
      <c r="A20" s="236" t="s">
        <v>176</v>
      </c>
      <c r="B20" s="236"/>
      <c r="C20" s="236"/>
      <c r="D20" s="236"/>
      <c r="E20" s="236"/>
      <c r="F20" s="236"/>
      <c r="G20" s="59">
        <v>14</v>
      </c>
      <c r="H20" s="69">
        <v>178052453</v>
      </c>
      <c r="I20" s="69">
        <v>232286469</v>
      </c>
    </row>
    <row r="21" spans="1:9" x14ac:dyDescent="0.25">
      <c r="A21" s="236" t="s">
        <v>177</v>
      </c>
      <c r="B21" s="236"/>
      <c r="C21" s="236"/>
      <c r="D21" s="236"/>
      <c r="E21" s="236"/>
      <c r="F21" s="236"/>
      <c r="G21" s="59">
        <v>15</v>
      </c>
      <c r="H21" s="69">
        <v>58404167</v>
      </c>
      <c r="I21" s="69">
        <v>67212443</v>
      </c>
    </row>
    <row r="22" spans="1:9" x14ac:dyDescent="0.25">
      <c r="A22" s="236" t="s">
        <v>178</v>
      </c>
      <c r="B22" s="236"/>
      <c r="C22" s="236"/>
      <c r="D22" s="236"/>
      <c r="E22" s="236"/>
      <c r="F22" s="236"/>
      <c r="G22" s="59">
        <v>16</v>
      </c>
      <c r="H22" s="69">
        <v>25711055</v>
      </c>
      <c r="I22" s="69">
        <v>33928261</v>
      </c>
    </row>
    <row r="23" spans="1:9" x14ac:dyDescent="0.25">
      <c r="A23" s="208" t="s">
        <v>179</v>
      </c>
      <c r="B23" s="208"/>
      <c r="C23" s="208"/>
      <c r="D23" s="208"/>
      <c r="E23" s="208"/>
      <c r="F23" s="208"/>
      <c r="G23" s="59">
        <v>17</v>
      </c>
      <c r="H23" s="69">
        <v>25205104</v>
      </c>
      <c r="I23" s="69">
        <v>43837579</v>
      </c>
    </row>
    <row r="24" spans="1:9" x14ac:dyDescent="0.25">
      <c r="A24" s="208" t="s">
        <v>180</v>
      </c>
      <c r="B24" s="208"/>
      <c r="C24" s="208"/>
      <c r="D24" s="208"/>
      <c r="E24" s="208"/>
      <c r="F24" s="208"/>
      <c r="G24" s="59">
        <v>18</v>
      </c>
      <c r="H24" s="69">
        <v>21322124</v>
      </c>
      <c r="I24" s="69">
        <v>37503083</v>
      </c>
    </row>
    <row r="25" spans="1:9" x14ac:dyDescent="0.25">
      <c r="A25" s="242" t="s">
        <v>181</v>
      </c>
      <c r="B25" s="242"/>
      <c r="C25" s="242"/>
      <c r="D25" s="242"/>
      <c r="E25" s="242"/>
      <c r="F25" s="242"/>
      <c r="G25" s="60">
        <v>19</v>
      </c>
      <c r="H25" s="70">
        <f>H26+H27</f>
        <v>24365</v>
      </c>
      <c r="I25" s="70">
        <f>I26+I27</f>
        <v>171735</v>
      </c>
    </row>
    <row r="26" spans="1:9" x14ac:dyDescent="0.25">
      <c r="A26" s="236" t="s">
        <v>182</v>
      </c>
      <c r="B26" s="236"/>
      <c r="C26" s="236"/>
      <c r="D26" s="236"/>
      <c r="E26" s="236"/>
      <c r="F26" s="236"/>
      <c r="G26" s="59">
        <v>20</v>
      </c>
      <c r="H26" s="69">
        <v>0</v>
      </c>
      <c r="I26" s="69">
        <v>0</v>
      </c>
    </row>
    <row r="27" spans="1:9" x14ac:dyDescent="0.25">
      <c r="A27" s="236" t="s">
        <v>183</v>
      </c>
      <c r="B27" s="236"/>
      <c r="C27" s="236"/>
      <c r="D27" s="236"/>
      <c r="E27" s="236"/>
      <c r="F27" s="236"/>
      <c r="G27" s="59">
        <v>21</v>
      </c>
      <c r="H27" s="69">
        <v>24365</v>
      </c>
      <c r="I27" s="69">
        <v>171735</v>
      </c>
    </row>
    <row r="28" spans="1:9" x14ac:dyDescent="0.25">
      <c r="A28" s="242" t="s">
        <v>184</v>
      </c>
      <c r="B28" s="242"/>
      <c r="C28" s="242"/>
      <c r="D28" s="242"/>
      <c r="E28" s="242"/>
      <c r="F28" s="242"/>
      <c r="G28" s="60">
        <v>22</v>
      </c>
      <c r="H28" s="70">
        <f>SUM(H29:H34)</f>
        <v>1670734</v>
      </c>
      <c r="I28" s="70">
        <f>SUM(I29:I34)</f>
        <v>1500062</v>
      </c>
    </row>
    <row r="29" spans="1:9" x14ac:dyDescent="0.25">
      <c r="A29" s="236" t="s">
        <v>185</v>
      </c>
      <c r="B29" s="236"/>
      <c r="C29" s="236"/>
      <c r="D29" s="236"/>
      <c r="E29" s="236"/>
      <c r="F29" s="236"/>
      <c r="G29" s="59">
        <v>23</v>
      </c>
      <c r="H29" s="69">
        <v>1491405</v>
      </c>
      <c r="I29" s="69">
        <v>992520</v>
      </c>
    </row>
    <row r="30" spans="1:9" x14ac:dyDescent="0.25">
      <c r="A30" s="236" t="s">
        <v>186</v>
      </c>
      <c r="B30" s="236"/>
      <c r="C30" s="236"/>
      <c r="D30" s="236"/>
      <c r="E30" s="236"/>
      <c r="F30" s="236"/>
      <c r="G30" s="59">
        <v>24</v>
      </c>
      <c r="H30" s="69">
        <v>0</v>
      </c>
      <c r="I30" s="69">
        <v>0</v>
      </c>
    </row>
    <row r="31" spans="1:9" x14ac:dyDescent="0.25">
      <c r="A31" s="236" t="s">
        <v>187</v>
      </c>
      <c r="B31" s="236"/>
      <c r="C31" s="236"/>
      <c r="D31" s="236"/>
      <c r="E31" s="236"/>
      <c r="F31" s="236"/>
      <c r="G31" s="59">
        <v>25</v>
      </c>
      <c r="H31" s="69">
        <v>179329</v>
      </c>
      <c r="I31" s="69">
        <v>507542</v>
      </c>
    </row>
    <row r="32" spans="1:9" x14ac:dyDescent="0.25">
      <c r="A32" s="236" t="s">
        <v>188</v>
      </c>
      <c r="B32" s="236"/>
      <c r="C32" s="236"/>
      <c r="D32" s="236"/>
      <c r="E32" s="236"/>
      <c r="F32" s="236"/>
      <c r="G32" s="59">
        <v>26</v>
      </c>
      <c r="H32" s="69">
        <v>0</v>
      </c>
      <c r="I32" s="69">
        <v>0</v>
      </c>
    </row>
    <row r="33" spans="1:9" x14ac:dyDescent="0.25">
      <c r="A33" s="236" t="s">
        <v>189</v>
      </c>
      <c r="B33" s="236"/>
      <c r="C33" s="236"/>
      <c r="D33" s="236"/>
      <c r="E33" s="236"/>
      <c r="F33" s="236"/>
      <c r="G33" s="59">
        <v>27</v>
      </c>
      <c r="H33" s="69">
        <v>0</v>
      </c>
      <c r="I33" s="69">
        <v>0</v>
      </c>
    </row>
    <row r="34" spans="1:9" x14ac:dyDescent="0.25">
      <c r="A34" s="236" t="s">
        <v>190</v>
      </c>
      <c r="B34" s="236"/>
      <c r="C34" s="236"/>
      <c r="D34" s="236"/>
      <c r="E34" s="236"/>
      <c r="F34" s="236"/>
      <c r="G34" s="59">
        <v>28</v>
      </c>
      <c r="H34" s="69">
        <v>0</v>
      </c>
      <c r="I34" s="69">
        <v>0</v>
      </c>
    </row>
    <row r="35" spans="1:9" x14ac:dyDescent="0.25">
      <c r="A35" s="208" t="s">
        <v>191</v>
      </c>
      <c r="B35" s="208"/>
      <c r="C35" s="208"/>
      <c r="D35" s="208"/>
      <c r="E35" s="208"/>
      <c r="F35" s="208"/>
      <c r="G35" s="59">
        <v>29</v>
      </c>
      <c r="H35" s="69">
        <v>0</v>
      </c>
      <c r="I35" s="69">
        <v>0</v>
      </c>
    </row>
    <row r="36" spans="1:9" x14ac:dyDescent="0.25">
      <c r="A36" s="210" t="s">
        <v>192</v>
      </c>
      <c r="B36" s="210"/>
      <c r="C36" s="210"/>
      <c r="D36" s="210"/>
      <c r="E36" s="210"/>
      <c r="F36" s="210"/>
      <c r="G36" s="60">
        <v>30</v>
      </c>
      <c r="H36" s="70">
        <f>SUM(H37:H46)</f>
        <v>4512754</v>
      </c>
      <c r="I36" s="70">
        <f>SUM(I37:I46)</f>
        <v>13276663</v>
      </c>
    </row>
    <row r="37" spans="1:9" x14ac:dyDescent="0.25">
      <c r="A37" s="208" t="s">
        <v>193</v>
      </c>
      <c r="B37" s="208"/>
      <c r="C37" s="208"/>
      <c r="D37" s="208"/>
      <c r="E37" s="208"/>
      <c r="F37" s="208"/>
      <c r="G37" s="59">
        <v>31</v>
      </c>
      <c r="H37" s="69">
        <v>0</v>
      </c>
      <c r="I37" s="69">
        <v>0</v>
      </c>
    </row>
    <row r="38" spans="1:9" ht="25.2" customHeight="1" x14ac:dyDescent="0.25">
      <c r="A38" s="208" t="s">
        <v>194</v>
      </c>
      <c r="B38" s="208"/>
      <c r="C38" s="208"/>
      <c r="D38" s="208"/>
      <c r="E38" s="208"/>
      <c r="F38" s="208"/>
      <c r="G38" s="59">
        <v>32</v>
      </c>
      <c r="H38" s="69">
        <v>0</v>
      </c>
      <c r="I38" s="69">
        <v>0</v>
      </c>
    </row>
    <row r="39" spans="1:9" ht="28.2" customHeight="1" x14ac:dyDescent="0.25">
      <c r="A39" s="208" t="s">
        <v>195</v>
      </c>
      <c r="B39" s="208"/>
      <c r="C39" s="208"/>
      <c r="D39" s="208"/>
      <c r="E39" s="208"/>
      <c r="F39" s="208"/>
      <c r="G39" s="59">
        <v>33</v>
      </c>
      <c r="H39" s="69">
        <v>0</v>
      </c>
      <c r="I39" s="69">
        <v>0</v>
      </c>
    </row>
    <row r="40" spans="1:9" ht="28.2" customHeight="1" x14ac:dyDescent="0.25">
      <c r="A40" s="208" t="s">
        <v>196</v>
      </c>
      <c r="B40" s="208"/>
      <c r="C40" s="208"/>
      <c r="D40" s="208"/>
      <c r="E40" s="208"/>
      <c r="F40" s="208"/>
      <c r="G40" s="59">
        <v>34</v>
      </c>
      <c r="H40" s="69">
        <v>0</v>
      </c>
      <c r="I40" s="69">
        <v>0</v>
      </c>
    </row>
    <row r="41" spans="1:9" ht="22.95" customHeight="1" x14ac:dyDescent="0.25">
      <c r="A41" s="208" t="s">
        <v>197</v>
      </c>
      <c r="B41" s="208"/>
      <c r="C41" s="208"/>
      <c r="D41" s="208"/>
      <c r="E41" s="208"/>
      <c r="F41" s="208"/>
      <c r="G41" s="59">
        <v>35</v>
      </c>
      <c r="H41" s="69">
        <v>0</v>
      </c>
      <c r="I41" s="69">
        <v>0</v>
      </c>
    </row>
    <row r="42" spans="1:9" x14ac:dyDescent="0.25">
      <c r="A42" s="208" t="s">
        <v>198</v>
      </c>
      <c r="B42" s="208"/>
      <c r="C42" s="208"/>
      <c r="D42" s="208"/>
      <c r="E42" s="208"/>
      <c r="F42" s="208"/>
      <c r="G42" s="59">
        <v>36</v>
      </c>
      <c r="H42" s="69">
        <v>0</v>
      </c>
      <c r="I42" s="69">
        <v>0</v>
      </c>
    </row>
    <row r="43" spans="1:9" x14ac:dyDescent="0.25">
      <c r="A43" s="208" t="s">
        <v>199</v>
      </c>
      <c r="B43" s="208"/>
      <c r="C43" s="208"/>
      <c r="D43" s="208"/>
      <c r="E43" s="208"/>
      <c r="F43" s="208"/>
      <c r="G43" s="59">
        <v>37</v>
      </c>
      <c r="H43" s="69">
        <v>2702985</v>
      </c>
      <c r="I43" s="69">
        <v>3625564</v>
      </c>
    </row>
    <row r="44" spans="1:9" x14ac:dyDescent="0.25">
      <c r="A44" s="208" t="s">
        <v>200</v>
      </c>
      <c r="B44" s="208"/>
      <c r="C44" s="208"/>
      <c r="D44" s="208"/>
      <c r="E44" s="208"/>
      <c r="F44" s="208"/>
      <c r="G44" s="59">
        <v>38</v>
      </c>
      <c r="H44" s="69">
        <v>1064592</v>
      </c>
      <c r="I44" s="69">
        <v>3983371</v>
      </c>
    </row>
    <row r="45" spans="1:9" x14ac:dyDescent="0.25">
      <c r="A45" s="208" t="s">
        <v>201</v>
      </c>
      <c r="B45" s="208"/>
      <c r="C45" s="208"/>
      <c r="D45" s="208"/>
      <c r="E45" s="208"/>
      <c r="F45" s="208"/>
      <c r="G45" s="59">
        <v>39</v>
      </c>
      <c r="H45" s="69">
        <v>0</v>
      </c>
      <c r="I45" s="69">
        <v>0</v>
      </c>
    </row>
    <row r="46" spans="1:9" x14ac:dyDescent="0.25">
      <c r="A46" s="208" t="s">
        <v>202</v>
      </c>
      <c r="B46" s="208"/>
      <c r="C46" s="208"/>
      <c r="D46" s="208"/>
      <c r="E46" s="208"/>
      <c r="F46" s="208"/>
      <c r="G46" s="59">
        <v>40</v>
      </c>
      <c r="H46" s="69">
        <v>745177</v>
      </c>
      <c r="I46" s="69">
        <v>5667728</v>
      </c>
    </row>
    <row r="47" spans="1:9" x14ac:dyDescent="0.25">
      <c r="A47" s="210" t="s">
        <v>203</v>
      </c>
      <c r="B47" s="210"/>
      <c r="C47" s="210"/>
      <c r="D47" s="210"/>
      <c r="E47" s="210"/>
      <c r="F47" s="210"/>
      <c r="G47" s="60">
        <v>41</v>
      </c>
      <c r="H47" s="70">
        <f>SUM(H48:H54)</f>
        <v>12906056</v>
      </c>
      <c r="I47" s="70">
        <f>SUM(I48:I54)</f>
        <v>24461821</v>
      </c>
    </row>
    <row r="48" spans="1:9" ht="23.4" customHeight="1" x14ac:dyDescent="0.25">
      <c r="A48" s="208" t="s">
        <v>204</v>
      </c>
      <c r="B48" s="208"/>
      <c r="C48" s="208"/>
      <c r="D48" s="208"/>
      <c r="E48" s="208"/>
      <c r="F48" s="208"/>
      <c r="G48" s="59">
        <v>42</v>
      </c>
      <c r="H48" s="69">
        <v>0</v>
      </c>
      <c r="I48" s="69">
        <v>0</v>
      </c>
    </row>
    <row r="49" spans="1:9" x14ac:dyDescent="0.25">
      <c r="A49" s="230" t="s">
        <v>205</v>
      </c>
      <c r="B49" s="230"/>
      <c r="C49" s="230"/>
      <c r="D49" s="230"/>
      <c r="E49" s="230"/>
      <c r="F49" s="230"/>
      <c r="G49" s="59">
        <v>43</v>
      </c>
      <c r="H49" s="69">
        <v>0</v>
      </c>
      <c r="I49" s="69">
        <v>0</v>
      </c>
    </row>
    <row r="50" spans="1:9" x14ac:dyDescent="0.25">
      <c r="A50" s="230" t="s">
        <v>206</v>
      </c>
      <c r="B50" s="230"/>
      <c r="C50" s="230"/>
      <c r="D50" s="230"/>
      <c r="E50" s="230"/>
      <c r="F50" s="230"/>
      <c r="G50" s="59">
        <v>44</v>
      </c>
      <c r="H50" s="69">
        <v>11129903</v>
      </c>
      <c r="I50" s="69">
        <v>20769341</v>
      </c>
    </row>
    <row r="51" spans="1:9" x14ac:dyDescent="0.25">
      <c r="A51" s="230" t="s">
        <v>207</v>
      </c>
      <c r="B51" s="230"/>
      <c r="C51" s="230"/>
      <c r="D51" s="230"/>
      <c r="E51" s="230"/>
      <c r="F51" s="230"/>
      <c r="G51" s="59">
        <v>45</v>
      </c>
      <c r="H51" s="69">
        <v>0</v>
      </c>
      <c r="I51" s="69">
        <v>0</v>
      </c>
    </row>
    <row r="52" spans="1:9" x14ac:dyDescent="0.25">
      <c r="A52" s="230" t="s">
        <v>208</v>
      </c>
      <c r="B52" s="230"/>
      <c r="C52" s="230"/>
      <c r="D52" s="230"/>
      <c r="E52" s="230"/>
      <c r="F52" s="230"/>
      <c r="G52" s="59">
        <v>46</v>
      </c>
      <c r="H52" s="69">
        <v>0</v>
      </c>
      <c r="I52" s="69">
        <v>0</v>
      </c>
    </row>
    <row r="53" spans="1:9" x14ac:dyDescent="0.25">
      <c r="A53" s="230" t="s">
        <v>209</v>
      </c>
      <c r="B53" s="230"/>
      <c r="C53" s="230"/>
      <c r="D53" s="230"/>
      <c r="E53" s="230"/>
      <c r="F53" s="230"/>
      <c r="G53" s="59">
        <v>47</v>
      </c>
      <c r="H53" s="69">
        <v>0</v>
      </c>
      <c r="I53" s="69">
        <v>0</v>
      </c>
    </row>
    <row r="54" spans="1:9" x14ac:dyDescent="0.25">
      <c r="A54" s="230" t="s">
        <v>210</v>
      </c>
      <c r="B54" s="230"/>
      <c r="C54" s="230"/>
      <c r="D54" s="230"/>
      <c r="E54" s="230"/>
      <c r="F54" s="230"/>
      <c r="G54" s="59">
        <v>48</v>
      </c>
      <c r="H54" s="69">
        <v>1776153</v>
      </c>
      <c r="I54" s="69">
        <v>3692480</v>
      </c>
    </row>
    <row r="55" spans="1:9" ht="30.6" customHeight="1" x14ac:dyDescent="0.25">
      <c r="A55" s="226" t="s">
        <v>211</v>
      </c>
      <c r="B55" s="226"/>
      <c r="C55" s="226"/>
      <c r="D55" s="226"/>
      <c r="E55" s="226"/>
      <c r="F55" s="226"/>
      <c r="G55" s="59">
        <v>49</v>
      </c>
      <c r="H55" s="69">
        <v>0</v>
      </c>
      <c r="I55" s="69">
        <v>0</v>
      </c>
    </row>
    <row r="56" spans="1:9" x14ac:dyDescent="0.25">
      <c r="A56" s="226" t="s">
        <v>212</v>
      </c>
      <c r="B56" s="226"/>
      <c r="C56" s="226"/>
      <c r="D56" s="226"/>
      <c r="E56" s="226"/>
      <c r="F56" s="226"/>
      <c r="G56" s="59">
        <v>50</v>
      </c>
      <c r="H56" s="69">
        <v>0</v>
      </c>
      <c r="I56" s="69">
        <v>0</v>
      </c>
    </row>
    <row r="57" spans="1:9" ht="28.95" customHeight="1" x14ac:dyDescent="0.25">
      <c r="A57" s="226" t="s">
        <v>213</v>
      </c>
      <c r="B57" s="226"/>
      <c r="C57" s="226"/>
      <c r="D57" s="226"/>
      <c r="E57" s="226"/>
      <c r="F57" s="226"/>
      <c r="G57" s="59">
        <v>51</v>
      </c>
      <c r="H57" s="69">
        <v>188424</v>
      </c>
      <c r="I57" s="69">
        <v>683326</v>
      </c>
    </row>
    <row r="58" spans="1:9" x14ac:dyDescent="0.25">
      <c r="A58" s="226" t="s">
        <v>214</v>
      </c>
      <c r="B58" s="226"/>
      <c r="C58" s="226"/>
      <c r="D58" s="226"/>
      <c r="E58" s="226"/>
      <c r="F58" s="226"/>
      <c r="G58" s="59">
        <v>52</v>
      </c>
      <c r="H58" s="69">
        <v>0</v>
      </c>
      <c r="I58" s="69">
        <v>0</v>
      </c>
    </row>
    <row r="59" spans="1:9" x14ac:dyDescent="0.25">
      <c r="A59" s="210" t="s">
        <v>215</v>
      </c>
      <c r="B59" s="210"/>
      <c r="C59" s="210"/>
      <c r="D59" s="210"/>
      <c r="E59" s="210"/>
      <c r="F59" s="210"/>
      <c r="G59" s="60">
        <v>53</v>
      </c>
      <c r="H59" s="70">
        <f>H7+H36+H55+H56</f>
        <v>383903183</v>
      </c>
      <c r="I59" s="70">
        <f>I7+I36+I55+I56</f>
        <v>641480793</v>
      </c>
    </row>
    <row r="60" spans="1:9" x14ac:dyDescent="0.25">
      <c r="A60" s="210" t="s">
        <v>216</v>
      </c>
      <c r="B60" s="210"/>
      <c r="C60" s="210"/>
      <c r="D60" s="210"/>
      <c r="E60" s="210"/>
      <c r="F60" s="210"/>
      <c r="G60" s="60">
        <v>54</v>
      </c>
      <c r="H60" s="70">
        <f>H13+H47+H57+H58</f>
        <v>372624522</v>
      </c>
      <c r="I60" s="70">
        <f>I13+I47+I57+I58</f>
        <v>628662014</v>
      </c>
    </row>
    <row r="61" spans="1:9" x14ac:dyDescent="0.25">
      <c r="A61" s="210" t="s">
        <v>217</v>
      </c>
      <c r="B61" s="210"/>
      <c r="C61" s="210"/>
      <c r="D61" s="210"/>
      <c r="E61" s="210"/>
      <c r="F61" s="210"/>
      <c r="G61" s="60">
        <v>55</v>
      </c>
      <c r="H61" s="70">
        <f>H59-H60</f>
        <v>11278661</v>
      </c>
      <c r="I61" s="70">
        <f>I59-I60</f>
        <v>12818779</v>
      </c>
    </row>
    <row r="62" spans="1:9" x14ac:dyDescent="0.25">
      <c r="A62" s="237" t="s">
        <v>218</v>
      </c>
      <c r="B62" s="237"/>
      <c r="C62" s="237"/>
      <c r="D62" s="237"/>
      <c r="E62" s="237"/>
      <c r="F62" s="237"/>
      <c r="G62" s="60">
        <v>56</v>
      </c>
      <c r="H62" s="70">
        <f>+IF((H59-H60)&gt;0,(H59-H60),0)</f>
        <v>11278661</v>
      </c>
      <c r="I62" s="70">
        <f>+IF((I59-I60)&gt;0,(I59-I60),0)</f>
        <v>12818779</v>
      </c>
    </row>
    <row r="63" spans="1:9" x14ac:dyDescent="0.25">
      <c r="A63" s="237" t="s">
        <v>219</v>
      </c>
      <c r="B63" s="237"/>
      <c r="C63" s="237"/>
      <c r="D63" s="237"/>
      <c r="E63" s="237"/>
      <c r="F63" s="237"/>
      <c r="G63" s="60">
        <v>57</v>
      </c>
      <c r="H63" s="70">
        <f>+IF((H59-H60)&lt;0,(H59-H60),0)</f>
        <v>0</v>
      </c>
      <c r="I63" s="70">
        <f>+IF((I59-I60)&lt;0,(I59-I60),0)</f>
        <v>0</v>
      </c>
    </row>
    <row r="64" spans="1:9" x14ac:dyDescent="0.25">
      <c r="A64" s="226" t="s">
        <v>220</v>
      </c>
      <c r="B64" s="226"/>
      <c r="C64" s="226"/>
      <c r="D64" s="226"/>
      <c r="E64" s="226"/>
      <c r="F64" s="226"/>
      <c r="G64" s="59">
        <v>58</v>
      </c>
      <c r="H64" s="69">
        <v>1375461</v>
      </c>
      <c r="I64" s="69">
        <v>4778796</v>
      </c>
    </row>
    <row r="65" spans="1:9" x14ac:dyDescent="0.25">
      <c r="A65" s="210" t="s">
        <v>221</v>
      </c>
      <c r="B65" s="210"/>
      <c r="C65" s="210"/>
      <c r="D65" s="210"/>
      <c r="E65" s="210"/>
      <c r="F65" s="210"/>
      <c r="G65" s="60">
        <v>59</v>
      </c>
      <c r="H65" s="70">
        <f>H61-H64</f>
        <v>9903200</v>
      </c>
      <c r="I65" s="70">
        <f>I61-I64</f>
        <v>8039983</v>
      </c>
    </row>
    <row r="66" spans="1:9" x14ac:dyDescent="0.25">
      <c r="A66" s="237" t="s">
        <v>222</v>
      </c>
      <c r="B66" s="237"/>
      <c r="C66" s="237"/>
      <c r="D66" s="237"/>
      <c r="E66" s="237"/>
      <c r="F66" s="237"/>
      <c r="G66" s="60">
        <v>60</v>
      </c>
      <c r="H66" s="70">
        <f>+IF((H61-H64)&gt;0,(H61-H64),0)</f>
        <v>9903200</v>
      </c>
      <c r="I66" s="70">
        <f>+IF((I61-I64)&gt;0,(I61-I64),0)</f>
        <v>8039983</v>
      </c>
    </row>
    <row r="67" spans="1:9" x14ac:dyDescent="0.25">
      <c r="A67" s="237" t="s">
        <v>223</v>
      </c>
      <c r="B67" s="237"/>
      <c r="C67" s="237"/>
      <c r="D67" s="237"/>
      <c r="E67" s="237"/>
      <c r="F67" s="237"/>
      <c r="G67" s="60">
        <v>61</v>
      </c>
      <c r="H67" s="70">
        <f>+IF((H61-H64)&lt;0,(H61-H64),0)</f>
        <v>0</v>
      </c>
      <c r="I67" s="70">
        <f>+IF((I61-I64)&lt;0,(I61-I64),0)</f>
        <v>0</v>
      </c>
    </row>
    <row r="68" spans="1:9" x14ac:dyDescent="0.25">
      <c r="A68" s="228" t="s">
        <v>224</v>
      </c>
      <c r="B68" s="228"/>
      <c r="C68" s="228"/>
      <c r="D68" s="228"/>
      <c r="E68" s="228"/>
      <c r="F68" s="228"/>
      <c r="G68" s="238"/>
      <c r="H68" s="238"/>
      <c r="I68" s="238"/>
    </row>
    <row r="69" spans="1:9" ht="25.95" customHeight="1" x14ac:dyDescent="0.25">
      <c r="A69" s="210" t="s">
        <v>225</v>
      </c>
      <c r="B69" s="210"/>
      <c r="C69" s="210"/>
      <c r="D69" s="210"/>
      <c r="E69" s="210"/>
      <c r="F69" s="210"/>
      <c r="G69" s="60">
        <v>62</v>
      </c>
      <c r="H69" s="70">
        <f>H70-H71</f>
        <v>-999815</v>
      </c>
      <c r="I69" s="70">
        <f>I70-I71</f>
        <v>0</v>
      </c>
    </row>
    <row r="70" spans="1:9" x14ac:dyDescent="0.25">
      <c r="A70" s="230" t="s">
        <v>226</v>
      </c>
      <c r="B70" s="230"/>
      <c r="C70" s="230"/>
      <c r="D70" s="230"/>
      <c r="E70" s="230"/>
      <c r="F70" s="230"/>
      <c r="G70" s="59">
        <v>63</v>
      </c>
      <c r="H70" s="69">
        <v>0</v>
      </c>
      <c r="I70" s="69">
        <v>0</v>
      </c>
    </row>
    <row r="71" spans="1:9" x14ac:dyDescent="0.25">
      <c r="A71" s="230" t="s">
        <v>227</v>
      </c>
      <c r="B71" s="230"/>
      <c r="C71" s="230"/>
      <c r="D71" s="230"/>
      <c r="E71" s="230"/>
      <c r="F71" s="230"/>
      <c r="G71" s="59">
        <v>64</v>
      </c>
      <c r="H71" s="69">
        <v>999815</v>
      </c>
      <c r="I71" s="69">
        <v>0</v>
      </c>
    </row>
    <row r="72" spans="1:9" x14ac:dyDescent="0.25">
      <c r="A72" s="226" t="s">
        <v>228</v>
      </c>
      <c r="B72" s="226"/>
      <c r="C72" s="226"/>
      <c r="D72" s="226"/>
      <c r="E72" s="226"/>
      <c r="F72" s="226"/>
      <c r="G72" s="59">
        <v>65</v>
      </c>
      <c r="H72" s="69">
        <v>0</v>
      </c>
      <c r="I72" s="69">
        <v>0</v>
      </c>
    </row>
    <row r="73" spans="1:9" x14ac:dyDescent="0.25">
      <c r="A73" s="237" t="s">
        <v>229</v>
      </c>
      <c r="B73" s="237"/>
      <c r="C73" s="237"/>
      <c r="D73" s="237"/>
      <c r="E73" s="237"/>
      <c r="F73" s="237"/>
      <c r="G73" s="60">
        <v>66</v>
      </c>
      <c r="H73" s="121">
        <v>0</v>
      </c>
      <c r="I73" s="121">
        <v>0</v>
      </c>
    </row>
    <row r="74" spans="1:9" x14ac:dyDescent="0.25">
      <c r="A74" s="237" t="s">
        <v>230</v>
      </c>
      <c r="B74" s="237"/>
      <c r="C74" s="237"/>
      <c r="D74" s="237"/>
      <c r="E74" s="237"/>
      <c r="F74" s="237"/>
      <c r="G74" s="60">
        <v>67</v>
      </c>
      <c r="H74" s="121">
        <v>999815</v>
      </c>
      <c r="I74" s="121">
        <v>0</v>
      </c>
    </row>
    <row r="75" spans="1:9" x14ac:dyDescent="0.25">
      <c r="A75" s="228" t="s">
        <v>231</v>
      </c>
      <c r="B75" s="228"/>
      <c r="C75" s="228"/>
      <c r="D75" s="228"/>
      <c r="E75" s="228"/>
      <c r="F75" s="228"/>
      <c r="G75" s="238"/>
      <c r="H75" s="238"/>
      <c r="I75" s="238"/>
    </row>
    <row r="76" spans="1:9" x14ac:dyDescent="0.25">
      <c r="A76" s="210" t="s">
        <v>232</v>
      </c>
      <c r="B76" s="210"/>
      <c r="C76" s="210"/>
      <c r="D76" s="210"/>
      <c r="E76" s="210"/>
      <c r="F76" s="210"/>
      <c r="G76" s="60">
        <v>68</v>
      </c>
      <c r="H76" s="71"/>
      <c r="I76" s="71"/>
    </row>
    <row r="77" spans="1:9" x14ac:dyDescent="0.25">
      <c r="A77" s="249" t="s">
        <v>233</v>
      </c>
      <c r="B77" s="249"/>
      <c r="C77" s="249"/>
      <c r="D77" s="249"/>
      <c r="E77" s="249"/>
      <c r="F77" s="249"/>
      <c r="G77" s="64">
        <v>69</v>
      </c>
      <c r="H77" s="69">
        <v>10278846</v>
      </c>
      <c r="I77" s="69">
        <v>12818779</v>
      </c>
    </row>
    <row r="78" spans="1:9" x14ac:dyDescent="0.25">
      <c r="A78" s="249" t="s">
        <v>234</v>
      </c>
      <c r="B78" s="249"/>
      <c r="C78" s="249"/>
      <c r="D78" s="249"/>
      <c r="E78" s="249"/>
      <c r="F78" s="249"/>
      <c r="G78" s="64">
        <v>70</v>
      </c>
      <c r="H78" s="69">
        <v>0</v>
      </c>
      <c r="I78" s="69">
        <v>0</v>
      </c>
    </row>
    <row r="79" spans="1:9" x14ac:dyDescent="0.25">
      <c r="A79" s="210" t="s">
        <v>235</v>
      </c>
      <c r="B79" s="210"/>
      <c r="C79" s="210"/>
      <c r="D79" s="210"/>
      <c r="E79" s="210"/>
      <c r="F79" s="210"/>
      <c r="G79" s="60">
        <v>71</v>
      </c>
      <c r="H79" s="121">
        <v>1375461</v>
      </c>
      <c r="I79" s="121">
        <v>4778796</v>
      </c>
    </row>
    <row r="80" spans="1:9" x14ac:dyDescent="0.25">
      <c r="A80" s="210" t="s">
        <v>236</v>
      </c>
      <c r="B80" s="210"/>
      <c r="C80" s="210"/>
      <c r="D80" s="210"/>
      <c r="E80" s="210"/>
      <c r="F80" s="210"/>
      <c r="G80" s="60">
        <v>72</v>
      </c>
      <c r="H80" s="121">
        <v>8903385</v>
      </c>
      <c r="I80" s="121">
        <v>8039983</v>
      </c>
    </row>
    <row r="81" spans="1:9" x14ac:dyDescent="0.25">
      <c r="A81" s="237" t="s">
        <v>237</v>
      </c>
      <c r="B81" s="237"/>
      <c r="C81" s="237"/>
      <c r="D81" s="237"/>
      <c r="E81" s="237"/>
      <c r="F81" s="237"/>
      <c r="G81" s="60">
        <v>73</v>
      </c>
      <c r="H81" s="121">
        <v>8903385</v>
      </c>
      <c r="I81" s="121">
        <v>8039983</v>
      </c>
    </row>
    <row r="82" spans="1:9" x14ac:dyDescent="0.25">
      <c r="A82" s="237" t="s">
        <v>238</v>
      </c>
      <c r="B82" s="237"/>
      <c r="C82" s="237"/>
      <c r="D82" s="237"/>
      <c r="E82" s="237"/>
      <c r="F82" s="237"/>
      <c r="G82" s="60">
        <v>74</v>
      </c>
      <c r="H82" s="121">
        <v>0</v>
      </c>
      <c r="I82" s="121">
        <v>0</v>
      </c>
    </row>
    <row r="83" spans="1:9" x14ac:dyDescent="0.25">
      <c r="A83" s="228" t="s">
        <v>239</v>
      </c>
      <c r="B83" s="228"/>
      <c r="C83" s="228"/>
      <c r="D83" s="228"/>
      <c r="E83" s="228"/>
      <c r="F83" s="228"/>
      <c r="G83" s="238"/>
      <c r="H83" s="238"/>
      <c r="I83" s="238"/>
    </row>
    <row r="84" spans="1:9" x14ac:dyDescent="0.25">
      <c r="A84" s="239" t="s">
        <v>240</v>
      </c>
      <c r="B84" s="239"/>
      <c r="C84" s="239"/>
      <c r="D84" s="239"/>
      <c r="E84" s="239"/>
      <c r="F84" s="239"/>
      <c r="G84" s="60">
        <v>75</v>
      </c>
      <c r="H84" s="72">
        <f>H85+H86</f>
        <v>8903385</v>
      </c>
      <c r="I84" s="72">
        <f>I85+I86</f>
        <v>8039983</v>
      </c>
    </row>
    <row r="85" spans="1:9" x14ac:dyDescent="0.25">
      <c r="A85" s="240" t="s">
        <v>241</v>
      </c>
      <c r="B85" s="240"/>
      <c r="C85" s="240"/>
      <c r="D85" s="240"/>
      <c r="E85" s="240"/>
      <c r="F85" s="240"/>
      <c r="G85" s="59">
        <v>76</v>
      </c>
      <c r="H85" s="69">
        <v>8266293</v>
      </c>
      <c r="I85" s="69">
        <v>4952737</v>
      </c>
    </row>
    <row r="86" spans="1:9" x14ac:dyDescent="0.25">
      <c r="A86" s="240" t="s">
        <v>242</v>
      </c>
      <c r="B86" s="240"/>
      <c r="C86" s="240"/>
      <c r="D86" s="240"/>
      <c r="E86" s="240"/>
      <c r="F86" s="240"/>
      <c r="G86" s="59">
        <v>77</v>
      </c>
      <c r="H86" s="69">
        <v>637092</v>
      </c>
      <c r="I86" s="69">
        <v>3087246</v>
      </c>
    </row>
    <row r="87" spans="1:9" x14ac:dyDescent="0.25">
      <c r="A87" s="246" t="s">
        <v>243</v>
      </c>
      <c r="B87" s="246"/>
      <c r="C87" s="246"/>
      <c r="D87" s="246"/>
      <c r="E87" s="246"/>
      <c r="F87" s="246"/>
      <c r="G87" s="247"/>
      <c r="H87" s="247"/>
      <c r="I87" s="247"/>
    </row>
    <row r="88" spans="1:9" x14ac:dyDescent="0.25">
      <c r="A88" s="248" t="s">
        <v>244</v>
      </c>
      <c r="B88" s="248"/>
      <c r="C88" s="248"/>
      <c r="D88" s="248"/>
      <c r="E88" s="248"/>
      <c r="F88" s="248"/>
      <c r="G88" s="59">
        <v>78</v>
      </c>
      <c r="H88" s="69">
        <v>8903385</v>
      </c>
      <c r="I88" s="69">
        <v>8039983</v>
      </c>
    </row>
    <row r="89" spans="1:9" ht="29.25" customHeight="1" x14ac:dyDescent="0.25">
      <c r="A89" s="245" t="s">
        <v>245</v>
      </c>
      <c r="B89" s="245"/>
      <c r="C89" s="245"/>
      <c r="D89" s="245"/>
      <c r="E89" s="245"/>
      <c r="F89" s="245"/>
      <c r="G89" s="60">
        <v>79</v>
      </c>
      <c r="H89" s="72">
        <f>H90+H97</f>
        <v>1012851</v>
      </c>
      <c r="I89" s="72">
        <f>I90+I97</f>
        <v>-4867494</v>
      </c>
    </row>
    <row r="90" spans="1:9" ht="24.6" customHeight="1" x14ac:dyDescent="0.25">
      <c r="A90" s="241" t="s">
        <v>246</v>
      </c>
      <c r="B90" s="241"/>
      <c r="C90" s="241"/>
      <c r="D90" s="241"/>
      <c r="E90" s="241"/>
      <c r="F90" s="241"/>
      <c r="G90" s="60">
        <v>80</v>
      </c>
      <c r="H90" s="72">
        <f>SUM(H91:H95)</f>
        <v>-239996</v>
      </c>
      <c r="I90" s="72">
        <f>SUM(I91:I95)</f>
        <v>-505636</v>
      </c>
    </row>
    <row r="91" spans="1:9" ht="24.6" customHeight="1" x14ac:dyDescent="0.25">
      <c r="A91" s="230" t="s">
        <v>247</v>
      </c>
      <c r="B91" s="230"/>
      <c r="C91" s="230"/>
      <c r="D91" s="230"/>
      <c r="E91" s="230"/>
      <c r="F91" s="230"/>
      <c r="G91" s="60">
        <v>81</v>
      </c>
      <c r="H91" s="69">
        <v>0</v>
      </c>
      <c r="I91" s="69">
        <v>0</v>
      </c>
    </row>
    <row r="92" spans="1:9" ht="39" customHeight="1" x14ac:dyDescent="0.25">
      <c r="A92" s="230" t="s">
        <v>248</v>
      </c>
      <c r="B92" s="230"/>
      <c r="C92" s="230"/>
      <c r="D92" s="230"/>
      <c r="E92" s="230"/>
      <c r="F92" s="230"/>
      <c r="G92" s="60">
        <v>82</v>
      </c>
      <c r="H92" s="69">
        <v>0</v>
      </c>
      <c r="I92" s="69">
        <v>0</v>
      </c>
    </row>
    <row r="93" spans="1:9" ht="44.25" customHeight="1" x14ac:dyDescent="0.25">
      <c r="A93" s="230" t="s">
        <v>249</v>
      </c>
      <c r="B93" s="230"/>
      <c r="C93" s="230"/>
      <c r="D93" s="230"/>
      <c r="E93" s="230"/>
      <c r="F93" s="230"/>
      <c r="G93" s="60">
        <v>83</v>
      </c>
      <c r="H93" s="69">
        <v>0</v>
      </c>
      <c r="I93" s="69">
        <v>0</v>
      </c>
    </row>
    <row r="94" spans="1:9" ht="16.5" customHeight="1" x14ac:dyDescent="0.25">
      <c r="A94" s="230" t="s">
        <v>250</v>
      </c>
      <c r="B94" s="230"/>
      <c r="C94" s="230"/>
      <c r="D94" s="230"/>
      <c r="E94" s="230"/>
      <c r="F94" s="230"/>
      <c r="G94" s="60">
        <v>84</v>
      </c>
      <c r="H94" s="69">
        <v>-239996</v>
      </c>
      <c r="I94" s="69">
        <v>-505636</v>
      </c>
    </row>
    <row r="95" spans="1:9" ht="13.5" customHeight="1" x14ac:dyDescent="0.25">
      <c r="A95" s="230" t="s">
        <v>251</v>
      </c>
      <c r="B95" s="230"/>
      <c r="C95" s="230"/>
      <c r="D95" s="230"/>
      <c r="E95" s="230"/>
      <c r="F95" s="230"/>
      <c r="G95" s="60">
        <v>85</v>
      </c>
      <c r="H95" s="69">
        <v>0</v>
      </c>
      <c r="I95" s="69">
        <v>0</v>
      </c>
    </row>
    <row r="96" spans="1:9" ht="24.6" customHeight="1" x14ac:dyDescent="0.25">
      <c r="A96" s="230" t="s">
        <v>252</v>
      </c>
      <c r="B96" s="230"/>
      <c r="C96" s="230"/>
      <c r="D96" s="230"/>
      <c r="E96" s="230"/>
      <c r="F96" s="230"/>
      <c r="G96" s="60">
        <v>86</v>
      </c>
      <c r="H96" s="69">
        <v>0</v>
      </c>
      <c r="I96" s="69">
        <v>0</v>
      </c>
    </row>
    <row r="97" spans="1:9" ht="24.6" customHeight="1" x14ac:dyDescent="0.25">
      <c r="A97" s="241" t="s">
        <v>440</v>
      </c>
      <c r="B97" s="241"/>
      <c r="C97" s="241"/>
      <c r="D97" s="241"/>
      <c r="E97" s="241"/>
      <c r="F97" s="241"/>
      <c r="G97" s="60">
        <v>87</v>
      </c>
      <c r="H97" s="72">
        <f>SUM(H98:H106)</f>
        <v>1252847</v>
      </c>
      <c r="I97" s="72">
        <f>SUM(I98:I106)</f>
        <v>-4361858</v>
      </c>
    </row>
    <row r="98" spans="1:9" x14ac:dyDescent="0.25">
      <c r="A98" s="230" t="s">
        <v>253</v>
      </c>
      <c r="B98" s="230"/>
      <c r="C98" s="230"/>
      <c r="D98" s="230"/>
      <c r="E98" s="230"/>
      <c r="F98" s="230"/>
      <c r="G98" s="59">
        <v>88</v>
      </c>
      <c r="H98" s="69">
        <v>1252847</v>
      </c>
      <c r="I98" s="69">
        <v>-4361858</v>
      </c>
    </row>
    <row r="99" spans="1:9" ht="35.25" customHeight="1" x14ac:dyDescent="0.25">
      <c r="A99" s="230" t="s">
        <v>431</v>
      </c>
      <c r="B99" s="230"/>
      <c r="C99" s="230"/>
      <c r="D99" s="230"/>
      <c r="E99" s="230"/>
      <c r="F99" s="230"/>
      <c r="G99" s="59">
        <v>89</v>
      </c>
      <c r="H99" s="69">
        <v>0</v>
      </c>
      <c r="I99" s="69">
        <v>0</v>
      </c>
    </row>
    <row r="100" spans="1:9" ht="35.25" customHeight="1" x14ac:dyDescent="0.25">
      <c r="A100" s="230" t="s">
        <v>432</v>
      </c>
      <c r="B100" s="230"/>
      <c r="C100" s="230"/>
      <c r="D100" s="230"/>
      <c r="E100" s="230"/>
      <c r="F100" s="230"/>
      <c r="G100" s="59">
        <v>90</v>
      </c>
      <c r="H100" s="69">
        <v>0</v>
      </c>
      <c r="I100" s="69">
        <v>0</v>
      </c>
    </row>
    <row r="101" spans="1:9" x14ac:dyDescent="0.25">
      <c r="A101" s="230" t="s">
        <v>433</v>
      </c>
      <c r="B101" s="230"/>
      <c r="C101" s="230"/>
      <c r="D101" s="230"/>
      <c r="E101" s="230"/>
      <c r="F101" s="230"/>
      <c r="G101" s="59">
        <v>91</v>
      </c>
      <c r="H101" s="69">
        <v>0</v>
      </c>
      <c r="I101" s="69">
        <v>0</v>
      </c>
    </row>
    <row r="102" spans="1:9" ht="33.75" customHeight="1" x14ac:dyDescent="0.25">
      <c r="A102" s="230" t="s">
        <v>434</v>
      </c>
      <c r="B102" s="230"/>
      <c r="C102" s="230"/>
      <c r="D102" s="230"/>
      <c r="E102" s="230"/>
      <c r="F102" s="230"/>
      <c r="G102" s="59">
        <v>92</v>
      </c>
      <c r="H102" s="69">
        <v>0</v>
      </c>
      <c r="I102" s="69">
        <v>0</v>
      </c>
    </row>
    <row r="103" spans="1:9" ht="29.25" customHeight="1" x14ac:dyDescent="0.25">
      <c r="A103" s="230" t="s">
        <v>435</v>
      </c>
      <c r="B103" s="230"/>
      <c r="C103" s="230"/>
      <c r="D103" s="230"/>
      <c r="E103" s="230"/>
      <c r="F103" s="230"/>
      <c r="G103" s="59">
        <v>93</v>
      </c>
      <c r="H103" s="69">
        <v>0</v>
      </c>
      <c r="I103" s="69">
        <v>0</v>
      </c>
    </row>
    <row r="104" spans="1:9" x14ac:dyDescent="0.25">
      <c r="A104" s="230" t="s">
        <v>436</v>
      </c>
      <c r="B104" s="230"/>
      <c r="C104" s="230"/>
      <c r="D104" s="230"/>
      <c r="E104" s="230"/>
      <c r="F104" s="230"/>
      <c r="G104" s="59">
        <v>94</v>
      </c>
      <c r="H104" s="69">
        <v>0</v>
      </c>
      <c r="I104" s="69">
        <v>0</v>
      </c>
    </row>
    <row r="105" spans="1:9" ht="24.75" customHeight="1" x14ac:dyDescent="0.25">
      <c r="A105" s="230" t="s">
        <v>437</v>
      </c>
      <c r="B105" s="230"/>
      <c r="C105" s="230"/>
      <c r="D105" s="230"/>
      <c r="E105" s="230"/>
      <c r="F105" s="230"/>
      <c r="G105" s="59">
        <v>95</v>
      </c>
      <c r="H105" s="69">
        <v>0</v>
      </c>
      <c r="I105" s="69">
        <v>0</v>
      </c>
    </row>
    <row r="106" spans="1:9" ht="15.75" customHeight="1" x14ac:dyDescent="0.25">
      <c r="A106" s="230" t="s">
        <v>438</v>
      </c>
      <c r="B106" s="230"/>
      <c r="C106" s="230"/>
      <c r="D106" s="230"/>
      <c r="E106" s="230"/>
      <c r="F106" s="230"/>
      <c r="G106" s="59">
        <v>96</v>
      </c>
      <c r="H106" s="69">
        <v>0</v>
      </c>
      <c r="I106" s="69">
        <v>0</v>
      </c>
    </row>
    <row r="107" spans="1:9" ht="24.75" customHeight="1" x14ac:dyDescent="0.25">
      <c r="A107" s="230" t="s">
        <v>439</v>
      </c>
      <c r="B107" s="230"/>
      <c r="C107" s="230"/>
      <c r="D107" s="230"/>
      <c r="E107" s="230"/>
      <c r="F107" s="230"/>
      <c r="G107" s="59">
        <v>97</v>
      </c>
      <c r="H107" s="69">
        <v>0</v>
      </c>
      <c r="I107" s="69">
        <v>0</v>
      </c>
    </row>
    <row r="108" spans="1:9" ht="27.6" customHeight="1" x14ac:dyDescent="0.25">
      <c r="A108" s="245" t="s">
        <v>441</v>
      </c>
      <c r="B108" s="245"/>
      <c r="C108" s="245"/>
      <c r="D108" s="245"/>
      <c r="E108" s="245"/>
      <c r="F108" s="245"/>
      <c r="G108" s="60">
        <v>98</v>
      </c>
      <c r="H108" s="72">
        <f>H90+H97-H107-H96</f>
        <v>1012851</v>
      </c>
      <c r="I108" s="72">
        <f>I90+I97-I107-I96</f>
        <v>-4867494</v>
      </c>
    </row>
    <row r="109" spans="1:9" ht="22.2" customHeight="1" x14ac:dyDescent="0.25">
      <c r="A109" s="245" t="s">
        <v>442</v>
      </c>
      <c r="B109" s="245"/>
      <c r="C109" s="245"/>
      <c r="D109" s="245"/>
      <c r="E109" s="245"/>
      <c r="F109" s="245"/>
      <c r="G109" s="60">
        <v>99</v>
      </c>
      <c r="H109" s="72">
        <f>H88+H108</f>
        <v>9916236</v>
      </c>
      <c r="I109" s="72">
        <f>I88+I108</f>
        <v>3172489</v>
      </c>
    </row>
    <row r="110" spans="1:9" x14ac:dyDescent="0.25">
      <c r="A110" s="228" t="s">
        <v>254</v>
      </c>
      <c r="B110" s="228"/>
      <c r="C110" s="228"/>
      <c r="D110" s="228"/>
      <c r="E110" s="228"/>
      <c r="F110" s="228"/>
      <c r="G110" s="238"/>
      <c r="H110" s="238"/>
      <c r="I110" s="238"/>
    </row>
    <row r="111" spans="1:9" ht="24.75" customHeight="1" x14ac:dyDescent="0.25">
      <c r="A111" s="239" t="s">
        <v>443</v>
      </c>
      <c r="B111" s="239"/>
      <c r="C111" s="239"/>
      <c r="D111" s="239"/>
      <c r="E111" s="239"/>
      <c r="F111" s="239"/>
      <c r="G111" s="60">
        <v>100</v>
      </c>
      <c r="H111" s="72">
        <f>H112+H113</f>
        <v>9916236</v>
      </c>
      <c r="I111" s="72">
        <f>I112+I113</f>
        <v>3172489</v>
      </c>
    </row>
    <row r="112" spans="1:9" x14ac:dyDescent="0.25">
      <c r="A112" s="240" t="s">
        <v>255</v>
      </c>
      <c r="B112" s="240"/>
      <c r="C112" s="240"/>
      <c r="D112" s="240"/>
      <c r="E112" s="240"/>
      <c r="F112" s="240"/>
      <c r="G112" s="59">
        <v>101</v>
      </c>
      <c r="H112" s="69">
        <v>9279144</v>
      </c>
      <c r="I112" s="69">
        <v>85243</v>
      </c>
    </row>
    <row r="113" spans="1:9" x14ac:dyDescent="0.25">
      <c r="A113" s="240" t="s">
        <v>256</v>
      </c>
      <c r="B113" s="240"/>
      <c r="C113" s="240"/>
      <c r="D113" s="240"/>
      <c r="E113" s="240"/>
      <c r="F113" s="240"/>
      <c r="G113" s="59">
        <v>102</v>
      </c>
      <c r="H113" s="69">
        <v>637092</v>
      </c>
      <c r="I113" s="69">
        <v>3087246</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&amp;L&amp;"Aptos"&amp;10&amp;KFF0000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0" zoomScale="110" zoomScaleNormal="100" workbookViewId="0">
      <selection activeCell="L29" sqref="L29"/>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35" t="s">
        <v>257</v>
      </c>
      <c r="B1" s="250"/>
      <c r="C1" s="250"/>
      <c r="D1" s="250"/>
      <c r="E1" s="250"/>
      <c r="F1" s="250"/>
      <c r="G1" s="250"/>
      <c r="H1" s="250"/>
      <c r="I1" s="250"/>
    </row>
    <row r="2" spans="1:9" x14ac:dyDescent="0.25">
      <c r="A2" s="234" t="s">
        <v>671</v>
      </c>
      <c r="B2" s="215"/>
      <c r="C2" s="215"/>
      <c r="D2" s="215"/>
      <c r="E2" s="215"/>
      <c r="F2" s="215"/>
      <c r="G2" s="215"/>
      <c r="H2" s="215"/>
      <c r="I2" s="215"/>
    </row>
    <row r="3" spans="1:9" x14ac:dyDescent="0.25">
      <c r="A3" s="243" t="s">
        <v>41</v>
      </c>
      <c r="B3" s="253"/>
      <c r="C3" s="253"/>
      <c r="D3" s="253"/>
      <c r="E3" s="253"/>
      <c r="F3" s="253"/>
      <c r="G3" s="253"/>
      <c r="H3" s="253"/>
      <c r="I3" s="253"/>
    </row>
    <row r="4" spans="1:9" x14ac:dyDescent="0.25">
      <c r="A4" s="251" t="s">
        <v>668</v>
      </c>
      <c r="B4" s="218"/>
      <c r="C4" s="218"/>
      <c r="D4" s="218"/>
      <c r="E4" s="218"/>
      <c r="F4" s="218"/>
      <c r="G4" s="218"/>
      <c r="H4" s="218"/>
      <c r="I4" s="219"/>
    </row>
    <row r="5" spans="1:9" ht="20.399999999999999" x14ac:dyDescent="0.25">
      <c r="A5" s="231" t="s">
        <v>42</v>
      </c>
      <c r="B5" s="223"/>
      <c r="C5" s="223"/>
      <c r="D5" s="223"/>
      <c r="E5" s="223"/>
      <c r="F5" s="223"/>
      <c r="G5" s="65" t="s">
        <v>258</v>
      </c>
      <c r="H5" s="62" t="s">
        <v>161</v>
      </c>
      <c r="I5" s="62" t="s">
        <v>162</v>
      </c>
    </row>
    <row r="6" spans="1:9" x14ac:dyDescent="0.25">
      <c r="A6" s="254">
        <v>1</v>
      </c>
      <c r="B6" s="223"/>
      <c r="C6" s="223"/>
      <c r="D6" s="223"/>
      <c r="E6" s="223"/>
      <c r="F6" s="223"/>
      <c r="G6" s="62">
        <v>2</v>
      </c>
      <c r="H6" s="62" t="s">
        <v>259</v>
      </c>
      <c r="I6" s="62" t="s">
        <v>260</v>
      </c>
    </row>
    <row r="7" spans="1:9" x14ac:dyDescent="0.25">
      <c r="A7" s="255" t="s">
        <v>261</v>
      </c>
      <c r="B7" s="255"/>
      <c r="C7" s="255"/>
      <c r="D7" s="255"/>
      <c r="E7" s="255"/>
      <c r="F7" s="255"/>
      <c r="G7" s="255"/>
      <c r="H7" s="255"/>
      <c r="I7" s="255"/>
    </row>
    <row r="8" spans="1:9" ht="12.75" customHeight="1" x14ac:dyDescent="0.25">
      <c r="A8" s="230" t="s">
        <v>262</v>
      </c>
      <c r="B8" s="230"/>
      <c r="C8" s="230"/>
      <c r="D8" s="230"/>
      <c r="E8" s="230"/>
      <c r="F8" s="230"/>
      <c r="G8" s="64">
        <v>1</v>
      </c>
      <c r="H8" s="74">
        <v>10278846</v>
      </c>
      <c r="I8" s="74">
        <v>12818779</v>
      </c>
    </row>
    <row r="9" spans="1:9" ht="12.75" customHeight="1" x14ac:dyDescent="0.25">
      <c r="A9" s="237" t="s">
        <v>263</v>
      </c>
      <c r="B9" s="237"/>
      <c r="C9" s="237"/>
      <c r="D9" s="237"/>
      <c r="E9" s="237"/>
      <c r="F9" s="237"/>
      <c r="G9" s="60">
        <v>2</v>
      </c>
      <c r="H9" s="75">
        <f>H10+H11+H12+H13+H14+H15+H16+H17</f>
        <v>30218865</v>
      </c>
      <c r="I9" s="75">
        <f>I10+I11+I12+I13+I14+I15+I16+I17</f>
        <v>54085245</v>
      </c>
    </row>
    <row r="10" spans="1:9" ht="12.75" customHeight="1" x14ac:dyDescent="0.25">
      <c r="A10" s="252" t="s">
        <v>264</v>
      </c>
      <c r="B10" s="252"/>
      <c r="C10" s="252"/>
      <c r="D10" s="252"/>
      <c r="E10" s="252"/>
      <c r="F10" s="252"/>
      <c r="G10" s="64">
        <v>3</v>
      </c>
      <c r="H10" s="74">
        <v>25233828</v>
      </c>
      <c r="I10" s="74">
        <v>43562419</v>
      </c>
    </row>
    <row r="11" spans="1:9" ht="31.2" customHeight="1" x14ac:dyDescent="0.25">
      <c r="A11" s="252" t="s">
        <v>265</v>
      </c>
      <c r="B11" s="252"/>
      <c r="C11" s="252"/>
      <c r="D11" s="252"/>
      <c r="E11" s="252"/>
      <c r="F11" s="252"/>
      <c r="G11" s="64">
        <v>4</v>
      </c>
      <c r="H11" s="74">
        <v>957784</v>
      </c>
      <c r="I11" s="74">
        <v>722538</v>
      </c>
    </row>
    <row r="12" spans="1:9" ht="28.2" customHeight="1" x14ac:dyDescent="0.25">
      <c r="A12" s="252" t="s">
        <v>266</v>
      </c>
      <c r="B12" s="252"/>
      <c r="C12" s="252"/>
      <c r="D12" s="252"/>
      <c r="E12" s="252"/>
      <c r="F12" s="252"/>
      <c r="G12" s="64">
        <v>5</v>
      </c>
      <c r="H12" s="74">
        <v>24365</v>
      </c>
      <c r="I12" s="74">
        <v>171735</v>
      </c>
    </row>
    <row r="13" spans="1:9" ht="12.75" customHeight="1" x14ac:dyDescent="0.25">
      <c r="A13" s="252" t="s">
        <v>267</v>
      </c>
      <c r="B13" s="252"/>
      <c r="C13" s="252"/>
      <c r="D13" s="252"/>
      <c r="E13" s="252"/>
      <c r="F13" s="252"/>
      <c r="G13" s="64">
        <v>6</v>
      </c>
      <c r="H13" s="74">
        <v>-2703952</v>
      </c>
      <c r="I13" s="74">
        <v>-3625564</v>
      </c>
    </row>
    <row r="14" spans="1:9" ht="12.75" customHeight="1" x14ac:dyDescent="0.25">
      <c r="A14" s="252" t="s">
        <v>268</v>
      </c>
      <c r="B14" s="252"/>
      <c r="C14" s="252"/>
      <c r="D14" s="252"/>
      <c r="E14" s="252"/>
      <c r="F14" s="252"/>
      <c r="G14" s="64">
        <v>7</v>
      </c>
      <c r="H14" s="74">
        <v>11177595</v>
      </c>
      <c r="I14" s="74">
        <v>20769341</v>
      </c>
    </row>
    <row r="15" spans="1:9" ht="12.75" customHeight="1" x14ac:dyDescent="0.25">
      <c r="A15" s="252" t="s">
        <v>269</v>
      </c>
      <c r="B15" s="252"/>
      <c r="C15" s="252"/>
      <c r="D15" s="252"/>
      <c r="E15" s="252"/>
      <c r="F15" s="252"/>
      <c r="G15" s="64">
        <v>8</v>
      </c>
      <c r="H15" s="74">
        <v>1470524</v>
      </c>
      <c r="I15" s="74">
        <v>-1022475</v>
      </c>
    </row>
    <row r="16" spans="1:9" ht="12.75" customHeight="1" x14ac:dyDescent="0.25">
      <c r="A16" s="252" t="s">
        <v>270</v>
      </c>
      <c r="B16" s="252"/>
      <c r="C16" s="252"/>
      <c r="D16" s="252"/>
      <c r="E16" s="252"/>
      <c r="F16" s="252"/>
      <c r="G16" s="64">
        <v>9</v>
      </c>
      <c r="H16" s="74">
        <v>-954597</v>
      </c>
      <c r="I16" s="74">
        <v>-3983371</v>
      </c>
    </row>
    <row r="17" spans="1:9" ht="27.6" customHeight="1" x14ac:dyDescent="0.25">
      <c r="A17" s="252" t="s">
        <v>271</v>
      </c>
      <c r="B17" s="252"/>
      <c r="C17" s="252"/>
      <c r="D17" s="252"/>
      <c r="E17" s="252"/>
      <c r="F17" s="252"/>
      <c r="G17" s="64">
        <v>10</v>
      </c>
      <c r="H17" s="74">
        <v>-4986682</v>
      </c>
      <c r="I17" s="74">
        <v>-2509378</v>
      </c>
    </row>
    <row r="18" spans="1:9" ht="29.4" customHeight="1" x14ac:dyDescent="0.25">
      <c r="A18" s="245" t="s">
        <v>272</v>
      </c>
      <c r="B18" s="245"/>
      <c r="C18" s="245"/>
      <c r="D18" s="245"/>
      <c r="E18" s="245"/>
      <c r="F18" s="245"/>
      <c r="G18" s="60">
        <v>11</v>
      </c>
      <c r="H18" s="75">
        <f>H8+H9</f>
        <v>40497711</v>
      </c>
      <c r="I18" s="75">
        <f>I8+I9</f>
        <v>66904024</v>
      </c>
    </row>
    <row r="19" spans="1:9" ht="12.75" customHeight="1" x14ac:dyDescent="0.25">
      <c r="A19" s="237" t="s">
        <v>273</v>
      </c>
      <c r="B19" s="237"/>
      <c r="C19" s="237"/>
      <c r="D19" s="237"/>
      <c r="E19" s="237"/>
      <c r="F19" s="237"/>
      <c r="G19" s="60">
        <v>12</v>
      </c>
      <c r="H19" s="75">
        <f>H20+H21+H22+H23</f>
        <v>-20015557</v>
      </c>
      <c r="I19" s="75">
        <f>I20+I21+I22+I23</f>
        <v>-7813399</v>
      </c>
    </row>
    <row r="20" spans="1:9" ht="12.75" customHeight="1" x14ac:dyDescent="0.25">
      <c r="A20" s="252" t="s">
        <v>274</v>
      </c>
      <c r="B20" s="252"/>
      <c r="C20" s="252"/>
      <c r="D20" s="252"/>
      <c r="E20" s="252"/>
      <c r="F20" s="252"/>
      <c r="G20" s="64">
        <v>13</v>
      </c>
      <c r="H20" s="74">
        <v>-8031371</v>
      </c>
      <c r="I20" s="74">
        <v>-14113288</v>
      </c>
    </row>
    <row r="21" spans="1:9" ht="12.75" customHeight="1" x14ac:dyDescent="0.25">
      <c r="A21" s="252" t="s">
        <v>275</v>
      </c>
      <c r="B21" s="252"/>
      <c r="C21" s="252"/>
      <c r="D21" s="252"/>
      <c r="E21" s="252"/>
      <c r="F21" s="252"/>
      <c r="G21" s="64">
        <v>14</v>
      </c>
      <c r="H21" s="74">
        <v>-8426349</v>
      </c>
      <c r="I21" s="74">
        <v>4295119</v>
      </c>
    </row>
    <row r="22" spans="1:9" ht="12.75" customHeight="1" x14ac:dyDescent="0.25">
      <c r="A22" s="252" t="s">
        <v>276</v>
      </c>
      <c r="B22" s="252"/>
      <c r="C22" s="252"/>
      <c r="D22" s="252"/>
      <c r="E22" s="252"/>
      <c r="F22" s="252"/>
      <c r="G22" s="64">
        <v>15</v>
      </c>
      <c r="H22" s="74">
        <v>2567497</v>
      </c>
      <c r="I22" s="74">
        <v>312768</v>
      </c>
    </row>
    <row r="23" spans="1:9" ht="12.75" customHeight="1" x14ac:dyDescent="0.25">
      <c r="A23" s="252" t="s">
        <v>277</v>
      </c>
      <c r="B23" s="252"/>
      <c r="C23" s="252"/>
      <c r="D23" s="252"/>
      <c r="E23" s="252"/>
      <c r="F23" s="252"/>
      <c r="G23" s="64">
        <v>16</v>
      </c>
      <c r="H23" s="74">
        <v>-6125334</v>
      </c>
      <c r="I23" s="74">
        <v>1692002</v>
      </c>
    </row>
    <row r="24" spans="1:9" ht="12.75" customHeight="1" x14ac:dyDescent="0.25">
      <c r="A24" s="245" t="s">
        <v>278</v>
      </c>
      <c r="B24" s="245"/>
      <c r="C24" s="245"/>
      <c r="D24" s="245"/>
      <c r="E24" s="245"/>
      <c r="F24" s="245"/>
      <c r="G24" s="60">
        <v>17</v>
      </c>
      <c r="H24" s="75">
        <f>H18+H19</f>
        <v>20482154</v>
      </c>
      <c r="I24" s="75">
        <f>I18+I19</f>
        <v>59090625</v>
      </c>
    </row>
    <row r="25" spans="1:9" ht="12.75" customHeight="1" x14ac:dyDescent="0.25">
      <c r="A25" s="230" t="s">
        <v>279</v>
      </c>
      <c r="B25" s="230"/>
      <c r="C25" s="230"/>
      <c r="D25" s="230"/>
      <c r="E25" s="230"/>
      <c r="F25" s="230"/>
      <c r="G25" s="64">
        <v>18</v>
      </c>
      <c r="H25" s="74">
        <v>-8363619</v>
      </c>
      <c r="I25" s="74">
        <v>-14167243</v>
      </c>
    </row>
    <row r="26" spans="1:9" ht="12.75" customHeight="1" x14ac:dyDescent="0.25">
      <c r="A26" s="230" t="s">
        <v>280</v>
      </c>
      <c r="B26" s="230"/>
      <c r="C26" s="230"/>
      <c r="D26" s="230"/>
      <c r="E26" s="230"/>
      <c r="F26" s="230"/>
      <c r="G26" s="64">
        <v>19</v>
      </c>
      <c r="H26" s="74">
        <v>-3396889</v>
      </c>
      <c r="I26" s="74">
        <v>-5510123</v>
      </c>
    </row>
    <row r="27" spans="1:9" ht="28.95" customHeight="1" x14ac:dyDescent="0.25">
      <c r="A27" s="239" t="s">
        <v>281</v>
      </c>
      <c r="B27" s="239"/>
      <c r="C27" s="239"/>
      <c r="D27" s="239"/>
      <c r="E27" s="239"/>
      <c r="F27" s="239"/>
      <c r="G27" s="60">
        <v>20</v>
      </c>
      <c r="H27" s="75">
        <f>H24+H25+H26</f>
        <v>8721646</v>
      </c>
      <c r="I27" s="75">
        <f>I24+I25+I26</f>
        <v>39413259</v>
      </c>
    </row>
    <row r="28" spans="1:9" x14ac:dyDescent="0.25">
      <c r="A28" s="255" t="s">
        <v>282</v>
      </c>
      <c r="B28" s="255"/>
      <c r="C28" s="255"/>
      <c r="D28" s="255"/>
      <c r="E28" s="255"/>
      <c r="F28" s="255"/>
      <c r="G28" s="255"/>
      <c r="H28" s="255"/>
      <c r="I28" s="255"/>
    </row>
    <row r="29" spans="1:9" ht="23.4" customHeight="1" x14ac:dyDescent="0.25">
      <c r="A29" s="230" t="s">
        <v>283</v>
      </c>
      <c r="B29" s="230"/>
      <c r="C29" s="230"/>
      <c r="D29" s="230"/>
      <c r="E29" s="230"/>
      <c r="F29" s="230"/>
      <c r="G29" s="64">
        <v>21</v>
      </c>
      <c r="H29" s="74">
        <v>0</v>
      </c>
      <c r="I29" s="74">
        <v>0</v>
      </c>
    </row>
    <row r="30" spans="1:9" ht="12.75" customHeight="1" x14ac:dyDescent="0.25">
      <c r="A30" s="230" t="s">
        <v>284</v>
      </c>
      <c r="B30" s="230"/>
      <c r="C30" s="230"/>
      <c r="D30" s="230"/>
      <c r="E30" s="230"/>
      <c r="F30" s="230"/>
      <c r="G30" s="64">
        <v>22</v>
      </c>
      <c r="H30" s="74">
        <v>0</v>
      </c>
      <c r="I30" s="74">
        <v>0</v>
      </c>
    </row>
    <row r="31" spans="1:9" ht="12.75" customHeight="1" x14ac:dyDescent="0.25">
      <c r="A31" s="230" t="s">
        <v>285</v>
      </c>
      <c r="B31" s="230"/>
      <c r="C31" s="230"/>
      <c r="D31" s="230"/>
      <c r="E31" s="230"/>
      <c r="F31" s="230"/>
      <c r="G31" s="64">
        <v>23</v>
      </c>
      <c r="H31" s="74">
        <v>0</v>
      </c>
      <c r="I31" s="74">
        <v>0</v>
      </c>
    </row>
    <row r="32" spans="1:9" ht="12.75" customHeight="1" x14ac:dyDescent="0.25">
      <c r="A32" s="230" t="s">
        <v>286</v>
      </c>
      <c r="B32" s="230"/>
      <c r="C32" s="230"/>
      <c r="D32" s="230"/>
      <c r="E32" s="230"/>
      <c r="F32" s="230"/>
      <c r="G32" s="64">
        <v>24</v>
      </c>
      <c r="H32" s="74">
        <v>0</v>
      </c>
      <c r="I32" s="74">
        <v>0</v>
      </c>
    </row>
    <row r="33" spans="1:9" ht="12.75" customHeight="1" x14ac:dyDescent="0.25">
      <c r="A33" s="230" t="s">
        <v>287</v>
      </c>
      <c r="B33" s="230"/>
      <c r="C33" s="230"/>
      <c r="D33" s="230"/>
      <c r="E33" s="230"/>
      <c r="F33" s="230"/>
      <c r="G33" s="64">
        <v>25</v>
      </c>
      <c r="H33" s="74">
        <v>2003310</v>
      </c>
      <c r="I33" s="74">
        <v>0</v>
      </c>
    </row>
    <row r="34" spans="1:9" ht="12.75" customHeight="1" x14ac:dyDescent="0.25">
      <c r="A34" s="230" t="s">
        <v>288</v>
      </c>
      <c r="B34" s="230"/>
      <c r="C34" s="230"/>
      <c r="D34" s="230"/>
      <c r="E34" s="230"/>
      <c r="F34" s="230"/>
      <c r="G34" s="64">
        <v>26</v>
      </c>
      <c r="H34" s="74">
        <v>105661</v>
      </c>
      <c r="I34" s="74">
        <v>0</v>
      </c>
    </row>
    <row r="35" spans="1:9" ht="27.6" customHeight="1" x14ac:dyDescent="0.25">
      <c r="A35" s="245" t="s">
        <v>289</v>
      </c>
      <c r="B35" s="245"/>
      <c r="C35" s="245"/>
      <c r="D35" s="245"/>
      <c r="E35" s="245"/>
      <c r="F35" s="245"/>
      <c r="G35" s="60">
        <v>27</v>
      </c>
      <c r="H35" s="72">
        <f>H29+H30+H31+H32+H33+H34</f>
        <v>2108971</v>
      </c>
      <c r="I35" s="72">
        <f>I29+I30+I31+I32+I33+I34</f>
        <v>0</v>
      </c>
    </row>
    <row r="36" spans="1:9" ht="26.4" customHeight="1" x14ac:dyDescent="0.25">
      <c r="A36" s="230" t="s">
        <v>290</v>
      </c>
      <c r="B36" s="230"/>
      <c r="C36" s="230"/>
      <c r="D36" s="230"/>
      <c r="E36" s="230"/>
      <c r="F36" s="230"/>
      <c r="G36" s="64">
        <v>28</v>
      </c>
      <c r="H36" s="74">
        <v>-26237614</v>
      </c>
      <c r="I36" s="74">
        <v>-31246974</v>
      </c>
    </row>
    <row r="37" spans="1:9" ht="12.75" customHeight="1" x14ac:dyDescent="0.25">
      <c r="A37" s="230" t="s">
        <v>291</v>
      </c>
      <c r="B37" s="230"/>
      <c r="C37" s="230"/>
      <c r="D37" s="230"/>
      <c r="E37" s="230"/>
      <c r="F37" s="230"/>
      <c r="G37" s="64">
        <v>29</v>
      </c>
      <c r="H37" s="74">
        <v>0</v>
      </c>
      <c r="I37" s="74">
        <v>0</v>
      </c>
    </row>
    <row r="38" spans="1:9" ht="12.75" customHeight="1" x14ac:dyDescent="0.25">
      <c r="A38" s="230" t="s">
        <v>292</v>
      </c>
      <c r="B38" s="230"/>
      <c r="C38" s="230"/>
      <c r="D38" s="230"/>
      <c r="E38" s="230"/>
      <c r="F38" s="230"/>
      <c r="G38" s="64">
        <v>30</v>
      </c>
      <c r="H38" s="74">
        <v>0</v>
      </c>
      <c r="I38" s="74">
        <v>-18916456</v>
      </c>
    </row>
    <row r="39" spans="1:9" ht="12.75" customHeight="1" x14ac:dyDescent="0.25">
      <c r="A39" s="230" t="s">
        <v>293</v>
      </c>
      <c r="B39" s="230"/>
      <c r="C39" s="230"/>
      <c r="D39" s="230"/>
      <c r="E39" s="230"/>
      <c r="F39" s="230"/>
      <c r="G39" s="64">
        <v>31</v>
      </c>
      <c r="H39" s="74">
        <v>-7775323</v>
      </c>
      <c r="I39" s="74">
        <v>-40211474</v>
      </c>
    </row>
    <row r="40" spans="1:9" ht="12.75" customHeight="1" x14ac:dyDescent="0.25">
      <c r="A40" s="230" t="s">
        <v>294</v>
      </c>
      <c r="B40" s="230"/>
      <c r="C40" s="230"/>
      <c r="D40" s="230"/>
      <c r="E40" s="230"/>
      <c r="F40" s="230"/>
      <c r="G40" s="64">
        <v>32</v>
      </c>
      <c r="H40" s="74">
        <v>-34124597</v>
      </c>
      <c r="I40" s="74">
        <v>-1613979</v>
      </c>
    </row>
    <row r="41" spans="1:9" ht="22.95" customHeight="1" x14ac:dyDescent="0.25">
      <c r="A41" s="245" t="s">
        <v>295</v>
      </c>
      <c r="B41" s="245"/>
      <c r="C41" s="245"/>
      <c r="D41" s="245"/>
      <c r="E41" s="245"/>
      <c r="F41" s="245"/>
      <c r="G41" s="60">
        <v>33</v>
      </c>
      <c r="H41" s="72">
        <f>H36+H37+H38+H39+H40</f>
        <v>-68137534</v>
      </c>
      <c r="I41" s="72">
        <f>I36+I37+I38+I39+I40</f>
        <v>-91988883</v>
      </c>
    </row>
    <row r="42" spans="1:9" ht="30.6" customHeight="1" x14ac:dyDescent="0.25">
      <c r="A42" s="239" t="s">
        <v>296</v>
      </c>
      <c r="B42" s="239"/>
      <c r="C42" s="239"/>
      <c r="D42" s="239"/>
      <c r="E42" s="239"/>
      <c r="F42" s="239"/>
      <c r="G42" s="60">
        <v>34</v>
      </c>
      <c r="H42" s="72">
        <f>H35+H41</f>
        <v>-66028563</v>
      </c>
      <c r="I42" s="72">
        <f>I35+I41</f>
        <v>-91988883</v>
      </c>
    </row>
    <row r="43" spans="1:9" x14ac:dyDescent="0.25">
      <c r="A43" s="255" t="s">
        <v>297</v>
      </c>
      <c r="B43" s="255"/>
      <c r="C43" s="255"/>
      <c r="D43" s="255"/>
      <c r="E43" s="255"/>
      <c r="F43" s="255"/>
      <c r="G43" s="255"/>
      <c r="H43" s="255"/>
      <c r="I43" s="255"/>
    </row>
    <row r="44" spans="1:9" ht="12.75" customHeight="1" x14ac:dyDescent="0.25">
      <c r="A44" s="230" t="s">
        <v>298</v>
      </c>
      <c r="B44" s="230"/>
      <c r="C44" s="230"/>
      <c r="D44" s="230"/>
      <c r="E44" s="230"/>
      <c r="F44" s="230"/>
      <c r="G44" s="64">
        <v>35</v>
      </c>
      <c r="H44" s="74">
        <v>0</v>
      </c>
      <c r="I44" s="74">
        <v>0</v>
      </c>
    </row>
    <row r="45" spans="1:9" ht="27.6" customHeight="1" x14ac:dyDescent="0.25">
      <c r="A45" s="230" t="s">
        <v>299</v>
      </c>
      <c r="B45" s="230"/>
      <c r="C45" s="230"/>
      <c r="D45" s="230"/>
      <c r="E45" s="230"/>
      <c r="F45" s="230"/>
      <c r="G45" s="64">
        <v>36</v>
      </c>
      <c r="H45" s="74">
        <v>47891046</v>
      </c>
      <c r="I45" s="74">
        <v>141381780</v>
      </c>
    </row>
    <row r="46" spans="1:9" ht="12.75" customHeight="1" x14ac:dyDescent="0.25">
      <c r="A46" s="230" t="s">
        <v>300</v>
      </c>
      <c r="B46" s="230"/>
      <c r="C46" s="230"/>
      <c r="D46" s="230"/>
      <c r="E46" s="230"/>
      <c r="F46" s="230"/>
      <c r="G46" s="64">
        <v>37</v>
      </c>
      <c r="H46" s="74">
        <v>253348472</v>
      </c>
      <c r="I46" s="74">
        <v>199446117</v>
      </c>
    </row>
    <row r="47" spans="1:9" ht="12.75" customHeight="1" x14ac:dyDescent="0.25">
      <c r="A47" s="230" t="s">
        <v>301</v>
      </c>
      <c r="B47" s="230"/>
      <c r="C47" s="230"/>
      <c r="D47" s="230"/>
      <c r="E47" s="230"/>
      <c r="F47" s="230"/>
      <c r="G47" s="64">
        <v>38</v>
      </c>
      <c r="H47" s="74">
        <v>57059347</v>
      </c>
      <c r="I47" s="74">
        <v>1700000</v>
      </c>
    </row>
    <row r="48" spans="1:9" ht="25.95" customHeight="1" x14ac:dyDescent="0.25">
      <c r="A48" s="245" t="s">
        <v>302</v>
      </c>
      <c r="B48" s="245"/>
      <c r="C48" s="245"/>
      <c r="D48" s="245"/>
      <c r="E48" s="245"/>
      <c r="F48" s="245"/>
      <c r="G48" s="60">
        <v>39</v>
      </c>
      <c r="H48" s="72">
        <f>H44+H45+H46+H47</f>
        <v>358298865</v>
      </c>
      <c r="I48" s="72">
        <f>I44+I45+I46+I47</f>
        <v>342527897</v>
      </c>
    </row>
    <row r="49" spans="1:9" ht="24.6" customHeight="1" x14ac:dyDescent="0.25">
      <c r="A49" s="230" t="s">
        <v>303</v>
      </c>
      <c r="B49" s="230"/>
      <c r="C49" s="230"/>
      <c r="D49" s="230"/>
      <c r="E49" s="230"/>
      <c r="F49" s="230"/>
      <c r="G49" s="64">
        <v>40</v>
      </c>
      <c r="H49" s="74">
        <v>-202347167</v>
      </c>
      <c r="I49" s="74">
        <v>-254288684</v>
      </c>
    </row>
    <row r="50" spans="1:9" ht="12.75" customHeight="1" x14ac:dyDescent="0.25">
      <c r="A50" s="230" t="s">
        <v>304</v>
      </c>
      <c r="B50" s="230"/>
      <c r="C50" s="230"/>
      <c r="D50" s="230"/>
      <c r="E50" s="230"/>
      <c r="F50" s="230"/>
      <c r="G50" s="64">
        <v>41</v>
      </c>
      <c r="H50" s="74">
        <v>-2258674</v>
      </c>
      <c r="I50" s="74">
        <v>-2710405</v>
      </c>
    </row>
    <row r="51" spans="1:9" ht="12.75" customHeight="1" x14ac:dyDescent="0.25">
      <c r="A51" s="230" t="s">
        <v>305</v>
      </c>
      <c r="B51" s="230"/>
      <c r="C51" s="230"/>
      <c r="D51" s="230"/>
      <c r="E51" s="230"/>
      <c r="F51" s="230"/>
      <c r="G51" s="64">
        <v>42</v>
      </c>
      <c r="H51" s="74">
        <v>-7251051</v>
      </c>
      <c r="I51" s="74">
        <v>-18025075</v>
      </c>
    </row>
    <row r="52" spans="1:9" ht="26.4" customHeight="1" x14ac:dyDescent="0.25">
      <c r="A52" s="230" t="s">
        <v>306</v>
      </c>
      <c r="B52" s="230"/>
      <c r="C52" s="230"/>
      <c r="D52" s="230"/>
      <c r="E52" s="230"/>
      <c r="F52" s="230"/>
      <c r="G52" s="64">
        <v>43</v>
      </c>
      <c r="H52" s="74">
        <v>0</v>
      </c>
      <c r="I52" s="74">
        <v>-673995</v>
      </c>
    </row>
    <row r="53" spans="1:9" ht="12.75" customHeight="1" x14ac:dyDescent="0.25">
      <c r="A53" s="230" t="s">
        <v>307</v>
      </c>
      <c r="B53" s="230"/>
      <c r="C53" s="230"/>
      <c r="D53" s="230"/>
      <c r="E53" s="230"/>
      <c r="F53" s="230"/>
      <c r="G53" s="64">
        <v>44</v>
      </c>
      <c r="H53" s="74">
        <v>-26951000</v>
      </c>
      <c r="I53" s="74">
        <v>-4050000</v>
      </c>
    </row>
    <row r="54" spans="1:9" ht="27.6" customHeight="1" x14ac:dyDescent="0.25">
      <c r="A54" s="245" t="s">
        <v>308</v>
      </c>
      <c r="B54" s="245"/>
      <c r="C54" s="245"/>
      <c r="D54" s="245"/>
      <c r="E54" s="245"/>
      <c r="F54" s="245"/>
      <c r="G54" s="60">
        <v>45</v>
      </c>
      <c r="H54" s="72">
        <f>H49+H50+H51+H52+H53</f>
        <v>-238807892</v>
      </c>
      <c r="I54" s="72">
        <f>I49+I50+I51+I52+I53</f>
        <v>-279748159</v>
      </c>
    </row>
    <row r="55" spans="1:9" ht="27.6" customHeight="1" x14ac:dyDescent="0.25">
      <c r="A55" s="239" t="s">
        <v>309</v>
      </c>
      <c r="B55" s="239"/>
      <c r="C55" s="239"/>
      <c r="D55" s="239"/>
      <c r="E55" s="239"/>
      <c r="F55" s="239"/>
      <c r="G55" s="60">
        <v>46</v>
      </c>
      <c r="H55" s="72">
        <f>H48+H54</f>
        <v>119490973</v>
      </c>
      <c r="I55" s="72">
        <f>I48+I54</f>
        <v>62779738</v>
      </c>
    </row>
    <row r="56" spans="1:9" x14ac:dyDescent="0.25">
      <c r="A56" s="208" t="s">
        <v>310</v>
      </c>
      <c r="B56" s="208"/>
      <c r="C56" s="208"/>
      <c r="D56" s="208"/>
      <c r="E56" s="208"/>
      <c r="F56" s="208"/>
      <c r="G56" s="64">
        <v>47</v>
      </c>
      <c r="H56" s="74">
        <v>-838216</v>
      </c>
      <c r="I56" s="74">
        <v>-2544756</v>
      </c>
    </row>
    <row r="57" spans="1:9" ht="27" customHeight="1" x14ac:dyDescent="0.25">
      <c r="A57" s="239" t="s">
        <v>311</v>
      </c>
      <c r="B57" s="239"/>
      <c r="C57" s="239"/>
      <c r="D57" s="239"/>
      <c r="E57" s="239"/>
      <c r="F57" s="239"/>
      <c r="G57" s="60">
        <v>48</v>
      </c>
      <c r="H57" s="72">
        <f>H27+H42+H55+H56</f>
        <v>61345840</v>
      </c>
      <c r="I57" s="72">
        <f>I27+I42+I55+I56</f>
        <v>7659358</v>
      </c>
    </row>
    <row r="58" spans="1:9" ht="15.6" customHeight="1" x14ac:dyDescent="0.25">
      <c r="A58" s="256" t="s">
        <v>312</v>
      </c>
      <c r="B58" s="256"/>
      <c r="C58" s="256"/>
      <c r="D58" s="256"/>
      <c r="E58" s="256"/>
      <c r="F58" s="256"/>
      <c r="G58" s="64">
        <v>49</v>
      </c>
      <c r="H58" s="74">
        <v>50636782</v>
      </c>
      <c r="I58" s="74">
        <v>111982622</v>
      </c>
    </row>
    <row r="59" spans="1:9" ht="28.95" customHeight="1" x14ac:dyDescent="0.25">
      <c r="A59" s="239" t="s">
        <v>313</v>
      </c>
      <c r="B59" s="239"/>
      <c r="C59" s="239"/>
      <c r="D59" s="239"/>
      <c r="E59" s="239"/>
      <c r="F59" s="239"/>
      <c r="G59" s="60">
        <v>50</v>
      </c>
      <c r="H59" s="72">
        <f>H57+H58</f>
        <v>111982622</v>
      </c>
      <c r="I59" s="72">
        <f>I57+I58</f>
        <v>119641980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&amp;L&amp;"Aptos"&amp;10&amp;KFF0000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35" t="s">
        <v>314</v>
      </c>
      <c r="B1" s="250"/>
      <c r="C1" s="250"/>
      <c r="D1" s="250"/>
      <c r="E1" s="250"/>
      <c r="F1" s="250"/>
      <c r="G1" s="250"/>
      <c r="H1" s="250"/>
      <c r="I1" s="250"/>
    </row>
    <row r="2" spans="1:9" ht="12.75" customHeight="1" x14ac:dyDescent="0.25">
      <c r="A2" s="234" t="s">
        <v>670</v>
      </c>
      <c r="B2" s="215"/>
      <c r="C2" s="215"/>
      <c r="D2" s="215"/>
      <c r="E2" s="215"/>
      <c r="F2" s="215"/>
      <c r="G2" s="215"/>
      <c r="H2" s="215"/>
      <c r="I2" s="215"/>
    </row>
    <row r="3" spans="1:9" x14ac:dyDescent="0.25">
      <c r="A3" s="243" t="s">
        <v>41</v>
      </c>
      <c r="B3" s="258"/>
      <c r="C3" s="258"/>
      <c r="D3" s="258"/>
      <c r="E3" s="258"/>
      <c r="F3" s="258"/>
      <c r="G3" s="258"/>
      <c r="H3" s="258"/>
      <c r="I3" s="258"/>
    </row>
    <row r="4" spans="1:9" x14ac:dyDescent="0.25">
      <c r="A4" s="251" t="s">
        <v>668</v>
      </c>
      <c r="B4" s="218"/>
      <c r="C4" s="218"/>
      <c r="D4" s="218"/>
      <c r="E4" s="218"/>
      <c r="F4" s="218"/>
      <c r="G4" s="218"/>
      <c r="H4" s="218"/>
      <c r="I4" s="219"/>
    </row>
    <row r="5" spans="1:9" ht="22.2" x14ac:dyDescent="0.25">
      <c r="A5" s="231" t="s">
        <v>42</v>
      </c>
      <c r="B5" s="223"/>
      <c r="C5" s="223"/>
      <c r="D5" s="223"/>
      <c r="E5" s="223"/>
      <c r="F5" s="223"/>
      <c r="G5" s="61" t="s">
        <v>160</v>
      </c>
      <c r="H5" s="62" t="s">
        <v>161</v>
      </c>
      <c r="I5" s="62" t="s">
        <v>162</v>
      </c>
    </row>
    <row r="6" spans="1:9" x14ac:dyDescent="0.25">
      <c r="A6" s="254">
        <v>1</v>
      </c>
      <c r="B6" s="223"/>
      <c r="C6" s="223"/>
      <c r="D6" s="223"/>
      <c r="E6" s="223"/>
      <c r="F6" s="223"/>
      <c r="G6" s="63">
        <v>2</v>
      </c>
      <c r="H6" s="62" t="s">
        <v>259</v>
      </c>
      <c r="I6" s="62" t="s">
        <v>260</v>
      </c>
    </row>
    <row r="7" spans="1:9" x14ac:dyDescent="0.25">
      <c r="A7" s="255" t="s">
        <v>261</v>
      </c>
      <c r="B7" s="257"/>
      <c r="C7" s="257"/>
      <c r="D7" s="257"/>
      <c r="E7" s="257"/>
      <c r="F7" s="257"/>
      <c r="G7" s="257"/>
      <c r="H7" s="257"/>
      <c r="I7" s="257"/>
    </row>
    <row r="8" spans="1:9" x14ac:dyDescent="0.25">
      <c r="A8" s="230" t="s">
        <v>315</v>
      </c>
      <c r="B8" s="230"/>
      <c r="C8" s="230"/>
      <c r="D8" s="230"/>
      <c r="E8" s="230"/>
      <c r="F8" s="230"/>
      <c r="G8" s="59">
        <v>1</v>
      </c>
      <c r="H8" s="73"/>
      <c r="I8" s="73"/>
    </row>
    <row r="9" spans="1:9" x14ac:dyDescent="0.25">
      <c r="A9" s="230" t="s">
        <v>316</v>
      </c>
      <c r="B9" s="230"/>
      <c r="C9" s="230"/>
      <c r="D9" s="230"/>
      <c r="E9" s="230"/>
      <c r="F9" s="230"/>
      <c r="G9" s="59">
        <v>2</v>
      </c>
      <c r="H9" s="73"/>
      <c r="I9" s="73"/>
    </row>
    <row r="10" spans="1:9" x14ac:dyDescent="0.25">
      <c r="A10" s="230" t="s">
        <v>317</v>
      </c>
      <c r="B10" s="230"/>
      <c r="C10" s="230"/>
      <c r="D10" s="230"/>
      <c r="E10" s="230"/>
      <c r="F10" s="230"/>
      <c r="G10" s="59">
        <v>3</v>
      </c>
      <c r="H10" s="73"/>
      <c r="I10" s="73"/>
    </row>
    <row r="11" spans="1:9" x14ac:dyDescent="0.25">
      <c r="A11" s="230" t="s">
        <v>318</v>
      </c>
      <c r="B11" s="230"/>
      <c r="C11" s="230"/>
      <c r="D11" s="230"/>
      <c r="E11" s="230"/>
      <c r="F11" s="230"/>
      <c r="G11" s="59">
        <v>4</v>
      </c>
      <c r="H11" s="73"/>
      <c r="I11" s="73"/>
    </row>
    <row r="12" spans="1:9" x14ac:dyDescent="0.25">
      <c r="A12" s="230" t="s">
        <v>319</v>
      </c>
      <c r="B12" s="230"/>
      <c r="C12" s="230"/>
      <c r="D12" s="230"/>
      <c r="E12" s="230"/>
      <c r="F12" s="230"/>
      <c r="G12" s="59">
        <v>5</v>
      </c>
      <c r="H12" s="73"/>
      <c r="I12" s="73"/>
    </row>
    <row r="13" spans="1:9" ht="24" customHeight="1" x14ac:dyDescent="0.25">
      <c r="A13" s="241" t="s">
        <v>320</v>
      </c>
      <c r="B13" s="241"/>
      <c r="C13" s="241"/>
      <c r="D13" s="241"/>
      <c r="E13" s="241"/>
      <c r="F13" s="241"/>
      <c r="G13" s="60">
        <v>6</v>
      </c>
      <c r="H13" s="76">
        <f>SUM(H8:H12)</f>
        <v>0</v>
      </c>
      <c r="I13" s="76">
        <f>SUM(I8:I12)</f>
        <v>0</v>
      </c>
    </row>
    <row r="14" spans="1:9" x14ac:dyDescent="0.25">
      <c r="A14" s="230" t="s">
        <v>321</v>
      </c>
      <c r="B14" s="230"/>
      <c r="C14" s="230"/>
      <c r="D14" s="230"/>
      <c r="E14" s="230"/>
      <c r="F14" s="230"/>
      <c r="G14" s="59">
        <v>7</v>
      </c>
      <c r="H14" s="73"/>
      <c r="I14" s="73"/>
    </row>
    <row r="15" spans="1:9" x14ac:dyDescent="0.25">
      <c r="A15" s="230" t="s">
        <v>322</v>
      </c>
      <c r="B15" s="230"/>
      <c r="C15" s="230"/>
      <c r="D15" s="230"/>
      <c r="E15" s="230"/>
      <c r="F15" s="230"/>
      <c r="G15" s="59">
        <v>8</v>
      </c>
      <c r="H15" s="73"/>
      <c r="I15" s="73"/>
    </row>
    <row r="16" spans="1:9" x14ac:dyDescent="0.25">
      <c r="A16" s="230" t="s">
        <v>323</v>
      </c>
      <c r="B16" s="230"/>
      <c r="C16" s="230"/>
      <c r="D16" s="230"/>
      <c r="E16" s="230"/>
      <c r="F16" s="230"/>
      <c r="G16" s="59">
        <v>9</v>
      </c>
      <c r="H16" s="73"/>
      <c r="I16" s="73"/>
    </row>
    <row r="17" spans="1:9" x14ac:dyDescent="0.25">
      <c r="A17" s="230" t="s">
        <v>324</v>
      </c>
      <c r="B17" s="230"/>
      <c r="C17" s="230"/>
      <c r="D17" s="230"/>
      <c r="E17" s="230"/>
      <c r="F17" s="230"/>
      <c r="G17" s="59">
        <v>10</v>
      </c>
      <c r="H17" s="73"/>
      <c r="I17" s="73"/>
    </row>
    <row r="18" spans="1:9" x14ac:dyDescent="0.25">
      <c r="A18" s="230" t="s">
        <v>325</v>
      </c>
      <c r="B18" s="230"/>
      <c r="C18" s="230"/>
      <c r="D18" s="230"/>
      <c r="E18" s="230"/>
      <c r="F18" s="230"/>
      <c r="G18" s="59">
        <v>11</v>
      </c>
      <c r="H18" s="73"/>
      <c r="I18" s="73"/>
    </row>
    <row r="19" spans="1:9" x14ac:dyDescent="0.25">
      <c r="A19" s="230" t="s">
        <v>326</v>
      </c>
      <c r="B19" s="230"/>
      <c r="C19" s="230"/>
      <c r="D19" s="230"/>
      <c r="E19" s="230"/>
      <c r="F19" s="230"/>
      <c r="G19" s="59">
        <v>12</v>
      </c>
      <c r="H19" s="73"/>
      <c r="I19" s="73"/>
    </row>
    <row r="20" spans="1:9" ht="26.25" customHeight="1" x14ac:dyDescent="0.25">
      <c r="A20" s="241" t="s">
        <v>327</v>
      </c>
      <c r="B20" s="241"/>
      <c r="C20" s="241"/>
      <c r="D20" s="241"/>
      <c r="E20" s="241"/>
      <c r="F20" s="241"/>
      <c r="G20" s="60">
        <v>13</v>
      </c>
      <c r="H20" s="76">
        <f>SUM(H14:H19)</f>
        <v>0</v>
      </c>
      <c r="I20" s="76">
        <f>SUM(I14:I19)</f>
        <v>0</v>
      </c>
    </row>
    <row r="21" spans="1:9" ht="25.95" customHeight="1" x14ac:dyDescent="0.25">
      <c r="A21" s="239" t="s">
        <v>328</v>
      </c>
      <c r="B21" s="239"/>
      <c r="C21" s="239"/>
      <c r="D21" s="239"/>
      <c r="E21" s="239"/>
      <c r="F21" s="239"/>
      <c r="G21" s="60">
        <v>14</v>
      </c>
      <c r="H21" s="72">
        <f>H13+H20</f>
        <v>0</v>
      </c>
      <c r="I21" s="72">
        <f>I13+I20</f>
        <v>0</v>
      </c>
    </row>
    <row r="22" spans="1:9" x14ac:dyDescent="0.25">
      <c r="A22" s="255" t="s">
        <v>282</v>
      </c>
      <c r="B22" s="257"/>
      <c r="C22" s="257"/>
      <c r="D22" s="257"/>
      <c r="E22" s="257"/>
      <c r="F22" s="257"/>
      <c r="G22" s="257"/>
      <c r="H22" s="257"/>
      <c r="I22" s="257"/>
    </row>
    <row r="23" spans="1:9" ht="26.4" customHeight="1" x14ac:dyDescent="0.25">
      <c r="A23" s="230" t="s">
        <v>329</v>
      </c>
      <c r="B23" s="230"/>
      <c r="C23" s="230"/>
      <c r="D23" s="230"/>
      <c r="E23" s="230"/>
      <c r="F23" s="230"/>
      <c r="G23" s="59">
        <v>15</v>
      </c>
      <c r="H23" s="73"/>
      <c r="I23" s="73"/>
    </row>
    <row r="24" spans="1:9" x14ac:dyDescent="0.25">
      <c r="A24" s="230" t="s">
        <v>330</v>
      </c>
      <c r="B24" s="230"/>
      <c r="C24" s="230"/>
      <c r="D24" s="230"/>
      <c r="E24" s="230"/>
      <c r="F24" s="230"/>
      <c r="G24" s="59">
        <v>16</v>
      </c>
      <c r="H24" s="73"/>
      <c r="I24" s="73"/>
    </row>
    <row r="25" spans="1:9" x14ac:dyDescent="0.25">
      <c r="A25" s="230" t="s">
        <v>331</v>
      </c>
      <c r="B25" s="230"/>
      <c r="C25" s="230"/>
      <c r="D25" s="230"/>
      <c r="E25" s="230"/>
      <c r="F25" s="230"/>
      <c r="G25" s="59">
        <v>17</v>
      </c>
      <c r="H25" s="73"/>
      <c r="I25" s="73"/>
    </row>
    <row r="26" spans="1:9" x14ac:dyDescent="0.25">
      <c r="A26" s="230" t="s">
        <v>332</v>
      </c>
      <c r="B26" s="230"/>
      <c r="C26" s="230"/>
      <c r="D26" s="230"/>
      <c r="E26" s="230"/>
      <c r="F26" s="230"/>
      <c r="G26" s="59">
        <v>18</v>
      </c>
      <c r="H26" s="73"/>
      <c r="I26" s="73"/>
    </row>
    <row r="27" spans="1:9" x14ac:dyDescent="0.25">
      <c r="A27" s="230" t="s">
        <v>333</v>
      </c>
      <c r="B27" s="230"/>
      <c r="C27" s="230"/>
      <c r="D27" s="230"/>
      <c r="E27" s="230"/>
      <c r="F27" s="230"/>
      <c r="G27" s="59">
        <v>19</v>
      </c>
      <c r="H27" s="73"/>
      <c r="I27" s="73"/>
    </row>
    <row r="28" spans="1:9" x14ac:dyDescent="0.25">
      <c r="A28" s="230" t="s">
        <v>334</v>
      </c>
      <c r="B28" s="230"/>
      <c r="C28" s="230"/>
      <c r="D28" s="230"/>
      <c r="E28" s="230"/>
      <c r="F28" s="230"/>
      <c r="G28" s="59">
        <v>20</v>
      </c>
      <c r="H28" s="73"/>
      <c r="I28" s="73"/>
    </row>
    <row r="29" spans="1:9" ht="25.2" customHeight="1" x14ac:dyDescent="0.25">
      <c r="A29" s="245" t="s">
        <v>335</v>
      </c>
      <c r="B29" s="245"/>
      <c r="C29" s="245"/>
      <c r="D29" s="245"/>
      <c r="E29" s="245"/>
      <c r="F29" s="245"/>
      <c r="G29" s="60">
        <v>21</v>
      </c>
      <c r="H29" s="72">
        <f>SUM(H23:H28)</f>
        <v>0</v>
      </c>
      <c r="I29" s="72">
        <f>SUM(I23:I28)</f>
        <v>0</v>
      </c>
    </row>
    <row r="30" spans="1:9" ht="21" customHeight="1" x14ac:dyDescent="0.25">
      <c r="A30" s="230" t="s">
        <v>336</v>
      </c>
      <c r="B30" s="230"/>
      <c r="C30" s="230"/>
      <c r="D30" s="230"/>
      <c r="E30" s="230"/>
      <c r="F30" s="230"/>
      <c r="G30" s="59">
        <v>22</v>
      </c>
      <c r="H30" s="73"/>
      <c r="I30" s="73"/>
    </row>
    <row r="31" spans="1:9" x14ac:dyDescent="0.25">
      <c r="A31" s="230" t="s">
        <v>337</v>
      </c>
      <c r="B31" s="230"/>
      <c r="C31" s="230"/>
      <c r="D31" s="230"/>
      <c r="E31" s="230"/>
      <c r="F31" s="230"/>
      <c r="G31" s="59">
        <v>23</v>
      </c>
      <c r="H31" s="73"/>
      <c r="I31" s="73"/>
    </row>
    <row r="32" spans="1:9" x14ac:dyDescent="0.25">
      <c r="A32" s="230" t="s">
        <v>338</v>
      </c>
      <c r="B32" s="230"/>
      <c r="C32" s="230"/>
      <c r="D32" s="230"/>
      <c r="E32" s="230"/>
      <c r="F32" s="230"/>
      <c r="G32" s="59">
        <v>24</v>
      </c>
      <c r="H32" s="73"/>
      <c r="I32" s="73"/>
    </row>
    <row r="33" spans="1:9" x14ac:dyDescent="0.25">
      <c r="A33" s="230" t="s">
        <v>339</v>
      </c>
      <c r="B33" s="230"/>
      <c r="C33" s="230"/>
      <c r="D33" s="230"/>
      <c r="E33" s="230"/>
      <c r="F33" s="230"/>
      <c r="G33" s="59">
        <v>25</v>
      </c>
      <c r="H33" s="73"/>
      <c r="I33" s="73"/>
    </row>
    <row r="34" spans="1:9" x14ac:dyDescent="0.25">
      <c r="A34" s="230" t="s">
        <v>340</v>
      </c>
      <c r="B34" s="230"/>
      <c r="C34" s="230"/>
      <c r="D34" s="230"/>
      <c r="E34" s="230"/>
      <c r="F34" s="230"/>
      <c r="G34" s="59">
        <v>26</v>
      </c>
      <c r="H34" s="73"/>
      <c r="I34" s="73"/>
    </row>
    <row r="35" spans="1:9" ht="28.95" customHeight="1" x14ac:dyDescent="0.25">
      <c r="A35" s="245" t="s">
        <v>341</v>
      </c>
      <c r="B35" s="245"/>
      <c r="C35" s="245"/>
      <c r="D35" s="245"/>
      <c r="E35" s="245"/>
      <c r="F35" s="245"/>
      <c r="G35" s="60">
        <v>27</v>
      </c>
      <c r="H35" s="72">
        <f>SUM(H30:H34)</f>
        <v>0</v>
      </c>
      <c r="I35" s="72">
        <f>SUM(I30:I34)</f>
        <v>0</v>
      </c>
    </row>
    <row r="36" spans="1:9" ht="26.4" customHeight="1" x14ac:dyDescent="0.25">
      <c r="A36" s="239" t="s">
        <v>342</v>
      </c>
      <c r="B36" s="239"/>
      <c r="C36" s="239"/>
      <c r="D36" s="239"/>
      <c r="E36" s="239"/>
      <c r="F36" s="239"/>
      <c r="G36" s="60">
        <v>28</v>
      </c>
      <c r="H36" s="72">
        <f>H29+H35</f>
        <v>0</v>
      </c>
      <c r="I36" s="72">
        <f>I29+I35</f>
        <v>0</v>
      </c>
    </row>
    <row r="37" spans="1:9" x14ac:dyDescent="0.25">
      <c r="A37" s="255" t="s">
        <v>297</v>
      </c>
      <c r="B37" s="257"/>
      <c r="C37" s="257"/>
      <c r="D37" s="257"/>
      <c r="E37" s="257"/>
      <c r="F37" s="257"/>
      <c r="G37" s="257">
        <v>0</v>
      </c>
      <c r="H37" s="257"/>
      <c r="I37" s="257"/>
    </row>
    <row r="38" spans="1:9" x14ac:dyDescent="0.25">
      <c r="A38" s="208" t="s">
        <v>343</v>
      </c>
      <c r="B38" s="208"/>
      <c r="C38" s="208"/>
      <c r="D38" s="208"/>
      <c r="E38" s="208"/>
      <c r="F38" s="208"/>
      <c r="G38" s="59">
        <v>29</v>
      </c>
      <c r="H38" s="73"/>
      <c r="I38" s="73"/>
    </row>
    <row r="39" spans="1:9" ht="21.6" customHeight="1" x14ac:dyDescent="0.25">
      <c r="A39" s="208" t="s">
        <v>344</v>
      </c>
      <c r="B39" s="208"/>
      <c r="C39" s="208"/>
      <c r="D39" s="208"/>
      <c r="E39" s="208"/>
      <c r="F39" s="208"/>
      <c r="G39" s="59">
        <v>30</v>
      </c>
      <c r="H39" s="73"/>
      <c r="I39" s="73"/>
    </row>
    <row r="40" spans="1:9" x14ac:dyDescent="0.25">
      <c r="A40" s="208" t="s">
        <v>345</v>
      </c>
      <c r="B40" s="208"/>
      <c r="C40" s="208"/>
      <c r="D40" s="208"/>
      <c r="E40" s="208"/>
      <c r="F40" s="208"/>
      <c r="G40" s="59">
        <v>31</v>
      </c>
      <c r="H40" s="73"/>
      <c r="I40" s="73"/>
    </row>
    <row r="41" spans="1:9" x14ac:dyDescent="0.25">
      <c r="A41" s="208" t="s">
        <v>346</v>
      </c>
      <c r="B41" s="208"/>
      <c r="C41" s="208"/>
      <c r="D41" s="208"/>
      <c r="E41" s="208"/>
      <c r="F41" s="208"/>
      <c r="G41" s="59">
        <v>32</v>
      </c>
      <c r="H41" s="73"/>
      <c r="I41" s="73"/>
    </row>
    <row r="42" spans="1:9" ht="26.4" customHeight="1" x14ac:dyDescent="0.25">
      <c r="A42" s="245" t="s">
        <v>347</v>
      </c>
      <c r="B42" s="245"/>
      <c r="C42" s="245"/>
      <c r="D42" s="245"/>
      <c r="E42" s="245"/>
      <c r="F42" s="245"/>
      <c r="G42" s="60">
        <v>33</v>
      </c>
      <c r="H42" s="72">
        <f>H41+H40+H39+H38</f>
        <v>0</v>
      </c>
      <c r="I42" s="72">
        <f>I41+I40+I39+I38</f>
        <v>0</v>
      </c>
    </row>
    <row r="43" spans="1:9" ht="22.95" customHeight="1" x14ac:dyDescent="0.25">
      <c r="A43" s="208" t="s">
        <v>348</v>
      </c>
      <c r="B43" s="208"/>
      <c r="C43" s="208"/>
      <c r="D43" s="208"/>
      <c r="E43" s="208"/>
      <c r="F43" s="208"/>
      <c r="G43" s="59">
        <v>34</v>
      </c>
      <c r="H43" s="73"/>
      <c r="I43" s="73"/>
    </row>
    <row r="44" spans="1:9" x14ac:dyDescent="0.25">
      <c r="A44" s="208" t="s">
        <v>349</v>
      </c>
      <c r="B44" s="208"/>
      <c r="C44" s="208"/>
      <c r="D44" s="208"/>
      <c r="E44" s="208"/>
      <c r="F44" s="208"/>
      <c r="G44" s="59">
        <v>35</v>
      </c>
      <c r="H44" s="73"/>
      <c r="I44" s="73"/>
    </row>
    <row r="45" spans="1:9" x14ac:dyDescent="0.25">
      <c r="A45" s="208" t="s">
        <v>350</v>
      </c>
      <c r="B45" s="208"/>
      <c r="C45" s="208"/>
      <c r="D45" s="208"/>
      <c r="E45" s="208"/>
      <c r="F45" s="208"/>
      <c r="G45" s="59">
        <v>36</v>
      </c>
      <c r="H45" s="73"/>
      <c r="I45" s="73"/>
    </row>
    <row r="46" spans="1:9" ht="25.2" customHeight="1" x14ac:dyDescent="0.25">
      <c r="A46" s="208" t="s">
        <v>351</v>
      </c>
      <c r="B46" s="208"/>
      <c r="C46" s="208"/>
      <c r="D46" s="208"/>
      <c r="E46" s="208"/>
      <c r="F46" s="208"/>
      <c r="G46" s="59">
        <v>37</v>
      </c>
      <c r="H46" s="73"/>
      <c r="I46" s="73"/>
    </row>
    <row r="47" spans="1:9" x14ac:dyDescent="0.25">
      <c r="A47" s="208" t="s">
        <v>352</v>
      </c>
      <c r="B47" s="208"/>
      <c r="C47" s="208"/>
      <c r="D47" s="208"/>
      <c r="E47" s="208"/>
      <c r="F47" s="208"/>
      <c r="G47" s="59">
        <v>38</v>
      </c>
      <c r="H47" s="73"/>
      <c r="I47" s="73"/>
    </row>
    <row r="48" spans="1:9" ht="25.2" customHeight="1" x14ac:dyDescent="0.25">
      <c r="A48" s="245" t="s">
        <v>353</v>
      </c>
      <c r="B48" s="245"/>
      <c r="C48" s="245"/>
      <c r="D48" s="245"/>
      <c r="E48" s="245"/>
      <c r="F48" s="245"/>
      <c r="G48" s="60">
        <v>39</v>
      </c>
      <c r="H48" s="72">
        <f>H47+H46+H45+H44+H43</f>
        <v>0</v>
      </c>
      <c r="I48" s="72">
        <f>I47+I46+I45+I44+I43</f>
        <v>0</v>
      </c>
    </row>
    <row r="49" spans="1:9" ht="28.2" customHeight="1" x14ac:dyDescent="0.25">
      <c r="A49" s="239" t="s">
        <v>354</v>
      </c>
      <c r="B49" s="239"/>
      <c r="C49" s="239"/>
      <c r="D49" s="239"/>
      <c r="E49" s="239"/>
      <c r="F49" s="239"/>
      <c r="G49" s="60">
        <v>40</v>
      </c>
      <c r="H49" s="72">
        <f>H48+H42</f>
        <v>0</v>
      </c>
      <c r="I49" s="72">
        <f>I48+I42</f>
        <v>0</v>
      </c>
    </row>
    <row r="50" spans="1:9" x14ac:dyDescent="0.25">
      <c r="A50" s="230" t="s">
        <v>355</v>
      </c>
      <c r="B50" s="230"/>
      <c r="C50" s="230"/>
      <c r="D50" s="230"/>
      <c r="E50" s="230"/>
      <c r="F50" s="230"/>
      <c r="G50" s="59">
        <v>41</v>
      </c>
      <c r="H50" s="73"/>
      <c r="I50" s="73"/>
    </row>
    <row r="51" spans="1:9" ht="24.6" customHeight="1" x14ac:dyDescent="0.25">
      <c r="A51" s="239" t="s">
        <v>356</v>
      </c>
      <c r="B51" s="239"/>
      <c r="C51" s="239"/>
      <c r="D51" s="239"/>
      <c r="E51" s="239"/>
      <c r="F51" s="239"/>
      <c r="G51" s="60">
        <v>42</v>
      </c>
      <c r="H51" s="72">
        <f>H21+H36+H49+H50</f>
        <v>0</v>
      </c>
      <c r="I51" s="72">
        <f>I21+I36+I49+I50</f>
        <v>0</v>
      </c>
    </row>
    <row r="52" spans="1:9" x14ac:dyDescent="0.25">
      <c r="A52" s="256" t="s">
        <v>312</v>
      </c>
      <c r="B52" s="256"/>
      <c r="C52" s="256"/>
      <c r="D52" s="256"/>
      <c r="E52" s="256"/>
      <c r="F52" s="256"/>
      <c r="G52" s="59">
        <v>43</v>
      </c>
      <c r="H52" s="73"/>
      <c r="I52" s="73"/>
    </row>
    <row r="53" spans="1:9" ht="28.95" customHeight="1" x14ac:dyDescent="0.25">
      <c r="A53" s="256" t="s">
        <v>357</v>
      </c>
      <c r="B53" s="256"/>
      <c r="C53" s="256"/>
      <c r="D53" s="256"/>
      <c r="E53" s="256"/>
      <c r="F53" s="256"/>
      <c r="G53" s="59">
        <v>44</v>
      </c>
      <c r="H53" s="77">
        <f>H52+H51</f>
        <v>0</v>
      </c>
      <c r="I53" s="77">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&amp;L&amp;"Aptos"&amp;10&amp;KFF0000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A22" zoomScale="70" zoomScaleNormal="100" zoomScaleSheetLayoutView="70" workbookViewId="0">
      <selection activeCell="V47" sqref="V47"/>
    </sheetView>
  </sheetViews>
  <sheetFormatPr defaultRowHeight="13.2" x14ac:dyDescent="0.25"/>
  <cols>
    <col min="1" max="4" width="9.109375" style="2"/>
    <col min="5" max="5" width="10.109375" style="2" bestFit="1" customWidth="1"/>
    <col min="6" max="6" width="9.109375" style="2"/>
    <col min="7" max="7" width="10.5546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59" t="s">
        <v>358</v>
      </c>
      <c r="B1" s="260"/>
      <c r="C1" s="260"/>
      <c r="D1" s="260"/>
      <c r="E1" s="260"/>
      <c r="F1" s="260"/>
      <c r="G1" s="260"/>
      <c r="H1" s="260"/>
      <c r="I1" s="260"/>
      <c r="J1" s="260"/>
      <c r="K1" s="26"/>
    </row>
    <row r="2" spans="1:26" ht="15.6" x14ac:dyDescent="0.25">
      <c r="A2" s="3"/>
      <c r="B2" s="4"/>
      <c r="C2" s="261" t="s">
        <v>359</v>
      </c>
      <c r="D2" s="261"/>
      <c r="E2" s="5">
        <v>45658</v>
      </c>
      <c r="F2" s="6" t="s">
        <v>2</v>
      </c>
      <c r="G2" s="5">
        <v>46022</v>
      </c>
      <c r="H2" s="27"/>
      <c r="I2" s="27"/>
      <c r="J2" s="27"/>
      <c r="K2" s="26"/>
      <c r="Y2" s="28" t="s">
        <v>41</v>
      </c>
    </row>
    <row r="3" spans="1:26" ht="13.5" customHeight="1" x14ac:dyDescent="0.25">
      <c r="A3" s="264" t="s">
        <v>42</v>
      </c>
      <c r="B3" s="265"/>
      <c r="C3" s="265"/>
      <c r="D3" s="265"/>
      <c r="E3" s="265"/>
      <c r="F3" s="265"/>
      <c r="G3" s="264" t="s">
        <v>360</v>
      </c>
      <c r="H3" s="267" t="s">
        <v>361</v>
      </c>
      <c r="I3" s="267"/>
      <c r="J3" s="267"/>
      <c r="K3" s="267"/>
      <c r="L3" s="267"/>
      <c r="M3" s="267"/>
      <c r="N3" s="267"/>
      <c r="O3" s="267"/>
      <c r="P3" s="267"/>
      <c r="Q3" s="267"/>
      <c r="R3" s="267"/>
      <c r="S3" s="267"/>
      <c r="T3" s="267"/>
      <c r="U3" s="267"/>
      <c r="V3" s="267"/>
      <c r="W3" s="267"/>
      <c r="X3" s="267"/>
      <c r="Y3" s="267" t="s">
        <v>362</v>
      </c>
      <c r="Z3" s="267" t="s">
        <v>363</v>
      </c>
    </row>
    <row r="4" spans="1:26" ht="71.400000000000006" x14ac:dyDescent="0.25">
      <c r="A4" s="265"/>
      <c r="B4" s="265"/>
      <c r="C4" s="265"/>
      <c r="D4" s="265"/>
      <c r="E4" s="265"/>
      <c r="F4" s="265"/>
      <c r="G4" s="266"/>
      <c r="H4" s="78" t="s">
        <v>364</v>
      </c>
      <c r="I4" s="78" t="s">
        <v>365</v>
      </c>
      <c r="J4" s="78" t="s">
        <v>366</v>
      </c>
      <c r="K4" s="78" t="s">
        <v>367</v>
      </c>
      <c r="L4" s="78" t="s">
        <v>368</v>
      </c>
      <c r="M4" s="78" t="s">
        <v>369</v>
      </c>
      <c r="N4" s="78" t="s">
        <v>370</v>
      </c>
      <c r="O4" s="78" t="s">
        <v>371</v>
      </c>
      <c r="P4" s="79" t="s">
        <v>372</v>
      </c>
      <c r="Q4" s="78" t="s">
        <v>373</v>
      </c>
      <c r="R4" s="78" t="s">
        <v>374</v>
      </c>
      <c r="S4" s="79" t="s">
        <v>375</v>
      </c>
      <c r="T4" s="79" t="s">
        <v>376</v>
      </c>
      <c r="U4" s="79" t="s">
        <v>377</v>
      </c>
      <c r="V4" s="78" t="s">
        <v>378</v>
      </c>
      <c r="W4" s="78" t="s">
        <v>379</v>
      </c>
      <c r="X4" s="78" t="s">
        <v>380</v>
      </c>
      <c r="Y4" s="268"/>
      <c r="Z4" s="268"/>
    </row>
    <row r="5" spans="1:26" ht="20.399999999999999" x14ac:dyDescent="0.25">
      <c r="A5" s="269">
        <v>1</v>
      </c>
      <c r="B5" s="269"/>
      <c r="C5" s="269"/>
      <c r="D5" s="269"/>
      <c r="E5" s="269"/>
      <c r="F5" s="269"/>
      <c r="G5" s="80">
        <v>2</v>
      </c>
      <c r="H5" s="78" t="s">
        <v>259</v>
      </c>
      <c r="I5" s="81" t="s">
        <v>260</v>
      </c>
      <c r="J5" s="78" t="s">
        <v>381</v>
      </c>
      <c r="K5" s="81" t="s">
        <v>382</v>
      </c>
      <c r="L5" s="78" t="s">
        <v>383</v>
      </c>
      <c r="M5" s="81" t="s">
        <v>384</v>
      </c>
      <c r="N5" s="78" t="s">
        <v>385</v>
      </c>
      <c r="O5" s="81" t="s">
        <v>386</v>
      </c>
      <c r="P5" s="78" t="s">
        <v>387</v>
      </c>
      <c r="Q5" s="81" t="s">
        <v>388</v>
      </c>
      <c r="R5" s="78" t="s">
        <v>389</v>
      </c>
      <c r="S5" s="78" t="s">
        <v>390</v>
      </c>
      <c r="T5" s="78" t="s">
        <v>391</v>
      </c>
      <c r="U5" s="78">
        <v>16</v>
      </c>
      <c r="V5" s="78">
        <v>17</v>
      </c>
      <c r="W5" s="78">
        <v>18</v>
      </c>
      <c r="X5" s="78" t="s">
        <v>392</v>
      </c>
      <c r="Y5" s="78">
        <v>20</v>
      </c>
      <c r="Z5" s="81" t="s">
        <v>393</v>
      </c>
    </row>
    <row r="6" spans="1:26" x14ac:dyDescent="0.25">
      <c r="A6" s="270" t="s">
        <v>394</v>
      </c>
      <c r="B6" s="270"/>
      <c r="C6" s="270"/>
      <c r="D6" s="270"/>
      <c r="E6" s="270"/>
      <c r="F6" s="270"/>
      <c r="G6" s="270"/>
      <c r="H6" s="270"/>
      <c r="I6" s="270"/>
      <c r="J6" s="270"/>
      <c r="K6" s="270"/>
      <c r="L6" s="270"/>
      <c r="M6" s="270"/>
      <c r="N6" s="271"/>
      <c r="O6" s="271"/>
      <c r="P6" s="271"/>
      <c r="Q6" s="271"/>
      <c r="R6" s="271"/>
      <c r="S6" s="271"/>
      <c r="T6" s="271"/>
      <c r="U6" s="271"/>
      <c r="V6" s="271"/>
      <c r="W6" s="271"/>
      <c r="X6" s="271"/>
      <c r="Y6" s="271"/>
      <c r="Z6" s="272"/>
    </row>
    <row r="7" spans="1:26" x14ac:dyDescent="0.25">
      <c r="A7" s="273" t="s">
        <v>395</v>
      </c>
      <c r="B7" s="273"/>
      <c r="C7" s="273"/>
      <c r="D7" s="273"/>
      <c r="E7" s="273"/>
      <c r="F7" s="273"/>
      <c r="G7" s="82">
        <v>1</v>
      </c>
      <c r="H7" s="85">
        <v>13033800</v>
      </c>
      <c r="I7" s="85">
        <v>19783710</v>
      </c>
      <c r="J7" s="85">
        <v>1996835</v>
      </c>
      <c r="K7" s="85">
        <v>0</v>
      </c>
      <c r="L7" s="85">
        <v>0</v>
      </c>
      <c r="M7" s="85">
        <v>0</v>
      </c>
      <c r="N7" s="85">
        <v>-23319001</v>
      </c>
      <c r="O7" s="85">
        <v>0</v>
      </c>
      <c r="P7" s="85">
        <v>0</v>
      </c>
      <c r="Q7" s="85">
        <v>0</v>
      </c>
      <c r="R7" s="85">
        <v>0</v>
      </c>
      <c r="S7" s="85">
        <v>0</v>
      </c>
      <c r="T7" s="85">
        <v>-1587735</v>
      </c>
      <c r="U7" s="85">
        <v>0</v>
      </c>
      <c r="V7" s="85">
        <v>19092795</v>
      </c>
      <c r="W7" s="85">
        <v>0</v>
      </c>
      <c r="X7" s="86">
        <f>H7+I7+J7+K7-L7+M7+N7+O7+P7+Q7+R7+V7+W7+S7+T7+U7</f>
        <v>29000404</v>
      </c>
      <c r="Y7" s="85">
        <v>29104295</v>
      </c>
      <c r="Z7" s="86">
        <f>X7+Y7</f>
        <v>58104699</v>
      </c>
    </row>
    <row r="8" spans="1:26" x14ac:dyDescent="0.25">
      <c r="A8" s="262" t="s">
        <v>396</v>
      </c>
      <c r="B8" s="262"/>
      <c r="C8" s="262"/>
      <c r="D8" s="262"/>
      <c r="E8" s="262"/>
      <c r="F8" s="262"/>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62" t="s">
        <v>397</v>
      </c>
      <c r="B9" s="262"/>
      <c r="C9" s="262"/>
      <c r="D9" s="262"/>
      <c r="E9" s="262"/>
      <c r="F9" s="262"/>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63" t="s">
        <v>398</v>
      </c>
      <c r="B10" s="263"/>
      <c r="C10" s="263"/>
      <c r="D10" s="263"/>
      <c r="E10" s="263"/>
      <c r="F10" s="263"/>
      <c r="G10" s="83">
        <v>4</v>
      </c>
      <c r="H10" s="87">
        <f>H7+H8+H9</f>
        <v>13033800</v>
      </c>
      <c r="I10" s="87">
        <f t="shared" ref="I10:V10" si="2">I7+I8+I9</f>
        <v>19783710</v>
      </c>
      <c r="J10" s="87">
        <f t="shared" si="2"/>
        <v>1996835</v>
      </c>
      <c r="K10" s="87">
        <f t="shared" si="2"/>
        <v>0</v>
      </c>
      <c r="L10" s="87">
        <f t="shared" si="2"/>
        <v>0</v>
      </c>
      <c r="M10" s="87">
        <f t="shared" si="2"/>
        <v>0</v>
      </c>
      <c r="N10" s="87">
        <f t="shared" si="2"/>
        <v>-23319001</v>
      </c>
      <c r="O10" s="87">
        <f t="shared" si="2"/>
        <v>0</v>
      </c>
      <c r="P10" s="87">
        <f t="shared" si="2"/>
        <v>0</v>
      </c>
      <c r="Q10" s="87">
        <f t="shared" si="2"/>
        <v>0</v>
      </c>
      <c r="R10" s="87">
        <f t="shared" si="2"/>
        <v>0</v>
      </c>
      <c r="S10" s="87">
        <f t="shared" si="2"/>
        <v>0</v>
      </c>
      <c r="T10" s="87">
        <f t="shared" si="2"/>
        <v>-1587735</v>
      </c>
      <c r="U10" s="87">
        <f>U7+U8+U9</f>
        <v>0</v>
      </c>
      <c r="V10" s="87">
        <f t="shared" si="2"/>
        <v>19092795</v>
      </c>
      <c r="W10" s="87">
        <f>W7+W8+W9</f>
        <v>0</v>
      </c>
      <c r="X10" s="87">
        <f>X7+X8+X9</f>
        <v>29000404</v>
      </c>
      <c r="Y10" s="87">
        <f t="shared" ref="Y10:Z10" si="3">Y7+Y8+Y9</f>
        <v>29104295</v>
      </c>
      <c r="Z10" s="87">
        <f t="shared" si="3"/>
        <v>58104699</v>
      </c>
    </row>
    <row r="11" spans="1:26" x14ac:dyDescent="0.25">
      <c r="A11" s="262" t="s">
        <v>399</v>
      </c>
      <c r="B11" s="262"/>
      <c r="C11" s="262"/>
      <c r="D11" s="262"/>
      <c r="E11" s="262"/>
      <c r="F11" s="262"/>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8266291</v>
      </c>
      <c r="X11" s="86">
        <f>H11+I11+J11+K11-L11+M11+N11+O11+P11+Q11+R11+V11+W11+S11+T11+U11</f>
        <v>8266291</v>
      </c>
      <c r="Y11" s="85">
        <v>637092</v>
      </c>
      <c r="Z11" s="86">
        <f t="shared" ref="Z11:Z29" si="4">X11+Y11</f>
        <v>8903383</v>
      </c>
    </row>
    <row r="12" spans="1:26" x14ac:dyDescent="0.25">
      <c r="A12" s="262" t="s">
        <v>400</v>
      </c>
      <c r="B12" s="262"/>
      <c r="C12" s="262"/>
      <c r="D12" s="262"/>
      <c r="E12" s="262"/>
      <c r="F12" s="262"/>
      <c r="G12" s="82">
        <v>6</v>
      </c>
      <c r="H12" s="84">
        <v>0</v>
      </c>
      <c r="I12" s="84">
        <v>0</v>
      </c>
      <c r="J12" s="84">
        <v>0</v>
      </c>
      <c r="K12" s="84">
        <v>0</v>
      </c>
      <c r="L12" s="84">
        <v>0</v>
      </c>
      <c r="M12" s="84">
        <v>0</v>
      </c>
      <c r="N12" s="85">
        <v>0</v>
      </c>
      <c r="O12" s="84">
        <v>0</v>
      </c>
      <c r="P12" s="84">
        <v>0</v>
      </c>
      <c r="Q12" s="84">
        <v>0</v>
      </c>
      <c r="R12" s="84">
        <v>0</v>
      </c>
      <c r="S12" s="84">
        <v>0</v>
      </c>
      <c r="T12" s="85">
        <v>1252847</v>
      </c>
      <c r="U12" s="85">
        <v>0</v>
      </c>
      <c r="V12" s="84">
        <v>0</v>
      </c>
      <c r="W12" s="84">
        <v>0</v>
      </c>
      <c r="X12" s="86">
        <f t="shared" ref="X12:X29" si="5">H12+I12+J12+K12-L12+M12+N12+O12+P12+Q12+R12+V12+W12+S12+T12+U12</f>
        <v>1252847</v>
      </c>
      <c r="Y12" s="85">
        <v>0</v>
      </c>
      <c r="Z12" s="86">
        <f t="shared" si="4"/>
        <v>1252847</v>
      </c>
    </row>
    <row r="13" spans="1:26" ht="26.25" customHeight="1" x14ac:dyDescent="0.25">
      <c r="A13" s="262" t="s">
        <v>401</v>
      </c>
      <c r="B13" s="262"/>
      <c r="C13" s="262"/>
      <c r="D13" s="262"/>
      <c r="E13" s="262"/>
      <c r="F13" s="262"/>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62" t="s">
        <v>402</v>
      </c>
      <c r="B14" s="262"/>
      <c r="C14" s="262"/>
      <c r="D14" s="262"/>
      <c r="E14" s="262"/>
      <c r="F14" s="262"/>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62" t="s">
        <v>403</v>
      </c>
      <c r="B15" s="262"/>
      <c r="C15" s="262"/>
      <c r="D15" s="262"/>
      <c r="E15" s="262"/>
      <c r="F15" s="262"/>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62" t="s">
        <v>404</v>
      </c>
      <c r="B16" s="262"/>
      <c r="C16" s="262"/>
      <c r="D16" s="262"/>
      <c r="E16" s="262"/>
      <c r="F16" s="262"/>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62" t="s">
        <v>405</v>
      </c>
      <c r="B17" s="262"/>
      <c r="C17" s="262"/>
      <c r="D17" s="262"/>
      <c r="E17" s="262"/>
      <c r="F17" s="262"/>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62" t="s">
        <v>406</v>
      </c>
      <c r="B18" s="262"/>
      <c r="C18" s="262"/>
      <c r="D18" s="262"/>
      <c r="E18" s="262"/>
      <c r="F18" s="262"/>
      <c r="G18" s="82">
        <v>12</v>
      </c>
      <c r="H18" s="84">
        <v>0</v>
      </c>
      <c r="I18" s="84">
        <v>0</v>
      </c>
      <c r="J18" s="84">
        <v>0</v>
      </c>
      <c r="K18" s="84">
        <v>0</v>
      </c>
      <c r="L18" s="84">
        <v>0</v>
      </c>
      <c r="M18" s="84">
        <v>0</v>
      </c>
      <c r="N18" s="85">
        <v>-239996</v>
      </c>
      <c r="O18" s="85">
        <v>0</v>
      </c>
      <c r="P18" s="85">
        <v>0</v>
      </c>
      <c r="Q18" s="85">
        <v>0</v>
      </c>
      <c r="R18" s="85">
        <v>0</v>
      </c>
      <c r="S18" s="85">
        <v>0</v>
      </c>
      <c r="T18" s="85">
        <v>0</v>
      </c>
      <c r="U18" s="85">
        <v>0</v>
      </c>
      <c r="V18" s="85">
        <v>0</v>
      </c>
      <c r="W18" s="85">
        <v>0</v>
      </c>
      <c r="X18" s="86">
        <f t="shared" si="5"/>
        <v>-239996</v>
      </c>
      <c r="Y18" s="85">
        <v>0</v>
      </c>
      <c r="Z18" s="86">
        <f t="shared" si="4"/>
        <v>-239996</v>
      </c>
    </row>
    <row r="19" spans="1:26" x14ac:dyDescent="0.25">
      <c r="A19" s="262" t="s">
        <v>407</v>
      </c>
      <c r="B19" s="262"/>
      <c r="C19" s="262"/>
      <c r="D19" s="262"/>
      <c r="E19" s="262"/>
      <c r="F19" s="262"/>
      <c r="G19" s="82">
        <v>13</v>
      </c>
      <c r="H19" s="85">
        <v>0</v>
      </c>
      <c r="I19" s="85">
        <v>0</v>
      </c>
      <c r="J19" s="85">
        <v>0</v>
      </c>
      <c r="K19" s="85">
        <v>0</v>
      </c>
      <c r="L19" s="85">
        <v>0</v>
      </c>
      <c r="M19" s="85">
        <v>0</v>
      </c>
      <c r="N19" s="85">
        <v>-19548406</v>
      </c>
      <c r="O19" s="85">
        <v>0</v>
      </c>
      <c r="P19" s="85">
        <v>0</v>
      </c>
      <c r="Q19" s="85">
        <v>0</v>
      </c>
      <c r="R19" s="85">
        <v>0</v>
      </c>
      <c r="S19" s="85">
        <v>0</v>
      </c>
      <c r="T19" s="85">
        <v>0</v>
      </c>
      <c r="U19" s="85">
        <v>0</v>
      </c>
      <c r="V19" s="85">
        <v>-350832</v>
      </c>
      <c r="W19" s="85">
        <v>0</v>
      </c>
      <c r="X19" s="86">
        <f t="shared" si="5"/>
        <v>-19899238</v>
      </c>
      <c r="Y19" s="85">
        <v>26355024</v>
      </c>
      <c r="Z19" s="86">
        <f t="shared" si="4"/>
        <v>6455786</v>
      </c>
    </row>
    <row r="20" spans="1:26" x14ac:dyDescent="0.25">
      <c r="A20" s="262" t="s">
        <v>408</v>
      </c>
      <c r="B20" s="262"/>
      <c r="C20" s="262"/>
      <c r="D20" s="262"/>
      <c r="E20" s="262"/>
      <c r="F20" s="262"/>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62" t="s">
        <v>409</v>
      </c>
      <c r="B21" s="262"/>
      <c r="C21" s="262"/>
      <c r="D21" s="262"/>
      <c r="E21" s="262"/>
      <c r="F21" s="262"/>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62" t="s">
        <v>410</v>
      </c>
      <c r="B22" s="262"/>
      <c r="C22" s="262"/>
      <c r="D22" s="262"/>
      <c r="E22" s="262"/>
      <c r="F22" s="262"/>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62" t="s">
        <v>411</v>
      </c>
      <c r="B23" s="262"/>
      <c r="C23" s="262"/>
      <c r="D23" s="262"/>
      <c r="E23" s="262"/>
      <c r="F23" s="262"/>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62" t="s">
        <v>412</v>
      </c>
      <c r="B24" s="262"/>
      <c r="C24" s="262"/>
      <c r="D24" s="262"/>
      <c r="E24" s="262"/>
      <c r="F24" s="262"/>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62" t="s">
        <v>413</v>
      </c>
      <c r="B25" s="262"/>
      <c r="C25" s="262"/>
      <c r="D25" s="262"/>
      <c r="E25" s="262"/>
      <c r="F25" s="262"/>
      <c r="G25" s="82">
        <v>19</v>
      </c>
      <c r="H25" s="85">
        <v>2606299</v>
      </c>
      <c r="I25" s="85">
        <v>45284747</v>
      </c>
      <c r="J25" s="85">
        <v>0</v>
      </c>
      <c r="K25" s="85">
        <v>0</v>
      </c>
      <c r="L25" s="85">
        <v>0</v>
      </c>
      <c r="M25" s="85">
        <v>0</v>
      </c>
      <c r="N25" s="85">
        <v>0</v>
      </c>
      <c r="O25" s="85">
        <v>0</v>
      </c>
      <c r="P25" s="85">
        <v>0</v>
      </c>
      <c r="Q25" s="85">
        <v>0</v>
      </c>
      <c r="R25" s="85">
        <v>0</v>
      </c>
      <c r="S25" s="85">
        <v>0</v>
      </c>
      <c r="T25" s="85">
        <v>0</v>
      </c>
      <c r="U25" s="85">
        <v>0</v>
      </c>
      <c r="V25" s="85">
        <v>0</v>
      </c>
      <c r="W25" s="85">
        <v>0</v>
      </c>
      <c r="X25" s="86">
        <f t="shared" si="5"/>
        <v>47891046</v>
      </c>
      <c r="Y25" s="85">
        <v>57059347</v>
      </c>
      <c r="Z25" s="86">
        <f t="shared" ref="Z25" si="6">X25+Y25</f>
        <v>104950393</v>
      </c>
    </row>
    <row r="26" spans="1:26" x14ac:dyDescent="0.25">
      <c r="A26" s="262" t="s">
        <v>414</v>
      </c>
      <c r="B26" s="262"/>
      <c r="C26" s="262"/>
      <c r="D26" s="262"/>
      <c r="E26" s="262"/>
      <c r="F26" s="262"/>
      <c r="G26" s="82">
        <v>20</v>
      </c>
      <c r="H26" s="85">
        <v>0</v>
      </c>
      <c r="I26" s="85">
        <v>0</v>
      </c>
      <c r="J26" s="85">
        <v>0</v>
      </c>
      <c r="K26" s="85">
        <v>0</v>
      </c>
      <c r="L26" s="85">
        <v>0</v>
      </c>
      <c r="M26" s="85">
        <v>0</v>
      </c>
      <c r="N26" s="85">
        <v>0</v>
      </c>
      <c r="O26" s="85">
        <v>0</v>
      </c>
      <c r="P26" s="85">
        <v>0</v>
      </c>
      <c r="Q26" s="85">
        <v>0</v>
      </c>
      <c r="R26" s="85">
        <v>0</v>
      </c>
      <c r="S26" s="85">
        <v>0</v>
      </c>
      <c r="T26" s="85">
        <v>0</v>
      </c>
      <c r="U26" s="85">
        <v>0</v>
      </c>
      <c r="V26" s="85">
        <v>-2258674</v>
      </c>
      <c r="W26" s="85">
        <v>0</v>
      </c>
      <c r="X26" s="86">
        <f t="shared" si="5"/>
        <v>-2258674</v>
      </c>
      <c r="Y26" s="85">
        <v>0</v>
      </c>
      <c r="Z26" s="86">
        <f t="shared" si="4"/>
        <v>-2258674</v>
      </c>
    </row>
    <row r="27" spans="1:26" x14ac:dyDescent="0.25">
      <c r="A27" s="262" t="s">
        <v>415</v>
      </c>
      <c r="B27" s="262"/>
      <c r="C27" s="262"/>
      <c r="D27" s="262"/>
      <c r="E27" s="262"/>
      <c r="F27" s="262"/>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5">
      <c r="A28" s="262" t="s">
        <v>416</v>
      </c>
      <c r="B28" s="262"/>
      <c r="C28" s="262"/>
      <c r="D28" s="262"/>
      <c r="E28" s="262"/>
      <c r="F28" s="262"/>
      <c r="G28" s="82">
        <v>22</v>
      </c>
      <c r="H28" s="85">
        <v>0</v>
      </c>
      <c r="I28" s="85">
        <v>0</v>
      </c>
      <c r="J28" s="85">
        <v>407873</v>
      </c>
      <c r="K28" s="85">
        <v>0</v>
      </c>
      <c r="L28" s="85">
        <v>0</v>
      </c>
      <c r="M28" s="85">
        <v>0</v>
      </c>
      <c r="N28" s="85">
        <v>0</v>
      </c>
      <c r="O28" s="85">
        <v>0</v>
      </c>
      <c r="P28" s="85">
        <v>0</v>
      </c>
      <c r="Q28" s="85">
        <v>0</v>
      </c>
      <c r="R28" s="85">
        <v>0</v>
      </c>
      <c r="S28" s="85">
        <v>0</v>
      </c>
      <c r="T28" s="85">
        <v>0</v>
      </c>
      <c r="U28" s="85">
        <v>0</v>
      </c>
      <c r="V28" s="85">
        <v>-407873</v>
      </c>
      <c r="W28" s="85">
        <v>0</v>
      </c>
      <c r="X28" s="86">
        <f t="shared" si="5"/>
        <v>0</v>
      </c>
      <c r="Y28" s="85">
        <v>0</v>
      </c>
      <c r="Z28" s="86">
        <f t="shared" si="4"/>
        <v>0</v>
      </c>
    </row>
    <row r="29" spans="1:26" x14ac:dyDescent="0.25">
      <c r="A29" s="262" t="s">
        <v>417</v>
      </c>
      <c r="B29" s="262"/>
      <c r="C29" s="262"/>
      <c r="D29" s="262"/>
      <c r="E29" s="262"/>
      <c r="F29" s="262"/>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63" t="s">
        <v>418</v>
      </c>
      <c r="B30" s="263"/>
      <c r="C30" s="263"/>
      <c r="D30" s="263"/>
      <c r="E30" s="263"/>
      <c r="F30" s="263"/>
      <c r="G30" s="83">
        <v>24</v>
      </c>
      <c r="H30" s="87">
        <f>SUM(H10:H29)</f>
        <v>15640099</v>
      </c>
      <c r="I30" s="87">
        <f t="shared" ref="I30:Z30" si="7">SUM(I10:I29)</f>
        <v>65068457</v>
      </c>
      <c r="J30" s="87">
        <f t="shared" si="7"/>
        <v>2404708</v>
      </c>
      <c r="K30" s="87">
        <f t="shared" si="7"/>
        <v>0</v>
      </c>
      <c r="L30" s="87">
        <f t="shared" si="7"/>
        <v>0</v>
      </c>
      <c r="M30" s="87">
        <f t="shared" si="7"/>
        <v>0</v>
      </c>
      <c r="N30" s="87">
        <f t="shared" si="7"/>
        <v>-43107403</v>
      </c>
      <c r="O30" s="87">
        <f t="shared" si="7"/>
        <v>0</v>
      </c>
      <c r="P30" s="87">
        <f t="shared" si="7"/>
        <v>0</v>
      </c>
      <c r="Q30" s="87">
        <f t="shared" si="7"/>
        <v>0</v>
      </c>
      <c r="R30" s="87">
        <f t="shared" si="7"/>
        <v>0</v>
      </c>
      <c r="S30" s="87">
        <f t="shared" si="7"/>
        <v>0</v>
      </c>
      <c r="T30" s="87">
        <f t="shared" si="7"/>
        <v>-334888</v>
      </c>
      <c r="U30" s="87">
        <f t="shared" si="7"/>
        <v>0</v>
      </c>
      <c r="V30" s="87">
        <f t="shared" si="7"/>
        <v>16075416</v>
      </c>
      <c r="W30" s="87">
        <f t="shared" si="7"/>
        <v>8266291</v>
      </c>
      <c r="X30" s="87">
        <f>SUM(X10:X29)</f>
        <v>64012680</v>
      </c>
      <c r="Y30" s="87">
        <f t="shared" si="7"/>
        <v>113155758</v>
      </c>
      <c r="Z30" s="87">
        <f t="shared" si="7"/>
        <v>177168438</v>
      </c>
    </row>
    <row r="31" spans="1:26" x14ac:dyDescent="0.25">
      <c r="A31" s="270" t="s">
        <v>419</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1:26" ht="36.75" customHeight="1" x14ac:dyDescent="0.25">
      <c r="A32" s="274" t="s">
        <v>420</v>
      </c>
      <c r="B32" s="274"/>
      <c r="C32" s="274"/>
      <c r="D32" s="274"/>
      <c r="E32" s="274"/>
      <c r="F32" s="274"/>
      <c r="G32" s="83">
        <v>25</v>
      </c>
      <c r="H32" s="87">
        <f>SUM(H12:H20)</f>
        <v>0</v>
      </c>
      <c r="I32" s="87">
        <f t="shared" ref="I32:Z32" si="8">SUM(I12:I20)</f>
        <v>0</v>
      </c>
      <c r="J32" s="87">
        <f t="shared" si="8"/>
        <v>0</v>
      </c>
      <c r="K32" s="87">
        <f t="shared" si="8"/>
        <v>0</v>
      </c>
      <c r="L32" s="87">
        <f t="shared" si="8"/>
        <v>0</v>
      </c>
      <c r="M32" s="87">
        <f t="shared" si="8"/>
        <v>0</v>
      </c>
      <c r="N32" s="87">
        <f t="shared" si="8"/>
        <v>-19788402</v>
      </c>
      <c r="O32" s="87">
        <f t="shared" si="8"/>
        <v>0</v>
      </c>
      <c r="P32" s="87">
        <f t="shared" si="8"/>
        <v>0</v>
      </c>
      <c r="Q32" s="87">
        <f t="shared" si="8"/>
        <v>0</v>
      </c>
      <c r="R32" s="87">
        <f t="shared" si="8"/>
        <v>0</v>
      </c>
      <c r="S32" s="87">
        <f t="shared" si="8"/>
        <v>0</v>
      </c>
      <c r="T32" s="87">
        <f t="shared" si="8"/>
        <v>1252847</v>
      </c>
      <c r="U32" s="87">
        <f t="shared" ref="U32" si="9">SUM(U12:U20)</f>
        <v>0</v>
      </c>
      <c r="V32" s="87">
        <f t="shared" si="8"/>
        <v>-350832</v>
      </c>
      <c r="W32" s="87">
        <f t="shared" si="8"/>
        <v>0</v>
      </c>
      <c r="X32" s="87">
        <f>SUM(X12:X20)</f>
        <v>-18886387</v>
      </c>
      <c r="Y32" s="87">
        <f t="shared" si="8"/>
        <v>26355024</v>
      </c>
      <c r="Z32" s="87">
        <f t="shared" si="8"/>
        <v>7468637</v>
      </c>
    </row>
    <row r="33" spans="1:26" ht="31.5" customHeight="1" x14ac:dyDescent="0.25">
      <c r="A33" s="274" t="s">
        <v>421</v>
      </c>
      <c r="B33" s="274"/>
      <c r="C33" s="274"/>
      <c r="D33" s="274"/>
      <c r="E33" s="274"/>
      <c r="F33" s="274"/>
      <c r="G33" s="83">
        <v>26</v>
      </c>
      <c r="H33" s="87">
        <f>H11+H32</f>
        <v>0</v>
      </c>
      <c r="I33" s="87">
        <f t="shared" ref="I33:Z33" si="10">I11+I32</f>
        <v>0</v>
      </c>
      <c r="J33" s="87">
        <f t="shared" si="10"/>
        <v>0</v>
      </c>
      <c r="K33" s="87">
        <f t="shared" si="10"/>
        <v>0</v>
      </c>
      <c r="L33" s="87">
        <f t="shared" si="10"/>
        <v>0</v>
      </c>
      <c r="M33" s="87">
        <f t="shared" si="10"/>
        <v>0</v>
      </c>
      <c r="N33" s="87">
        <f t="shared" si="10"/>
        <v>-19788402</v>
      </c>
      <c r="O33" s="87">
        <f t="shared" si="10"/>
        <v>0</v>
      </c>
      <c r="P33" s="87">
        <f t="shared" si="10"/>
        <v>0</v>
      </c>
      <c r="Q33" s="87">
        <f t="shared" si="10"/>
        <v>0</v>
      </c>
      <c r="R33" s="87">
        <f t="shared" si="10"/>
        <v>0</v>
      </c>
      <c r="S33" s="87">
        <f t="shared" si="10"/>
        <v>0</v>
      </c>
      <c r="T33" s="87">
        <f t="shared" si="10"/>
        <v>1252847</v>
      </c>
      <c r="U33" s="87">
        <f t="shared" ref="U33" si="11">U11+U32</f>
        <v>0</v>
      </c>
      <c r="V33" s="87">
        <f t="shared" si="10"/>
        <v>-350832</v>
      </c>
      <c r="W33" s="87">
        <f t="shared" si="10"/>
        <v>8266291</v>
      </c>
      <c r="X33" s="87">
        <f>X11+X32</f>
        <v>-10620096</v>
      </c>
      <c r="Y33" s="87">
        <f t="shared" si="10"/>
        <v>26992116</v>
      </c>
      <c r="Z33" s="87">
        <f t="shared" si="10"/>
        <v>16372020</v>
      </c>
    </row>
    <row r="34" spans="1:26" ht="30.75" customHeight="1" x14ac:dyDescent="0.25">
      <c r="A34" s="274" t="s">
        <v>422</v>
      </c>
      <c r="B34" s="274"/>
      <c r="C34" s="274"/>
      <c r="D34" s="274"/>
      <c r="E34" s="274"/>
      <c r="F34" s="274"/>
      <c r="G34" s="83">
        <v>27</v>
      </c>
      <c r="H34" s="87">
        <f>SUM(H21:H29)</f>
        <v>2606299</v>
      </c>
      <c r="I34" s="87">
        <f t="shared" ref="I34:Z34" si="12">SUM(I21:I29)</f>
        <v>45284747</v>
      </c>
      <c r="J34" s="87">
        <f t="shared" si="12"/>
        <v>407873</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-2666547</v>
      </c>
      <c r="W34" s="87">
        <f t="shared" si="12"/>
        <v>0</v>
      </c>
      <c r="X34" s="87">
        <f>SUM(X21:X29)</f>
        <v>45632372</v>
      </c>
      <c r="Y34" s="87">
        <f t="shared" si="12"/>
        <v>57059347</v>
      </c>
      <c r="Z34" s="87">
        <f t="shared" si="12"/>
        <v>102691719</v>
      </c>
    </row>
    <row r="35" spans="1:26" x14ac:dyDescent="0.25">
      <c r="A35" s="270" t="s">
        <v>162</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x14ac:dyDescent="0.25">
      <c r="A36" s="273" t="s">
        <v>423</v>
      </c>
      <c r="B36" s="273"/>
      <c r="C36" s="273"/>
      <c r="D36" s="273"/>
      <c r="E36" s="273"/>
      <c r="F36" s="273"/>
      <c r="G36" s="82">
        <v>28</v>
      </c>
      <c r="H36" s="85">
        <v>15640099</v>
      </c>
      <c r="I36" s="85">
        <v>65068457</v>
      </c>
      <c r="J36" s="85">
        <v>2404708</v>
      </c>
      <c r="K36" s="85">
        <v>0</v>
      </c>
      <c r="L36" s="85">
        <v>0</v>
      </c>
      <c r="M36" s="85">
        <v>0</v>
      </c>
      <c r="N36" s="85">
        <v>-43107403</v>
      </c>
      <c r="O36" s="85">
        <v>0</v>
      </c>
      <c r="P36" s="85">
        <v>0</v>
      </c>
      <c r="Q36" s="85">
        <v>0</v>
      </c>
      <c r="R36" s="85">
        <v>0</v>
      </c>
      <c r="S36" s="85">
        <v>0</v>
      </c>
      <c r="T36" s="85">
        <v>-334887</v>
      </c>
      <c r="U36" s="85">
        <v>0</v>
      </c>
      <c r="V36" s="85">
        <v>24341706</v>
      </c>
      <c r="W36" s="85">
        <v>0</v>
      </c>
      <c r="X36" s="86">
        <f>H36+I36+J36+K36-L36+M36+N36+O36+P36+Q36+R36+V36+W36+S36+T36+U36</f>
        <v>64012680</v>
      </c>
      <c r="Y36" s="85">
        <v>113155758</v>
      </c>
      <c r="Z36" s="86">
        <f t="shared" ref="Z36:Z38" si="14">X36+Y36</f>
        <v>177168438</v>
      </c>
    </row>
    <row r="37" spans="1:26" x14ac:dyDescent="0.25">
      <c r="A37" s="262" t="s">
        <v>396</v>
      </c>
      <c r="B37" s="262"/>
      <c r="C37" s="262"/>
      <c r="D37" s="262"/>
      <c r="E37" s="262"/>
      <c r="F37" s="262"/>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62" t="s">
        <v>397</v>
      </c>
      <c r="B38" s="262"/>
      <c r="C38" s="262"/>
      <c r="D38" s="262"/>
      <c r="E38" s="262"/>
      <c r="F38" s="262"/>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63" t="s">
        <v>424</v>
      </c>
      <c r="B39" s="263"/>
      <c r="C39" s="263"/>
      <c r="D39" s="263"/>
      <c r="E39" s="263"/>
      <c r="F39" s="263"/>
      <c r="G39" s="83">
        <v>31</v>
      </c>
      <c r="H39" s="87">
        <f>H36+H37+H38</f>
        <v>15640099</v>
      </c>
      <c r="I39" s="87">
        <f t="shared" ref="I39:V39" si="16">I36+I37+I38</f>
        <v>65068457</v>
      </c>
      <c r="J39" s="87">
        <f t="shared" si="16"/>
        <v>2404708</v>
      </c>
      <c r="K39" s="87">
        <f t="shared" si="16"/>
        <v>0</v>
      </c>
      <c r="L39" s="87">
        <f t="shared" si="16"/>
        <v>0</v>
      </c>
      <c r="M39" s="87">
        <f t="shared" si="16"/>
        <v>0</v>
      </c>
      <c r="N39" s="87">
        <f t="shared" si="16"/>
        <v>-43107403</v>
      </c>
      <c r="O39" s="87">
        <f t="shared" si="16"/>
        <v>0</v>
      </c>
      <c r="P39" s="87">
        <f t="shared" si="16"/>
        <v>0</v>
      </c>
      <c r="Q39" s="87">
        <f t="shared" si="16"/>
        <v>0</v>
      </c>
      <c r="R39" s="87">
        <f t="shared" si="16"/>
        <v>0</v>
      </c>
      <c r="S39" s="87">
        <f t="shared" si="16"/>
        <v>0</v>
      </c>
      <c r="T39" s="87">
        <f t="shared" si="16"/>
        <v>-334887</v>
      </c>
      <c r="U39" s="87">
        <f t="shared" si="16"/>
        <v>0</v>
      </c>
      <c r="V39" s="87">
        <f t="shared" si="16"/>
        <v>24341706</v>
      </c>
      <c r="W39" s="87">
        <f>W36+W37+W38</f>
        <v>0</v>
      </c>
      <c r="X39" s="87">
        <f>X36+X37+X38</f>
        <v>64012680</v>
      </c>
      <c r="Y39" s="87">
        <f>Y36+Y37+Y38</f>
        <v>113155758</v>
      </c>
      <c r="Z39" s="87">
        <f>Z36+Z37+Z38</f>
        <v>177168438</v>
      </c>
    </row>
    <row r="40" spans="1:26" x14ac:dyDescent="0.25">
      <c r="A40" s="262" t="s">
        <v>399</v>
      </c>
      <c r="B40" s="262"/>
      <c r="C40" s="262"/>
      <c r="D40" s="262"/>
      <c r="E40" s="262"/>
      <c r="F40" s="262"/>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4952737</v>
      </c>
      <c r="X40" s="86">
        <f>H40+I40+J40+K40-L40+M40+N40+O40+P40+Q40+R40+V40+W40+S40+T40+U40</f>
        <v>4952737</v>
      </c>
      <c r="Y40" s="85">
        <v>3087246</v>
      </c>
      <c r="Z40" s="86">
        <f t="shared" ref="Z40:Z58" si="17">X40+Y40</f>
        <v>8039983</v>
      </c>
    </row>
    <row r="41" spans="1:26" x14ac:dyDescent="0.25">
      <c r="A41" s="262" t="s">
        <v>400</v>
      </c>
      <c r="B41" s="262"/>
      <c r="C41" s="262"/>
      <c r="D41" s="262"/>
      <c r="E41" s="262"/>
      <c r="F41" s="262"/>
      <c r="G41" s="82">
        <v>33</v>
      </c>
      <c r="H41" s="84">
        <v>0</v>
      </c>
      <c r="I41" s="84">
        <v>0</v>
      </c>
      <c r="J41" s="84">
        <v>0</v>
      </c>
      <c r="K41" s="84">
        <v>0</v>
      </c>
      <c r="L41" s="84">
        <v>0</v>
      </c>
      <c r="M41" s="84">
        <v>0</v>
      </c>
      <c r="N41" s="85">
        <v>0</v>
      </c>
      <c r="O41" s="84">
        <v>0</v>
      </c>
      <c r="P41" s="84">
        <v>0</v>
      </c>
      <c r="Q41" s="84">
        <v>0</v>
      </c>
      <c r="R41" s="84">
        <v>0</v>
      </c>
      <c r="S41" s="84">
        <v>0</v>
      </c>
      <c r="T41" s="85">
        <v>-4361858</v>
      </c>
      <c r="U41" s="85">
        <v>0</v>
      </c>
      <c r="V41" s="84">
        <v>0</v>
      </c>
      <c r="W41" s="84">
        <v>0</v>
      </c>
      <c r="X41" s="86">
        <f t="shared" ref="X41:X58" si="18">H41+I41+J41+K41-L41+M41+N41+O41+P41+Q41+R41+V41+W41+S41+T41+U41</f>
        <v>-4361858</v>
      </c>
      <c r="Y41" s="85">
        <v>0</v>
      </c>
      <c r="Z41" s="86">
        <f t="shared" si="17"/>
        <v>-4361858</v>
      </c>
    </row>
    <row r="42" spans="1:26" ht="27" customHeight="1" x14ac:dyDescent="0.25">
      <c r="A42" s="262" t="s">
        <v>401</v>
      </c>
      <c r="B42" s="262"/>
      <c r="C42" s="262"/>
      <c r="D42" s="262"/>
      <c r="E42" s="262"/>
      <c r="F42" s="262"/>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62" t="s">
        <v>402</v>
      </c>
      <c r="B43" s="262"/>
      <c r="C43" s="262"/>
      <c r="D43" s="262"/>
      <c r="E43" s="262"/>
      <c r="F43" s="262"/>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62" t="s">
        <v>403</v>
      </c>
      <c r="B44" s="262"/>
      <c r="C44" s="262"/>
      <c r="D44" s="262"/>
      <c r="E44" s="262"/>
      <c r="F44" s="262"/>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62" t="s">
        <v>404</v>
      </c>
      <c r="B45" s="262"/>
      <c r="C45" s="262"/>
      <c r="D45" s="262"/>
      <c r="E45" s="262"/>
      <c r="F45" s="262"/>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62" t="s">
        <v>405</v>
      </c>
      <c r="B46" s="262"/>
      <c r="C46" s="262"/>
      <c r="D46" s="262"/>
      <c r="E46" s="262"/>
      <c r="F46" s="262"/>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62" t="s">
        <v>406</v>
      </c>
      <c r="B47" s="262"/>
      <c r="C47" s="262"/>
      <c r="D47" s="262"/>
      <c r="E47" s="262"/>
      <c r="F47" s="262"/>
      <c r="G47" s="82">
        <v>39</v>
      </c>
      <c r="H47" s="84">
        <v>0</v>
      </c>
      <c r="I47" s="84">
        <v>0</v>
      </c>
      <c r="J47" s="84">
        <v>0</v>
      </c>
      <c r="K47" s="84">
        <v>0</v>
      </c>
      <c r="L47" s="84">
        <v>0</v>
      </c>
      <c r="M47" s="84">
        <v>0</v>
      </c>
      <c r="N47" s="85">
        <v>-505636</v>
      </c>
      <c r="O47" s="85">
        <v>0</v>
      </c>
      <c r="P47" s="85">
        <v>0</v>
      </c>
      <c r="Q47" s="85">
        <v>0</v>
      </c>
      <c r="R47" s="85">
        <v>0</v>
      </c>
      <c r="S47" s="85">
        <v>0</v>
      </c>
      <c r="T47" s="85">
        <v>0</v>
      </c>
      <c r="U47" s="85">
        <v>0</v>
      </c>
      <c r="V47" s="85">
        <v>0</v>
      </c>
      <c r="W47" s="85">
        <v>0</v>
      </c>
      <c r="X47" s="86">
        <f t="shared" si="18"/>
        <v>-505636</v>
      </c>
      <c r="Y47" s="85">
        <v>0</v>
      </c>
      <c r="Z47" s="86">
        <f t="shared" si="17"/>
        <v>-505636</v>
      </c>
    </row>
    <row r="48" spans="1:26" x14ac:dyDescent="0.25">
      <c r="A48" s="262" t="s">
        <v>407</v>
      </c>
      <c r="B48" s="262"/>
      <c r="C48" s="262"/>
      <c r="D48" s="262"/>
      <c r="E48" s="262"/>
      <c r="F48" s="262"/>
      <c r="G48" s="82">
        <v>40</v>
      </c>
      <c r="H48" s="85">
        <v>0</v>
      </c>
      <c r="I48" s="85">
        <v>0</v>
      </c>
      <c r="J48" s="85">
        <v>0</v>
      </c>
      <c r="K48" s="85">
        <v>0</v>
      </c>
      <c r="L48" s="85">
        <v>0</v>
      </c>
      <c r="M48" s="85">
        <v>0</v>
      </c>
      <c r="N48" s="85">
        <v>1578267</v>
      </c>
      <c r="O48" s="85">
        <v>0</v>
      </c>
      <c r="P48" s="85">
        <v>0</v>
      </c>
      <c r="Q48" s="85">
        <v>0</v>
      </c>
      <c r="R48" s="85">
        <v>0</v>
      </c>
      <c r="S48" s="85">
        <v>0</v>
      </c>
      <c r="T48" s="85">
        <v>0</v>
      </c>
      <c r="U48" s="85">
        <v>0</v>
      </c>
      <c r="V48" s="85">
        <v>0</v>
      </c>
      <c r="W48" s="85">
        <v>0</v>
      </c>
      <c r="X48" s="86">
        <f t="shared" si="18"/>
        <v>1578267</v>
      </c>
      <c r="Y48" s="85">
        <v>37281113</v>
      </c>
      <c r="Z48" s="86">
        <f t="shared" si="17"/>
        <v>38859380</v>
      </c>
    </row>
    <row r="49" spans="1:26" x14ac:dyDescent="0.25">
      <c r="A49" s="262" t="s">
        <v>408</v>
      </c>
      <c r="B49" s="262"/>
      <c r="C49" s="262"/>
      <c r="D49" s="262"/>
      <c r="E49" s="262"/>
      <c r="F49" s="262"/>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62" t="s">
        <v>409</v>
      </c>
      <c r="B50" s="262"/>
      <c r="C50" s="262"/>
      <c r="D50" s="262"/>
      <c r="E50" s="262"/>
      <c r="F50" s="262"/>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62" t="s">
        <v>410</v>
      </c>
      <c r="B51" s="262"/>
      <c r="C51" s="262"/>
      <c r="D51" s="262"/>
      <c r="E51" s="262"/>
      <c r="F51" s="262"/>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62" t="s">
        <v>411</v>
      </c>
      <c r="B52" s="262"/>
      <c r="C52" s="262"/>
      <c r="D52" s="262"/>
      <c r="E52" s="262"/>
      <c r="F52" s="262"/>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62" t="s">
        <v>412</v>
      </c>
      <c r="B53" s="262"/>
      <c r="C53" s="262"/>
      <c r="D53" s="262"/>
      <c r="E53" s="262"/>
      <c r="F53" s="262"/>
      <c r="G53" s="82">
        <v>45</v>
      </c>
      <c r="H53" s="85">
        <v>0</v>
      </c>
      <c r="I53" s="85">
        <v>0</v>
      </c>
      <c r="J53" s="85">
        <v>0</v>
      </c>
      <c r="K53" s="85">
        <v>673995</v>
      </c>
      <c r="L53" s="85">
        <v>673995</v>
      </c>
      <c r="M53" s="85">
        <v>0</v>
      </c>
      <c r="N53" s="85">
        <v>0</v>
      </c>
      <c r="O53" s="85">
        <v>0</v>
      </c>
      <c r="P53" s="85">
        <v>0</v>
      </c>
      <c r="Q53" s="85">
        <v>0</v>
      </c>
      <c r="R53" s="85">
        <v>0</v>
      </c>
      <c r="S53" s="85">
        <v>0</v>
      </c>
      <c r="T53" s="85">
        <v>0</v>
      </c>
      <c r="U53" s="85">
        <v>0</v>
      </c>
      <c r="V53" s="85">
        <v>-673995</v>
      </c>
      <c r="W53" s="85">
        <v>0</v>
      </c>
      <c r="X53" s="86">
        <f t="shared" si="18"/>
        <v>-673995</v>
      </c>
      <c r="Y53" s="85">
        <v>0</v>
      </c>
      <c r="Z53" s="86">
        <f t="shared" si="17"/>
        <v>-673995</v>
      </c>
    </row>
    <row r="54" spans="1:26" x14ac:dyDescent="0.25">
      <c r="A54" s="262" t="s">
        <v>413</v>
      </c>
      <c r="B54" s="262"/>
      <c r="C54" s="262"/>
      <c r="D54" s="262"/>
      <c r="E54" s="262"/>
      <c r="F54" s="262"/>
      <c r="G54" s="82">
        <v>46</v>
      </c>
      <c r="H54" s="85">
        <v>0</v>
      </c>
      <c r="I54" s="85">
        <v>0</v>
      </c>
      <c r="J54" s="85">
        <v>0</v>
      </c>
      <c r="K54" s="85">
        <v>0</v>
      </c>
      <c r="L54" s="85">
        <v>0</v>
      </c>
      <c r="M54" s="85">
        <v>0</v>
      </c>
      <c r="N54" s="85">
        <v>-4219836</v>
      </c>
      <c r="O54" s="85">
        <v>0</v>
      </c>
      <c r="P54" s="85">
        <v>0</v>
      </c>
      <c r="Q54" s="85">
        <v>0</v>
      </c>
      <c r="R54" s="85">
        <v>0</v>
      </c>
      <c r="S54" s="85">
        <v>0</v>
      </c>
      <c r="T54" s="85">
        <v>0</v>
      </c>
      <c r="U54" s="85">
        <v>0</v>
      </c>
      <c r="V54" s="85">
        <v>0</v>
      </c>
      <c r="W54" s="85">
        <v>0</v>
      </c>
      <c r="X54" s="86">
        <f t="shared" si="18"/>
        <v>-4219836</v>
      </c>
      <c r="Y54" s="85">
        <v>-555172</v>
      </c>
      <c r="Z54" s="86">
        <f t="shared" si="17"/>
        <v>-4775008</v>
      </c>
    </row>
    <row r="55" spans="1:26" x14ac:dyDescent="0.25">
      <c r="A55" s="262" t="s">
        <v>425</v>
      </c>
      <c r="B55" s="262"/>
      <c r="C55" s="262"/>
      <c r="D55" s="262"/>
      <c r="E55" s="262"/>
      <c r="F55" s="262"/>
      <c r="G55" s="82">
        <v>47</v>
      </c>
      <c r="H55" s="85">
        <v>0</v>
      </c>
      <c r="I55" s="85">
        <v>0</v>
      </c>
      <c r="J55" s="85">
        <v>0</v>
      </c>
      <c r="K55" s="85">
        <v>0</v>
      </c>
      <c r="L55" s="85">
        <v>0</v>
      </c>
      <c r="M55" s="85">
        <v>0</v>
      </c>
      <c r="N55" s="85">
        <v>0</v>
      </c>
      <c r="O55" s="85">
        <v>0</v>
      </c>
      <c r="P55" s="85">
        <v>0</v>
      </c>
      <c r="Q55" s="85">
        <v>0</v>
      </c>
      <c r="R55" s="85">
        <v>0</v>
      </c>
      <c r="S55" s="85">
        <v>0</v>
      </c>
      <c r="T55" s="85">
        <v>0</v>
      </c>
      <c r="U55" s="85">
        <v>0</v>
      </c>
      <c r="V55" s="85">
        <v>-2710405</v>
      </c>
      <c r="W55" s="85">
        <v>0</v>
      </c>
      <c r="X55" s="86">
        <f t="shared" si="18"/>
        <v>-2710405</v>
      </c>
      <c r="Y55" s="85">
        <v>0</v>
      </c>
      <c r="Z55" s="86">
        <f t="shared" si="17"/>
        <v>-2710405</v>
      </c>
    </row>
    <row r="56" spans="1:26" x14ac:dyDescent="0.25">
      <c r="A56" s="262" t="s">
        <v>415</v>
      </c>
      <c r="B56" s="262"/>
      <c r="C56" s="262"/>
      <c r="D56" s="262"/>
      <c r="E56" s="262"/>
      <c r="F56" s="262"/>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62" t="s">
        <v>426</v>
      </c>
      <c r="B57" s="262"/>
      <c r="C57" s="262"/>
      <c r="D57" s="262"/>
      <c r="E57" s="262"/>
      <c r="F57" s="262"/>
      <c r="G57" s="82">
        <v>49</v>
      </c>
      <c r="H57" s="85">
        <v>0</v>
      </c>
      <c r="I57" s="85">
        <v>0</v>
      </c>
      <c r="J57" s="85">
        <v>180169</v>
      </c>
      <c r="K57" s="85">
        <v>0</v>
      </c>
      <c r="L57" s="85">
        <v>0</v>
      </c>
      <c r="M57" s="85">
        <v>0</v>
      </c>
      <c r="N57" s="85">
        <v>0</v>
      </c>
      <c r="O57" s="85">
        <v>0</v>
      </c>
      <c r="P57" s="85">
        <v>0</v>
      </c>
      <c r="Q57" s="85">
        <v>0</v>
      </c>
      <c r="R57" s="85">
        <v>0</v>
      </c>
      <c r="S57" s="85">
        <v>0</v>
      </c>
      <c r="T57" s="85">
        <v>0</v>
      </c>
      <c r="U57" s="85">
        <v>0</v>
      </c>
      <c r="V57" s="85">
        <v>-180169</v>
      </c>
      <c r="W57" s="85">
        <v>0</v>
      </c>
      <c r="X57" s="86">
        <f t="shared" si="18"/>
        <v>0</v>
      </c>
      <c r="Y57" s="85">
        <v>0</v>
      </c>
      <c r="Z57" s="86">
        <f t="shared" si="17"/>
        <v>0</v>
      </c>
    </row>
    <row r="58" spans="1:26" x14ac:dyDescent="0.25">
      <c r="A58" s="262" t="s">
        <v>417</v>
      </c>
      <c r="B58" s="262"/>
      <c r="C58" s="262"/>
      <c r="D58" s="262"/>
      <c r="E58" s="262"/>
      <c r="F58" s="262"/>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63" t="s">
        <v>427</v>
      </c>
      <c r="B59" s="263"/>
      <c r="C59" s="263"/>
      <c r="D59" s="263"/>
      <c r="E59" s="263"/>
      <c r="F59" s="263"/>
      <c r="G59" s="83">
        <v>51</v>
      </c>
      <c r="H59" s="87">
        <f>SUM(H39:H58)</f>
        <v>15640099</v>
      </c>
      <c r="I59" s="87">
        <f t="shared" ref="I59:Z59" si="19">SUM(I39:I58)</f>
        <v>65068457</v>
      </c>
      <c r="J59" s="87">
        <f t="shared" si="19"/>
        <v>2584877</v>
      </c>
      <c r="K59" s="87">
        <f t="shared" si="19"/>
        <v>673995</v>
      </c>
      <c r="L59" s="87">
        <f t="shared" si="19"/>
        <v>673995</v>
      </c>
      <c r="M59" s="87">
        <f t="shared" si="19"/>
        <v>0</v>
      </c>
      <c r="N59" s="87">
        <f t="shared" si="19"/>
        <v>-46254608</v>
      </c>
      <c r="O59" s="87">
        <f t="shared" si="19"/>
        <v>0</v>
      </c>
      <c r="P59" s="87">
        <f t="shared" si="19"/>
        <v>0</v>
      </c>
      <c r="Q59" s="87">
        <f t="shared" si="19"/>
        <v>0</v>
      </c>
      <c r="R59" s="87">
        <f t="shared" si="19"/>
        <v>0</v>
      </c>
      <c r="S59" s="87">
        <f t="shared" si="19"/>
        <v>0</v>
      </c>
      <c r="T59" s="87">
        <f t="shared" si="19"/>
        <v>-4696745</v>
      </c>
      <c r="U59" s="87">
        <f t="shared" si="19"/>
        <v>0</v>
      </c>
      <c r="V59" s="87">
        <f t="shared" si="19"/>
        <v>20777137</v>
      </c>
      <c r="W59" s="87">
        <f t="shared" si="19"/>
        <v>4952737</v>
      </c>
      <c r="X59" s="87">
        <f>SUM(X39:X58)</f>
        <v>58071954</v>
      </c>
      <c r="Y59" s="87">
        <f t="shared" si="19"/>
        <v>152968945</v>
      </c>
      <c r="Z59" s="87">
        <f t="shared" si="19"/>
        <v>211040899</v>
      </c>
    </row>
    <row r="60" spans="1:26" x14ac:dyDescent="0.25">
      <c r="A60" s="270" t="s">
        <v>419</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1:26" ht="31.5" customHeight="1" x14ac:dyDescent="0.25">
      <c r="A61" s="274" t="s">
        <v>428</v>
      </c>
      <c r="B61" s="274"/>
      <c r="C61" s="274"/>
      <c r="D61" s="274"/>
      <c r="E61" s="274"/>
      <c r="F61" s="274"/>
      <c r="G61" s="83">
        <v>52</v>
      </c>
      <c r="H61" s="87">
        <f>SUM(H41:H49)</f>
        <v>0</v>
      </c>
      <c r="I61" s="87">
        <f t="shared" ref="I61:Z61" si="20">SUM(I41:I49)</f>
        <v>0</v>
      </c>
      <c r="J61" s="87">
        <f t="shared" si="20"/>
        <v>0</v>
      </c>
      <c r="K61" s="87">
        <f t="shared" si="20"/>
        <v>0</v>
      </c>
      <c r="L61" s="87">
        <f t="shared" si="20"/>
        <v>0</v>
      </c>
      <c r="M61" s="87">
        <f t="shared" si="20"/>
        <v>0</v>
      </c>
      <c r="N61" s="87">
        <f t="shared" si="20"/>
        <v>1072631</v>
      </c>
      <c r="O61" s="87">
        <f t="shared" si="20"/>
        <v>0</v>
      </c>
      <c r="P61" s="87">
        <f t="shared" si="20"/>
        <v>0</v>
      </c>
      <c r="Q61" s="87">
        <f t="shared" si="20"/>
        <v>0</v>
      </c>
      <c r="R61" s="87">
        <f t="shared" si="20"/>
        <v>0</v>
      </c>
      <c r="S61" s="87">
        <f t="shared" si="20"/>
        <v>0</v>
      </c>
      <c r="T61" s="87">
        <f t="shared" si="20"/>
        <v>-4361858</v>
      </c>
      <c r="U61" s="87">
        <f t="shared" ref="U61" si="21">SUM(U41:U49)</f>
        <v>0</v>
      </c>
      <c r="V61" s="87">
        <f t="shared" si="20"/>
        <v>0</v>
      </c>
      <c r="W61" s="87">
        <f t="shared" si="20"/>
        <v>0</v>
      </c>
      <c r="X61" s="87">
        <f>SUM(X41:X49)</f>
        <v>-3289227</v>
      </c>
      <c r="Y61" s="87">
        <f t="shared" si="20"/>
        <v>37281113</v>
      </c>
      <c r="Z61" s="87">
        <f t="shared" si="20"/>
        <v>33991886</v>
      </c>
    </row>
    <row r="62" spans="1:26" ht="27.75" customHeight="1" x14ac:dyDescent="0.25">
      <c r="A62" s="274" t="s">
        <v>429</v>
      </c>
      <c r="B62" s="274"/>
      <c r="C62" s="274"/>
      <c r="D62" s="274"/>
      <c r="E62" s="274"/>
      <c r="F62" s="274"/>
      <c r="G62" s="83">
        <v>53</v>
      </c>
      <c r="H62" s="87">
        <f>H40+H61</f>
        <v>0</v>
      </c>
      <c r="I62" s="87">
        <f t="shared" ref="I62:Z62" si="22">I40+I61</f>
        <v>0</v>
      </c>
      <c r="J62" s="87">
        <f t="shared" si="22"/>
        <v>0</v>
      </c>
      <c r="K62" s="87">
        <f t="shared" si="22"/>
        <v>0</v>
      </c>
      <c r="L62" s="87">
        <f t="shared" si="22"/>
        <v>0</v>
      </c>
      <c r="M62" s="87">
        <f t="shared" si="22"/>
        <v>0</v>
      </c>
      <c r="N62" s="87">
        <f t="shared" si="22"/>
        <v>1072631</v>
      </c>
      <c r="O62" s="87">
        <f t="shared" si="22"/>
        <v>0</v>
      </c>
      <c r="P62" s="87">
        <f t="shared" si="22"/>
        <v>0</v>
      </c>
      <c r="Q62" s="87">
        <f t="shared" si="22"/>
        <v>0</v>
      </c>
      <c r="R62" s="87">
        <f t="shared" si="22"/>
        <v>0</v>
      </c>
      <c r="S62" s="87">
        <f t="shared" si="22"/>
        <v>0</v>
      </c>
      <c r="T62" s="87">
        <f t="shared" si="22"/>
        <v>-4361858</v>
      </c>
      <c r="U62" s="87">
        <f t="shared" ref="U62" si="23">U40+U61</f>
        <v>0</v>
      </c>
      <c r="V62" s="87">
        <f t="shared" si="22"/>
        <v>0</v>
      </c>
      <c r="W62" s="87">
        <f t="shared" si="22"/>
        <v>4952737</v>
      </c>
      <c r="X62" s="87">
        <f>X40+X61</f>
        <v>1663510</v>
      </c>
      <c r="Y62" s="87">
        <f t="shared" si="22"/>
        <v>40368359</v>
      </c>
      <c r="Z62" s="87">
        <f t="shared" si="22"/>
        <v>42031869</v>
      </c>
    </row>
    <row r="63" spans="1:26" ht="29.25" customHeight="1" x14ac:dyDescent="0.25">
      <c r="A63" s="274" t="s">
        <v>430</v>
      </c>
      <c r="B63" s="274"/>
      <c r="C63" s="274"/>
      <c r="D63" s="274"/>
      <c r="E63" s="274"/>
      <c r="F63" s="274"/>
      <c r="G63" s="83">
        <v>54</v>
      </c>
      <c r="H63" s="87">
        <f>SUM(H50:H58)</f>
        <v>0</v>
      </c>
      <c r="I63" s="87">
        <f t="shared" ref="I63:Z63" si="24">SUM(I50:I58)</f>
        <v>0</v>
      </c>
      <c r="J63" s="87">
        <f t="shared" si="24"/>
        <v>180169</v>
      </c>
      <c r="K63" s="87">
        <f t="shared" si="24"/>
        <v>673995</v>
      </c>
      <c r="L63" s="87">
        <f t="shared" si="24"/>
        <v>673995</v>
      </c>
      <c r="M63" s="87">
        <f t="shared" si="24"/>
        <v>0</v>
      </c>
      <c r="N63" s="87">
        <f t="shared" si="24"/>
        <v>-4219836</v>
      </c>
      <c r="O63" s="87">
        <f t="shared" si="24"/>
        <v>0</v>
      </c>
      <c r="P63" s="87">
        <f t="shared" si="24"/>
        <v>0</v>
      </c>
      <c r="Q63" s="87">
        <f t="shared" si="24"/>
        <v>0</v>
      </c>
      <c r="R63" s="87">
        <f t="shared" si="24"/>
        <v>0</v>
      </c>
      <c r="S63" s="87">
        <f t="shared" si="24"/>
        <v>0</v>
      </c>
      <c r="T63" s="87">
        <f t="shared" si="24"/>
        <v>0</v>
      </c>
      <c r="U63" s="87">
        <f t="shared" ref="U63" si="25">SUM(U50:U58)</f>
        <v>0</v>
      </c>
      <c r="V63" s="87">
        <f t="shared" si="24"/>
        <v>-3564569</v>
      </c>
      <c r="W63" s="87">
        <f t="shared" si="24"/>
        <v>0</v>
      </c>
      <c r="X63" s="87">
        <f>SUM(X50:X58)</f>
        <v>-7604236</v>
      </c>
      <c r="Y63" s="87">
        <f t="shared" si="24"/>
        <v>-555172</v>
      </c>
      <c r="Z63" s="87">
        <f t="shared" si="24"/>
        <v>-8159408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75" t="s">
        <v>669</v>
      </c>
      <c r="B1" s="276"/>
      <c r="C1" s="276"/>
      <c r="D1" s="276"/>
      <c r="E1" s="276"/>
      <c r="F1" s="276"/>
      <c r="G1" s="276"/>
      <c r="H1" s="276"/>
      <c r="I1" s="276"/>
      <c r="J1" s="276"/>
    </row>
    <row r="2" spans="1:10" x14ac:dyDescent="0.25">
      <c r="A2" s="276"/>
      <c r="B2" s="276"/>
      <c r="C2" s="276"/>
      <c r="D2" s="276"/>
      <c r="E2" s="276"/>
      <c r="F2" s="276"/>
      <c r="G2" s="276"/>
      <c r="H2" s="276"/>
      <c r="I2" s="276"/>
      <c r="J2" s="276"/>
    </row>
    <row r="3" spans="1:10" x14ac:dyDescent="0.25">
      <c r="A3" s="276"/>
      <c r="B3" s="276"/>
      <c r="C3" s="276"/>
      <c r="D3" s="276"/>
      <c r="E3" s="276"/>
      <c r="F3" s="276"/>
      <c r="G3" s="276"/>
      <c r="H3" s="276"/>
      <c r="I3" s="276"/>
      <c r="J3" s="276"/>
    </row>
    <row r="4" spans="1:10" x14ac:dyDescent="0.25">
      <c r="A4" s="276"/>
      <c r="B4" s="276"/>
      <c r="C4" s="276"/>
      <c r="D4" s="276"/>
      <c r="E4" s="276"/>
      <c r="F4" s="276"/>
      <c r="G4" s="276"/>
      <c r="H4" s="276"/>
      <c r="I4" s="276"/>
      <c r="J4" s="276"/>
    </row>
    <row r="5" spans="1:10" x14ac:dyDescent="0.25">
      <c r="A5" s="276"/>
      <c r="B5" s="276"/>
      <c r="C5" s="276"/>
      <c r="D5" s="276"/>
      <c r="E5" s="276"/>
      <c r="F5" s="276"/>
      <c r="G5" s="276"/>
      <c r="H5" s="276"/>
      <c r="I5" s="276"/>
      <c r="J5" s="276"/>
    </row>
    <row r="6" spans="1:10" x14ac:dyDescent="0.25">
      <c r="A6" s="276"/>
      <c r="B6" s="276"/>
      <c r="C6" s="276"/>
      <c r="D6" s="276"/>
      <c r="E6" s="276"/>
      <c r="F6" s="276"/>
      <c r="G6" s="276"/>
      <c r="H6" s="276"/>
      <c r="I6" s="276"/>
      <c r="J6" s="276"/>
    </row>
    <row r="7" spans="1:10" x14ac:dyDescent="0.25">
      <c r="A7" s="276"/>
      <c r="B7" s="276"/>
      <c r="C7" s="276"/>
      <c r="D7" s="276"/>
      <c r="E7" s="276"/>
      <c r="F7" s="276"/>
      <c r="G7" s="276"/>
      <c r="H7" s="276"/>
      <c r="I7" s="276"/>
      <c r="J7" s="276"/>
    </row>
    <row r="8" spans="1:10" x14ac:dyDescent="0.25">
      <c r="A8" s="276"/>
      <c r="B8" s="276"/>
      <c r="C8" s="276"/>
      <c r="D8" s="276"/>
      <c r="E8" s="276"/>
      <c r="F8" s="276"/>
      <c r="G8" s="276"/>
      <c r="H8" s="276"/>
      <c r="I8" s="276"/>
      <c r="J8" s="276"/>
    </row>
    <row r="9" spans="1:10" x14ac:dyDescent="0.25">
      <c r="A9" s="276"/>
      <c r="B9" s="276"/>
      <c r="C9" s="276"/>
      <c r="D9" s="276"/>
      <c r="E9" s="276"/>
      <c r="F9" s="276"/>
      <c r="G9" s="276"/>
      <c r="H9" s="276"/>
      <c r="I9" s="276"/>
      <c r="J9" s="276"/>
    </row>
    <row r="10" spans="1:10" x14ac:dyDescent="0.25">
      <c r="A10" s="276"/>
      <c r="B10" s="276"/>
      <c r="C10" s="276"/>
      <c r="D10" s="276"/>
      <c r="E10" s="276"/>
      <c r="F10" s="276"/>
      <c r="G10" s="276"/>
      <c r="H10" s="276"/>
      <c r="I10" s="276"/>
      <c r="J10" s="276"/>
    </row>
    <row r="11" spans="1:10" x14ac:dyDescent="0.25">
      <c r="A11" s="276"/>
      <c r="B11" s="276"/>
      <c r="C11" s="276"/>
      <c r="D11" s="276"/>
      <c r="E11" s="276"/>
      <c r="F11" s="276"/>
      <c r="G11" s="276"/>
      <c r="H11" s="276"/>
      <c r="I11" s="276"/>
      <c r="J11" s="276"/>
    </row>
    <row r="12" spans="1:10" x14ac:dyDescent="0.25">
      <c r="A12" s="276"/>
      <c r="B12" s="276"/>
      <c r="C12" s="276"/>
      <c r="D12" s="276"/>
      <c r="E12" s="276"/>
      <c r="F12" s="276"/>
      <c r="G12" s="276"/>
      <c r="H12" s="276"/>
      <c r="I12" s="276"/>
      <c r="J12" s="276"/>
    </row>
    <row r="13" spans="1:10" x14ac:dyDescent="0.25">
      <c r="A13" s="276"/>
      <c r="B13" s="276"/>
      <c r="C13" s="276"/>
      <c r="D13" s="276"/>
      <c r="E13" s="276"/>
      <c r="F13" s="276"/>
      <c r="G13" s="276"/>
      <c r="H13" s="276"/>
      <c r="I13" s="276"/>
      <c r="J13" s="276"/>
    </row>
    <row r="14" spans="1:10" x14ac:dyDescent="0.25">
      <c r="A14" s="276"/>
      <c r="B14" s="276"/>
      <c r="C14" s="276"/>
      <c r="D14" s="276"/>
      <c r="E14" s="276"/>
      <c r="F14" s="276"/>
      <c r="G14" s="276"/>
      <c r="H14" s="276"/>
      <c r="I14" s="276"/>
      <c r="J14" s="276"/>
    </row>
    <row r="15" spans="1:10" x14ac:dyDescent="0.25">
      <c r="A15" s="276"/>
      <c r="B15" s="276"/>
      <c r="C15" s="276"/>
      <c r="D15" s="276"/>
      <c r="E15" s="276"/>
      <c r="F15" s="276"/>
      <c r="G15" s="276"/>
      <c r="H15" s="276"/>
      <c r="I15" s="276"/>
      <c r="J15" s="276"/>
    </row>
    <row r="16" spans="1:10" x14ac:dyDescent="0.25">
      <c r="A16" s="276"/>
      <c r="B16" s="276"/>
      <c r="C16" s="276"/>
      <c r="D16" s="276"/>
      <c r="E16" s="276"/>
      <c r="F16" s="276"/>
      <c r="G16" s="276"/>
      <c r="H16" s="276"/>
      <c r="I16" s="276"/>
      <c r="J16" s="276"/>
    </row>
    <row r="17" spans="1:10" x14ac:dyDescent="0.25">
      <c r="A17" s="276"/>
      <c r="B17" s="276"/>
      <c r="C17" s="276"/>
      <c r="D17" s="276"/>
      <c r="E17" s="276"/>
      <c r="F17" s="276"/>
      <c r="G17" s="276"/>
      <c r="H17" s="276"/>
      <c r="I17" s="276"/>
      <c r="J17" s="276"/>
    </row>
    <row r="18" spans="1:10" x14ac:dyDescent="0.25">
      <c r="A18" s="276"/>
      <c r="B18" s="276"/>
      <c r="C18" s="276"/>
      <c r="D18" s="276"/>
      <c r="E18" s="276"/>
      <c r="F18" s="276"/>
      <c r="G18" s="276"/>
      <c r="H18" s="276"/>
      <c r="I18" s="276"/>
      <c r="J18" s="276"/>
    </row>
    <row r="19" spans="1:10" x14ac:dyDescent="0.25">
      <c r="A19" s="276"/>
      <c r="B19" s="276"/>
      <c r="C19" s="276"/>
      <c r="D19" s="276"/>
      <c r="E19" s="276"/>
      <c r="F19" s="276"/>
      <c r="G19" s="276"/>
      <c r="H19" s="276"/>
      <c r="I19" s="276"/>
      <c r="J19" s="276"/>
    </row>
    <row r="20" spans="1:10" x14ac:dyDescent="0.25">
      <c r="A20" s="276"/>
      <c r="B20" s="276"/>
      <c r="C20" s="276"/>
      <c r="D20" s="276"/>
      <c r="E20" s="276"/>
      <c r="F20" s="276"/>
      <c r="G20" s="276"/>
      <c r="H20" s="276"/>
      <c r="I20" s="276"/>
      <c r="J20" s="276"/>
    </row>
    <row r="21" spans="1:10" x14ac:dyDescent="0.25">
      <c r="A21" s="276"/>
      <c r="B21" s="276"/>
      <c r="C21" s="276"/>
      <c r="D21" s="276"/>
      <c r="E21" s="276"/>
      <c r="F21" s="276"/>
      <c r="G21" s="276"/>
      <c r="H21" s="276"/>
      <c r="I21" s="276"/>
      <c r="J21" s="276"/>
    </row>
    <row r="22" spans="1:10" x14ac:dyDescent="0.25">
      <c r="A22" s="276"/>
      <c r="B22" s="276"/>
      <c r="C22" s="276"/>
      <c r="D22" s="276"/>
      <c r="E22" s="276"/>
      <c r="F22" s="276"/>
      <c r="G22" s="276"/>
      <c r="H22" s="276"/>
      <c r="I22" s="276"/>
      <c r="J22" s="276"/>
    </row>
    <row r="23" spans="1:10" x14ac:dyDescent="0.25">
      <c r="A23" s="276"/>
      <c r="B23" s="276"/>
      <c r="C23" s="276"/>
      <c r="D23" s="276"/>
      <c r="E23" s="276"/>
      <c r="F23" s="276"/>
      <c r="G23" s="276"/>
      <c r="H23" s="276"/>
      <c r="I23" s="276"/>
      <c r="J23" s="276"/>
    </row>
    <row r="24" spans="1:10" x14ac:dyDescent="0.25">
      <c r="A24" s="276"/>
      <c r="B24" s="276"/>
      <c r="C24" s="276"/>
      <c r="D24" s="276"/>
      <c r="E24" s="276"/>
      <c r="F24" s="276"/>
      <c r="G24" s="276"/>
      <c r="H24" s="276"/>
      <c r="I24" s="276"/>
      <c r="J24" s="276"/>
    </row>
    <row r="25" spans="1:10" ht="102.75" customHeight="1" x14ac:dyDescent="0.25">
      <c r="A25" s="276"/>
      <c r="B25" s="276"/>
      <c r="C25" s="276"/>
      <c r="D25" s="276"/>
      <c r="E25" s="276"/>
      <c r="F25" s="276"/>
      <c r="G25" s="276"/>
      <c r="H25" s="276"/>
      <c r="I25" s="276"/>
      <c r="J25" s="276"/>
    </row>
    <row r="26" spans="1:10" ht="104.25" customHeight="1" x14ac:dyDescent="0.25">
      <c r="A26" s="276"/>
      <c r="B26" s="276"/>
      <c r="C26" s="276"/>
      <c r="D26" s="276"/>
      <c r="E26" s="276"/>
      <c r="F26" s="276"/>
      <c r="G26" s="276"/>
      <c r="H26" s="276"/>
      <c r="I26" s="276"/>
      <c r="J26" s="276"/>
    </row>
    <row r="27" spans="1:10" ht="75" customHeight="1" x14ac:dyDescent="0.25">
      <c r="A27" s="276"/>
      <c r="B27" s="276"/>
      <c r="C27" s="276"/>
      <c r="D27" s="276"/>
      <c r="E27" s="276"/>
      <c r="F27" s="276"/>
      <c r="G27" s="276"/>
      <c r="H27" s="276"/>
      <c r="I27" s="276"/>
      <c r="J27" s="276"/>
    </row>
    <row r="28" spans="1:10" ht="87.75" customHeight="1" x14ac:dyDescent="0.25">
      <c r="A28" s="276"/>
      <c r="B28" s="276"/>
      <c r="C28" s="276"/>
      <c r="D28" s="276"/>
      <c r="E28" s="276"/>
      <c r="F28" s="276"/>
      <c r="G28" s="276"/>
      <c r="H28" s="276"/>
      <c r="I28" s="276"/>
      <c r="J28" s="276"/>
    </row>
    <row r="29" spans="1:10" ht="85.5" customHeight="1" x14ac:dyDescent="0.25">
      <c r="A29" s="276"/>
      <c r="B29" s="276"/>
      <c r="C29" s="276"/>
      <c r="D29" s="276"/>
      <c r="E29" s="276"/>
      <c r="F29" s="276"/>
      <c r="G29" s="276"/>
      <c r="H29" s="276"/>
      <c r="I29" s="276"/>
      <c r="J29" s="276"/>
    </row>
    <row r="30" spans="1:10" ht="262.5" customHeight="1" x14ac:dyDescent="0.25">
      <c r="A30" s="276"/>
      <c r="B30" s="276"/>
      <c r="C30" s="276"/>
      <c r="D30" s="276"/>
      <c r="E30" s="276"/>
      <c r="F30" s="276"/>
      <c r="G30" s="276"/>
      <c r="H30" s="276"/>
      <c r="I30" s="276"/>
      <c r="J30" s="276"/>
    </row>
  </sheetData>
  <mergeCells count="1">
    <mergeCell ref="A1:J30"/>
  </mergeCells>
  <pageMargins left="0.7" right="0.7" top="0.75" bottom="0.75" header="0.3" footer="0.3"/>
  <pageSetup paperSize="9" orientation="portrait" r:id="rId1"/>
  <headerFooter>
    <oddHeader>&amp;L&amp;"Aptos"&amp;10&amp;KFF0000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http://schemas.microsoft.com/office/infopath/2007/PartnerControls"/>
    <ds:schemaRef ds:uri="4ee641f4-781e-4612-a81a-44ebebf9d04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3ABE006-9C65-49C9-BB5B-AE404B7E1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2026-04-23T15:06:15Z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2026-04-14T13:05:49Z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9f0e8e85-6021-498f-b8ae-f34b073d86d0</vt:lpwstr>
  </property>
  <property fmtid="{D5CDD505-2E9C-101B-9397-08002B2CF9AE}" pid="9" name="MSIP_Label_b991ffe9-e2c7-4770-b301-6c383312e878_ContentBits">
    <vt:lpwstr>1</vt:lpwstr>
  </property>
  <property fmtid="{D5CDD505-2E9C-101B-9397-08002B2CF9AE}" pid="10" name="MSIP_Label_b991ffe9-e2c7-4770-b301-6c383312e878_Tag">
    <vt:lpwstr>10, 0, 1, 1</vt:lpwstr>
  </property>
</Properties>
</file>