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AA_Tools\Intern\Vorlagen\Diverse Intern\"/>
    </mc:Choice>
  </mc:AlternateContent>
  <xr:revisionPtr revIDLastSave="0" documentId="13_ncr:1_{453207AA-89B9-49C5-A7A9-D74280C2DAB7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Récapitulatif" sheetId="2" r:id="rId1"/>
    <sheet name="empl1" sheetId="3" r:id="rId2"/>
    <sheet name="empl2" sheetId="4" r:id="rId3"/>
    <sheet name="empl3" sheetId="7" r:id="rId4"/>
    <sheet name="empl4" sheetId="11" r:id="rId5"/>
    <sheet name="empl5" sheetId="5" r:id="rId6"/>
    <sheet name="empl6" sheetId="9" r:id="rId7"/>
    <sheet name="empl7" sheetId="8" r:id="rId8"/>
    <sheet name="empl8" sheetId="12" r:id="rId9"/>
    <sheet name="empl9" sheetId="13" r:id="rId10"/>
    <sheet name="empl10" sheetId="14" r:id="rId11"/>
    <sheet name="empl11" sheetId="15" r:id="rId12"/>
    <sheet name="empl12" sheetId="16" r:id="rId13"/>
    <sheet name="empl13" sheetId="17" r:id="rId14"/>
    <sheet name="empl14" sheetId="18" r:id="rId15"/>
    <sheet name="empl15" sheetId="19" r:id="rId16"/>
    <sheet name="empl16" sheetId="20" r:id="rId17"/>
    <sheet name="empl17" sheetId="21" r:id="rId18"/>
    <sheet name="empl18" sheetId="22" r:id="rId19"/>
    <sheet name="empl19" sheetId="23" r:id="rId20"/>
    <sheet name="empl20" sheetId="24" r:id="rId21"/>
    <sheet name="Totaux mensuels" sheetId="10" r:id="rId22"/>
  </sheets>
  <definedNames>
    <definedName name="adsfsafsf" localSheetId="12">empl12!$A$1:$Q$52</definedName>
    <definedName name="afdasf" localSheetId="11">empl11!$A$1:$Q$52</definedName>
    <definedName name="affafee" localSheetId="5">empl5!$A$1:$Q$52</definedName>
    <definedName name="AHV">Récapitulatif!$C$13</definedName>
    <definedName name="ALV">Récapitulatif!$C$14</definedName>
    <definedName name="ALVMAX">Récapitulatif!$E$14</definedName>
    <definedName name="ALVMAX2">Récapitulatif!$F$14</definedName>
    <definedName name="asfdsfsfs" localSheetId="4">empl4!$A$1:$Q$52</definedName>
    <definedName name="dfadf" localSheetId="1">empl1!$A$1:$Q$52</definedName>
    <definedName name="_xlnm.Print_Area" localSheetId="1">empl1!$A$1:$Q$52</definedName>
    <definedName name="_xlnm.Print_Area" localSheetId="10">empl10!$A$1:$Q$52</definedName>
    <definedName name="_xlnm.Print_Area" localSheetId="11">empl11!$A$1:$Q$52</definedName>
    <definedName name="_xlnm.Print_Area" localSheetId="12">empl12!$A$1:$Q$52</definedName>
    <definedName name="_xlnm.Print_Area" localSheetId="13">empl13!$A$1:$Q$52</definedName>
    <definedName name="_xlnm.Print_Area" localSheetId="14">empl14!$A$1:$Q$52</definedName>
    <definedName name="_xlnm.Print_Area" localSheetId="15">empl15!$A$1:$Q$52</definedName>
    <definedName name="_xlnm.Print_Area" localSheetId="16">empl16!$A$1:$Q$52</definedName>
    <definedName name="_xlnm.Print_Area" localSheetId="17">empl17!$A$1:$Q$52</definedName>
    <definedName name="_xlnm.Print_Area" localSheetId="18">empl18!$A$1:$Q$52</definedName>
    <definedName name="_xlnm.Print_Area" localSheetId="19">empl19!$A$1:$Q$52</definedName>
    <definedName name="_xlnm.Print_Area" localSheetId="2">empl2!$A$1:$Q$52</definedName>
    <definedName name="_xlnm.Print_Area" localSheetId="20">empl20!$A$1:$Q$52</definedName>
    <definedName name="_xlnm.Print_Area" localSheetId="3">empl3!$A$1:$Q$52</definedName>
    <definedName name="_xlnm.Print_Area" localSheetId="4">empl4!$A$1:$Q$52</definedName>
    <definedName name="_xlnm.Print_Area" localSheetId="5">empl5!$A$1:$Q$52</definedName>
    <definedName name="_xlnm.Print_Area" localSheetId="6">empl6!$A$1:$Q$52</definedName>
    <definedName name="_xlnm.Print_Area" localSheetId="7">empl7!$A$1:$Q$52</definedName>
    <definedName name="_xlnm.Print_Area" localSheetId="8">empl8!$A$1:$Q$52</definedName>
    <definedName name="_xlnm.Print_Area" localSheetId="9">empl9!$A$1:$Q$52</definedName>
    <definedName name="_xlnm.Print_Area" localSheetId="0">Récapitulatif!$A$1:$Q$63</definedName>
    <definedName name="_xlnm.Print_Area" localSheetId="21">'Totaux mensuels'!$A$1:$P$46</definedName>
    <definedName name="eaasfaeae" localSheetId="20">empl20!$A$1:$Q$52</definedName>
    <definedName name="earetgaf" localSheetId="3">empl3!$A$1:$Q$52</definedName>
    <definedName name="eeee" localSheetId="13">empl13!$A$1:$Q$52</definedName>
    <definedName name="eeee" localSheetId="7">empl7!$A$1:$Q$52</definedName>
    <definedName name="eeee" localSheetId="8">empl8!$A$1:$Q$52</definedName>
    <definedName name="eeee" localSheetId="9">empl9!$A$1:$Q$52</definedName>
    <definedName name="eeeee" localSheetId="6">empl6!$A$1:$Q$52</definedName>
    <definedName name="egagas" localSheetId="2">empl2!$A$1:$Q$52</definedName>
    <definedName name="eraffaf" localSheetId="0">Récapitulatif!$B$2:$R$63</definedName>
    <definedName name="ewrq" localSheetId="17">empl17!$A$1:$Q$52</definedName>
    <definedName name="eww" localSheetId="18">empl18!$A$1:$Q$52</definedName>
    <definedName name="Firma">Récapitulatif!$B$2</definedName>
    <definedName name="Jahr">Récapitulatif!$F$8</definedName>
    <definedName name="KTG">Récapitulatif!$C$16</definedName>
    <definedName name="KTGW">Récapitulatif!$C$17</definedName>
    <definedName name="NBU">Récapitulatif!$C$15</definedName>
    <definedName name="Ort">Récapitulatif!$B$3</definedName>
    <definedName name="Print_Area" localSheetId="1">empl1!$A$1:$Q$52</definedName>
    <definedName name="Print_Area" localSheetId="10">empl10!$A$1:$Q$52</definedName>
    <definedName name="Print_Area" localSheetId="11">empl11!$A$1:$Q$52</definedName>
    <definedName name="Print_Area" localSheetId="12">empl12!$A$1:$Q$52</definedName>
    <definedName name="Print_Area" localSheetId="13">empl13!$A$1:$Q$52</definedName>
    <definedName name="Print_Area" localSheetId="14">empl14!$A$1:$Q$52</definedName>
    <definedName name="Print_Area" localSheetId="15">empl15!$A$1:$Q$52</definedName>
    <definedName name="Print_Area" localSheetId="16">empl16!$A$1:$Q$52</definedName>
    <definedName name="Print_Area" localSheetId="17">empl17!$A$1:$Q$52</definedName>
    <definedName name="Print_Area" localSheetId="18">empl18!$A$1:$Q$52</definedName>
    <definedName name="Print_Area" localSheetId="19">empl19!$A$1:$Q$52</definedName>
    <definedName name="Print_Area" localSheetId="2">empl2!$A$1:$Q$52</definedName>
    <definedName name="Print_Area" localSheetId="20">empl20!$A$1:$Q$52</definedName>
    <definedName name="Print_Area" localSheetId="3">empl3!$A$1:$Q$52</definedName>
    <definedName name="Print_Area" localSheetId="4">empl4!$A$1:$Q$52</definedName>
    <definedName name="Print_Area" localSheetId="5">empl5!$A$1:$Q$52</definedName>
    <definedName name="Print_Area" localSheetId="6">empl6!$A$1:$Q$52</definedName>
    <definedName name="Print_Area" localSheetId="7">empl7!$A$1:$Q$52</definedName>
    <definedName name="Print_Area" localSheetId="8">empl8!$A$1:$Q$52</definedName>
    <definedName name="Print_Area" localSheetId="9">empl9!$A$1:$Q$52</definedName>
    <definedName name="Print_Area" localSheetId="0">Récapitulatif!$B$1:$Q$63</definedName>
    <definedName name="Print_Area" localSheetId="21">'Totaux mensuels'!$A$1:$P$46</definedName>
    <definedName name="sdfasdf" localSheetId="10">empl10!$A$1:$Q$52</definedName>
    <definedName name="Version">Récapitulatif!$I$62</definedName>
    <definedName name="wee" localSheetId="15">empl15!$A$1:$Q$52</definedName>
    <definedName name="wer" localSheetId="16">empl16!$A$1:$Q$52</definedName>
    <definedName name="werewr" localSheetId="21">'Totaux mensuels'!$A$1:$P$46</definedName>
    <definedName name="wrewr" localSheetId="19">empl19!$A$1:$Q$52</definedName>
    <definedName name="wwww" localSheetId="14">empl14!$A$1:$Q$52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3" i="7"/>
  <c r="F13" i="11"/>
  <c r="F13" i="5"/>
  <c r="F13" i="9"/>
  <c r="F13" i="8"/>
  <c r="F13" i="12"/>
  <c r="F13" i="13"/>
  <c r="F13" i="14"/>
  <c r="F13" i="15"/>
  <c r="F13" i="16"/>
  <c r="F13" i="17"/>
  <c r="F13" i="18"/>
  <c r="F13" i="19"/>
  <c r="F13" i="20"/>
  <c r="F13" i="21"/>
  <c r="F13" i="22"/>
  <c r="F13" i="23"/>
  <c r="F13" i="24"/>
  <c r="F13" i="3"/>
  <c r="C13" i="4"/>
  <c r="C14" i="4" s="1"/>
  <c r="C13" i="7"/>
  <c r="C14" i="7" s="1"/>
  <c r="C13" i="11"/>
  <c r="C14" i="11" s="1"/>
  <c r="C13" i="5"/>
  <c r="C14" i="5" s="1"/>
  <c r="C13" i="9"/>
  <c r="C14" i="9" s="1"/>
  <c r="C13" i="8"/>
  <c r="C14" i="8" s="1"/>
  <c r="C13" i="12"/>
  <c r="C14" i="12" s="1"/>
  <c r="C13" i="13"/>
  <c r="C14" i="13" s="1"/>
  <c r="C13" i="14"/>
  <c r="C14" i="14" s="1"/>
  <c r="C13" i="15"/>
  <c r="C14" i="15" s="1"/>
  <c r="C13" i="16"/>
  <c r="C14" i="16" s="1"/>
  <c r="C13" i="17"/>
  <c r="C14" i="17" s="1"/>
  <c r="C13" i="18"/>
  <c r="C14" i="18" s="1"/>
  <c r="C13" i="19"/>
  <c r="C14" i="19" s="1"/>
  <c r="C13" i="20"/>
  <c r="C14" i="20" s="1"/>
  <c r="C13" i="21"/>
  <c r="C14" i="21" s="1"/>
  <c r="C13" i="22"/>
  <c r="C14" i="22" s="1"/>
  <c r="C13" i="23"/>
  <c r="C14" i="23" s="1"/>
  <c r="C13" i="24"/>
  <c r="C14" i="24" s="1"/>
  <c r="C13" i="3"/>
  <c r="C14" i="3" s="1"/>
  <c r="O35" i="4"/>
  <c r="M35" i="4"/>
  <c r="L35" i="4"/>
  <c r="I35" i="4"/>
  <c r="E35" i="4"/>
  <c r="D35" i="4"/>
  <c r="C35" i="4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K18" i="4"/>
  <c r="J18" i="4"/>
  <c r="H18" i="4"/>
  <c r="G18" i="4"/>
  <c r="P16" i="4"/>
  <c r="O16" i="4"/>
  <c r="N16" i="4"/>
  <c r="K16" i="4"/>
  <c r="J16" i="4"/>
  <c r="I16" i="4"/>
  <c r="H16" i="4"/>
  <c r="G16" i="4"/>
  <c r="F16" i="4"/>
  <c r="E16" i="4"/>
  <c r="D16" i="4"/>
  <c r="C16" i="4"/>
  <c r="B16" i="4"/>
  <c r="I8" i="4"/>
  <c r="C8" i="4"/>
  <c r="H6" i="4"/>
  <c r="J5" i="4"/>
  <c r="P2" i="4"/>
  <c r="P1" i="4"/>
  <c r="C1" i="4"/>
  <c r="I8" i="3"/>
  <c r="O35" i="24"/>
  <c r="M35" i="24"/>
  <c r="L35" i="24"/>
  <c r="I35" i="24"/>
  <c r="E35" i="24"/>
  <c r="D35" i="24"/>
  <c r="C35" i="24"/>
  <c r="B35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K18" i="24"/>
  <c r="J18" i="24"/>
  <c r="H18" i="24"/>
  <c r="G18" i="24"/>
  <c r="P16" i="24"/>
  <c r="O16" i="24"/>
  <c r="N16" i="24"/>
  <c r="K16" i="24"/>
  <c r="J16" i="24"/>
  <c r="I16" i="24"/>
  <c r="H16" i="24"/>
  <c r="G16" i="24"/>
  <c r="F16" i="24"/>
  <c r="E16" i="24"/>
  <c r="D16" i="24"/>
  <c r="C16" i="24"/>
  <c r="B16" i="24"/>
  <c r="I8" i="24"/>
  <c r="C8" i="24"/>
  <c r="H6" i="24"/>
  <c r="J5" i="24"/>
  <c r="P2" i="24"/>
  <c r="P1" i="24"/>
  <c r="C1" i="24"/>
  <c r="O35" i="23"/>
  <c r="M35" i="23"/>
  <c r="L35" i="23"/>
  <c r="I35" i="23"/>
  <c r="E35" i="23"/>
  <c r="D35" i="23"/>
  <c r="C35" i="23"/>
  <c r="B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K18" i="23"/>
  <c r="J18" i="23"/>
  <c r="H18" i="23"/>
  <c r="G18" i="23"/>
  <c r="P16" i="23"/>
  <c r="O16" i="23"/>
  <c r="N16" i="23"/>
  <c r="K16" i="23"/>
  <c r="J16" i="23"/>
  <c r="I16" i="23"/>
  <c r="H16" i="23"/>
  <c r="G16" i="23"/>
  <c r="F16" i="23"/>
  <c r="E16" i="23"/>
  <c r="D16" i="23"/>
  <c r="C16" i="23"/>
  <c r="B16" i="23"/>
  <c r="I8" i="23"/>
  <c r="C8" i="23"/>
  <c r="H6" i="23"/>
  <c r="J5" i="23"/>
  <c r="P2" i="23"/>
  <c r="P1" i="23"/>
  <c r="C1" i="23"/>
  <c r="O35" i="22"/>
  <c r="M35" i="22"/>
  <c r="L35" i="22"/>
  <c r="I35" i="22"/>
  <c r="E35" i="22"/>
  <c r="D35" i="22"/>
  <c r="C35" i="22"/>
  <c r="B35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K18" i="22"/>
  <c r="J18" i="22"/>
  <c r="H18" i="22"/>
  <c r="G18" i="22"/>
  <c r="P16" i="22"/>
  <c r="O16" i="22"/>
  <c r="N16" i="22"/>
  <c r="K16" i="22"/>
  <c r="J16" i="22"/>
  <c r="I16" i="22"/>
  <c r="H16" i="22"/>
  <c r="G16" i="22"/>
  <c r="F16" i="22"/>
  <c r="E16" i="22"/>
  <c r="D16" i="22"/>
  <c r="C16" i="22"/>
  <c r="B16" i="22"/>
  <c r="I8" i="22"/>
  <c r="C8" i="22"/>
  <c r="H6" i="22"/>
  <c r="J5" i="22"/>
  <c r="P2" i="22"/>
  <c r="P1" i="22"/>
  <c r="C1" i="22"/>
  <c r="O35" i="21"/>
  <c r="M35" i="21"/>
  <c r="L35" i="21"/>
  <c r="I35" i="21"/>
  <c r="E35" i="21"/>
  <c r="D35" i="21"/>
  <c r="C35" i="21"/>
  <c r="B35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K18" i="21"/>
  <c r="J18" i="21"/>
  <c r="H18" i="21"/>
  <c r="G18" i="21"/>
  <c r="P16" i="21"/>
  <c r="O16" i="21"/>
  <c r="N16" i="21"/>
  <c r="K16" i="21"/>
  <c r="J16" i="21"/>
  <c r="I16" i="21"/>
  <c r="H16" i="21"/>
  <c r="G16" i="21"/>
  <c r="F16" i="21"/>
  <c r="E16" i="21"/>
  <c r="D16" i="21"/>
  <c r="C16" i="21"/>
  <c r="B16" i="21"/>
  <c r="I8" i="21"/>
  <c r="C8" i="21"/>
  <c r="H6" i="21"/>
  <c r="J5" i="21"/>
  <c r="P2" i="21"/>
  <c r="P1" i="21"/>
  <c r="C1" i="21"/>
  <c r="O35" i="20"/>
  <c r="M35" i="20"/>
  <c r="L35" i="20"/>
  <c r="I35" i="20"/>
  <c r="E35" i="20"/>
  <c r="D35" i="20"/>
  <c r="C35" i="20"/>
  <c r="B35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K18" i="20"/>
  <c r="J18" i="20"/>
  <c r="H18" i="20"/>
  <c r="G18" i="20"/>
  <c r="P16" i="20"/>
  <c r="O16" i="20"/>
  <c r="N16" i="20"/>
  <c r="K16" i="20"/>
  <c r="J16" i="20"/>
  <c r="I16" i="20"/>
  <c r="H16" i="20"/>
  <c r="G16" i="20"/>
  <c r="F16" i="20"/>
  <c r="E16" i="20"/>
  <c r="D16" i="20"/>
  <c r="C16" i="20"/>
  <c r="B16" i="20"/>
  <c r="I8" i="20"/>
  <c r="C8" i="20"/>
  <c r="H6" i="20"/>
  <c r="J5" i="20"/>
  <c r="P2" i="20"/>
  <c r="P1" i="20"/>
  <c r="C1" i="20"/>
  <c r="O35" i="19"/>
  <c r="M35" i="19"/>
  <c r="L35" i="19"/>
  <c r="I35" i="19"/>
  <c r="E35" i="19"/>
  <c r="D35" i="19"/>
  <c r="C35" i="19"/>
  <c r="B35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K18" i="19"/>
  <c r="J18" i="19"/>
  <c r="H18" i="19"/>
  <c r="G18" i="19"/>
  <c r="P16" i="19"/>
  <c r="O16" i="19"/>
  <c r="N16" i="19"/>
  <c r="K16" i="19"/>
  <c r="J16" i="19"/>
  <c r="I16" i="19"/>
  <c r="H16" i="19"/>
  <c r="G16" i="19"/>
  <c r="F16" i="19"/>
  <c r="E16" i="19"/>
  <c r="D16" i="19"/>
  <c r="C16" i="19"/>
  <c r="B16" i="19"/>
  <c r="I8" i="19"/>
  <c r="C8" i="19"/>
  <c r="H6" i="19"/>
  <c r="J5" i="19"/>
  <c r="P2" i="19"/>
  <c r="P1" i="19"/>
  <c r="C1" i="19"/>
  <c r="O35" i="18"/>
  <c r="M35" i="18"/>
  <c r="L35" i="18"/>
  <c r="I35" i="18"/>
  <c r="E35" i="18"/>
  <c r="D35" i="18"/>
  <c r="C35" i="18"/>
  <c r="B35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K18" i="18"/>
  <c r="J18" i="18"/>
  <c r="H18" i="18"/>
  <c r="G18" i="18"/>
  <c r="P16" i="18"/>
  <c r="O16" i="18"/>
  <c r="N16" i="18"/>
  <c r="K16" i="18"/>
  <c r="J16" i="18"/>
  <c r="I16" i="18"/>
  <c r="H16" i="18"/>
  <c r="G16" i="18"/>
  <c r="F16" i="18"/>
  <c r="E16" i="18"/>
  <c r="D16" i="18"/>
  <c r="C16" i="18"/>
  <c r="B16" i="18"/>
  <c r="I8" i="18"/>
  <c r="C8" i="18"/>
  <c r="H6" i="18"/>
  <c r="J5" i="18"/>
  <c r="P2" i="18"/>
  <c r="P1" i="18"/>
  <c r="C1" i="18"/>
  <c r="O35" i="17"/>
  <c r="M35" i="17"/>
  <c r="L35" i="17"/>
  <c r="I35" i="17"/>
  <c r="E35" i="17"/>
  <c r="D35" i="17"/>
  <c r="C35" i="17"/>
  <c r="B35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K18" i="17"/>
  <c r="J18" i="17"/>
  <c r="H18" i="17"/>
  <c r="G18" i="17"/>
  <c r="P16" i="17"/>
  <c r="O16" i="17"/>
  <c r="N16" i="17"/>
  <c r="K16" i="17"/>
  <c r="J16" i="17"/>
  <c r="I16" i="17"/>
  <c r="H16" i="17"/>
  <c r="G16" i="17"/>
  <c r="F16" i="17"/>
  <c r="E16" i="17"/>
  <c r="D16" i="17"/>
  <c r="C16" i="17"/>
  <c r="B16" i="17"/>
  <c r="I8" i="17"/>
  <c r="C8" i="17"/>
  <c r="H6" i="17"/>
  <c r="J5" i="17"/>
  <c r="P2" i="17"/>
  <c r="P1" i="17"/>
  <c r="C1" i="17"/>
  <c r="O35" i="16"/>
  <c r="M35" i="16"/>
  <c r="L35" i="16"/>
  <c r="I35" i="16"/>
  <c r="E35" i="16"/>
  <c r="D35" i="16"/>
  <c r="C35" i="16"/>
  <c r="B35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K18" i="16"/>
  <c r="J18" i="16"/>
  <c r="H18" i="16"/>
  <c r="G18" i="16"/>
  <c r="P16" i="16"/>
  <c r="O16" i="16"/>
  <c r="N16" i="16"/>
  <c r="K16" i="16"/>
  <c r="J16" i="16"/>
  <c r="I16" i="16"/>
  <c r="H16" i="16"/>
  <c r="G16" i="16"/>
  <c r="F16" i="16"/>
  <c r="E16" i="16"/>
  <c r="D16" i="16"/>
  <c r="C16" i="16"/>
  <c r="B16" i="16"/>
  <c r="I8" i="16"/>
  <c r="C8" i="16"/>
  <c r="H6" i="16"/>
  <c r="J5" i="16"/>
  <c r="P2" i="16"/>
  <c r="P1" i="16"/>
  <c r="C1" i="16"/>
  <c r="O35" i="15"/>
  <c r="M35" i="15"/>
  <c r="L35" i="15"/>
  <c r="I35" i="15"/>
  <c r="E35" i="15"/>
  <c r="D35" i="15"/>
  <c r="C35" i="15"/>
  <c r="B35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K18" i="15"/>
  <c r="J18" i="15"/>
  <c r="H18" i="15"/>
  <c r="G18" i="15"/>
  <c r="P16" i="15"/>
  <c r="O16" i="15"/>
  <c r="N16" i="15"/>
  <c r="K16" i="15"/>
  <c r="J16" i="15"/>
  <c r="I16" i="15"/>
  <c r="H16" i="15"/>
  <c r="G16" i="15"/>
  <c r="F16" i="15"/>
  <c r="E16" i="15"/>
  <c r="D16" i="15"/>
  <c r="C16" i="15"/>
  <c r="B16" i="15"/>
  <c r="I8" i="15"/>
  <c r="C8" i="15"/>
  <c r="H6" i="15"/>
  <c r="J5" i="15"/>
  <c r="P2" i="15"/>
  <c r="P1" i="15"/>
  <c r="C1" i="15"/>
  <c r="O35" i="14"/>
  <c r="M35" i="14"/>
  <c r="L35" i="14"/>
  <c r="I35" i="14"/>
  <c r="E35" i="14"/>
  <c r="D35" i="14"/>
  <c r="C35" i="14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K18" i="14"/>
  <c r="J18" i="14"/>
  <c r="H18" i="14"/>
  <c r="G18" i="14"/>
  <c r="P16" i="14"/>
  <c r="O16" i="14"/>
  <c r="N16" i="14"/>
  <c r="K16" i="14"/>
  <c r="J16" i="14"/>
  <c r="I16" i="14"/>
  <c r="H16" i="14"/>
  <c r="G16" i="14"/>
  <c r="F16" i="14"/>
  <c r="E16" i="14"/>
  <c r="D16" i="14"/>
  <c r="C16" i="14"/>
  <c r="B16" i="14"/>
  <c r="I8" i="14"/>
  <c r="C8" i="14"/>
  <c r="H6" i="14"/>
  <c r="J5" i="14"/>
  <c r="P2" i="14"/>
  <c r="P1" i="14"/>
  <c r="C1" i="14"/>
  <c r="O35" i="13"/>
  <c r="M35" i="13"/>
  <c r="L35" i="13"/>
  <c r="I35" i="13"/>
  <c r="E35" i="13"/>
  <c r="D35" i="13"/>
  <c r="C35" i="13"/>
  <c r="B35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K18" i="13"/>
  <c r="J18" i="13"/>
  <c r="H18" i="13"/>
  <c r="G18" i="13"/>
  <c r="P16" i="13"/>
  <c r="O16" i="13"/>
  <c r="N16" i="13"/>
  <c r="K16" i="13"/>
  <c r="J16" i="13"/>
  <c r="I16" i="13"/>
  <c r="H16" i="13"/>
  <c r="G16" i="13"/>
  <c r="F16" i="13"/>
  <c r="E16" i="13"/>
  <c r="D16" i="13"/>
  <c r="C16" i="13"/>
  <c r="B16" i="13"/>
  <c r="I8" i="13"/>
  <c r="C8" i="13"/>
  <c r="H6" i="13"/>
  <c r="J5" i="13"/>
  <c r="P2" i="13"/>
  <c r="P1" i="13"/>
  <c r="C1" i="13"/>
  <c r="O35" i="12"/>
  <c r="M35" i="12"/>
  <c r="L35" i="12"/>
  <c r="I35" i="12"/>
  <c r="E35" i="12"/>
  <c r="D35" i="12"/>
  <c r="C35" i="12"/>
  <c r="B35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K18" i="12"/>
  <c r="J18" i="12"/>
  <c r="H18" i="12"/>
  <c r="G18" i="12"/>
  <c r="P16" i="12"/>
  <c r="O16" i="12"/>
  <c r="N16" i="12"/>
  <c r="K16" i="12"/>
  <c r="J16" i="12"/>
  <c r="I16" i="12"/>
  <c r="H16" i="12"/>
  <c r="G16" i="12"/>
  <c r="F16" i="12"/>
  <c r="E16" i="12"/>
  <c r="D16" i="12"/>
  <c r="C16" i="12"/>
  <c r="B16" i="12"/>
  <c r="I8" i="12"/>
  <c r="C8" i="12"/>
  <c r="H6" i="12"/>
  <c r="J5" i="12"/>
  <c r="P2" i="12"/>
  <c r="P1" i="12"/>
  <c r="C1" i="12"/>
  <c r="O35" i="8"/>
  <c r="M35" i="8"/>
  <c r="L35" i="8"/>
  <c r="I35" i="8"/>
  <c r="E35" i="8"/>
  <c r="D35" i="8"/>
  <c r="C35" i="8"/>
  <c r="B35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K18" i="8"/>
  <c r="J18" i="8"/>
  <c r="H18" i="8"/>
  <c r="G18" i="8"/>
  <c r="P16" i="8"/>
  <c r="O16" i="8"/>
  <c r="N16" i="8"/>
  <c r="K16" i="8"/>
  <c r="J16" i="8"/>
  <c r="I16" i="8"/>
  <c r="H16" i="8"/>
  <c r="G16" i="8"/>
  <c r="F16" i="8"/>
  <c r="E16" i="8"/>
  <c r="D16" i="8"/>
  <c r="C16" i="8"/>
  <c r="B16" i="8"/>
  <c r="I8" i="8"/>
  <c r="C8" i="8"/>
  <c r="H6" i="8"/>
  <c r="J5" i="8"/>
  <c r="P2" i="8"/>
  <c r="P1" i="8"/>
  <c r="C1" i="8"/>
  <c r="O35" i="9"/>
  <c r="M35" i="9"/>
  <c r="L35" i="9"/>
  <c r="I35" i="9"/>
  <c r="E35" i="9"/>
  <c r="D35" i="9"/>
  <c r="C35" i="9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K18" i="9"/>
  <c r="J18" i="9"/>
  <c r="H18" i="9"/>
  <c r="G18" i="9"/>
  <c r="P16" i="9"/>
  <c r="O16" i="9"/>
  <c r="N16" i="9"/>
  <c r="K16" i="9"/>
  <c r="J16" i="9"/>
  <c r="I16" i="9"/>
  <c r="H16" i="9"/>
  <c r="G16" i="9"/>
  <c r="F16" i="9"/>
  <c r="E16" i="9"/>
  <c r="D16" i="9"/>
  <c r="C16" i="9"/>
  <c r="B16" i="9"/>
  <c r="I8" i="9"/>
  <c r="C8" i="9"/>
  <c r="H6" i="9"/>
  <c r="J5" i="9"/>
  <c r="P2" i="9"/>
  <c r="P1" i="9"/>
  <c r="C1" i="9"/>
  <c r="O35" i="5"/>
  <c r="M35" i="5"/>
  <c r="L35" i="5"/>
  <c r="I35" i="5"/>
  <c r="E35" i="5"/>
  <c r="D35" i="5"/>
  <c r="C35" i="5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K18" i="5"/>
  <c r="J18" i="5"/>
  <c r="H18" i="5"/>
  <c r="G18" i="5"/>
  <c r="P16" i="5"/>
  <c r="O16" i="5"/>
  <c r="N16" i="5"/>
  <c r="K16" i="5"/>
  <c r="J16" i="5"/>
  <c r="I16" i="5"/>
  <c r="H16" i="5"/>
  <c r="G16" i="5"/>
  <c r="F16" i="5"/>
  <c r="E16" i="5"/>
  <c r="D16" i="5"/>
  <c r="C16" i="5"/>
  <c r="B16" i="5"/>
  <c r="I8" i="5"/>
  <c r="C8" i="5"/>
  <c r="H6" i="5"/>
  <c r="J5" i="5"/>
  <c r="P2" i="5"/>
  <c r="P1" i="5"/>
  <c r="C1" i="5"/>
  <c r="O35" i="11"/>
  <c r="M35" i="11"/>
  <c r="L35" i="11"/>
  <c r="I35" i="11"/>
  <c r="E35" i="11"/>
  <c r="D35" i="11"/>
  <c r="C35" i="11"/>
  <c r="B35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K18" i="11"/>
  <c r="J18" i="11"/>
  <c r="H18" i="11"/>
  <c r="G18" i="11"/>
  <c r="P16" i="11"/>
  <c r="O16" i="11"/>
  <c r="N16" i="11"/>
  <c r="K16" i="11"/>
  <c r="J16" i="11"/>
  <c r="I16" i="11"/>
  <c r="H16" i="11"/>
  <c r="G16" i="11"/>
  <c r="F16" i="11"/>
  <c r="E16" i="11"/>
  <c r="D16" i="11"/>
  <c r="C16" i="11"/>
  <c r="B16" i="11"/>
  <c r="I8" i="11"/>
  <c r="C8" i="11"/>
  <c r="H6" i="11"/>
  <c r="J5" i="11"/>
  <c r="P2" i="11"/>
  <c r="P1" i="11"/>
  <c r="C1" i="11"/>
  <c r="O35" i="7"/>
  <c r="M35" i="7"/>
  <c r="L35" i="7"/>
  <c r="I35" i="7"/>
  <c r="E35" i="7"/>
  <c r="D35" i="7"/>
  <c r="C35" i="7"/>
  <c r="B35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K18" i="7"/>
  <c r="J18" i="7"/>
  <c r="H18" i="7"/>
  <c r="G18" i="7"/>
  <c r="P16" i="7"/>
  <c r="O16" i="7"/>
  <c r="N16" i="7"/>
  <c r="K16" i="7"/>
  <c r="J16" i="7"/>
  <c r="I16" i="7"/>
  <c r="H16" i="7"/>
  <c r="G16" i="7"/>
  <c r="F16" i="7"/>
  <c r="E16" i="7"/>
  <c r="D16" i="7"/>
  <c r="C16" i="7"/>
  <c r="B16" i="7"/>
  <c r="I8" i="7"/>
  <c r="C8" i="7"/>
  <c r="H6" i="7"/>
  <c r="J5" i="7"/>
  <c r="P2" i="7"/>
  <c r="P1" i="7"/>
  <c r="C1" i="7"/>
  <c r="F11" i="3" l="1"/>
  <c r="G11" i="3" s="1"/>
  <c r="F11" i="24"/>
  <c r="G11" i="24" s="1"/>
  <c r="F11" i="23"/>
  <c r="G11" i="23" s="1"/>
  <c r="F11" i="22"/>
  <c r="G11" i="22" s="1"/>
  <c r="F11" i="21"/>
  <c r="G11" i="21" s="1"/>
  <c r="F11" i="20"/>
  <c r="G11" i="20" s="1"/>
  <c r="F11" i="19"/>
  <c r="G11" i="19" s="1"/>
  <c r="F11" i="18"/>
  <c r="G11" i="18" s="1"/>
  <c r="F11" i="17"/>
  <c r="G11" i="17" s="1"/>
  <c r="F11" i="16"/>
  <c r="G11" i="16" s="1"/>
  <c r="F11" i="15"/>
  <c r="G11" i="15" s="1"/>
  <c r="F11" i="14"/>
  <c r="G11" i="14" s="1"/>
  <c r="F11" i="13"/>
  <c r="G11" i="13" s="1"/>
  <c r="F11" i="12"/>
  <c r="G11" i="12" s="1"/>
  <c r="F11" i="8"/>
  <c r="G11" i="8" s="1"/>
  <c r="F11" i="9"/>
  <c r="G11" i="9" s="1"/>
  <c r="F11" i="5"/>
  <c r="G11" i="5" s="1"/>
  <c r="F11" i="11"/>
  <c r="G11" i="11" s="1"/>
  <c r="F11" i="7"/>
  <c r="G11" i="7" s="1"/>
  <c r="F11" i="4"/>
  <c r="G11" i="4" s="1"/>
  <c r="G12" i="3"/>
  <c r="H9" i="3"/>
  <c r="H10" i="3" s="1"/>
  <c r="G9" i="3"/>
  <c r="F9" i="3"/>
  <c r="J7" i="3"/>
  <c r="O7" i="3" s="1"/>
  <c r="E13" i="3"/>
  <c r="D13" i="3"/>
  <c r="G12" i="24"/>
  <c r="H9" i="24"/>
  <c r="H10" i="24" s="1"/>
  <c r="G9" i="24"/>
  <c r="F9" i="24"/>
  <c r="J7" i="24"/>
  <c r="O7" i="24" s="1"/>
  <c r="E13" i="24"/>
  <c r="D13" i="24"/>
  <c r="G12" i="23"/>
  <c r="H9" i="23"/>
  <c r="H10" i="23" s="1"/>
  <c r="G9" i="23"/>
  <c r="F9" i="23"/>
  <c r="J7" i="23"/>
  <c r="O7" i="23" s="1"/>
  <c r="E13" i="23"/>
  <c r="D13" i="23"/>
  <c r="G12" i="22"/>
  <c r="H9" i="22"/>
  <c r="H10" i="22" s="1"/>
  <c r="G9" i="22"/>
  <c r="F9" i="22"/>
  <c r="J7" i="22"/>
  <c r="O7" i="22" s="1"/>
  <c r="E13" i="22"/>
  <c r="D13" i="22"/>
  <c r="G12" i="21"/>
  <c r="H9" i="21"/>
  <c r="H10" i="21" s="1"/>
  <c r="G9" i="21"/>
  <c r="F9" i="21"/>
  <c r="J7" i="21"/>
  <c r="O7" i="21" s="1"/>
  <c r="E13" i="21"/>
  <c r="D13" i="21"/>
  <c r="G12" i="20"/>
  <c r="H9" i="20"/>
  <c r="H10" i="20" s="1"/>
  <c r="G9" i="20"/>
  <c r="F9" i="20"/>
  <c r="J7" i="20"/>
  <c r="O7" i="20" s="1"/>
  <c r="E13" i="20"/>
  <c r="D13" i="20"/>
  <c r="G12" i="19"/>
  <c r="H9" i="19"/>
  <c r="H10" i="19" s="1"/>
  <c r="G9" i="19"/>
  <c r="F9" i="19"/>
  <c r="J7" i="19"/>
  <c r="O7" i="19" s="1"/>
  <c r="E13" i="19"/>
  <c r="D13" i="19"/>
  <c r="G12" i="18"/>
  <c r="H9" i="18"/>
  <c r="H10" i="18" s="1"/>
  <c r="G9" i="18"/>
  <c r="F9" i="18"/>
  <c r="J7" i="18"/>
  <c r="O7" i="18" s="1"/>
  <c r="E13" i="18"/>
  <c r="D13" i="18"/>
  <c r="G12" i="17"/>
  <c r="H9" i="17"/>
  <c r="H10" i="17" s="1"/>
  <c r="G9" i="17"/>
  <c r="F9" i="17"/>
  <c r="J7" i="17"/>
  <c r="O7" i="17" s="1"/>
  <c r="E13" i="17"/>
  <c r="D13" i="17"/>
  <c r="G12" i="16"/>
  <c r="H9" i="16"/>
  <c r="H10" i="16" s="1"/>
  <c r="G9" i="16"/>
  <c r="F9" i="16"/>
  <c r="J7" i="16"/>
  <c r="O7" i="16" s="1"/>
  <c r="E13" i="16"/>
  <c r="D13" i="16"/>
  <c r="G12" i="15"/>
  <c r="H9" i="15"/>
  <c r="H10" i="15" s="1"/>
  <c r="G9" i="15"/>
  <c r="F9" i="15"/>
  <c r="J7" i="15"/>
  <c r="O7" i="15" s="1"/>
  <c r="E13" i="15"/>
  <c r="D13" i="15"/>
  <c r="G12" i="14"/>
  <c r="H9" i="14"/>
  <c r="H10" i="14" s="1"/>
  <c r="G9" i="14"/>
  <c r="F9" i="14"/>
  <c r="J7" i="14"/>
  <c r="O7" i="14" s="1"/>
  <c r="E13" i="14"/>
  <c r="D13" i="14"/>
  <c r="G12" i="13"/>
  <c r="H9" i="13"/>
  <c r="H10" i="13" s="1"/>
  <c r="G9" i="13"/>
  <c r="F9" i="13"/>
  <c r="J7" i="13"/>
  <c r="O7" i="13" s="1"/>
  <c r="E13" i="13"/>
  <c r="D13" i="13"/>
  <c r="G12" i="12"/>
  <c r="H9" i="12"/>
  <c r="H10" i="12" s="1"/>
  <c r="G9" i="12"/>
  <c r="F9" i="12"/>
  <c r="J7" i="12"/>
  <c r="O7" i="12" s="1"/>
  <c r="E13" i="12"/>
  <c r="D13" i="12"/>
  <c r="G12" i="8"/>
  <c r="H9" i="8"/>
  <c r="H10" i="8" s="1"/>
  <c r="G9" i="8"/>
  <c r="F9" i="8"/>
  <c r="J7" i="8"/>
  <c r="O7" i="8" s="1"/>
  <c r="E13" i="8"/>
  <c r="D13" i="8"/>
  <c r="G12" i="9"/>
  <c r="H9" i="9"/>
  <c r="H10" i="9" s="1"/>
  <c r="G9" i="9"/>
  <c r="F9" i="9"/>
  <c r="J7" i="9"/>
  <c r="O7" i="9" s="1"/>
  <c r="E13" i="9"/>
  <c r="D13" i="9"/>
  <c r="G12" i="5"/>
  <c r="H9" i="5"/>
  <c r="H10" i="5" s="1"/>
  <c r="G9" i="5"/>
  <c r="F9" i="5"/>
  <c r="J7" i="5"/>
  <c r="O7" i="5" s="1"/>
  <c r="E13" i="5"/>
  <c r="D13" i="5"/>
  <c r="G12" i="11"/>
  <c r="H9" i="11"/>
  <c r="H10" i="11" s="1"/>
  <c r="G9" i="11"/>
  <c r="F9" i="11"/>
  <c r="J7" i="11"/>
  <c r="O7" i="11" s="1"/>
  <c r="E13" i="11"/>
  <c r="D13" i="11"/>
  <c r="G12" i="7"/>
  <c r="H9" i="7"/>
  <c r="H10" i="7" s="1"/>
  <c r="G9" i="7"/>
  <c r="F9" i="7"/>
  <c r="J7" i="7"/>
  <c r="O7" i="7" s="1"/>
  <c r="E13" i="7"/>
  <c r="D13" i="7"/>
  <c r="G12" i="4"/>
  <c r="H9" i="4"/>
  <c r="H10" i="4" s="1"/>
  <c r="G9" i="4"/>
  <c r="F9" i="4"/>
  <c r="J7" i="4"/>
  <c r="O7" i="4" s="1"/>
  <c r="E13" i="4"/>
  <c r="D13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35" i="4" s="1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35" i="4" s="1"/>
  <c r="F35" i="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35" i="24" s="1"/>
  <c r="K33" i="24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35" i="24" s="1"/>
  <c r="F35" i="24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35" i="23" s="1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35" i="23" s="1"/>
  <c r="F35" i="23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35" i="22" s="1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35" i="22" s="1"/>
  <c r="F35" i="22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35" i="21" s="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35" i="21" s="1"/>
  <c r="F35" i="21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35" i="20" s="1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35" i="20" s="1"/>
  <c r="F35" i="20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35" i="19" s="1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35" i="19" s="1"/>
  <c r="F35" i="19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35" i="18" s="1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35" i="18" s="1"/>
  <c r="F35" i="18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35" i="17" s="1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35" i="17" s="1"/>
  <c r="F35" i="17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35" i="16" s="1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35" i="16" s="1"/>
  <c r="F35" i="16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35" i="15" s="1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35" i="15" s="1"/>
  <c r="F35" i="15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35" i="14" s="1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35" i="14" s="1"/>
  <c r="F35" i="14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35" i="13" s="1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35" i="13" s="1"/>
  <c r="F35" i="13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35" i="12" s="1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35" i="12" s="1"/>
  <c r="F35" i="12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35" i="8" s="1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35" i="8" s="1"/>
  <c r="F35" i="8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35" i="9" s="1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35" i="9" s="1"/>
  <c r="F35" i="9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35" i="5" s="1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35" i="5" s="1"/>
  <c r="F35" i="5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35" i="11" s="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35" i="11" s="1"/>
  <c r="F35" i="11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35" i="7" s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35" i="7" s="1"/>
  <c r="F35" i="7"/>
  <c r="L36" i="23" l="1"/>
  <c r="H36" i="23"/>
  <c r="L36" i="22"/>
  <c r="H36" i="22"/>
  <c r="L36" i="21"/>
  <c r="H36" i="21"/>
  <c r="L36" i="20"/>
  <c r="H36" i="20"/>
  <c r="L36" i="19"/>
  <c r="H36" i="19"/>
  <c r="L36" i="18"/>
  <c r="H36" i="18"/>
  <c r="L36" i="17"/>
  <c r="H36" i="17"/>
  <c r="L36" i="16"/>
  <c r="H36" i="16"/>
  <c r="L36" i="15"/>
  <c r="H36" i="15"/>
  <c r="L36" i="13"/>
  <c r="H36" i="13"/>
  <c r="L36" i="12"/>
  <c r="H36" i="12"/>
  <c r="L36" i="8"/>
  <c r="H36" i="8"/>
  <c r="L36" i="9"/>
  <c r="H36" i="9"/>
  <c r="L36" i="5"/>
  <c r="H36" i="5"/>
  <c r="L36" i="11"/>
  <c r="H36" i="11"/>
  <c r="L36" i="7"/>
  <c r="H36" i="7"/>
  <c r="L36" i="4"/>
  <c r="H36" i="4"/>
  <c r="I36" i="23" l="1"/>
  <c r="F36" i="23"/>
  <c r="I36" i="22"/>
  <c r="F36" i="22"/>
  <c r="I36" i="21"/>
  <c r="F36" i="21"/>
  <c r="I36" i="20"/>
  <c r="F36" i="20"/>
  <c r="I36" i="19"/>
  <c r="F36" i="19"/>
  <c r="I36" i="18"/>
  <c r="F36" i="18"/>
  <c r="I36" i="17"/>
  <c r="F36" i="17"/>
  <c r="I36" i="16"/>
  <c r="F36" i="16"/>
  <c r="I36" i="15"/>
  <c r="F36" i="15"/>
  <c r="I36" i="13"/>
  <c r="F36" i="13"/>
  <c r="I36" i="12"/>
  <c r="F36" i="12"/>
  <c r="I36" i="8"/>
  <c r="F36" i="8"/>
  <c r="I36" i="9"/>
  <c r="F36" i="9"/>
  <c r="I36" i="5"/>
  <c r="F36" i="5"/>
  <c r="I36" i="11"/>
  <c r="F36" i="11"/>
  <c r="I36" i="7"/>
  <c r="F36" i="7"/>
  <c r="I36" i="4"/>
  <c r="F36" i="4"/>
  <c r="H6" i="3" l="1"/>
  <c r="J5" i="3"/>
  <c r="Q22" i="5" l="1"/>
  <c r="R22" i="5" s="1"/>
  <c r="Q23" i="5" s="1"/>
  <c r="R23" i="5" s="1"/>
  <c r="Q24" i="5" s="1"/>
  <c r="R24" i="5" s="1"/>
  <c r="Q25" i="5" s="1"/>
  <c r="R25" i="5" s="1"/>
  <c r="Q26" i="5" s="1"/>
  <c r="R26" i="5" s="1"/>
  <c r="Q27" i="5" s="1"/>
  <c r="R27" i="5" s="1"/>
  <c r="Q28" i="5" s="1"/>
  <c r="R28" i="5" s="1"/>
  <c r="Q29" i="5" s="1"/>
  <c r="R29" i="5" s="1"/>
  <c r="Q30" i="5" s="1"/>
  <c r="R30" i="5" s="1"/>
  <c r="Q31" i="5" s="1"/>
  <c r="R31" i="5" s="1"/>
  <c r="R20" i="5"/>
  <c r="Q21" i="5" s="1"/>
  <c r="Q22" i="11"/>
  <c r="R22" i="11" s="1"/>
  <c r="Q23" i="11" s="1"/>
  <c r="R23" i="11" s="1"/>
  <c r="Q24" i="11" s="1"/>
  <c r="R24" i="11" s="1"/>
  <c r="Q25" i="11" s="1"/>
  <c r="R25" i="11" s="1"/>
  <c r="Q26" i="11" s="1"/>
  <c r="R26" i="11" s="1"/>
  <c r="Q27" i="11" s="1"/>
  <c r="R27" i="11" s="1"/>
  <c r="Q28" i="11" s="1"/>
  <c r="R28" i="11" s="1"/>
  <c r="Q29" i="11" s="1"/>
  <c r="R29" i="11" s="1"/>
  <c r="Q30" i="11" s="1"/>
  <c r="R30" i="11" s="1"/>
  <c r="Q31" i="11" s="1"/>
  <c r="R31" i="11" s="1"/>
  <c r="R20" i="11"/>
  <c r="Q21" i="11" s="1"/>
  <c r="Q22" i="7"/>
  <c r="R22" i="7" s="1"/>
  <c r="Q23" i="7" s="1"/>
  <c r="R23" i="7" s="1"/>
  <c r="Q24" i="7" s="1"/>
  <c r="R24" i="7" s="1"/>
  <c r="Q25" i="7" s="1"/>
  <c r="R25" i="7" s="1"/>
  <c r="Q26" i="7" s="1"/>
  <c r="R26" i="7" s="1"/>
  <c r="Q27" i="7" s="1"/>
  <c r="R27" i="7" s="1"/>
  <c r="Q28" i="7" s="1"/>
  <c r="R28" i="7" s="1"/>
  <c r="Q29" i="7" s="1"/>
  <c r="R29" i="7" s="1"/>
  <c r="Q30" i="7" s="1"/>
  <c r="R30" i="7" s="1"/>
  <c r="Q31" i="7" s="1"/>
  <c r="R31" i="7" s="1"/>
  <c r="R20" i="7"/>
  <c r="Q21" i="7" s="1"/>
  <c r="O35" i="3"/>
  <c r="M35" i="3"/>
  <c r="L35" i="3"/>
  <c r="I35" i="3"/>
  <c r="E35" i="3"/>
  <c r="D35" i="3"/>
  <c r="C35" i="3"/>
  <c r="B35" i="3"/>
  <c r="F33" i="3"/>
  <c r="F32" i="3"/>
  <c r="F31" i="3"/>
  <c r="F30" i="3"/>
  <c r="F29" i="3"/>
  <c r="F28" i="3"/>
  <c r="F27" i="3"/>
  <c r="F26" i="3"/>
  <c r="F25" i="3"/>
  <c r="F24" i="3"/>
  <c r="F23" i="3"/>
  <c r="Q22" i="3"/>
  <c r="R22" i="3" s="1"/>
  <c r="Q23" i="3" s="1"/>
  <c r="R23" i="3" s="1"/>
  <c r="Q24" i="3" s="1"/>
  <c r="R24" i="3" s="1"/>
  <c r="Q25" i="3" s="1"/>
  <c r="R25" i="3" s="1"/>
  <c r="Q26" i="3" s="1"/>
  <c r="R26" i="3" s="1"/>
  <c r="Q27" i="3" s="1"/>
  <c r="R27" i="3" s="1"/>
  <c r="Q28" i="3" s="1"/>
  <c r="R28" i="3" s="1"/>
  <c r="Q29" i="3" s="1"/>
  <c r="R29" i="3" s="1"/>
  <c r="Q30" i="3" s="1"/>
  <c r="R30" i="3" s="1"/>
  <c r="Q31" i="3" s="1"/>
  <c r="R31" i="3" s="1"/>
  <c r="J4" i="3" s="1"/>
  <c r="F22" i="3"/>
  <c r="F21" i="3"/>
  <c r="R20" i="3"/>
  <c r="Q21" i="3" s="1"/>
  <c r="F20" i="3"/>
  <c r="K18" i="3"/>
  <c r="J18" i="3"/>
  <c r="H18" i="3"/>
  <c r="G18" i="3"/>
  <c r="P16" i="3"/>
  <c r="O16" i="3"/>
  <c r="N16" i="3"/>
  <c r="K16" i="3"/>
  <c r="J16" i="3"/>
  <c r="I16" i="3"/>
  <c r="H16" i="3"/>
  <c r="G16" i="3"/>
  <c r="F16" i="3"/>
  <c r="E16" i="3"/>
  <c r="D16" i="3"/>
  <c r="C16" i="3"/>
  <c r="B16" i="3"/>
  <c r="P2" i="3"/>
  <c r="P1" i="3"/>
  <c r="C1" i="3"/>
  <c r="Q22" i="8"/>
  <c r="R22" i="8" s="1"/>
  <c r="Q23" i="8" s="1"/>
  <c r="R23" i="8" s="1"/>
  <c r="Q24" i="8" s="1"/>
  <c r="R24" i="8" s="1"/>
  <c r="Q25" i="8" s="1"/>
  <c r="R25" i="8" s="1"/>
  <c r="Q26" i="8" s="1"/>
  <c r="R26" i="8" s="1"/>
  <c r="Q27" i="8" s="1"/>
  <c r="R27" i="8" s="1"/>
  <c r="Q28" i="8" s="1"/>
  <c r="R28" i="8" s="1"/>
  <c r="Q29" i="8" s="1"/>
  <c r="R29" i="8" s="1"/>
  <c r="Q30" i="8" s="1"/>
  <c r="R30" i="8" s="1"/>
  <c r="Q31" i="8" s="1"/>
  <c r="R31" i="8" s="1"/>
  <c r="R20" i="8"/>
  <c r="Q21" i="8" s="1"/>
  <c r="Q22" i="9"/>
  <c r="R22" i="9" s="1"/>
  <c r="Q23" i="9" s="1"/>
  <c r="R23" i="9" s="1"/>
  <c r="Q24" i="9" s="1"/>
  <c r="R24" i="9" s="1"/>
  <c r="Q25" i="9" s="1"/>
  <c r="R25" i="9" s="1"/>
  <c r="Q26" i="9" s="1"/>
  <c r="R26" i="9" s="1"/>
  <c r="Q27" i="9" s="1"/>
  <c r="R27" i="9" s="1"/>
  <c r="Q28" i="9" s="1"/>
  <c r="R28" i="9" s="1"/>
  <c r="Q29" i="9" s="1"/>
  <c r="R29" i="9" s="1"/>
  <c r="Q30" i="9" s="1"/>
  <c r="R30" i="9" s="1"/>
  <c r="Q31" i="9" s="1"/>
  <c r="R31" i="9" s="1"/>
  <c r="R20" i="9"/>
  <c r="Q21" i="9" s="1"/>
  <c r="Q22" i="24"/>
  <c r="R22" i="24" s="1"/>
  <c r="Q23" i="24" s="1"/>
  <c r="R23" i="24" s="1"/>
  <c r="Q24" i="24" s="1"/>
  <c r="R24" i="24" s="1"/>
  <c r="Q25" i="24" s="1"/>
  <c r="R25" i="24" s="1"/>
  <c r="Q26" i="24" s="1"/>
  <c r="R26" i="24" s="1"/>
  <c r="Q27" i="24" s="1"/>
  <c r="R27" i="24" s="1"/>
  <c r="Q28" i="24" s="1"/>
  <c r="R28" i="24" s="1"/>
  <c r="Q29" i="24" s="1"/>
  <c r="R29" i="24" s="1"/>
  <c r="Q30" i="24" s="1"/>
  <c r="R30" i="24" s="1"/>
  <c r="Q31" i="24" s="1"/>
  <c r="R31" i="24" s="1"/>
  <c r="R20" i="24"/>
  <c r="Q21" i="24" s="1"/>
  <c r="Q22" i="23"/>
  <c r="R22" i="23" s="1"/>
  <c r="Q23" i="23" s="1"/>
  <c r="R23" i="23" s="1"/>
  <c r="Q24" i="23" s="1"/>
  <c r="R24" i="23" s="1"/>
  <c r="Q25" i="23" s="1"/>
  <c r="R25" i="23" s="1"/>
  <c r="Q26" i="23" s="1"/>
  <c r="R26" i="23" s="1"/>
  <c r="Q27" i="23" s="1"/>
  <c r="R27" i="23" s="1"/>
  <c r="Q28" i="23" s="1"/>
  <c r="R28" i="23" s="1"/>
  <c r="Q29" i="23" s="1"/>
  <c r="R29" i="23" s="1"/>
  <c r="Q30" i="23" s="1"/>
  <c r="R30" i="23" s="1"/>
  <c r="Q31" i="23" s="1"/>
  <c r="R31" i="23" s="1"/>
  <c r="R20" i="23"/>
  <c r="Q21" i="23" s="1"/>
  <c r="Q22" i="22"/>
  <c r="R22" i="22" s="1"/>
  <c r="Q23" i="22" s="1"/>
  <c r="R23" i="22" s="1"/>
  <c r="Q24" i="22" s="1"/>
  <c r="R24" i="22" s="1"/>
  <c r="Q25" i="22" s="1"/>
  <c r="R25" i="22" s="1"/>
  <c r="Q26" i="22" s="1"/>
  <c r="R26" i="22" s="1"/>
  <c r="Q27" i="22" s="1"/>
  <c r="R27" i="22" s="1"/>
  <c r="Q28" i="22" s="1"/>
  <c r="R28" i="22" s="1"/>
  <c r="Q29" i="22" s="1"/>
  <c r="R29" i="22" s="1"/>
  <c r="Q30" i="22" s="1"/>
  <c r="R30" i="22" s="1"/>
  <c r="Q31" i="22" s="1"/>
  <c r="R31" i="22" s="1"/>
  <c r="R20" i="22"/>
  <c r="Q21" i="22" s="1"/>
  <c r="Q22" i="21"/>
  <c r="R22" i="21" s="1"/>
  <c r="Q23" i="21" s="1"/>
  <c r="R23" i="21" s="1"/>
  <c r="Q24" i="21" s="1"/>
  <c r="R24" i="21" s="1"/>
  <c r="Q25" i="21" s="1"/>
  <c r="R25" i="21" s="1"/>
  <c r="Q26" i="21" s="1"/>
  <c r="R26" i="21" s="1"/>
  <c r="Q27" i="21" s="1"/>
  <c r="R27" i="21" s="1"/>
  <c r="Q28" i="21" s="1"/>
  <c r="R28" i="21" s="1"/>
  <c r="Q29" i="21" s="1"/>
  <c r="R29" i="21" s="1"/>
  <c r="Q30" i="21" s="1"/>
  <c r="R30" i="21" s="1"/>
  <c r="Q31" i="21" s="1"/>
  <c r="R31" i="21" s="1"/>
  <c r="R20" i="21"/>
  <c r="Q21" i="21" s="1"/>
  <c r="Q22" i="20"/>
  <c r="R22" i="20" s="1"/>
  <c r="Q23" i="20" s="1"/>
  <c r="R23" i="20" s="1"/>
  <c r="Q24" i="20" s="1"/>
  <c r="R24" i="20" s="1"/>
  <c r="Q25" i="20" s="1"/>
  <c r="R25" i="20" s="1"/>
  <c r="Q26" i="20" s="1"/>
  <c r="R26" i="20" s="1"/>
  <c r="Q27" i="20" s="1"/>
  <c r="R27" i="20" s="1"/>
  <c r="Q28" i="20" s="1"/>
  <c r="R28" i="20" s="1"/>
  <c r="Q29" i="20" s="1"/>
  <c r="R29" i="20" s="1"/>
  <c r="Q30" i="20" s="1"/>
  <c r="R30" i="20" s="1"/>
  <c r="Q31" i="20" s="1"/>
  <c r="R31" i="20" s="1"/>
  <c r="R20" i="20"/>
  <c r="Q21" i="20" s="1"/>
  <c r="Q22" i="19"/>
  <c r="R22" i="19" s="1"/>
  <c r="Q23" i="19" s="1"/>
  <c r="R23" i="19" s="1"/>
  <c r="Q24" i="19" s="1"/>
  <c r="R24" i="19" s="1"/>
  <c r="Q25" i="19" s="1"/>
  <c r="R25" i="19" s="1"/>
  <c r="Q26" i="19" s="1"/>
  <c r="R26" i="19" s="1"/>
  <c r="Q27" i="19" s="1"/>
  <c r="R27" i="19" s="1"/>
  <c r="Q28" i="19" s="1"/>
  <c r="R28" i="19" s="1"/>
  <c r="Q29" i="19" s="1"/>
  <c r="R29" i="19" s="1"/>
  <c r="Q30" i="19" s="1"/>
  <c r="R30" i="19" s="1"/>
  <c r="Q31" i="19" s="1"/>
  <c r="R31" i="19" s="1"/>
  <c r="R20" i="19"/>
  <c r="Q21" i="19" s="1"/>
  <c r="Q22" i="18"/>
  <c r="R22" i="18" s="1"/>
  <c r="Q23" i="18" s="1"/>
  <c r="R23" i="18" s="1"/>
  <c r="Q24" i="18" s="1"/>
  <c r="R24" i="18" s="1"/>
  <c r="Q25" i="18" s="1"/>
  <c r="R25" i="18" s="1"/>
  <c r="Q26" i="18" s="1"/>
  <c r="R26" i="18" s="1"/>
  <c r="Q27" i="18" s="1"/>
  <c r="R27" i="18" s="1"/>
  <c r="Q28" i="18" s="1"/>
  <c r="R28" i="18" s="1"/>
  <c r="Q29" i="18" s="1"/>
  <c r="R29" i="18" s="1"/>
  <c r="Q30" i="18" s="1"/>
  <c r="R30" i="18" s="1"/>
  <c r="Q31" i="18" s="1"/>
  <c r="R31" i="18" s="1"/>
  <c r="R20" i="18"/>
  <c r="Q21" i="18" s="1"/>
  <c r="Q22" i="17"/>
  <c r="R22" i="17" s="1"/>
  <c r="Q23" i="17" s="1"/>
  <c r="R23" i="17" s="1"/>
  <c r="Q24" i="17" s="1"/>
  <c r="R24" i="17" s="1"/>
  <c r="Q25" i="17" s="1"/>
  <c r="R25" i="17" s="1"/>
  <c r="Q26" i="17" s="1"/>
  <c r="R26" i="17" s="1"/>
  <c r="Q27" i="17" s="1"/>
  <c r="R27" i="17" s="1"/>
  <c r="Q28" i="17" s="1"/>
  <c r="R28" i="17" s="1"/>
  <c r="Q29" i="17" s="1"/>
  <c r="R29" i="17" s="1"/>
  <c r="Q30" i="17" s="1"/>
  <c r="R30" i="17" s="1"/>
  <c r="Q31" i="17" s="1"/>
  <c r="R31" i="17" s="1"/>
  <c r="R20" i="17"/>
  <c r="Q21" i="17" s="1"/>
  <c r="Q22" i="16"/>
  <c r="R22" i="16" s="1"/>
  <c r="Q23" i="16" s="1"/>
  <c r="R23" i="16" s="1"/>
  <c r="Q24" i="16" s="1"/>
  <c r="R24" i="16" s="1"/>
  <c r="Q25" i="16" s="1"/>
  <c r="R25" i="16" s="1"/>
  <c r="Q26" i="16" s="1"/>
  <c r="R26" i="16" s="1"/>
  <c r="Q27" i="16" s="1"/>
  <c r="R27" i="16" s="1"/>
  <c r="Q28" i="16" s="1"/>
  <c r="R28" i="16" s="1"/>
  <c r="Q29" i="16" s="1"/>
  <c r="R29" i="16" s="1"/>
  <c r="Q30" i="16" s="1"/>
  <c r="R30" i="16" s="1"/>
  <c r="Q31" i="16" s="1"/>
  <c r="R31" i="16" s="1"/>
  <c r="R20" i="16"/>
  <c r="Q21" i="16" s="1"/>
  <c r="Q22" i="15"/>
  <c r="R22" i="15" s="1"/>
  <c r="Q23" i="15" s="1"/>
  <c r="R23" i="15" s="1"/>
  <c r="Q24" i="15" s="1"/>
  <c r="R24" i="15" s="1"/>
  <c r="Q25" i="15" s="1"/>
  <c r="R25" i="15" s="1"/>
  <c r="Q26" i="15" s="1"/>
  <c r="R26" i="15" s="1"/>
  <c r="Q27" i="15" s="1"/>
  <c r="R27" i="15" s="1"/>
  <c r="Q28" i="15" s="1"/>
  <c r="R28" i="15" s="1"/>
  <c r="Q29" i="15" s="1"/>
  <c r="R29" i="15" s="1"/>
  <c r="Q30" i="15" s="1"/>
  <c r="R30" i="15" s="1"/>
  <c r="Q31" i="15" s="1"/>
  <c r="R31" i="15" s="1"/>
  <c r="R20" i="15"/>
  <c r="Q21" i="15" s="1"/>
  <c r="Q22" i="14"/>
  <c r="R22" i="14" s="1"/>
  <c r="Q23" i="14" s="1"/>
  <c r="R23" i="14" s="1"/>
  <c r="Q24" i="14" s="1"/>
  <c r="R24" i="14" s="1"/>
  <c r="Q25" i="14" s="1"/>
  <c r="R25" i="14" s="1"/>
  <c r="Q26" i="14" s="1"/>
  <c r="R26" i="14" s="1"/>
  <c r="Q27" i="14" s="1"/>
  <c r="R27" i="14" s="1"/>
  <c r="Q28" i="14" s="1"/>
  <c r="R28" i="14" s="1"/>
  <c r="Q29" i="14" s="1"/>
  <c r="R29" i="14" s="1"/>
  <c r="Q30" i="14" s="1"/>
  <c r="R30" i="14" s="1"/>
  <c r="Q31" i="14" s="1"/>
  <c r="R31" i="14" s="1"/>
  <c r="R20" i="14"/>
  <c r="Q21" i="14" s="1"/>
  <c r="Q22" i="13"/>
  <c r="R22" i="13" s="1"/>
  <c r="Q23" i="13" s="1"/>
  <c r="R23" i="13" s="1"/>
  <c r="Q24" i="13" s="1"/>
  <c r="R24" i="13" s="1"/>
  <c r="Q25" i="13" s="1"/>
  <c r="R25" i="13" s="1"/>
  <c r="Q26" i="13" s="1"/>
  <c r="R26" i="13" s="1"/>
  <c r="Q27" i="13" s="1"/>
  <c r="R27" i="13" s="1"/>
  <c r="Q28" i="13" s="1"/>
  <c r="R28" i="13" s="1"/>
  <c r="Q29" i="13" s="1"/>
  <c r="R29" i="13" s="1"/>
  <c r="Q30" i="13" s="1"/>
  <c r="R30" i="13" s="1"/>
  <c r="Q31" i="13" s="1"/>
  <c r="R31" i="13" s="1"/>
  <c r="R20" i="13"/>
  <c r="Q21" i="13" s="1"/>
  <c r="Q22" i="12"/>
  <c r="R22" i="12" s="1"/>
  <c r="Q23" i="12" s="1"/>
  <c r="R23" i="12" s="1"/>
  <c r="Q24" i="12" s="1"/>
  <c r="R24" i="12" s="1"/>
  <c r="Q25" i="12" s="1"/>
  <c r="R25" i="12" s="1"/>
  <c r="Q26" i="12" s="1"/>
  <c r="R26" i="12" s="1"/>
  <c r="Q27" i="12" s="1"/>
  <c r="R27" i="12" s="1"/>
  <c r="Q28" i="12" s="1"/>
  <c r="R28" i="12" s="1"/>
  <c r="Q29" i="12" s="1"/>
  <c r="R29" i="12" s="1"/>
  <c r="Q30" i="12" s="1"/>
  <c r="R30" i="12" s="1"/>
  <c r="Q31" i="12" s="1"/>
  <c r="R31" i="12" s="1"/>
  <c r="R20" i="12"/>
  <c r="Q21" i="12" s="1"/>
  <c r="Q22" i="4"/>
  <c r="R22" i="4" s="1"/>
  <c r="Q23" i="4" s="1"/>
  <c r="R23" i="4" s="1"/>
  <c r="Q24" i="4" s="1"/>
  <c r="R24" i="4" s="1"/>
  <c r="Q25" i="4" s="1"/>
  <c r="R25" i="4" s="1"/>
  <c r="Q26" i="4" s="1"/>
  <c r="R26" i="4" s="1"/>
  <c r="Q27" i="4" s="1"/>
  <c r="R27" i="4" s="1"/>
  <c r="Q28" i="4" s="1"/>
  <c r="R28" i="4" s="1"/>
  <c r="Q29" i="4" s="1"/>
  <c r="R29" i="4" s="1"/>
  <c r="Q30" i="4" s="1"/>
  <c r="R30" i="4" s="1"/>
  <c r="Q31" i="4" s="1"/>
  <c r="R31" i="4" s="1"/>
  <c r="R20" i="4"/>
  <c r="Q21" i="4" s="1"/>
  <c r="J4" i="4" l="1"/>
  <c r="J4" i="12"/>
  <c r="J4" i="13"/>
  <c r="J4" i="14"/>
  <c r="J4" i="15"/>
  <c r="J4" i="16"/>
  <c r="J4" i="17"/>
  <c r="J4" i="18"/>
  <c r="J4" i="19"/>
  <c r="J4" i="20"/>
  <c r="J4" i="21"/>
  <c r="J4" i="22"/>
  <c r="J4" i="23"/>
  <c r="J4" i="24"/>
  <c r="J4" i="9"/>
  <c r="J4" i="8"/>
  <c r="J4" i="7"/>
  <c r="J4" i="11"/>
  <c r="J4" i="5"/>
  <c r="C8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35" i="3" s="1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35" i="3" s="1"/>
  <c r="F35" i="3"/>
  <c r="C13" i="2" l="1"/>
  <c r="U33" i="4" l="1"/>
  <c r="U32" i="4"/>
  <c r="U33" i="7"/>
  <c r="U32" i="7"/>
  <c r="U33" i="11"/>
  <c r="U32" i="11"/>
  <c r="U33" i="5"/>
  <c r="U32" i="5"/>
  <c r="U33" i="9"/>
  <c r="U32" i="9"/>
  <c r="U33" i="8"/>
  <c r="U32" i="8"/>
  <c r="U33" i="12"/>
  <c r="U32" i="12"/>
  <c r="U33" i="13"/>
  <c r="U32" i="13"/>
  <c r="U33" i="14"/>
  <c r="U32" i="14"/>
  <c r="U33" i="15"/>
  <c r="U32" i="15"/>
  <c r="U33" i="16"/>
  <c r="U32" i="16"/>
  <c r="U33" i="17"/>
  <c r="U32" i="17"/>
  <c r="U33" i="18"/>
  <c r="U32" i="18"/>
  <c r="U33" i="19"/>
  <c r="U32" i="19"/>
  <c r="U33" i="20"/>
  <c r="U32" i="20"/>
  <c r="U33" i="21"/>
  <c r="U32" i="21"/>
  <c r="U33" i="22"/>
  <c r="U32" i="22"/>
  <c r="U33" i="23"/>
  <c r="U32" i="23"/>
  <c r="U33" i="24"/>
  <c r="U32" i="24"/>
  <c r="U33" i="3"/>
  <c r="U32" i="3"/>
  <c r="AA20" i="3" l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AA20" i="4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AA20" i="7"/>
  <c r="AA20" i="11"/>
  <c r="AA20" i="5"/>
  <c r="AA20" i="9"/>
  <c r="AA20" i="8"/>
  <c r="AA21" i="8"/>
  <c r="AA20" i="12"/>
  <c r="AA21" i="12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20" i="13"/>
  <c r="AA20" i="14"/>
  <c r="AA21" i="14" s="1"/>
  <c r="AA22" i="14" s="1"/>
  <c r="AA23" i="14" s="1"/>
  <c r="AA24" i="14" s="1"/>
  <c r="AA25" i="14" s="1"/>
  <c r="AA26" i="14" s="1"/>
  <c r="AA27" i="14" s="1"/>
  <c r="AA28" i="14" s="1"/>
  <c r="AA29" i="14" s="1"/>
  <c r="AA30" i="14" s="1"/>
  <c r="AA31" i="14" s="1"/>
  <c r="AA32" i="14" s="1"/>
  <c r="AA33" i="14" s="1"/>
  <c r="AA20" i="15"/>
  <c r="AA21" i="15" s="1"/>
  <c r="AA22" i="15" s="1"/>
  <c r="AA23" i="15" s="1"/>
  <c r="AA24" i="15" s="1"/>
  <c r="AA25" i="15" s="1"/>
  <c r="AA26" i="15" s="1"/>
  <c r="AA27" i="15" s="1"/>
  <c r="AA28" i="15" s="1"/>
  <c r="AA29" i="15" s="1"/>
  <c r="AA30" i="15" s="1"/>
  <c r="AA31" i="15" s="1"/>
  <c r="AA32" i="15" s="1"/>
  <c r="AA33" i="15" s="1"/>
  <c r="AA20" i="16"/>
  <c r="AA21" i="16" s="1"/>
  <c r="AA22" i="16" s="1"/>
  <c r="AA23" i="16" s="1"/>
  <c r="AA24" i="16" s="1"/>
  <c r="AA25" i="16" s="1"/>
  <c r="AA26" i="16" s="1"/>
  <c r="AA27" i="16" s="1"/>
  <c r="AA28" i="16" s="1"/>
  <c r="AA29" i="16" s="1"/>
  <c r="AA30" i="16" s="1"/>
  <c r="AA31" i="16" s="1"/>
  <c r="AA32" i="16" s="1"/>
  <c r="AA33" i="16" s="1"/>
  <c r="AA20" i="17"/>
  <c r="AA21" i="17" s="1"/>
  <c r="AA22" i="17" s="1"/>
  <c r="AA23" i="17" s="1"/>
  <c r="AA24" i="17" s="1"/>
  <c r="AA25" i="17" s="1"/>
  <c r="AA26" i="17" s="1"/>
  <c r="AA27" i="17" s="1"/>
  <c r="AA28" i="17" s="1"/>
  <c r="AA29" i="17" s="1"/>
  <c r="AA30" i="17" s="1"/>
  <c r="AA31" i="17" s="1"/>
  <c r="AA32" i="17" s="1"/>
  <c r="AA33" i="17" s="1"/>
  <c r="AA20" i="18"/>
  <c r="AA21" i="18"/>
  <c r="AA22" i="18" s="1"/>
  <c r="AA23" i="18" s="1"/>
  <c r="AA24" i="18" s="1"/>
  <c r="AA25" i="18" s="1"/>
  <c r="AA26" i="18" s="1"/>
  <c r="AA27" i="18" s="1"/>
  <c r="AA28" i="18" s="1"/>
  <c r="AA29" i="18" s="1"/>
  <c r="AA30" i="18" s="1"/>
  <c r="AA31" i="18" s="1"/>
  <c r="AA32" i="18" s="1"/>
  <c r="AA33" i="18" s="1"/>
  <c r="AA20" i="19"/>
  <c r="AA21" i="19" s="1"/>
  <c r="AA22" i="19" s="1"/>
  <c r="AA23" i="19" s="1"/>
  <c r="AA24" i="19" s="1"/>
  <c r="AA25" i="19" s="1"/>
  <c r="AA26" i="19" s="1"/>
  <c r="AA27" i="19" s="1"/>
  <c r="AA28" i="19" s="1"/>
  <c r="AA29" i="19" s="1"/>
  <c r="AA30" i="19" s="1"/>
  <c r="AA31" i="19" s="1"/>
  <c r="AA32" i="19" s="1"/>
  <c r="AA33" i="19" s="1"/>
  <c r="AA20" i="20"/>
  <c r="AA21" i="20" s="1"/>
  <c r="AA22" i="20" s="1"/>
  <c r="AA23" i="20" s="1"/>
  <c r="AA24" i="20" s="1"/>
  <c r="AA25" i="20" s="1"/>
  <c r="AA26" i="20" s="1"/>
  <c r="AA27" i="20" s="1"/>
  <c r="AA28" i="20" s="1"/>
  <c r="AA29" i="20" s="1"/>
  <c r="AA30" i="20" s="1"/>
  <c r="AA31" i="20" s="1"/>
  <c r="AA32" i="20" s="1"/>
  <c r="AA33" i="20" s="1"/>
  <c r="AA20" i="21"/>
  <c r="AA21" i="21" s="1"/>
  <c r="AA22" i="21" s="1"/>
  <c r="AA23" i="21" s="1"/>
  <c r="AA24" i="21" s="1"/>
  <c r="AA25" i="21" s="1"/>
  <c r="AA26" i="21" s="1"/>
  <c r="AA27" i="21" s="1"/>
  <c r="AA28" i="21" s="1"/>
  <c r="AA29" i="21" s="1"/>
  <c r="AA30" i="21" s="1"/>
  <c r="AA31" i="21" s="1"/>
  <c r="AA32" i="21" s="1"/>
  <c r="AA33" i="21" s="1"/>
  <c r="AA20" i="22"/>
  <c r="AA21" i="22" s="1"/>
  <c r="AA22" i="22" s="1"/>
  <c r="AA23" i="22" s="1"/>
  <c r="AA24" i="22" s="1"/>
  <c r="AA25" i="22" s="1"/>
  <c r="AA26" i="22" s="1"/>
  <c r="AA27" i="22" s="1"/>
  <c r="AA28" i="22" s="1"/>
  <c r="AA29" i="22" s="1"/>
  <c r="AA30" i="22" s="1"/>
  <c r="AA31" i="22" s="1"/>
  <c r="AA32" i="22" s="1"/>
  <c r="AA33" i="22" s="1"/>
  <c r="AA20" i="23"/>
  <c r="AA21" i="23"/>
  <c r="AA22" i="23" s="1"/>
  <c r="AA23" i="23" s="1"/>
  <c r="AA24" i="23" s="1"/>
  <c r="AA25" i="23" s="1"/>
  <c r="AA26" i="23" s="1"/>
  <c r="AA27" i="23" s="1"/>
  <c r="AA28" i="23" s="1"/>
  <c r="AA29" i="23" s="1"/>
  <c r="AA30" i="23" s="1"/>
  <c r="AA31" i="23" s="1"/>
  <c r="AA32" i="23" s="1"/>
  <c r="AA33" i="23" s="1"/>
  <c r="AA20" i="24"/>
  <c r="AA21" i="24" s="1"/>
  <c r="AA22" i="24" s="1"/>
  <c r="AA23" i="24" s="1"/>
  <c r="AA24" i="24" s="1"/>
  <c r="AA25" i="24" s="1"/>
  <c r="AA26" i="24" s="1"/>
  <c r="AA27" i="24" s="1"/>
  <c r="AA28" i="24" s="1"/>
  <c r="AA29" i="24" s="1"/>
  <c r="AA30" i="24" s="1"/>
  <c r="AA31" i="24" s="1"/>
  <c r="AA32" i="24" s="1"/>
  <c r="AA33" i="24" s="1"/>
  <c r="M28" i="2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F18" i="10"/>
  <c r="F25" i="10"/>
  <c r="G29" i="2"/>
  <c r="G30" i="2"/>
  <c r="G31" i="2"/>
  <c r="G32" i="2"/>
  <c r="G37" i="2"/>
  <c r="G40" i="2"/>
  <c r="G41" i="2"/>
  <c r="J24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25" i="2"/>
  <c r="P43" i="2"/>
  <c r="N43" i="2"/>
  <c r="M43" i="2"/>
  <c r="F43" i="2"/>
  <c r="E43" i="2"/>
  <c r="D43" i="2"/>
  <c r="B43" i="2"/>
  <c r="P42" i="2"/>
  <c r="N42" i="2"/>
  <c r="M42" i="2"/>
  <c r="F42" i="2"/>
  <c r="E42" i="2"/>
  <c r="D42" i="2"/>
  <c r="B42" i="2"/>
  <c r="P41" i="2"/>
  <c r="N41" i="2"/>
  <c r="M41" i="2"/>
  <c r="F41" i="2"/>
  <c r="E41" i="2"/>
  <c r="D41" i="2"/>
  <c r="B41" i="2"/>
  <c r="P40" i="2"/>
  <c r="N40" i="2"/>
  <c r="M40" i="2"/>
  <c r="F40" i="2"/>
  <c r="E40" i="2"/>
  <c r="D40" i="2"/>
  <c r="B40" i="2"/>
  <c r="P39" i="2"/>
  <c r="N39" i="2"/>
  <c r="M39" i="2"/>
  <c r="F39" i="2"/>
  <c r="E39" i="2"/>
  <c r="D39" i="2"/>
  <c r="B39" i="2"/>
  <c r="P38" i="2"/>
  <c r="N38" i="2"/>
  <c r="M38" i="2"/>
  <c r="F38" i="2"/>
  <c r="E38" i="2"/>
  <c r="D38" i="2"/>
  <c r="B38" i="2"/>
  <c r="P37" i="2"/>
  <c r="N37" i="2"/>
  <c r="M37" i="2"/>
  <c r="F37" i="2"/>
  <c r="E37" i="2"/>
  <c r="D37" i="2"/>
  <c r="B37" i="2"/>
  <c r="P36" i="2"/>
  <c r="N36" i="2"/>
  <c r="M36" i="2"/>
  <c r="F36" i="2"/>
  <c r="E36" i="2"/>
  <c r="D36" i="2"/>
  <c r="B36" i="2"/>
  <c r="P35" i="2"/>
  <c r="N35" i="2"/>
  <c r="M35" i="2"/>
  <c r="F35" i="2"/>
  <c r="E35" i="2"/>
  <c r="D35" i="2"/>
  <c r="B35" i="2"/>
  <c r="P34" i="2"/>
  <c r="N34" i="2"/>
  <c r="M34" i="2"/>
  <c r="F34" i="2"/>
  <c r="E34" i="2"/>
  <c r="D34" i="2"/>
  <c r="B34" i="2"/>
  <c r="P33" i="2"/>
  <c r="N33" i="2"/>
  <c r="M33" i="2"/>
  <c r="F33" i="2"/>
  <c r="E33" i="2"/>
  <c r="D33" i="2"/>
  <c r="B33" i="2"/>
  <c r="P32" i="2"/>
  <c r="N32" i="2"/>
  <c r="M32" i="2"/>
  <c r="F32" i="2"/>
  <c r="E32" i="2"/>
  <c r="D32" i="2"/>
  <c r="B32" i="2"/>
  <c r="P31" i="2"/>
  <c r="N31" i="2"/>
  <c r="M31" i="2"/>
  <c r="F31" i="2"/>
  <c r="E31" i="2"/>
  <c r="D31" i="2"/>
  <c r="B31" i="2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F23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9" i="10" s="1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P27" i="2"/>
  <c r="N27" i="2"/>
  <c r="M27" i="2"/>
  <c r="F27" i="2"/>
  <c r="E27" i="2"/>
  <c r="D27" i="2"/>
  <c r="B27" i="2"/>
  <c r="P30" i="2"/>
  <c r="N30" i="2"/>
  <c r="M30" i="2"/>
  <c r="F30" i="2"/>
  <c r="E30" i="2"/>
  <c r="D30" i="2"/>
  <c r="P29" i="2"/>
  <c r="N29" i="2"/>
  <c r="M29" i="2"/>
  <c r="F29" i="2"/>
  <c r="E29" i="2"/>
  <c r="D29" i="2"/>
  <c r="P28" i="2"/>
  <c r="N28" i="2"/>
  <c r="G28" i="2"/>
  <c r="F28" i="2"/>
  <c r="E28" i="2"/>
  <c r="D28" i="2"/>
  <c r="P26" i="2"/>
  <c r="N26" i="2"/>
  <c r="M26" i="2"/>
  <c r="F26" i="2"/>
  <c r="E26" i="2"/>
  <c r="D26" i="2"/>
  <c r="P25" i="2"/>
  <c r="N25" i="2"/>
  <c r="M25" i="2"/>
  <c r="F25" i="2"/>
  <c r="E25" i="2"/>
  <c r="D25" i="2"/>
  <c r="D24" i="2"/>
  <c r="P24" i="2"/>
  <c r="N24" i="2"/>
  <c r="M24" i="2"/>
  <c r="F24" i="2"/>
  <c r="E24" i="2"/>
  <c r="P10" i="10"/>
  <c r="O10" i="10"/>
  <c r="N10" i="10"/>
  <c r="K10" i="10"/>
  <c r="J10" i="10"/>
  <c r="I10" i="10"/>
  <c r="H10" i="10"/>
  <c r="G10" i="10"/>
  <c r="F10" i="10"/>
  <c r="E10" i="10"/>
  <c r="D10" i="10"/>
  <c r="C10" i="10"/>
  <c r="B10" i="10"/>
  <c r="P2" i="10"/>
  <c r="P1" i="10"/>
  <c r="C1" i="10"/>
  <c r="B24" i="2"/>
  <c r="B28" i="2"/>
  <c r="B25" i="2"/>
  <c r="B30" i="2"/>
  <c r="B26" i="2"/>
  <c r="B29" i="2"/>
  <c r="AA21" i="13"/>
  <c r="AA22" i="8"/>
  <c r="AA21" i="5"/>
  <c r="AA21" i="9"/>
  <c r="AA21" i="11"/>
  <c r="AA22" i="11" s="1"/>
  <c r="AA23" i="11" s="1"/>
  <c r="AA24" i="11" s="1"/>
  <c r="AA25" i="11" s="1"/>
  <c r="AA26" i="11" s="1"/>
  <c r="AA27" i="11" s="1"/>
  <c r="AA28" i="11" s="1"/>
  <c r="AA29" i="11" s="1"/>
  <c r="AA30" i="11" s="1"/>
  <c r="AA31" i="11" s="1"/>
  <c r="AA32" i="11" s="1"/>
  <c r="AA33" i="11" s="1"/>
  <c r="AA21" i="7"/>
  <c r="AA22" i="7" s="1"/>
  <c r="AA23" i="7" s="1"/>
  <c r="AA24" i="7" s="1"/>
  <c r="AA25" i="7" s="1"/>
  <c r="AA26" i="7" s="1"/>
  <c r="AA27" i="7" s="1"/>
  <c r="AA28" i="7" s="1"/>
  <c r="AA29" i="7" s="1"/>
  <c r="AA30" i="7" s="1"/>
  <c r="AA31" i="7" s="1"/>
  <c r="AA32" i="7" s="1"/>
  <c r="AA33" i="7" s="1"/>
  <c r="AA22" i="9"/>
  <c r="AA22" i="5"/>
  <c r="AA23" i="5" s="1"/>
  <c r="AA24" i="5" s="1"/>
  <c r="AA25" i="5" s="1"/>
  <c r="AA26" i="5" s="1"/>
  <c r="AA27" i="5" s="1"/>
  <c r="AA28" i="5" s="1"/>
  <c r="AA29" i="5" s="1"/>
  <c r="AA30" i="5" s="1"/>
  <c r="AA31" i="5" s="1"/>
  <c r="AA32" i="5" s="1"/>
  <c r="AA33" i="5" s="1"/>
  <c r="AA23" i="8"/>
  <c r="AA24" i="8" s="1"/>
  <c r="AA25" i="8" s="1"/>
  <c r="AA26" i="8" s="1"/>
  <c r="AA27" i="8" s="1"/>
  <c r="AA28" i="8" s="1"/>
  <c r="AA29" i="8" s="1"/>
  <c r="AA30" i="8" s="1"/>
  <c r="AA31" i="8" s="1"/>
  <c r="AA32" i="8" s="1"/>
  <c r="AA33" i="8" s="1"/>
  <c r="AA22" i="13"/>
  <c r="AA23" i="13"/>
  <c r="AA23" i="9"/>
  <c r="AA24" i="9" s="1"/>
  <c r="AA25" i="9" s="1"/>
  <c r="AA26" i="9" s="1"/>
  <c r="AA27" i="9" s="1"/>
  <c r="AA28" i="9" s="1"/>
  <c r="AA29" i="9" s="1"/>
  <c r="AA30" i="9" s="1"/>
  <c r="AA31" i="9" s="1"/>
  <c r="AA32" i="9" s="1"/>
  <c r="AA33" i="9" s="1"/>
  <c r="AA24" i="13"/>
  <c r="AA25" i="13"/>
  <c r="AA26" i="13"/>
  <c r="AA27" i="13"/>
  <c r="AA28" i="13" s="1"/>
  <c r="AA29" i="13" s="1"/>
  <c r="AA30" i="13" s="1"/>
  <c r="AA31" i="13" s="1"/>
  <c r="AA32" i="13" s="1"/>
  <c r="AA33" i="13" s="1"/>
  <c r="C24" i="2" l="1"/>
  <c r="E44" i="2"/>
  <c r="C29" i="10"/>
  <c r="L29" i="10"/>
  <c r="M29" i="10"/>
  <c r="G42" i="2"/>
  <c r="G38" i="2"/>
  <c r="G35" i="2"/>
  <c r="F27" i="10"/>
  <c r="G33" i="2"/>
  <c r="F20" i="10"/>
  <c r="F17" i="10"/>
  <c r="F22" i="10"/>
  <c r="I29" i="10"/>
  <c r="S20" i="9"/>
  <c r="G39" i="2"/>
  <c r="F19" i="10"/>
  <c r="F24" i="10"/>
  <c r="E29" i="10"/>
  <c r="F21" i="10"/>
  <c r="F26" i="10"/>
  <c r="S20" i="16"/>
  <c r="S20" i="22"/>
  <c r="S20" i="5"/>
  <c r="S20" i="7"/>
  <c r="S20" i="24"/>
  <c r="M44" i="2"/>
  <c r="J44" i="2"/>
  <c r="F44" i="2"/>
  <c r="P44" i="2"/>
  <c r="G43" i="2"/>
  <c r="G26" i="2"/>
  <c r="S21" i="22"/>
  <c r="O29" i="10"/>
  <c r="N44" i="2"/>
  <c r="F16" i="10"/>
  <c r="S20" i="14"/>
  <c r="G34" i="2"/>
  <c r="D44" i="2"/>
  <c r="S21" i="12"/>
  <c r="S21" i="3"/>
  <c r="G24" i="2"/>
  <c r="G25" i="2"/>
  <c r="F15" i="10"/>
  <c r="G36" i="2"/>
  <c r="S21" i="5"/>
  <c r="S21" i="7"/>
  <c r="S21" i="11"/>
  <c r="S22" i="11"/>
  <c r="S23" i="14"/>
  <c r="S20" i="13"/>
  <c r="S20" i="8"/>
  <c r="S20" i="11"/>
  <c r="S20" i="4"/>
  <c r="S20" i="12"/>
  <c r="G27" i="2"/>
  <c r="B29" i="10"/>
  <c r="F14" i="10"/>
  <c r="C44" i="2"/>
  <c r="S20" i="23"/>
  <c r="S20" i="21"/>
  <c r="S20" i="20"/>
  <c r="S20" i="19"/>
  <c r="S20" i="18"/>
  <c r="S20" i="17"/>
  <c r="S20" i="15"/>
  <c r="S21" i="15"/>
  <c r="S20" i="3"/>
  <c r="L39" i="2" l="1"/>
  <c r="F29" i="10"/>
  <c r="S21" i="13"/>
  <c r="S21" i="16"/>
  <c r="S21" i="4"/>
  <c r="S21" i="8"/>
  <c r="S22" i="15"/>
  <c r="S24" i="7"/>
  <c r="S23" i="7"/>
  <c r="S21" i="24"/>
  <c r="S22" i="24"/>
  <c r="S22" i="4"/>
  <c r="S22" i="13"/>
  <c r="S22" i="8"/>
  <c r="G20" i="10"/>
  <c r="G21" i="10"/>
  <c r="H38" i="2"/>
  <c r="G26" i="10"/>
  <c r="G19" i="10"/>
  <c r="G24" i="10"/>
  <c r="G44" i="2"/>
  <c r="G14" i="10"/>
  <c r="S22" i="14"/>
  <c r="S26" i="7"/>
  <c r="S25" i="7"/>
  <c r="S21" i="21"/>
  <c r="S21" i="23"/>
  <c r="S22" i="9"/>
  <c r="S22" i="5"/>
  <c r="S22" i="7"/>
  <c r="S21" i="9"/>
  <c r="S21" i="14"/>
  <c r="L29" i="2"/>
  <c r="L30" i="2"/>
  <c r="L36" i="2"/>
  <c r="L32" i="2"/>
  <c r="L27" i="2"/>
  <c r="L37" i="2"/>
  <c r="L43" i="2"/>
  <c r="L25" i="2"/>
  <c r="L28" i="2"/>
  <c r="L31" i="2"/>
  <c r="K25" i="10"/>
  <c r="L42" i="2"/>
  <c r="L38" i="2"/>
  <c r="K23" i="10"/>
  <c r="L26" i="2"/>
  <c r="L35" i="2"/>
  <c r="K21" i="10"/>
  <c r="L41" i="2"/>
  <c r="L40" i="2"/>
  <c r="K19" i="10"/>
  <c r="K24" i="10"/>
  <c r="K18" i="10"/>
  <c r="K27" i="10"/>
  <c r="K26" i="10"/>
  <c r="L33" i="2"/>
  <c r="G17" i="10"/>
  <c r="G25" i="10"/>
  <c r="G15" i="10"/>
  <c r="H42" i="2"/>
  <c r="G22" i="10"/>
  <c r="G27" i="10"/>
  <c r="G23" i="10"/>
  <c r="G18" i="10"/>
  <c r="G16" i="10"/>
  <c r="K20" i="10"/>
  <c r="K16" i="10"/>
  <c r="K22" i="10"/>
  <c r="K17" i="10"/>
  <c r="L24" i="2"/>
  <c r="K15" i="10"/>
  <c r="L34" i="2"/>
  <c r="K14" i="10"/>
  <c r="H25" i="2" l="1"/>
  <c r="H29" i="2"/>
  <c r="H32" i="2"/>
  <c r="H28" i="2"/>
  <c r="H43" i="2"/>
  <c r="H27" i="2"/>
  <c r="H35" i="2"/>
  <c r="H31" i="2"/>
  <c r="H30" i="2"/>
  <c r="H34" i="2"/>
  <c r="H39" i="2"/>
  <c r="H24" i="2"/>
  <c r="S22" i="16"/>
  <c r="S22" i="22"/>
  <c r="S23" i="22"/>
  <c r="S24" i="22"/>
  <c r="S23" i="8"/>
  <c r="S24" i="14"/>
  <c r="S23" i="15"/>
  <c r="S23" i="24"/>
  <c r="S23" i="4"/>
  <c r="S23" i="16"/>
  <c r="S25" i="8"/>
  <c r="S22" i="12"/>
  <c r="S23" i="13"/>
  <c r="S24" i="8"/>
  <c r="S22" i="3"/>
  <c r="H36" i="2"/>
  <c r="S27" i="7"/>
  <c r="S23" i="11"/>
  <c r="S22" i="20"/>
  <c r="S22" i="19"/>
  <c r="S22" i="18"/>
  <c r="S23" i="9"/>
  <c r="S22" i="17"/>
  <c r="S21" i="20"/>
  <c r="S21" i="19"/>
  <c r="S21" i="18"/>
  <c r="S23" i="5"/>
  <c r="S22" i="23"/>
  <c r="S22" i="21"/>
  <c r="S21" i="17"/>
  <c r="L44" i="2"/>
  <c r="G29" i="10"/>
  <c r="H26" i="2"/>
  <c r="H40" i="2"/>
  <c r="H37" i="2"/>
  <c r="H41" i="2"/>
  <c r="H33" i="2"/>
  <c r="S25" i="14"/>
  <c r="K29" i="10"/>
  <c r="S25" i="22" l="1"/>
  <c r="S28" i="7"/>
  <c r="S24" i="15"/>
  <c r="S24" i="16"/>
  <c r="S23" i="12"/>
  <c r="S24" i="4"/>
  <c r="S23" i="3"/>
  <c r="S26" i="8"/>
  <c r="S24" i="24"/>
  <c r="S24" i="13"/>
  <c r="S24" i="11"/>
  <c r="S24" i="5"/>
  <c r="S23" i="19"/>
  <c r="S23" i="21"/>
  <c r="S23" i="23"/>
  <c r="S23" i="17"/>
  <c r="S24" i="9"/>
  <c r="S23" i="18"/>
  <c r="S23" i="20"/>
  <c r="H44" i="2"/>
  <c r="S26" i="14"/>
  <c r="J45" i="2" l="1"/>
  <c r="S26" i="22"/>
  <c r="S25" i="15"/>
  <c r="S25" i="13"/>
  <c r="S25" i="4"/>
  <c r="S24" i="12"/>
  <c r="S24" i="3"/>
  <c r="S25" i="24"/>
  <c r="S27" i="8"/>
  <c r="S25" i="16"/>
  <c r="S25" i="11"/>
  <c r="S24" i="20"/>
  <c r="S25" i="9"/>
  <c r="S24" i="17"/>
  <c r="S24" i="21"/>
  <c r="S24" i="19"/>
  <c r="S24" i="18"/>
  <c r="S24" i="23"/>
  <c r="S25" i="5"/>
  <c r="G45" i="2"/>
  <c r="S27" i="14"/>
  <c r="S29" i="7"/>
  <c r="S27" i="22" l="1"/>
  <c r="S26" i="15"/>
  <c r="S25" i="3"/>
  <c r="S26" i="16"/>
  <c r="S25" i="12"/>
  <c r="S28" i="8"/>
  <c r="S26" i="4"/>
  <c r="S26" i="24"/>
  <c r="S26" i="13"/>
  <c r="S26" i="11"/>
  <c r="S25" i="23"/>
  <c r="S25" i="18"/>
  <c r="S25" i="19"/>
  <c r="S25" i="21"/>
  <c r="S26" i="9"/>
  <c r="S25" i="20"/>
  <c r="S26" i="5"/>
  <c r="S25" i="17"/>
  <c r="S28" i="14"/>
  <c r="S30" i="7"/>
  <c r="S28" i="22" l="1"/>
  <c r="S27" i="15"/>
  <c r="S26" i="12"/>
  <c r="S27" i="13"/>
  <c r="S27" i="24"/>
  <c r="S27" i="16"/>
  <c r="S29" i="8"/>
  <c r="S27" i="4"/>
  <c r="S26" i="3"/>
  <c r="S27" i="11"/>
  <c r="S26" i="20"/>
  <c r="S27" i="9"/>
  <c r="S26" i="21"/>
  <c r="S26" i="19"/>
  <c r="S26" i="18"/>
  <c r="S26" i="17"/>
  <c r="S27" i="5"/>
  <c r="S26" i="23"/>
  <c r="S29" i="14"/>
  <c r="T30" i="7"/>
  <c r="U30" i="7" s="1"/>
  <c r="S31" i="7"/>
  <c r="S39" i="7" l="1"/>
  <c r="S29" i="22"/>
  <c r="S28" i="15"/>
  <c r="S28" i="16"/>
  <c r="S28" i="24"/>
  <c r="S27" i="3"/>
  <c r="S28" i="4"/>
  <c r="S28" i="13"/>
  <c r="S27" i="12"/>
  <c r="S30" i="8"/>
  <c r="S28" i="11"/>
  <c r="S27" i="23"/>
  <c r="S28" i="5"/>
  <c r="S27" i="17"/>
  <c r="S27" i="18"/>
  <c r="S27" i="19"/>
  <c r="S27" i="21"/>
  <c r="S27" i="20"/>
  <c r="S28" i="9"/>
  <c r="S30" i="14"/>
  <c r="T31" i="7"/>
  <c r="U31" i="7" s="1"/>
  <c r="T23" i="7"/>
  <c r="U23" i="7" s="1"/>
  <c r="T20" i="7"/>
  <c r="U20" i="7" s="1"/>
  <c r="T24" i="7"/>
  <c r="U24" i="7" s="1"/>
  <c r="T22" i="7"/>
  <c r="U22" i="7" s="1"/>
  <c r="T21" i="7"/>
  <c r="U21" i="7" s="1"/>
  <c r="T25" i="7"/>
  <c r="U25" i="7" s="1"/>
  <c r="T26" i="7"/>
  <c r="U26" i="7" s="1"/>
  <c r="T27" i="7"/>
  <c r="U27" i="7" s="1"/>
  <c r="T28" i="7"/>
  <c r="U28" i="7" s="1"/>
  <c r="T29" i="7"/>
  <c r="U29" i="7" s="1"/>
  <c r="S30" i="22" l="1"/>
  <c r="S29" i="15"/>
  <c r="S28" i="3"/>
  <c r="S29" i="24"/>
  <c r="S29" i="4"/>
  <c r="S28" i="12"/>
  <c r="S29" i="13"/>
  <c r="S29" i="16"/>
  <c r="S39" i="8"/>
  <c r="S31" i="8"/>
  <c r="S29" i="11"/>
  <c r="S28" i="20"/>
  <c r="S28" i="18"/>
  <c r="S28" i="17"/>
  <c r="S29" i="5"/>
  <c r="S28" i="23"/>
  <c r="S29" i="9"/>
  <c r="S28" i="21"/>
  <c r="S28" i="19"/>
  <c r="S39" i="14"/>
  <c r="T30" i="14"/>
  <c r="U30" i="14" s="1"/>
  <c r="S31" i="14"/>
  <c r="U35" i="7"/>
  <c r="V20" i="7"/>
  <c r="S31" i="22" l="1"/>
  <c r="S39" i="22"/>
  <c r="S30" i="15"/>
  <c r="T31" i="8"/>
  <c r="U31" i="8" s="1"/>
  <c r="S30" i="16"/>
  <c r="S30" i="4"/>
  <c r="S30" i="24"/>
  <c r="S29" i="12"/>
  <c r="S30" i="13"/>
  <c r="S29" i="3"/>
  <c r="T23" i="8"/>
  <c r="U23" i="8" s="1"/>
  <c r="T27" i="8"/>
  <c r="U27" i="8" s="1"/>
  <c r="T20" i="8"/>
  <c r="U20" i="8" s="1"/>
  <c r="T28" i="8"/>
  <c r="U28" i="8" s="1"/>
  <c r="T22" i="8"/>
  <c r="U22" i="8" s="1"/>
  <c r="T29" i="8"/>
  <c r="U29" i="8" s="1"/>
  <c r="T24" i="8"/>
  <c r="U24" i="8" s="1"/>
  <c r="T26" i="8"/>
  <c r="U26" i="8" s="1"/>
  <c r="T21" i="8"/>
  <c r="U21" i="8" s="1"/>
  <c r="T25" i="8"/>
  <c r="U25" i="8" s="1"/>
  <c r="T30" i="8"/>
  <c r="U30" i="8" s="1"/>
  <c r="S30" i="11"/>
  <c r="S30" i="9"/>
  <c r="S29" i="17"/>
  <c r="S29" i="20"/>
  <c r="S29" i="19"/>
  <c r="S29" i="21"/>
  <c r="S29" i="23"/>
  <c r="S30" i="5"/>
  <c r="S29" i="18"/>
  <c r="T31" i="14"/>
  <c r="U31" i="14" s="1"/>
  <c r="T23" i="14"/>
  <c r="U23" i="14" s="1"/>
  <c r="T20" i="14"/>
  <c r="U20" i="14" s="1"/>
  <c r="T25" i="14"/>
  <c r="U25" i="14" s="1"/>
  <c r="T27" i="14"/>
  <c r="U27" i="14" s="1"/>
  <c r="T29" i="14"/>
  <c r="U29" i="14" s="1"/>
  <c r="T21" i="14"/>
  <c r="U21" i="14" s="1"/>
  <c r="T22" i="14"/>
  <c r="U22" i="14" s="1"/>
  <c r="T24" i="14"/>
  <c r="U24" i="14" s="1"/>
  <c r="T26" i="14"/>
  <c r="U26" i="14" s="1"/>
  <c r="T28" i="14"/>
  <c r="U28" i="14" s="1"/>
  <c r="V21" i="7"/>
  <c r="AB20" i="7"/>
  <c r="AC20" i="7" s="1"/>
  <c r="T25" i="22" l="1"/>
  <c r="U25" i="22" s="1"/>
  <c r="T30" i="22"/>
  <c r="U30" i="22" s="1"/>
  <c r="T26" i="22"/>
  <c r="U26" i="22" s="1"/>
  <c r="T24" i="22"/>
  <c r="U24" i="22" s="1"/>
  <c r="T27" i="22"/>
  <c r="U27" i="22" s="1"/>
  <c r="T29" i="22"/>
  <c r="U29" i="22" s="1"/>
  <c r="T28" i="22"/>
  <c r="U28" i="22" s="1"/>
  <c r="T20" i="22"/>
  <c r="U20" i="22" s="1"/>
  <c r="T22" i="22"/>
  <c r="U22" i="22" s="1"/>
  <c r="T23" i="22"/>
  <c r="U23" i="22" s="1"/>
  <c r="T21" i="22"/>
  <c r="U21" i="22" s="1"/>
  <c r="T31" i="22"/>
  <c r="U31" i="22" s="1"/>
  <c r="S39" i="15"/>
  <c r="S31" i="15"/>
  <c r="S39" i="24"/>
  <c r="T30" i="24"/>
  <c r="U30" i="24" s="1"/>
  <c r="S31" i="24"/>
  <c r="S30" i="3"/>
  <c r="S39" i="13"/>
  <c r="S31" i="13"/>
  <c r="S39" i="4"/>
  <c r="S31" i="4"/>
  <c r="T30" i="4"/>
  <c r="U30" i="4" s="1"/>
  <c r="S39" i="16"/>
  <c r="S31" i="16"/>
  <c r="U35" i="8"/>
  <c r="V20" i="8"/>
  <c r="S30" i="12"/>
  <c r="S39" i="11"/>
  <c r="S31" i="11"/>
  <c r="T30" i="11"/>
  <c r="U30" i="11" s="1"/>
  <c r="S30" i="18"/>
  <c r="S30" i="23"/>
  <c r="S30" i="21"/>
  <c r="S30" i="20"/>
  <c r="S39" i="5"/>
  <c r="S31" i="5"/>
  <c r="S30" i="19"/>
  <c r="S30" i="17"/>
  <c r="S39" i="9"/>
  <c r="S31" i="9"/>
  <c r="V20" i="14"/>
  <c r="U35" i="14"/>
  <c r="X20" i="7"/>
  <c r="W20" i="7"/>
  <c r="V22" i="7"/>
  <c r="AB21" i="7"/>
  <c r="J20" i="7" l="1"/>
  <c r="H20" i="7"/>
  <c r="V20" i="22"/>
  <c r="U35" i="22"/>
  <c r="T20" i="15"/>
  <c r="U20" i="15" s="1"/>
  <c r="T27" i="15"/>
  <c r="U27" i="15" s="1"/>
  <c r="T26" i="15"/>
  <c r="U26" i="15" s="1"/>
  <c r="T22" i="15"/>
  <c r="U22" i="15" s="1"/>
  <c r="T24" i="15"/>
  <c r="U24" i="15" s="1"/>
  <c r="T25" i="15"/>
  <c r="U25" i="15" s="1"/>
  <c r="T21" i="15"/>
  <c r="U21" i="15" s="1"/>
  <c r="T23" i="15"/>
  <c r="U23" i="15" s="1"/>
  <c r="T28" i="15"/>
  <c r="U28" i="15" s="1"/>
  <c r="T29" i="15"/>
  <c r="U29" i="15" s="1"/>
  <c r="T31" i="15"/>
  <c r="U31" i="15" s="1"/>
  <c r="T31" i="24"/>
  <c r="U31" i="24" s="1"/>
  <c r="T30" i="15"/>
  <c r="U30" i="15" s="1"/>
  <c r="T31" i="4"/>
  <c r="U31" i="4" s="1"/>
  <c r="S39" i="3"/>
  <c r="S31" i="3"/>
  <c r="T31" i="16"/>
  <c r="U31" i="16" s="1"/>
  <c r="T24" i="13"/>
  <c r="U24" i="13" s="1"/>
  <c r="T25" i="13"/>
  <c r="U25" i="13" s="1"/>
  <c r="T26" i="13"/>
  <c r="U26" i="13" s="1"/>
  <c r="T23" i="13"/>
  <c r="U23" i="13" s="1"/>
  <c r="T22" i="13"/>
  <c r="U22" i="13" s="1"/>
  <c r="T27" i="13"/>
  <c r="U27" i="13" s="1"/>
  <c r="T28" i="13"/>
  <c r="U28" i="13" s="1"/>
  <c r="T20" i="13"/>
  <c r="U20" i="13" s="1"/>
  <c r="T21" i="13"/>
  <c r="U21" i="13" s="1"/>
  <c r="T29" i="13"/>
  <c r="U29" i="13" s="1"/>
  <c r="S39" i="12"/>
  <c r="S31" i="12"/>
  <c r="T30" i="16"/>
  <c r="U30" i="16" s="1"/>
  <c r="T23" i="16"/>
  <c r="U23" i="16" s="1"/>
  <c r="T22" i="16"/>
  <c r="U22" i="16" s="1"/>
  <c r="T21" i="16"/>
  <c r="U21" i="16" s="1"/>
  <c r="T27" i="16"/>
  <c r="U27" i="16" s="1"/>
  <c r="T24" i="16"/>
  <c r="U24" i="16" s="1"/>
  <c r="T25" i="16"/>
  <c r="U25" i="16" s="1"/>
  <c r="T26" i="16"/>
  <c r="U26" i="16" s="1"/>
  <c r="T28" i="16"/>
  <c r="U28" i="16" s="1"/>
  <c r="T29" i="16"/>
  <c r="U29" i="16" s="1"/>
  <c r="T20" i="16"/>
  <c r="U20" i="16" s="1"/>
  <c r="T26" i="4"/>
  <c r="U26" i="4" s="1"/>
  <c r="T21" i="4"/>
  <c r="U21" i="4" s="1"/>
  <c r="T22" i="4"/>
  <c r="U22" i="4" s="1"/>
  <c r="T20" i="4"/>
  <c r="U20" i="4" s="1"/>
  <c r="T27" i="4"/>
  <c r="U27" i="4" s="1"/>
  <c r="T23" i="4"/>
  <c r="U23" i="4" s="1"/>
  <c r="T25" i="4"/>
  <c r="U25" i="4" s="1"/>
  <c r="T24" i="4"/>
  <c r="U24" i="4" s="1"/>
  <c r="T28" i="4"/>
  <c r="U28" i="4" s="1"/>
  <c r="T29" i="4"/>
  <c r="U29" i="4" s="1"/>
  <c r="T31" i="13"/>
  <c r="U31" i="13" s="1"/>
  <c r="T24" i="24"/>
  <c r="U24" i="24" s="1"/>
  <c r="T25" i="24"/>
  <c r="U25" i="24" s="1"/>
  <c r="T21" i="24"/>
  <c r="U21" i="24" s="1"/>
  <c r="T20" i="24"/>
  <c r="U20" i="24" s="1"/>
  <c r="T22" i="24"/>
  <c r="U22" i="24" s="1"/>
  <c r="T23" i="24"/>
  <c r="U23" i="24" s="1"/>
  <c r="T26" i="24"/>
  <c r="U26" i="24" s="1"/>
  <c r="T27" i="24"/>
  <c r="U27" i="24" s="1"/>
  <c r="T28" i="24"/>
  <c r="U28" i="24" s="1"/>
  <c r="T29" i="24"/>
  <c r="U29" i="24" s="1"/>
  <c r="V21" i="8"/>
  <c r="AB20" i="8"/>
  <c r="T30" i="13"/>
  <c r="U30" i="13" s="1"/>
  <c r="T31" i="9"/>
  <c r="U31" i="9" s="1"/>
  <c r="T31" i="11"/>
  <c r="U31" i="11" s="1"/>
  <c r="T22" i="11"/>
  <c r="U22" i="11" s="1"/>
  <c r="T23" i="11"/>
  <c r="U23" i="11" s="1"/>
  <c r="T25" i="11"/>
  <c r="U25" i="11" s="1"/>
  <c r="T27" i="11"/>
  <c r="U27" i="11" s="1"/>
  <c r="T29" i="11"/>
  <c r="U29" i="11" s="1"/>
  <c r="T20" i="11"/>
  <c r="U20" i="11" s="1"/>
  <c r="T21" i="11"/>
  <c r="U21" i="11" s="1"/>
  <c r="T24" i="11"/>
  <c r="U24" i="11" s="1"/>
  <c r="T26" i="11"/>
  <c r="U26" i="11" s="1"/>
  <c r="T28" i="11"/>
  <c r="U28" i="11" s="1"/>
  <c r="S39" i="17"/>
  <c r="S31" i="17"/>
  <c r="T20" i="5"/>
  <c r="U20" i="5" s="1"/>
  <c r="T23" i="5"/>
  <c r="U23" i="5" s="1"/>
  <c r="T25" i="5"/>
  <c r="U25" i="5" s="1"/>
  <c r="T27" i="5"/>
  <c r="U27" i="5" s="1"/>
  <c r="T29" i="5"/>
  <c r="U29" i="5" s="1"/>
  <c r="T21" i="5"/>
  <c r="U21" i="5" s="1"/>
  <c r="T22" i="5"/>
  <c r="U22" i="5" s="1"/>
  <c r="T24" i="5"/>
  <c r="U24" i="5" s="1"/>
  <c r="T26" i="5"/>
  <c r="U26" i="5" s="1"/>
  <c r="T28" i="5"/>
  <c r="U28" i="5" s="1"/>
  <c r="S39" i="21"/>
  <c r="S31" i="21"/>
  <c r="T30" i="5"/>
  <c r="U30" i="5" s="1"/>
  <c r="T20" i="9"/>
  <c r="U20" i="9" s="1"/>
  <c r="T23" i="9"/>
  <c r="U23" i="9" s="1"/>
  <c r="T25" i="9"/>
  <c r="U25" i="9" s="1"/>
  <c r="T27" i="9"/>
  <c r="U27" i="9" s="1"/>
  <c r="T29" i="9"/>
  <c r="U29" i="9" s="1"/>
  <c r="T22" i="9"/>
  <c r="U22" i="9" s="1"/>
  <c r="T21" i="9"/>
  <c r="U21" i="9" s="1"/>
  <c r="T24" i="9"/>
  <c r="U24" i="9" s="1"/>
  <c r="T26" i="9"/>
  <c r="U26" i="9" s="1"/>
  <c r="T28" i="9"/>
  <c r="U28" i="9" s="1"/>
  <c r="S39" i="19"/>
  <c r="S31" i="19"/>
  <c r="T31" i="5"/>
  <c r="U31" i="5" s="1"/>
  <c r="S39" i="20"/>
  <c r="S31" i="20"/>
  <c r="S39" i="23"/>
  <c r="S31" i="23"/>
  <c r="T30" i="23"/>
  <c r="U30" i="23" s="1"/>
  <c r="S39" i="18"/>
  <c r="S31" i="18"/>
  <c r="T30" i="9"/>
  <c r="U30" i="9" s="1"/>
  <c r="V21" i="14"/>
  <c r="AB20" i="14"/>
  <c r="AB22" i="7"/>
  <c r="V23" i="7"/>
  <c r="Z20" i="7"/>
  <c r="AC21" i="7"/>
  <c r="Y20" i="7"/>
  <c r="N20" i="7" l="1"/>
  <c r="X21" i="7"/>
  <c r="AB20" i="22"/>
  <c r="V21" i="22"/>
  <c r="T31" i="19"/>
  <c r="U31" i="19" s="1"/>
  <c r="T31" i="12"/>
  <c r="U31" i="12" s="1"/>
  <c r="V20" i="15"/>
  <c r="U35" i="15"/>
  <c r="AC20" i="8"/>
  <c r="X20" i="8" s="1"/>
  <c r="W20" i="8"/>
  <c r="U35" i="24"/>
  <c r="V20" i="24"/>
  <c r="V20" i="13"/>
  <c r="U35" i="13"/>
  <c r="AB21" i="8"/>
  <c r="AC21" i="8" s="1"/>
  <c r="V22" i="8"/>
  <c r="T30" i="3"/>
  <c r="U30" i="3" s="1"/>
  <c r="T25" i="3"/>
  <c r="U25" i="3" s="1"/>
  <c r="T27" i="3"/>
  <c r="U27" i="3" s="1"/>
  <c r="T21" i="3"/>
  <c r="U21" i="3" s="1"/>
  <c r="T22" i="3"/>
  <c r="U22" i="3" s="1"/>
  <c r="T26" i="3"/>
  <c r="U26" i="3" s="1"/>
  <c r="T28" i="3"/>
  <c r="U28" i="3" s="1"/>
  <c r="T29" i="3"/>
  <c r="U29" i="3" s="1"/>
  <c r="T23" i="3"/>
  <c r="U23" i="3" s="1"/>
  <c r="T20" i="3"/>
  <c r="U20" i="3" s="1"/>
  <c r="T24" i="3"/>
  <c r="U24" i="3" s="1"/>
  <c r="U35" i="16"/>
  <c r="V20" i="16"/>
  <c r="V20" i="4"/>
  <c r="U35" i="4"/>
  <c r="T31" i="3"/>
  <c r="U31" i="3" s="1"/>
  <c r="T30" i="12"/>
  <c r="U30" i="12" s="1"/>
  <c r="T20" i="12"/>
  <c r="U20" i="12" s="1"/>
  <c r="T29" i="12"/>
  <c r="U29" i="12" s="1"/>
  <c r="T23" i="12"/>
  <c r="U23" i="12" s="1"/>
  <c r="T26" i="12"/>
  <c r="U26" i="12" s="1"/>
  <c r="T24" i="12"/>
  <c r="U24" i="12" s="1"/>
  <c r="T25" i="12"/>
  <c r="U25" i="12" s="1"/>
  <c r="T27" i="12"/>
  <c r="U27" i="12" s="1"/>
  <c r="T28" i="12"/>
  <c r="U28" i="12" s="1"/>
  <c r="T22" i="12"/>
  <c r="U22" i="12" s="1"/>
  <c r="T21" i="12"/>
  <c r="U21" i="12" s="1"/>
  <c r="T31" i="18"/>
  <c r="U31" i="18" s="1"/>
  <c r="T31" i="20"/>
  <c r="U31" i="20" s="1"/>
  <c r="T31" i="21"/>
  <c r="U31" i="21" s="1"/>
  <c r="T31" i="17"/>
  <c r="U31" i="17" s="1"/>
  <c r="U35" i="11"/>
  <c r="V20" i="11"/>
  <c r="T30" i="18"/>
  <c r="U30" i="18" s="1"/>
  <c r="T20" i="18"/>
  <c r="U20" i="18" s="1"/>
  <c r="T21" i="18"/>
  <c r="U21" i="18" s="1"/>
  <c r="T24" i="18"/>
  <c r="U24" i="18" s="1"/>
  <c r="T26" i="18"/>
  <c r="U26" i="18" s="1"/>
  <c r="T28" i="18"/>
  <c r="U28" i="18" s="1"/>
  <c r="T22" i="18"/>
  <c r="U22" i="18" s="1"/>
  <c r="T23" i="18"/>
  <c r="U23" i="18" s="1"/>
  <c r="T25" i="18"/>
  <c r="U25" i="18" s="1"/>
  <c r="T27" i="18"/>
  <c r="U27" i="18" s="1"/>
  <c r="T29" i="18"/>
  <c r="U29" i="18" s="1"/>
  <c r="T31" i="23"/>
  <c r="U31" i="23" s="1"/>
  <c r="T30" i="20"/>
  <c r="U30" i="20" s="1"/>
  <c r="T22" i="20"/>
  <c r="U22" i="20" s="1"/>
  <c r="T23" i="20"/>
  <c r="U23" i="20" s="1"/>
  <c r="T25" i="20"/>
  <c r="U25" i="20" s="1"/>
  <c r="T27" i="20"/>
  <c r="U27" i="20" s="1"/>
  <c r="T29" i="20"/>
  <c r="U29" i="20" s="1"/>
  <c r="T21" i="20"/>
  <c r="U21" i="20" s="1"/>
  <c r="T20" i="20"/>
  <c r="U20" i="20" s="1"/>
  <c r="T24" i="20"/>
  <c r="U24" i="20" s="1"/>
  <c r="T26" i="20"/>
  <c r="U26" i="20" s="1"/>
  <c r="T28" i="20"/>
  <c r="U28" i="20" s="1"/>
  <c r="V20" i="9"/>
  <c r="U35" i="9"/>
  <c r="T30" i="21"/>
  <c r="U30" i="21" s="1"/>
  <c r="T22" i="21"/>
  <c r="U22" i="21" s="1"/>
  <c r="T23" i="21"/>
  <c r="U23" i="21" s="1"/>
  <c r="T25" i="21"/>
  <c r="U25" i="21" s="1"/>
  <c r="T27" i="21"/>
  <c r="U27" i="21" s="1"/>
  <c r="T29" i="21"/>
  <c r="U29" i="21" s="1"/>
  <c r="T20" i="21"/>
  <c r="U20" i="21" s="1"/>
  <c r="T21" i="21"/>
  <c r="U21" i="21" s="1"/>
  <c r="T24" i="21"/>
  <c r="U24" i="21" s="1"/>
  <c r="T26" i="21"/>
  <c r="U26" i="21" s="1"/>
  <c r="T28" i="21"/>
  <c r="U28" i="21" s="1"/>
  <c r="V20" i="5"/>
  <c r="U35" i="5"/>
  <c r="T30" i="17"/>
  <c r="U30" i="17" s="1"/>
  <c r="T22" i="17"/>
  <c r="U22" i="17" s="1"/>
  <c r="T20" i="17"/>
  <c r="U20" i="17" s="1"/>
  <c r="T24" i="17"/>
  <c r="U24" i="17" s="1"/>
  <c r="T26" i="17"/>
  <c r="U26" i="17" s="1"/>
  <c r="T28" i="17"/>
  <c r="U28" i="17" s="1"/>
  <c r="T21" i="17"/>
  <c r="U21" i="17" s="1"/>
  <c r="T23" i="17"/>
  <c r="U23" i="17" s="1"/>
  <c r="T25" i="17"/>
  <c r="U25" i="17" s="1"/>
  <c r="T27" i="17"/>
  <c r="U27" i="17" s="1"/>
  <c r="T29" i="17"/>
  <c r="U29" i="17" s="1"/>
  <c r="T20" i="23"/>
  <c r="U20" i="23" s="1"/>
  <c r="T21" i="23"/>
  <c r="U21" i="23" s="1"/>
  <c r="T24" i="23"/>
  <c r="U24" i="23" s="1"/>
  <c r="T26" i="23"/>
  <c r="U26" i="23" s="1"/>
  <c r="T28" i="23"/>
  <c r="U28" i="23" s="1"/>
  <c r="T22" i="23"/>
  <c r="U22" i="23" s="1"/>
  <c r="T23" i="23"/>
  <c r="U23" i="23" s="1"/>
  <c r="T25" i="23"/>
  <c r="U25" i="23" s="1"/>
  <c r="T27" i="23"/>
  <c r="U27" i="23" s="1"/>
  <c r="T29" i="23"/>
  <c r="U29" i="23" s="1"/>
  <c r="T22" i="19"/>
  <c r="U22" i="19" s="1"/>
  <c r="T23" i="19"/>
  <c r="U23" i="19" s="1"/>
  <c r="T25" i="19"/>
  <c r="U25" i="19" s="1"/>
  <c r="T27" i="19"/>
  <c r="U27" i="19" s="1"/>
  <c r="T29" i="19"/>
  <c r="U29" i="19" s="1"/>
  <c r="T20" i="19"/>
  <c r="U20" i="19" s="1"/>
  <c r="T21" i="19"/>
  <c r="U21" i="19" s="1"/>
  <c r="T24" i="19"/>
  <c r="U24" i="19" s="1"/>
  <c r="T26" i="19"/>
  <c r="U26" i="19" s="1"/>
  <c r="T28" i="19"/>
  <c r="U28" i="19" s="1"/>
  <c r="T30" i="19"/>
  <c r="U30" i="19" s="1"/>
  <c r="AC20" i="14"/>
  <c r="X20" i="14" s="1"/>
  <c r="W20" i="14"/>
  <c r="AB21" i="14"/>
  <c r="V22" i="14"/>
  <c r="V24" i="7"/>
  <c r="AB23" i="7"/>
  <c r="AC23" i="7" s="1"/>
  <c r="Z21" i="7"/>
  <c r="AC22" i="7"/>
  <c r="W21" i="7"/>
  <c r="J20" i="14" l="1"/>
  <c r="H20" i="14"/>
  <c r="J20" i="8"/>
  <c r="H20" i="8"/>
  <c r="J21" i="7"/>
  <c r="H21" i="7"/>
  <c r="P20" i="7"/>
  <c r="AC20" i="22"/>
  <c r="X20" i="22"/>
  <c r="W20" i="22"/>
  <c r="V22" i="22"/>
  <c r="AB21" i="22"/>
  <c r="AB20" i="15"/>
  <c r="V21" i="15"/>
  <c r="V21" i="16"/>
  <c r="AB20" i="16"/>
  <c r="AC20" i="16" s="1"/>
  <c r="V21" i="13"/>
  <c r="AB20" i="13"/>
  <c r="W20" i="13" s="1"/>
  <c r="V21" i="24"/>
  <c r="AB20" i="24"/>
  <c r="U35" i="12"/>
  <c r="V20" i="12"/>
  <c r="U35" i="3"/>
  <c r="V20" i="3"/>
  <c r="Y20" i="8"/>
  <c r="V21" i="4"/>
  <c r="AB20" i="4"/>
  <c r="Z20" i="8"/>
  <c r="X21" i="8" s="1"/>
  <c r="AB22" i="8"/>
  <c r="V23" i="8"/>
  <c r="X22" i="7"/>
  <c r="Z22" i="7" s="1"/>
  <c r="X23" i="7" s="1"/>
  <c r="V21" i="11"/>
  <c r="AB20" i="11"/>
  <c r="V20" i="23"/>
  <c r="U35" i="23"/>
  <c r="V20" i="21"/>
  <c r="U35" i="21"/>
  <c r="AB20" i="9"/>
  <c r="AC20" i="9" s="1"/>
  <c r="V21" i="9"/>
  <c r="V20" i="20"/>
  <c r="U35" i="20"/>
  <c r="V20" i="18"/>
  <c r="U35" i="18"/>
  <c r="U35" i="19"/>
  <c r="V20" i="19"/>
  <c r="V20" i="17"/>
  <c r="U35" i="17"/>
  <c r="V21" i="5"/>
  <c r="AB20" i="5"/>
  <c r="Y20" i="14"/>
  <c r="AB22" i="14"/>
  <c r="V23" i="14"/>
  <c r="AC21" i="14"/>
  <c r="Z20" i="14"/>
  <c r="X21" i="14" s="1"/>
  <c r="Y21" i="7"/>
  <c r="AB24" i="7"/>
  <c r="AC24" i="7" s="1"/>
  <c r="V25" i="7"/>
  <c r="J20" i="22" l="1"/>
  <c r="H20" i="22"/>
  <c r="N20" i="14"/>
  <c r="J20" i="13"/>
  <c r="H20" i="13"/>
  <c r="N20" i="8"/>
  <c r="N21" i="7"/>
  <c r="AC21" i="22"/>
  <c r="V23" i="22"/>
  <c r="AB22" i="22"/>
  <c r="Y20" i="22"/>
  <c r="AC22" i="14"/>
  <c r="Z20" i="22"/>
  <c r="X21" i="22" s="1"/>
  <c r="AB21" i="15"/>
  <c r="AC21" i="15" s="1"/>
  <c r="V22" i="15"/>
  <c r="AC20" i="15"/>
  <c r="X20" i="15" s="1"/>
  <c r="W20" i="15"/>
  <c r="AB21" i="4"/>
  <c r="AC21" i="4" s="1"/>
  <c r="V22" i="4"/>
  <c r="AC20" i="13"/>
  <c r="X20" i="13" s="1"/>
  <c r="AB23" i="8"/>
  <c r="V24" i="8"/>
  <c r="W21" i="8"/>
  <c r="Y20" i="13"/>
  <c r="AC20" i="24"/>
  <c r="X20" i="24"/>
  <c r="W20" i="24"/>
  <c r="AC22" i="8"/>
  <c r="V21" i="3"/>
  <c r="AB20" i="3"/>
  <c r="AC20" i="3" s="1"/>
  <c r="V22" i="13"/>
  <c r="AB21" i="13"/>
  <c r="AC21" i="13" s="1"/>
  <c r="Z21" i="8"/>
  <c r="AB20" i="12"/>
  <c r="V21" i="12"/>
  <c r="W20" i="16"/>
  <c r="X20" i="16"/>
  <c r="AB21" i="24"/>
  <c r="AC21" i="24" s="1"/>
  <c r="V22" i="24"/>
  <c r="AC20" i="4"/>
  <c r="X20" i="4" s="1"/>
  <c r="W20" i="4"/>
  <c r="V22" i="16"/>
  <c r="AB21" i="16"/>
  <c r="W20" i="11"/>
  <c r="AC20" i="11"/>
  <c r="X20" i="11" s="1"/>
  <c r="V22" i="11"/>
  <c r="AB21" i="11"/>
  <c r="AC21" i="11" s="1"/>
  <c r="V22" i="5"/>
  <c r="AB21" i="5"/>
  <c r="V21" i="17"/>
  <c r="AB20" i="17"/>
  <c r="AB20" i="18"/>
  <c r="V21" i="18"/>
  <c r="AB20" i="20"/>
  <c r="V21" i="20"/>
  <c r="W20" i="5"/>
  <c r="AC20" i="5"/>
  <c r="X20" i="5" s="1"/>
  <c r="V21" i="19"/>
  <c r="AB20" i="19"/>
  <c r="V22" i="9"/>
  <c r="AB21" i="9"/>
  <c r="W20" i="9"/>
  <c r="X20" i="9"/>
  <c r="V21" i="21"/>
  <c r="AB20" i="21"/>
  <c r="AB20" i="23"/>
  <c r="V21" i="23"/>
  <c r="Z21" i="14"/>
  <c r="AB23" i="14"/>
  <c r="V24" i="14"/>
  <c r="W21" i="14"/>
  <c r="Z23" i="7"/>
  <c r="X24" i="7" s="1"/>
  <c r="W22" i="7"/>
  <c r="V26" i="7"/>
  <c r="AB25" i="7"/>
  <c r="AC25" i="7" s="1"/>
  <c r="J20" i="4" l="1"/>
  <c r="H20" i="4"/>
  <c r="J20" i="24"/>
  <c r="H20" i="24"/>
  <c r="N20" i="22"/>
  <c r="J20" i="16"/>
  <c r="H20" i="16"/>
  <c r="J20" i="15"/>
  <c r="H20" i="15"/>
  <c r="J21" i="14"/>
  <c r="H21" i="14"/>
  <c r="P20" i="14"/>
  <c r="N20" i="13"/>
  <c r="J21" i="8"/>
  <c r="H21" i="8"/>
  <c r="P20" i="8"/>
  <c r="J20" i="9"/>
  <c r="H20" i="9"/>
  <c r="J20" i="5"/>
  <c r="H20" i="5"/>
  <c r="J20" i="11"/>
  <c r="H20" i="11"/>
  <c r="J22" i="7"/>
  <c r="H22" i="7"/>
  <c r="P21" i="7"/>
  <c r="Y21" i="8"/>
  <c r="W22" i="8" s="1"/>
  <c r="Y22" i="7"/>
  <c r="X22" i="8"/>
  <c r="X22" i="14"/>
  <c r="W21" i="22"/>
  <c r="Y21" i="22"/>
  <c r="W22" i="22" s="1"/>
  <c r="AC22" i="22"/>
  <c r="AB23" i="22"/>
  <c r="V24" i="22"/>
  <c r="Z21" i="22"/>
  <c r="Z20" i="15"/>
  <c r="X21" i="15" s="1"/>
  <c r="Y20" i="15"/>
  <c r="W21" i="13"/>
  <c r="AB22" i="15"/>
  <c r="V23" i="15"/>
  <c r="Y20" i="24"/>
  <c r="V25" i="8"/>
  <c r="AB24" i="8"/>
  <c r="AC24" i="8" s="1"/>
  <c r="Y22" i="8"/>
  <c r="W23" i="8" s="1"/>
  <c r="AC21" i="16"/>
  <c r="Z20" i="16"/>
  <c r="Z20" i="24"/>
  <c r="X21" i="24" s="1"/>
  <c r="AC23" i="8"/>
  <c r="Z22" i="8"/>
  <c r="AB22" i="16"/>
  <c r="V23" i="16"/>
  <c r="Y20" i="16"/>
  <c r="V23" i="13"/>
  <c r="AB22" i="13"/>
  <c r="Z20" i="13"/>
  <c r="X21" i="13" s="1"/>
  <c r="AB22" i="24"/>
  <c r="V23" i="24"/>
  <c r="Z20" i="4"/>
  <c r="X21" i="4" s="1"/>
  <c r="V22" i="12"/>
  <c r="AB21" i="12"/>
  <c r="X20" i="3"/>
  <c r="W20" i="3"/>
  <c r="AB22" i="4"/>
  <c r="V23" i="4"/>
  <c r="Y20" i="4"/>
  <c r="AC20" i="12"/>
  <c r="W20" i="12"/>
  <c r="X20" i="12"/>
  <c r="AB21" i="3"/>
  <c r="AC21" i="3" s="1"/>
  <c r="V22" i="3"/>
  <c r="Z20" i="11"/>
  <c r="AB22" i="11"/>
  <c r="AC22" i="11" s="1"/>
  <c r="V23" i="11"/>
  <c r="Y20" i="11"/>
  <c r="W21" i="11" s="1"/>
  <c r="AB21" i="23"/>
  <c r="V22" i="23"/>
  <c r="AC20" i="21"/>
  <c r="X20" i="21" s="1"/>
  <c r="W20" i="21"/>
  <c r="Z20" i="9"/>
  <c r="AC21" i="9"/>
  <c r="X21" i="9" s="1"/>
  <c r="AC20" i="19"/>
  <c r="X20" i="19" s="1"/>
  <c r="W20" i="19"/>
  <c r="Z20" i="5"/>
  <c r="V22" i="20"/>
  <c r="AB21" i="20"/>
  <c r="V22" i="18"/>
  <c r="AB21" i="18"/>
  <c r="AC21" i="18" s="1"/>
  <c r="AC20" i="17"/>
  <c r="X20" i="17" s="1"/>
  <c r="W20" i="17"/>
  <c r="AC21" i="5"/>
  <c r="X21" i="5" s="1"/>
  <c r="AC20" i="23"/>
  <c r="X20" i="23" s="1"/>
  <c r="W20" i="23"/>
  <c r="AB21" i="21"/>
  <c r="V22" i="21"/>
  <c r="Y20" i="9"/>
  <c r="W21" i="9" s="1"/>
  <c r="V23" i="9"/>
  <c r="AB22" i="9"/>
  <c r="V22" i="19"/>
  <c r="AB21" i="19"/>
  <c r="Y20" i="5"/>
  <c r="W21" i="5" s="1"/>
  <c r="AC20" i="20"/>
  <c r="X20" i="20" s="1"/>
  <c r="W20" i="20"/>
  <c r="AC20" i="18"/>
  <c r="X20" i="18" s="1"/>
  <c r="W20" i="18"/>
  <c r="V22" i="17"/>
  <c r="AB21" i="17"/>
  <c r="AC21" i="17" s="1"/>
  <c r="V23" i="5"/>
  <c r="AB22" i="5"/>
  <c r="AC22" i="5" s="1"/>
  <c r="V25" i="14"/>
  <c r="AB24" i="14"/>
  <c r="AC24" i="14" s="1"/>
  <c r="Y21" i="14"/>
  <c r="AC23" i="14"/>
  <c r="W23" i="7"/>
  <c r="Z24" i="7"/>
  <c r="X25" i="7" s="1"/>
  <c r="V27" i="7"/>
  <c r="AB26" i="7"/>
  <c r="AC26" i="7" s="1"/>
  <c r="N20" i="4" l="1"/>
  <c r="N20" i="24"/>
  <c r="J20" i="23"/>
  <c r="H20" i="23"/>
  <c r="J22" i="22"/>
  <c r="H22" i="22"/>
  <c r="N22" i="22" s="1"/>
  <c r="P22" i="22" s="1"/>
  <c r="J21" i="22"/>
  <c r="H21" i="22"/>
  <c r="P20" i="22"/>
  <c r="J20" i="21"/>
  <c r="H20" i="21"/>
  <c r="J20" i="20"/>
  <c r="H20" i="20"/>
  <c r="J20" i="19"/>
  <c r="H20" i="19"/>
  <c r="J20" i="18"/>
  <c r="H20" i="18"/>
  <c r="J20" i="17"/>
  <c r="H20" i="17"/>
  <c r="N20" i="16"/>
  <c r="N20" i="15"/>
  <c r="N21" i="14"/>
  <c r="J21" i="13"/>
  <c r="H21" i="13"/>
  <c r="P20" i="13"/>
  <c r="J20" i="12"/>
  <c r="H20" i="12"/>
  <c r="J23" i="8"/>
  <c r="H23" i="8"/>
  <c r="N23" i="8" s="1"/>
  <c r="P23" i="8" s="1"/>
  <c r="J22" i="8"/>
  <c r="H22" i="8"/>
  <c r="N22" i="8" s="1"/>
  <c r="P22" i="8" s="1"/>
  <c r="N21" i="8"/>
  <c r="J21" i="9"/>
  <c r="H21" i="9"/>
  <c r="N21" i="9" s="1"/>
  <c r="P21" i="9" s="1"/>
  <c r="N20" i="9"/>
  <c r="J21" i="5"/>
  <c r="H21" i="5"/>
  <c r="N21" i="5" s="1"/>
  <c r="P21" i="5" s="1"/>
  <c r="N20" i="5"/>
  <c r="J21" i="11"/>
  <c r="H21" i="11"/>
  <c r="N21" i="11" s="1"/>
  <c r="P21" i="11" s="1"/>
  <c r="N20" i="11"/>
  <c r="J23" i="7"/>
  <c r="H23" i="7"/>
  <c r="N23" i="7" s="1"/>
  <c r="P23" i="7" s="1"/>
  <c r="N22" i="7"/>
  <c r="J20" i="3"/>
  <c r="H20" i="3"/>
  <c r="Y23" i="8"/>
  <c r="Y21" i="11"/>
  <c r="Y23" i="7"/>
  <c r="X22" i="22"/>
  <c r="X21" i="16"/>
  <c r="X23" i="8"/>
  <c r="Z23" i="8" s="1"/>
  <c r="X24" i="8" s="1"/>
  <c r="Z22" i="14"/>
  <c r="X23" i="14" s="1"/>
  <c r="Z21" i="15"/>
  <c r="W24" i="8"/>
  <c r="AB24" i="22"/>
  <c r="V25" i="22"/>
  <c r="AC23" i="22"/>
  <c r="Z22" i="22"/>
  <c r="Y22" i="22"/>
  <c r="V24" i="15"/>
  <c r="AB23" i="15"/>
  <c r="AC23" i="15" s="1"/>
  <c r="AC22" i="15"/>
  <c r="X22" i="15" s="1"/>
  <c r="Y21" i="13"/>
  <c r="W22" i="13" s="1"/>
  <c r="W21" i="15"/>
  <c r="Y20" i="12"/>
  <c r="Z20" i="3"/>
  <c r="X21" i="3" s="1"/>
  <c r="AC22" i="16"/>
  <c r="Z21" i="24"/>
  <c r="AC21" i="12"/>
  <c r="Z21" i="13"/>
  <c r="Z21" i="16"/>
  <c r="W21" i="24"/>
  <c r="AB23" i="16"/>
  <c r="V24" i="16"/>
  <c r="W21" i="4"/>
  <c r="AB22" i="12"/>
  <c r="V23" i="12"/>
  <c r="AC22" i="13"/>
  <c r="X22" i="13" s="1"/>
  <c r="AB23" i="24"/>
  <c r="V24" i="24"/>
  <c r="V23" i="3"/>
  <c r="AB22" i="3"/>
  <c r="AB23" i="4"/>
  <c r="AC23" i="4" s="1"/>
  <c r="V24" i="4"/>
  <c r="Z21" i="4"/>
  <c r="V24" i="13"/>
  <c r="AB23" i="13"/>
  <c r="Y20" i="3"/>
  <c r="AC22" i="4"/>
  <c r="W21" i="16"/>
  <c r="Z20" i="12"/>
  <c r="AC22" i="24"/>
  <c r="V26" i="8"/>
  <c r="AB25" i="8"/>
  <c r="AC25" i="8" s="1"/>
  <c r="X21" i="11"/>
  <c r="Y21" i="9"/>
  <c r="W22" i="9" s="1"/>
  <c r="W22" i="11"/>
  <c r="AB23" i="11"/>
  <c r="V24" i="11"/>
  <c r="V24" i="5"/>
  <c r="AB23" i="5"/>
  <c r="AC23" i="5" s="1"/>
  <c r="AB22" i="17"/>
  <c r="V23" i="17"/>
  <c r="Z20" i="18"/>
  <c r="X21" i="18" s="1"/>
  <c r="Y20" i="20"/>
  <c r="W21" i="20" s="1"/>
  <c r="AC21" i="19"/>
  <c r="AC22" i="9"/>
  <c r="AC21" i="21"/>
  <c r="Y20" i="23"/>
  <c r="W21" i="23" s="1"/>
  <c r="Z20" i="17"/>
  <c r="X21" i="17" s="1"/>
  <c r="AC21" i="20"/>
  <c r="Y20" i="19"/>
  <c r="Z20" i="21"/>
  <c r="V23" i="23"/>
  <c r="AB22" i="23"/>
  <c r="Y20" i="18"/>
  <c r="Z20" i="20"/>
  <c r="Y21" i="5"/>
  <c r="AB22" i="19"/>
  <c r="V23" i="19"/>
  <c r="AB23" i="9"/>
  <c r="AC23" i="9" s="1"/>
  <c r="V24" i="9"/>
  <c r="AB22" i="21"/>
  <c r="AC22" i="21" s="1"/>
  <c r="V23" i="21"/>
  <c r="Z20" i="23"/>
  <c r="Z21" i="5"/>
  <c r="X22" i="5" s="1"/>
  <c r="Y20" i="17"/>
  <c r="V23" i="18"/>
  <c r="AB22" i="18"/>
  <c r="AC22" i="18" s="1"/>
  <c r="AB22" i="20"/>
  <c r="V23" i="20"/>
  <c r="Z20" i="19"/>
  <c r="Z21" i="9"/>
  <c r="X22" i="9" s="1"/>
  <c r="Y20" i="21"/>
  <c r="W21" i="21" s="1"/>
  <c r="AC21" i="23"/>
  <c r="AB25" i="14"/>
  <c r="AC25" i="14" s="1"/>
  <c r="V26" i="14"/>
  <c r="W22" i="14"/>
  <c r="AB27" i="7"/>
  <c r="AC27" i="7" s="1"/>
  <c r="V28" i="7"/>
  <c r="Z25" i="7"/>
  <c r="X26" i="7" s="1"/>
  <c r="W24" i="7"/>
  <c r="J21" i="4" l="1"/>
  <c r="H21" i="4"/>
  <c r="P20" i="4"/>
  <c r="J21" i="24"/>
  <c r="H21" i="24"/>
  <c r="P20" i="24"/>
  <c r="J21" i="23"/>
  <c r="H21" i="23"/>
  <c r="N21" i="23" s="1"/>
  <c r="P21" i="23" s="1"/>
  <c r="N20" i="23"/>
  <c r="N21" i="22"/>
  <c r="J21" i="21"/>
  <c r="H21" i="21"/>
  <c r="N21" i="21" s="1"/>
  <c r="P21" i="21" s="1"/>
  <c r="N20" i="21"/>
  <c r="J21" i="20"/>
  <c r="H21" i="20"/>
  <c r="N21" i="20" s="1"/>
  <c r="P21" i="20" s="1"/>
  <c r="N20" i="20"/>
  <c r="N20" i="19"/>
  <c r="N20" i="18"/>
  <c r="N20" i="17"/>
  <c r="J21" i="16"/>
  <c r="H21" i="16"/>
  <c r="P20" i="16"/>
  <c r="J21" i="15"/>
  <c r="H21" i="15"/>
  <c r="P20" i="15"/>
  <c r="J22" i="14"/>
  <c r="H22" i="14"/>
  <c r="P21" i="14"/>
  <c r="J22" i="13"/>
  <c r="H22" i="13"/>
  <c r="N22" i="13" s="1"/>
  <c r="P22" i="13" s="1"/>
  <c r="N21" i="13"/>
  <c r="N20" i="12"/>
  <c r="J24" i="8"/>
  <c r="H24" i="8"/>
  <c r="P21" i="8"/>
  <c r="J22" i="9"/>
  <c r="H22" i="9"/>
  <c r="P20" i="9"/>
  <c r="P20" i="5"/>
  <c r="J22" i="11"/>
  <c r="H22" i="11"/>
  <c r="P20" i="11"/>
  <c r="J24" i="7"/>
  <c r="H24" i="7"/>
  <c r="P22" i="7"/>
  <c r="N20" i="3"/>
  <c r="Y21" i="24"/>
  <c r="W22" i="24" s="1"/>
  <c r="Y21" i="15"/>
  <c r="W22" i="15" s="1"/>
  <c r="Y22" i="14"/>
  <c r="Y22" i="11"/>
  <c r="Y24" i="7"/>
  <c r="Y21" i="4"/>
  <c r="X21" i="12"/>
  <c r="X21" i="21"/>
  <c r="Y24" i="8"/>
  <c r="Z23" i="14"/>
  <c r="X24" i="14" s="1"/>
  <c r="X22" i="16"/>
  <c r="X21" i="19"/>
  <c r="X21" i="20"/>
  <c r="X21" i="23"/>
  <c r="X23" i="22"/>
  <c r="X22" i="24"/>
  <c r="Z22" i="24" s="1"/>
  <c r="W23" i="22"/>
  <c r="V26" i="22"/>
  <c r="AB25" i="22"/>
  <c r="AC24" i="22"/>
  <c r="X22" i="4"/>
  <c r="Z22" i="4" s="1"/>
  <c r="X23" i="4" s="1"/>
  <c r="Y22" i="15"/>
  <c r="Z22" i="15"/>
  <c r="V25" i="15"/>
  <c r="AB24" i="15"/>
  <c r="Y22" i="24"/>
  <c r="W23" i="24" s="1"/>
  <c r="V27" i="8"/>
  <c r="AB26" i="8"/>
  <c r="AC26" i="8" s="1"/>
  <c r="V25" i="13"/>
  <c r="AB24" i="13"/>
  <c r="AB24" i="24"/>
  <c r="V25" i="24"/>
  <c r="W22" i="4"/>
  <c r="AB23" i="3"/>
  <c r="AC23" i="3" s="1"/>
  <c r="V24" i="3"/>
  <c r="AC23" i="24"/>
  <c r="Z21" i="12"/>
  <c r="Z21" i="3"/>
  <c r="AB23" i="12"/>
  <c r="V24" i="12"/>
  <c r="V25" i="16"/>
  <c r="AB24" i="16"/>
  <c r="AC23" i="13"/>
  <c r="AC22" i="12"/>
  <c r="X22" i="12"/>
  <c r="W21" i="3"/>
  <c r="AB24" i="4"/>
  <c r="V25" i="4"/>
  <c r="Y22" i="13"/>
  <c r="W23" i="13" s="1"/>
  <c r="AC23" i="16"/>
  <c r="Z22" i="13"/>
  <c r="Y21" i="16"/>
  <c r="W22" i="16" s="1"/>
  <c r="Z24" i="8"/>
  <c r="X25" i="8" s="1"/>
  <c r="AC22" i="3"/>
  <c r="W21" i="12"/>
  <c r="Z21" i="11"/>
  <c r="X22" i="11" s="1"/>
  <c r="Y21" i="20"/>
  <c r="W22" i="20" s="1"/>
  <c r="W23" i="11"/>
  <c r="V25" i="11"/>
  <c r="AB24" i="11"/>
  <c r="Y21" i="21"/>
  <c r="W22" i="21" s="1"/>
  <c r="AC23" i="11"/>
  <c r="V24" i="20"/>
  <c r="AB23" i="20"/>
  <c r="AC23" i="20" s="1"/>
  <c r="W21" i="17"/>
  <c r="H14" i="10"/>
  <c r="Z22" i="5"/>
  <c r="X23" i="5" s="1"/>
  <c r="Z21" i="23"/>
  <c r="AC22" i="19"/>
  <c r="W21" i="18"/>
  <c r="AB23" i="23"/>
  <c r="V24" i="23"/>
  <c r="Z21" i="17"/>
  <c r="Y21" i="23"/>
  <c r="Z21" i="18"/>
  <c r="X22" i="18" s="1"/>
  <c r="AB23" i="17"/>
  <c r="V24" i="17"/>
  <c r="AC22" i="20"/>
  <c r="AB23" i="18"/>
  <c r="V24" i="18"/>
  <c r="J14" i="10"/>
  <c r="V24" i="21"/>
  <c r="AB23" i="21"/>
  <c r="AC23" i="21" s="1"/>
  <c r="V25" i="9"/>
  <c r="AB24" i="9"/>
  <c r="AC24" i="9" s="1"/>
  <c r="V24" i="19"/>
  <c r="AB23" i="19"/>
  <c r="W22" i="5"/>
  <c r="AC22" i="23"/>
  <c r="W21" i="19"/>
  <c r="Z21" i="21"/>
  <c r="X22" i="21" s="1"/>
  <c r="Z22" i="9"/>
  <c r="X23" i="9" s="1"/>
  <c r="AC22" i="17"/>
  <c r="X22" i="17" s="1"/>
  <c r="AB24" i="5"/>
  <c r="AC24" i="5" s="1"/>
  <c r="V25" i="5"/>
  <c r="W23" i="14"/>
  <c r="Z24" i="14"/>
  <c r="X25" i="14" s="1"/>
  <c r="AB26" i="14"/>
  <c r="V27" i="14"/>
  <c r="W25" i="7"/>
  <c r="V29" i="7"/>
  <c r="AB28" i="7"/>
  <c r="AC28" i="7" s="1"/>
  <c r="Y22" i="9"/>
  <c r="Z26" i="7"/>
  <c r="X27" i="7" s="1"/>
  <c r="W25" i="8"/>
  <c r="J22" i="4" l="1"/>
  <c r="H22" i="4"/>
  <c r="N22" i="4" s="1"/>
  <c r="P22" i="4" s="1"/>
  <c r="N21" i="4"/>
  <c r="J23" i="24"/>
  <c r="H23" i="24"/>
  <c r="N23" i="24" s="1"/>
  <c r="P23" i="24" s="1"/>
  <c r="J22" i="24"/>
  <c r="H22" i="24"/>
  <c r="N22" i="24" s="1"/>
  <c r="P22" i="24" s="1"/>
  <c r="N21" i="24"/>
  <c r="P20" i="23"/>
  <c r="J23" i="22"/>
  <c r="H23" i="22"/>
  <c r="P21" i="22"/>
  <c r="J22" i="21"/>
  <c r="H22" i="21"/>
  <c r="P20" i="21"/>
  <c r="J22" i="20"/>
  <c r="H22" i="20"/>
  <c r="P20" i="20"/>
  <c r="J21" i="19"/>
  <c r="H21" i="19"/>
  <c r="P20" i="19"/>
  <c r="J21" i="18"/>
  <c r="H21" i="18"/>
  <c r="P20" i="18"/>
  <c r="J21" i="17"/>
  <c r="H21" i="17"/>
  <c r="P20" i="17"/>
  <c r="J22" i="16"/>
  <c r="H22" i="16"/>
  <c r="N22" i="16" s="1"/>
  <c r="P22" i="16" s="1"/>
  <c r="N21" i="16"/>
  <c r="J22" i="15"/>
  <c r="H22" i="15"/>
  <c r="N22" i="15" s="1"/>
  <c r="P22" i="15" s="1"/>
  <c r="N21" i="15"/>
  <c r="J23" i="14"/>
  <c r="H23" i="14"/>
  <c r="N23" i="14" s="1"/>
  <c r="P23" i="14" s="1"/>
  <c r="N22" i="14"/>
  <c r="J23" i="13"/>
  <c r="H23" i="13"/>
  <c r="P21" i="13"/>
  <c r="J21" i="12"/>
  <c r="H21" i="12"/>
  <c r="P20" i="12"/>
  <c r="J25" i="8"/>
  <c r="H25" i="8"/>
  <c r="N25" i="8" s="1"/>
  <c r="P25" i="8" s="1"/>
  <c r="N24" i="8"/>
  <c r="N22" i="9"/>
  <c r="J22" i="5"/>
  <c r="H22" i="5"/>
  <c r="J23" i="11"/>
  <c r="H23" i="11"/>
  <c r="N23" i="11" s="1"/>
  <c r="P23" i="11" s="1"/>
  <c r="N22" i="11"/>
  <c r="J25" i="7"/>
  <c r="H25" i="7"/>
  <c r="N25" i="7" s="1"/>
  <c r="P25" i="7" s="1"/>
  <c r="N24" i="7"/>
  <c r="J21" i="3"/>
  <c r="H21" i="3"/>
  <c r="P20" i="3"/>
  <c r="Y22" i="21"/>
  <c r="Y22" i="20"/>
  <c r="Y21" i="19"/>
  <c r="Y21" i="18"/>
  <c r="Y21" i="17"/>
  <c r="W22" i="17" s="1"/>
  <c r="Y23" i="14"/>
  <c r="W24" i="14" s="1"/>
  <c r="Y21" i="12"/>
  <c r="W22" i="12" s="1"/>
  <c r="Y25" i="8"/>
  <c r="Y22" i="5"/>
  <c r="Y23" i="11"/>
  <c r="Y25" i="7"/>
  <c r="Y22" i="4"/>
  <c r="W23" i="4" s="1"/>
  <c r="Z22" i="16"/>
  <c r="Z21" i="19"/>
  <c r="X22" i="19" s="1"/>
  <c r="Z22" i="19" s="1"/>
  <c r="Z21" i="20"/>
  <c r="X22" i="20"/>
  <c r="X22" i="23"/>
  <c r="Z23" i="22"/>
  <c r="X24" i="22" s="1"/>
  <c r="X23" i="16"/>
  <c r="Z23" i="16" s="1"/>
  <c r="X22" i="3"/>
  <c r="Z22" i="3" s="1"/>
  <c r="X23" i="3" s="1"/>
  <c r="X23" i="24"/>
  <c r="Z23" i="24" s="1"/>
  <c r="X23" i="13"/>
  <c r="X23" i="15"/>
  <c r="AC25" i="22"/>
  <c r="AB26" i="22"/>
  <c r="AC26" i="22" s="1"/>
  <c r="V27" i="22"/>
  <c r="Y23" i="22"/>
  <c r="W24" i="22" s="1"/>
  <c r="AC24" i="15"/>
  <c r="AB25" i="15"/>
  <c r="V26" i="15"/>
  <c r="W23" i="15"/>
  <c r="Y23" i="13"/>
  <c r="AC24" i="24"/>
  <c r="Z23" i="4"/>
  <c r="Z22" i="12"/>
  <c r="AC23" i="12"/>
  <c r="V26" i="13"/>
  <c r="AB25" i="13"/>
  <c r="AC25" i="13" s="1"/>
  <c r="AC24" i="13"/>
  <c r="V25" i="3"/>
  <c r="AB24" i="3"/>
  <c r="AC24" i="3" s="1"/>
  <c r="Y23" i="24"/>
  <c r="W24" i="24" s="1"/>
  <c r="V28" i="8"/>
  <c r="AB27" i="8"/>
  <c r="AC27" i="8" s="1"/>
  <c r="V26" i="4"/>
  <c r="AB25" i="4"/>
  <c r="Y23" i="4"/>
  <c r="W24" i="4" s="1"/>
  <c r="AB25" i="16"/>
  <c r="AC25" i="16" s="1"/>
  <c r="V26" i="16"/>
  <c r="Y22" i="12"/>
  <c r="W23" i="12" s="1"/>
  <c r="V25" i="12"/>
  <c r="AB24" i="12"/>
  <c r="Z25" i="8"/>
  <c r="X26" i="8" s="1"/>
  <c r="AC24" i="4"/>
  <c r="Y22" i="16"/>
  <c r="W23" i="16" s="1"/>
  <c r="Y21" i="3"/>
  <c r="AC24" i="16"/>
  <c r="AB25" i="24"/>
  <c r="V26" i="24"/>
  <c r="Z22" i="11"/>
  <c r="X23" i="11" s="1"/>
  <c r="Z23" i="11" s="1"/>
  <c r="W23" i="5"/>
  <c r="W22" i="19"/>
  <c r="W22" i="18"/>
  <c r="AB25" i="11"/>
  <c r="AC25" i="11" s="1"/>
  <c r="V26" i="11"/>
  <c r="AC24" i="11"/>
  <c r="W24" i="11"/>
  <c r="AB25" i="5"/>
  <c r="V26" i="5"/>
  <c r="Z23" i="9"/>
  <c r="X24" i="9" s="1"/>
  <c r="Z22" i="21"/>
  <c r="X23" i="21" s="1"/>
  <c r="Z22" i="23"/>
  <c r="AC23" i="19"/>
  <c r="AC23" i="18"/>
  <c r="AC23" i="17"/>
  <c r="Z22" i="18"/>
  <c r="AC23" i="23"/>
  <c r="Y22" i="17"/>
  <c r="W23" i="17" s="1"/>
  <c r="Z22" i="17"/>
  <c r="AB24" i="19"/>
  <c r="AC24" i="19" s="1"/>
  <c r="V25" i="19"/>
  <c r="AB25" i="9"/>
  <c r="AC25" i="9" s="1"/>
  <c r="V26" i="9"/>
  <c r="V25" i="21"/>
  <c r="AB24" i="21"/>
  <c r="AC24" i="21" s="1"/>
  <c r="AB24" i="18"/>
  <c r="AC24" i="18" s="1"/>
  <c r="V25" i="18"/>
  <c r="Z22" i="20"/>
  <c r="X23" i="20" s="1"/>
  <c r="AB24" i="17"/>
  <c r="AC24" i="17" s="1"/>
  <c r="V25" i="17"/>
  <c r="W22" i="23"/>
  <c r="V25" i="23"/>
  <c r="AB24" i="23"/>
  <c r="Z23" i="5"/>
  <c r="X24" i="5" s="1"/>
  <c r="N14" i="10"/>
  <c r="V25" i="20"/>
  <c r="AB24" i="20"/>
  <c r="Y24" i="14"/>
  <c r="W25" i="14" s="1"/>
  <c r="V28" i="14"/>
  <c r="AB27" i="14"/>
  <c r="AC27" i="14" s="1"/>
  <c r="AC26" i="14"/>
  <c r="Z25" i="14"/>
  <c r="W26" i="8"/>
  <c r="W23" i="21"/>
  <c r="W26" i="7"/>
  <c r="Z27" i="7"/>
  <c r="X28" i="7" s="1"/>
  <c r="W23" i="9"/>
  <c r="AB29" i="7"/>
  <c r="AC29" i="7" s="1"/>
  <c r="V30" i="7"/>
  <c r="W23" i="20"/>
  <c r="J24" i="4" l="1"/>
  <c r="H24" i="4"/>
  <c r="N24" i="4" s="1"/>
  <c r="P24" i="4" s="1"/>
  <c r="J23" i="4"/>
  <c r="H23" i="4"/>
  <c r="P21" i="4"/>
  <c r="J24" i="24"/>
  <c r="H24" i="24"/>
  <c r="P21" i="24"/>
  <c r="J22" i="23"/>
  <c r="H22" i="23"/>
  <c r="J24" i="22"/>
  <c r="H24" i="22"/>
  <c r="N24" i="22" s="1"/>
  <c r="P24" i="22" s="1"/>
  <c r="N23" i="22"/>
  <c r="J23" i="21"/>
  <c r="H23" i="21"/>
  <c r="N23" i="21" s="1"/>
  <c r="P23" i="21" s="1"/>
  <c r="N22" i="21"/>
  <c r="J23" i="20"/>
  <c r="H23" i="20"/>
  <c r="N23" i="20" s="1"/>
  <c r="P23" i="20" s="1"/>
  <c r="N22" i="20"/>
  <c r="J22" i="19"/>
  <c r="H22" i="19"/>
  <c r="N22" i="19" s="1"/>
  <c r="P22" i="19" s="1"/>
  <c r="N21" i="19"/>
  <c r="J22" i="18"/>
  <c r="H22" i="18"/>
  <c r="N22" i="18" s="1"/>
  <c r="P22" i="18" s="1"/>
  <c r="N21" i="18"/>
  <c r="J23" i="17"/>
  <c r="H23" i="17"/>
  <c r="N23" i="17" s="1"/>
  <c r="P23" i="17" s="1"/>
  <c r="J22" i="17"/>
  <c r="H22" i="17"/>
  <c r="N22" i="17" s="1"/>
  <c r="P22" i="17" s="1"/>
  <c r="N21" i="17"/>
  <c r="J23" i="16"/>
  <c r="H23" i="16"/>
  <c r="P21" i="16"/>
  <c r="J23" i="15"/>
  <c r="H23" i="15"/>
  <c r="P21" i="15"/>
  <c r="J25" i="14"/>
  <c r="H25" i="14"/>
  <c r="N25" i="14" s="1"/>
  <c r="P25" i="14" s="1"/>
  <c r="J24" i="14"/>
  <c r="H24" i="14"/>
  <c r="P22" i="14"/>
  <c r="N23" i="13"/>
  <c r="J23" i="12"/>
  <c r="H23" i="12"/>
  <c r="N23" i="12" s="1"/>
  <c r="P23" i="12" s="1"/>
  <c r="J22" i="12"/>
  <c r="H22" i="12"/>
  <c r="N22" i="12" s="1"/>
  <c r="P22" i="12" s="1"/>
  <c r="N21" i="12"/>
  <c r="J26" i="8"/>
  <c r="H26" i="8"/>
  <c r="P24" i="8"/>
  <c r="J23" i="9"/>
  <c r="H23" i="9"/>
  <c r="P22" i="9"/>
  <c r="J23" i="5"/>
  <c r="H23" i="5"/>
  <c r="N23" i="5" s="1"/>
  <c r="P23" i="5" s="1"/>
  <c r="N22" i="5"/>
  <c r="J24" i="11"/>
  <c r="H24" i="11"/>
  <c r="P22" i="11"/>
  <c r="J26" i="7"/>
  <c r="H26" i="7"/>
  <c r="P24" i="7"/>
  <c r="N21" i="3"/>
  <c r="Y22" i="23"/>
  <c r="Y23" i="21"/>
  <c r="Y22" i="19"/>
  <c r="W23" i="19" s="1"/>
  <c r="Y22" i="18"/>
  <c r="W23" i="18" s="1"/>
  <c r="Y23" i="17"/>
  <c r="Y23" i="15"/>
  <c r="Y25" i="14"/>
  <c r="Y23" i="12"/>
  <c r="Y26" i="8"/>
  <c r="Y23" i="9"/>
  <c r="Y23" i="5"/>
  <c r="W24" i="5" s="1"/>
  <c r="Y26" i="7"/>
  <c r="P14" i="10"/>
  <c r="Z23" i="13"/>
  <c r="X26" i="14"/>
  <c r="X23" i="12"/>
  <c r="X24" i="24"/>
  <c r="Z24" i="22"/>
  <c r="X25" i="22" s="1"/>
  <c r="X23" i="19"/>
  <c r="Z23" i="19" s="1"/>
  <c r="X24" i="19" s="1"/>
  <c r="X24" i="16"/>
  <c r="Z24" i="16" s="1"/>
  <c r="X25" i="16" s="1"/>
  <c r="X23" i="23"/>
  <c r="X24" i="13"/>
  <c r="Z24" i="13" s="1"/>
  <c r="X25" i="13" s="1"/>
  <c r="X23" i="17"/>
  <c r="X23" i="18"/>
  <c r="Z23" i="18" s="1"/>
  <c r="X24" i="18" s="1"/>
  <c r="X24" i="4"/>
  <c r="X24" i="11"/>
  <c r="Z23" i="15"/>
  <c r="X24" i="15" s="1"/>
  <c r="V28" i="22"/>
  <c r="AB27" i="22"/>
  <c r="AC27" i="22" s="1"/>
  <c r="Y24" i="22"/>
  <c r="W25" i="22" s="1"/>
  <c r="V27" i="15"/>
  <c r="AB26" i="15"/>
  <c r="AC25" i="15"/>
  <c r="W24" i="15"/>
  <c r="Y24" i="24"/>
  <c r="W25" i="24" s="1"/>
  <c r="AC25" i="24"/>
  <c r="AC24" i="12"/>
  <c r="Y24" i="4"/>
  <c r="W25" i="4" s="1"/>
  <c r="AB25" i="12"/>
  <c r="AC25" i="12" s="1"/>
  <c r="V26" i="12"/>
  <c r="V27" i="4"/>
  <c r="AB26" i="4"/>
  <c r="AC25" i="4"/>
  <c r="W22" i="3"/>
  <c r="AB25" i="3"/>
  <c r="AC25" i="3" s="1"/>
  <c r="V26" i="3"/>
  <c r="AB26" i="16"/>
  <c r="AC26" i="16" s="1"/>
  <c r="V27" i="16"/>
  <c r="AB28" i="8"/>
  <c r="AC28" i="8" s="1"/>
  <c r="V29" i="8"/>
  <c r="W24" i="12"/>
  <c r="Z23" i="3"/>
  <c r="X24" i="3" s="1"/>
  <c r="AB26" i="13"/>
  <c r="AC26" i="13" s="1"/>
  <c r="V27" i="13"/>
  <c r="W24" i="13"/>
  <c r="Y23" i="16"/>
  <c r="Z24" i="24"/>
  <c r="Z23" i="12"/>
  <c r="Z26" i="8"/>
  <c r="X27" i="8" s="1"/>
  <c r="V27" i="24"/>
  <c r="AB26" i="24"/>
  <c r="W24" i="17"/>
  <c r="J15" i="10"/>
  <c r="Y24" i="11"/>
  <c r="V27" i="11"/>
  <c r="AB26" i="11"/>
  <c r="AC26" i="11" s="1"/>
  <c r="Z24" i="11"/>
  <c r="W23" i="23"/>
  <c r="V26" i="20"/>
  <c r="AB25" i="20"/>
  <c r="AC25" i="20" s="1"/>
  <c r="H15" i="10"/>
  <c r="Z24" i="5"/>
  <c r="V26" i="23"/>
  <c r="AB25" i="23"/>
  <c r="AC25" i="23" s="1"/>
  <c r="V26" i="17"/>
  <c r="AB25" i="17"/>
  <c r="AC25" i="17" s="1"/>
  <c r="AB25" i="21"/>
  <c r="AC25" i="21" s="1"/>
  <c r="V26" i="21"/>
  <c r="Z23" i="23"/>
  <c r="Z23" i="21"/>
  <c r="X24" i="21" s="1"/>
  <c r="AB26" i="5"/>
  <c r="V27" i="5"/>
  <c r="AC24" i="20"/>
  <c r="AC24" i="23"/>
  <c r="Z23" i="20"/>
  <c r="AB25" i="18"/>
  <c r="AC25" i="18" s="1"/>
  <c r="V26" i="18"/>
  <c r="V27" i="9"/>
  <c r="AB26" i="9"/>
  <c r="V26" i="19"/>
  <c r="AB25" i="19"/>
  <c r="Z24" i="9"/>
  <c r="X25" i="9" s="1"/>
  <c r="AC25" i="5"/>
  <c r="Z26" i="14"/>
  <c r="AB28" i="14"/>
  <c r="V29" i="14"/>
  <c r="W26" i="14"/>
  <c r="Y23" i="20"/>
  <c r="V31" i="7"/>
  <c r="AB30" i="7"/>
  <c r="AC30" i="7" s="1"/>
  <c r="Z28" i="7"/>
  <c r="X29" i="7" s="1"/>
  <c r="W24" i="9"/>
  <c r="W27" i="7"/>
  <c r="W24" i="21"/>
  <c r="W27" i="8"/>
  <c r="J25" i="4" l="1"/>
  <c r="H25" i="4"/>
  <c r="N25" i="4" s="1"/>
  <c r="P25" i="4" s="1"/>
  <c r="N23" i="4"/>
  <c r="J25" i="24"/>
  <c r="H25" i="24"/>
  <c r="N25" i="24" s="1"/>
  <c r="P25" i="24" s="1"/>
  <c r="N24" i="24"/>
  <c r="J23" i="23"/>
  <c r="H23" i="23"/>
  <c r="N23" i="23" s="1"/>
  <c r="P23" i="23" s="1"/>
  <c r="N22" i="23"/>
  <c r="J25" i="22"/>
  <c r="H25" i="22"/>
  <c r="P23" i="22"/>
  <c r="J24" i="21"/>
  <c r="H24" i="21"/>
  <c r="P22" i="21"/>
  <c r="P22" i="20"/>
  <c r="J23" i="19"/>
  <c r="H23" i="19"/>
  <c r="P21" i="19"/>
  <c r="J23" i="18"/>
  <c r="H23" i="18"/>
  <c r="P21" i="18"/>
  <c r="J24" i="17"/>
  <c r="H24" i="17"/>
  <c r="P21" i="17"/>
  <c r="N23" i="16"/>
  <c r="J24" i="15"/>
  <c r="H24" i="15"/>
  <c r="N24" i="15" s="1"/>
  <c r="P24" i="15" s="1"/>
  <c r="N23" i="15"/>
  <c r="J26" i="14"/>
  <c r="H26" i="14"/>
  <c r="N26" i="14" s="1"/>
  <c r="P26" i="14" s="1"/>
  <c r="N24" i="14"/>
  <c r="J24" i="13"/>
  <c r="H24" i="13"/>
  <c r="P23" i="13"/>
  <c r="J24" i="12"/>
  <c r="H24" i="12"/>
  <c r="P21" i="12"/>
  <c r="J27" i="8"/>
  <c r="H27" i="8"/>
  <c r="N27" i="8" s="1"/>
  <c r="P27" i="8" s="1"/>
  <c r="N26" i="8"/>
  <c r="J24" i="9"/>
  <c r="H24" i="9"/>
  <c r="N24" i="9" s="1"/>
  <c r="P24" i="9" s="1"/>
  <c r="N23" i="9"/>
  <c r="J24" i="5"/>
  <c r="H24" i="5"/>
  <c r="P22" i="5"/>
  <c r="N24" i="11"/>
  <c r="J27" i="7"/>
  <c r="H27" i="7"/>
  <c r="N27" i="7" s="1"/>
  <c r="P27" i="7" s="1"/>
  <c r="N26" i="7"/>
  <c r="J22" i="3"/>
  <c r="H22" i="3"/>
  <c r="P21" i="3"/>
  <c r="Y22" i="3"/>
  <c r="Y23" i="23"/>
  <c r="W24" i="23" s="1"/>
  <c r="Y24" i="21"/>
  <c r="Y23" i="19"/>
  <c r="W24" i="19" s="1"/>
  <c r="Y23" i="18"/>
  <c r="W24" i="18" s="1"/>
  <c r="Y24" i="17"/>
  <c r="Y24" i="15"/>
  <c r="Y26" i="14"/>
  <c r="Y24" i="13"/>
  <c r="W25" i="13" s="1"/>
  <c r="Y24" i="12"/>
  <c r="Y27" i="8"/>
  <c r="Y24" i="5"/>
  <c r="W25" i="5" s="1"/>
  <c r="Y27" i="7"/>
  <c r="Z25" i="22"/>
  <c r="X26" i="22" s="1"/>
  <c r="X24" i="23"/>
  <c r="X25" i="5"/>
  <c r="X24" i="20"/>
  <c r="Z24" i="4"/>
  <c r="X25" i="4" s="1"/>
  <c r="Z25" i="4" s="1"/>
  <c r="Z23" i="17"/>
  <c r="X24" i="17" s="1"/>
  <c r="W25" i="12"/>
  <c r="X25" i="24"/>
  <c r="X24" i="12"/>
  <c r="Z24" i="12" s="1"/>
  <c r="X25" i="12" s="1"/>
  <c r="Z24" i="15"/>
  <c r="X25" i="15" s="1"/>
  <c r="Z24" i="3"/>
  <c r="X25" i="3" s="1"/>
  <c r="Z25" i="3" s="1"/>
  <c r="X27" i="14"/>
  <c r="Z24" i="19"/>
  <c r="Z25" i="13"/>
  <c r="X26" i="13" s="1"/>
  <c r="Y25" i="22"/>
  <c r="W26" i="22" s="1"/>
  <c r="Z26" i="22"/>
  <c r="X27" i="22" s="1"/>
  <c r="V29" i="22"/>
  <c r="AB28" i="22"/>
  <c r="W25" i="15"/>
  <c r="AC26" i="15"/>
  <c r="AB27" i="15"/>
  <c r="V28" i="15"/>
  <c r="Y25" i="13"/>
  <c r="W26" i="13" s="1"/>
  <c r="W24" i="16"/>
  <c r="J16" i="10"/>
  <c r="AB26" i="12"/>
  <c r="V27" i="12"/>
  <c r="Z25" i="16"/>
  <c r="X26" i="16" s="1"/>
  <c r="Z27" i="8"/>
  <c r="X28" i="8" s="1"/>
  <c r="Y25" i="24"/>
  <c r="W26" i="24" s="1"/>
  <c r="V28" i="4"/>
  <c r="AB27" i="4"/>
  <c r="AB29" i="8"/>
  <c r="V30" i="8"/>
  <c r="V27" i="3"/>
  <c r="AB26" i="3"/>
  <c r="AC26" i="3" s="1"/>
  <c r="W23" i="3"/>
  <c r="AC26" i="24"/>
  <c r="V28" i="13"/>
  <c r="AB27" i="13"/>
  <c r="Y25" i="4"/>
  <c r="W26" i="4" s="1"/>
  <c r="V28" i="16"/>
  <c r="AB27" i="16"/>
  <c r="V28" i="24"/>
  <c r="AB27" i="24"/>
  <c r="Z25" i="24"/>
  <c r="AC26" i="4"/>
  <c r="X25" i="11"/>
  <c r="AB27" i="11"/>
  <c r="V28" i="11"/>
  <c r="W25" i="11"/>
  <c r="W25" i="17"/>
  <c r="Y24" i="23"/>
  <c r="W25" i="23" s="1"/>
  <c r="Z25" i="9"/>
  <c r="AC25" i="19"/>
  <c r="AC26" i="9"/>
  <c r="V27" i="18"/>
  <c r="AB26" i="18"/>
  <c r="AC26" i="18" s="1"/>
  <c r="AC26" i="5"/>
  <c r="Z24" i="18"/>
  <c r="X25" i="18" s="1"/>
  <c r="Z25" i="5"/>
  <c r="V27" i="19"/>
  <c r="AB26" i="19"/>
  <c r="AC26" i="19" s="1"/>
  <c r="V28" i="9"/>
  <c r="AB27" i="9"/>
  <c r="AC27" i="9" s="1"/>
  <c r="Z24" i="23"/>
  <c r="X25" i="23" s="1"/>
  <c r="Z24" i="20"/>
  <c r="X25" i="20" s="1"/>
  <c r="V28" i="5"/>
  <c r="AB27" i="5"/>
  <c r="Z24" i="21"/>
  <c r="X25" i="21" s="1"/>
  <c r="Z24" i="17"/>
  <c r="V27" i="21"/>
  <c r="AB26" i="21"/>
  <c r="AB26" i="17"/>
  <c r="AC26" i="17" s="1"/>
  <c r="V27" i="17"/>
  <c r="V27" i="23"/>
  <c r="AB26" i="23"/>
  <c r="P15" i="10"/>
  <c r="N15" i="10"/>
  <c r="V27" i="20"/>
  <c r="AB26" i="20"/>
  <c r="V30" i="14"/>
  <c r="AB29" i="14"/>
  <c r="AC28" i="14"/>
  <c r="Y24" i="9"/>
  <c r="W24" i="20"/>
  <c r="W28" i="8"/>
  <c r="W25" i="21"/>
  <c r="W28" i="7"/>
  <c r="Z29" i="7"/>
  <c r="X30" i="7" s="1"/>
  <c r="V32" i="7"/>
  <c r="AB31" i="7"/>
  <c r="W27" i="14"/>
  <c r="J26" i="4" l="1"/>
  <c r="H26" i="4"/>
  <c r="P23" i="4"/>
  <c r="J26" i="24"/>
  <c r="H26" i="24"/>
  <c r="P24" i="24"/>
  <c r="J25" i="23"/>
  <c r="H25" i="23"/>
  <c r="N25" i="23" s="1"/>
  <c r="P25" i="23" s="1"/>
  <c r="J24" i="23"/>
  <c r="H24" i="23"/>
  <c r="P22" i="23"/>
  <c r="J26" i="22"/>
  <c r="H26" i="22"/>
  <c r="N26" i="22" s="1"/>
  <c r="P26" i="22" s="1"/>
  <c r="N25" i="22"/>
  <c r="J25" i="21"/>
  <c r="H25" i="21"/>
  <c r="N25" i="21" s="1"/>
  <c r="P25" i="21" s="1"/>
  <c r="N24" i="21"/>
  <c r="J24" i="20"/>
  <c r="H24" i="20"/>
  <c r="J24" i="19"/>
  <c r="H24" i="19"/>
  <c r="N24" i="19" s="1"/>
  <c r="P24" i="19" s="1"/>
  <c r="N23" i="19"/>
  <c r="J24" i="18"/>
  <c r="H24" i="18"/>
  <c r="N24" i="18" s="1"/>
  <c r="P24" i="18" s="1"/>
  <c r="N23" i="18"/>
  <c r="J25" i="17"/>
  <c r="H25" i="17"/>
  <c r="N25" i="17" s="1"/>
  <c r="P25" i="17" s="1"/>
  <c r="N24" i="17"/>
  <c r="J24" i="16"/>
  <c r="H24" i="16"/>
  <c r="P23" i="16"/>
  <c r="J25" i="15"/>
  <c r="H25" i="15"/>
  <c r="P23" i="15"/>
  <c r="J27" i="14"/>
  <c r="H27" i="14"/>
  <c r="P24" i="14"/>
  <c r="J26" i="13"/>
  <c r="H26" i="13"/>
  <c r="N26" i="13" s="1"/>
  <c r="P26" i="13" s="1"/>
  <c r="J25" i="13"/>
  <c r="H25" i="13"/>
  <c r="N25" i="13" s="1"/>
  <c r="P25" i="13" s="1"/>
  <c r="N24" i="13"/>
  <c r="J25" i="12"/>
  <c r="H25" i="12"/>
  <c r="N25" i="12" s="1"/>
  <c r="P25" i="12" s="1"/>
  <c r="N24" i="12"/>
  <c r="J28" i="8"/>
  <c r="H28" i="8"/>
  <c r="P26" i="8"/>
  <c r="P23" i="9"/>
  <c r="J25" i="5"/>
  <c r="H25" i="5"/>
  <c r="N25" i="5" s="1"/>
  <c r="P25" i="5" s="1"/>
  <c r="N24" i="5"/>
  <c r="J25" i="11"/>
  <c r="H25" i="11"/>
  <c r="P24" i="11"/>
  <c r="J28" i="7"/>
  <c r="H28" i="7"/>
  <c r="P26" i="7"/>
  <c r="J23" i="3"/>
  <c r="H23" i="3"/>
  <c r="N23" i="3" s="1"/>
  <c r="P23" i="3" s="1"/>
  <c r="N22" i="3"/>
  <c r="Y23" i="3"/>
  <c r="W24" i="3" s="1"/>
  <c r="Y25" i="23"/>
  <c r="Y25" i="21"/>
  <c r="Y24" i="20"/>
  <c r="Y24" i="19"/>
  <c r="W25" i="19" s="1"/>
  <c r="Y24" i="18"/>
  <c r="W25" i="18" s="1"/>
  <c r="Y25" i="17"/>
  <c r="Y24" i="16"/>
  <c r="Y25" i="15"/>
  <c r="W26" i="15" s="1"/>
  <c r="Y25" i="12"/>
  <c r="Y28" i="8"/>
  <c r="Y25" i="5"/>
  <c r="W26" i="5" s="1"/>
  <c r="Y28" i="7"/>
  <c r="H16" i="10"/>
  <c r="X26" i="4"/>
  <c r="W26" i="12"/>
  <c r="X26" i="24"/>
  <c r="X26" i="5"/>
  <c r="Z25" i="15"/>
  <c r="X26" i="15" s="1"/>
  <c r="X25" i="19"/>
  <c r="X26" i="9"/>
  <c r="Z26" i="9" s="1"/>
  <c r="X27" i="9" s="1"/>
  <c r="Z26" i="13"/>
  <c r="Z27" i="14"/>
  <c r="X28" i="14" s="1"/>
  <c r="Z25" i="12"/>
  <c r="Z26" i="16"/>
  <c r="Z27" i="22"/>
  <c r="Y26" i="22"/>
  <c r="W27" i="22" s="1"/>
  <c r="AC28" i="22"/>
  <c r="V30" i="22"/>
  <c r="AB29" i="22"/>
  <c r="AC29" i="22" s="1"/>
  <c r="Y24" i="3"/>
  <c r="W25" i="3" s="1"/>
  <c r="AB28" i="15"/>
  <c r="AC28" i="15" s="1"/>
  <c r="V29" i="15"/>
  <c r="AC27" i="15"/>
  <c r="Y26" i="15"/>
  <c r="W27" i="15" s="1"/>
  <c r="X26" i="3"/>
  <c r="V29" i="24"/>
  <c r="AB28" i="24"/>
  <c r="AC28" i="24" s="1"/>
  <c r="W26" i="23"/>
  <c r="Z26" i="4"/>
  <c r="AC27" i="16"/>
  <c r="AC29" i="8"/>
  <c r="AB28" i="4"/>
  <c r="AC28" i="4" s="1"/>
  <c r="V29" i="4"/>
  <c r="Y26" i="4"/>
  <c r="W27" i="4" s="1"/>
  <c r="AB30" i="8"/>
  <c r="AC30" i="8" s="1"/>
  <c r="V31" i="8"/>
  <c r="AB28" i="16"/>
  <c r="AC28" i="16" s="1"/>
  <c r="V29" i="16"/>
  <c r="V28" i="3"/>
  <c r="AB27" i="3"/>
  <c r="AC27" i="3" s="1"/>
  <c r="Z28" i="8"/>
  <c r="Y26" i="13"/>
  <c r="J17" i="10"/>
  <c r="AC27" i="4"/>
  <c r="V28" i="12"/>
  <c r="AB27" i="12"/>
  <c r="AC27" i="12" s="1"/>
  <c r="Y26" i="24"/>
  <c r="W27" i="24" s="1"/>
  <c r="Z26" i="24"/>
  <c r="AC27" i="13"/>
  <c r="AC26" i="12"/>
  <c r="X26" i="12" s="1"/>
  <c r="W25" i="16"/>
  <c r="AC27" i="24"/>
  <c r="AB28" i="13"/>
  <c r="V29" i="13"/>
  <c r="Z25" i="11"/>
  <c r="X26" i="11" s="1"/>
  <c r="X25" i="17"/>
  <c r="AC27" i="11"/>
  <c r="W26" i="17"/>
  <c r="Y25" i="11"/>
  <c r="AB28" i="11"/>
  <c r="V29" i="11"/>
  <c r="AC26" i="20"/>
  <c r="V28" i="20"/>
  <c r="AB27" i="20"/>
  <c r="AC27" i="20" s="1"/>
  <c r="V28" i="23"/>
  <c r="AB27" i="23"/>
  <c r="V28" i="21"/>
  <c r="AB27" i="21"/>
  <c r="AB28" i="5"/>
  <c r="V29" i="5"/>
  <c r="Z25" i="20"/>
  <c r="Z25" i="23"/>
  <c r="AB27" i="19"/>
  <c r="V28" i="19"/>
  <c r="Z26" i="5"/>
  <c r="Z25" i="19"/>
  <c r="X26" i="19" s="1"/>
  <c r="AC26" i="23"/>
  <c r="AB27" i="17"/>
  <c r="V28" i="17"/>
  <c r="AC26" i="21"/>
  <c r="Z25" i="21"/>
  <c r="AC27" i="5"/>
  <c r="V29" i="9"/>
  <c r="AB28" i="9"/>
  <c r="AC28" i="9" s="1"/>
  <c r="Z25" i="18"/>
  <c r="X26" i="18" s="1"/>
  <c r="V28" i="18"/>
  <c r="AB27" i="18"/>
  <c r="AC27" i="18" s="1"/>
  <c r="AB30" i="14"/>
  <c r="V31" i="14"/>
  <c r="AC29" i="14"/>
  <c r="Y27" i="14"/>
  <c r="AC31" i="7"/>
  <c r="Z30" i="7"/>
  <c r="W25" i="9"/>
  <c r="V33" i="7"/>
  <c r="AB32" i="7"/>
  <c r="W29" i="7"/>
  <c r="W26" i="21"/>
  <c r="W29" i="8"/>
  <c r="W25" i="20"/>
  <c r="J27" i="4" l="1"/>
  <c r="H27" i="4"/>
  <c r="N27" i="4" s="1"/>
  <c r="P27" i="4" s="1"/>
  <c r="N26" i="4"/>
  <c r="J27" i="24"/>
  <c r="H27" i="24"/>
  <c r="N27" i="24" s="1"/>
  <c r="P27" i="24" s="1"/>
  <c r="N26" i="24"/>
  <c r="J26" i="23"/>
  <c r="H26" i="23"/>
  <c r="N26" i="23" s="1"/>
  <c r="P26" i="23" s="1"/>
  <c r="N24" i="23"/>
  <c r="J27" i="22"/>
  <c r="H27" i="22"/>
  <c r="P25" i="22"/>
  <c r="J26" i="21"/>
  <c r="H26" i="21"/>
  <c r="P24" i="21"/>
  <c r="J25" i="20"/>
  <c r="H25" i="20"/>
  <c r="N25" i="20" s="1"/>
  <c r="P25" i="20" s="1"/>
  <c r="N24" i="20"/>
  <c r="J25" i="19"/>
  <c r="H25" i="19"/>
  <c r="P23" i="19"/>
  <c r="J25" i="18"/>
  <c r="H25" i="18"/>
  <c r="P23" i="18"/>
  <c r="J26" i="17"/>
  <c r="H26" i="17"/>
  <c r="P24" i="17"/>
  <c r="J25" i="16"/>
  <c r="H25" i="16"/>
  <c r="N25" i="16" s="1"/>
  <c r="P25" i="16" s="1"/>
  <c r="N24" i="16"/>
  <c r="J27" i="15"/>
  <c r="H27" i="15"/>
  <c r="N27" i="15" s="1"/>
  <c r="P27" i="15" s="1"/>
  <c r="J26" i="15"/>
  <c r="H26" i="15"/>
  <c r="N26" i="15" s="1"/>
  <c r="P26" i="15" s="1"/>
  <c r="N25" i="15"/>
  <c r="N27" i="14"/>
  <c r="P24" i="13"/>
  <c r="J26" i="12"/>
  <c r="H26" i="12"/>
  <c r="P24" i="12"/>
  <c r="J29" i="8"/>
  <c r="H29" i="8"/>
  <c r="N29" i="8" s="1"/>
  <c r="P29" i="8" s="1"/>
  <c r="N28" i="8"/>
  <c r="J25" i="9"/>
  <c r="H25" i="9"/>
  <c r="J26" i="5"/>
  <c r="H26" i="5"/>
  <c r="P24" i="5"/>
  <c r="N25" i="11"/>
  <c r="J29" i="7"/>
  <c r="H29" i="7"/>
  <c r="N29" i="7" s="1"/>
  <c r="P29" i="7" s="1"/>
  <c r="N28" i="7"/>
  <c r="J25" i="3"/>
  <c r="H25" i="3"/>
  <c r="N25" i="3" s="1"/>
  <c r="P25" i="3" s="1"/>
  <c r="J24" i="3"/>
  <c r="H24" i="3"/>
  <c r="P22" i="3"/>
  <c r="Y25" i="3"/>
  <c r="W26" i="3" s="1"/>
  <c r="Y26" i="23"/>
  <c r="Y26" i="21"/>
  <c r="Y25" i="20"/>
  <c r="Y25" i="19"/>
  <c r="W26" i="19" s="1"/>
  <c r="Y25" i="18"/>
  <c r="W26" i="18" s="1"/>
  <c r="Y26" i="17"/>
  <c r="Y25" i="16"/>
  <c r="Y26" i="12"/>
  <c r="Y29" i="8"/>
  <c r="Y26" i="5"/>
  <c r="W27" i="5" s="1"/>
  <c r="Y29" i="7"/>
  <c r="H17" i="10"/>
  <c r="X26" i="23"/>
  <c r="X26" i="21"/>
  <c r="X27" i="13"/>
  <c r="Z27" i="13" s="1"/>
  <c r="Z26" i="15"/>
  <c r="X27" i="15" s="1"/>
  <c r="Z27" i="15" s="1"/>
  <c r="X28" i="15" s="1"/>
  <c r="X27" i="24"/>
  <c r="X27" i="4"/>
  <c r="X28" i="22"/>
  <c r="X27" i="5"/>
  <c r="Z27" i="5" s="1"/>
  <c r="X26" i="20"/>
  <c r="X29" i="8"/>
  <c r="Z29" i="8" s="1"/>
  <c r="X30" i="8" s="1"/>
  <c r="X27" i="16"/>
  <c r="Z27" i="16" s="1"/>
  <c r="X28" i="16" s="1"/>
  <c r="Z28" i="14"/>
  <c r="X29" i="14" s="1"/>
  <c r="W27" i="23"/>
  <c r="Y27" i="22"/>
  <c r="W28" i="22" s="1"/>
  <c r="H18" i="10"/>
  <c r="N16" i="10"/>
  <c r="V31" i="22"/>
  <c r="AB30" i="22"/>
  <c r="Y27" i="15"/>
  <c r="W28" i="15" s="1"/>
  <c r="Z26" i="3"/>
  <c r="AB29" i="15"/>
  <c r="V30" i="15"/>
  <c r="V30" i="13"/>
  <c r="AB29" i="13"/>
  <c r="AC29" i="13" s="1"/>
  <c r="J18" i="10"/>
  <c r="AB28" i="3"/>
  <c r="AC28" i="3" s="1"/>
  <c r="V29" i="3"/>
  <c r="Y27" i="4"/>
  <c r="W28" i="4" s="1"/>
  <c r="W27" i="13"/>
  <c r="AB31" i="8"/>
  <c r="AC31" i="8" s="1"/>
  <c r="V32" i="8"/>
  <c r="V30" i="4"/>
  <c r="AB29" i="4"/>
  <c r="AC29" i="4" s="1"/>
  <c r="AC28" i="13"/>
  <c r="V29" i="12"/>
  <c r="AB28" i="12"/>
  <c r="AC28" i="12" s="1"/>
  <c r="W26" i="16"/>
  <c r="W27" i="12"/>
  <c r="Y27" i="24"/>
  <c r="W28" i="24" s="1"/>
  <c r="Z26" i="12"/>
  <c r="X27" i="12" s="1"/>
  <c r="V30" i="16"/>
  <c r="AB29" i="16"/>
  <c r="P17" i="10"/>
  <c r="AB29" i="24"/>
  <c r="V30" i="24"/>
  <c r="Z26" i="11"/>
  <c r="X27" i="11" s="1"/>
  <c r="X31" i="7"/>
  <c r="Z31" i="7" s="1"/>
  <c r="AC27" i="19"/>
  <c r="W27" i="17"/>
  <c r="Z25" i="17"/>
  <c r="V30" i="11"/>
  <c r="AB29" i="11"/>
  <c r="W26" i="11"/>
  <c r="AC28" i="11"/>
  <c r="Z26" i="18"/>
  <c r="X27" i="18" s="1"/>
  <c r="Z26" i="21"/>
  <c r="V29" i="17"/>
  <c r="AB28" i="17"/>
  <c r="Z26" i="23"/>
  <c r="Z26" i="19"/>
  <c r="AB28" i="19"/>
  <c r="AC28" i="19" s="1"/>
  <c r="V29" i="19"/>
  <c r="AC28" i="5"/>
  <c r="X28" i="5"/>
  <c r="V29" i="21"/>
  <c r="AB28" i="21"/>
  <c r="V29" i="23"/>
  <c r="AB28" i="23"/>
  <c r="V29" i="20"/>
  <c r="AB28" i="20"/>
  <c r="AC28" i="20" s="1"/>
  <c r="V29" i="18"/>
  <c r="AB28" i="18"/>
  <c r="AB29" i="9"/>
  <c r="AC29" i="9" s="1"/>
  <c r="V30" i="9"/>
  <c r="AC27" i="17"/>
  <c r="Z27" i="9"/>
  <c r="X28" i="9" s="1"/>
  <c r="AB29" i="5"/>
  <c r="V30" i="5"/>
  <c r="AC27" i="21"/>
  <c r="AC27" i="23"/>
  <c r="X27" i="23" s="1"/>
  <c r="AB31" i="14"/>
  <c r="AC31" i="14" s="1"/>
  <c r="V32" i="14"/>
  <c r="AC30" i="14"/>
  <c r="W26" i="20"/>
  <c r="W30" i="8"/>
  <c r="W27" i="21"/>
  <c r="W30" i="7"/>
  <c r="AB33" i="7"/>
  <c r="AC33" i="7" s="1"/>
  <c r="Y26" i="3"/>
  <c r="Y27" i="5"/>
  <c r="Y26" i="18"/>
  <c r="AC32" i="7"/>
  <c r="Y25" i="9"/>
  <c r="W28" i="14"/>
  <c r="J28" i="4" l="1"/>
  <c r="H28" i="4"/>
  <c r="P26" i="4"/>
  <c r="J28" i="24"/>
  <c r="H28" i="24"/>
  <c r="P26" i="24"/>
  <c r="J27" i="23"/>
  <c r="H27" i="23"/>
  <c r="P24" i="23"/>
  <c r="J28" i="22"/>
  <c r="H28" i="22"/>
  <c r="N28" i="22" s="1"/>
  <c r="P28" i="22" s="1"/>
  <c r="N27" i="22"/>
  <c r="J27" i="21"/>
  <c r="H27" i="21"/>
  <c r="N27" i="21" s="1"/>
  <c r="P27" i="21" s="1"/>
  <c r="N26" i="21"/>
  <c r="J26" i="20"/>
  <c r="H26" i="20"/>
  <c r="P24" i="20"/>
  <c r="J26" i="19"/>
  <c r="H26" i="19"/>
  <c r="N26" i="19" s="1"/>
  <c r="P26" i="19" s="1"/>
  <c r="N25" i="19"/>
  <c r="J26" i="18"/>
  <c r="H26" i="18"/>
  <c r="N26" i="18" s="1"/>
  <c r="P26" i="18" s="1"/>
  <c r="N25" i="18"/>
  <c r="J27" i="17"/>
  <c r="H27" i="17"/>
  <c r="N27" i="17" s="1"/>
  <c r="P27" i="17" s="1"/>
  <c r="N26" i="17"/>
  <c r="J26" i="16"/>
  <c r="H26" i="16"/>
  <c r="P24" i="16"/>
  <c r="J28" i="15"/>
  <c r="H28" i="15"/>
  <c r="P25" i="15"/>
  <c r="J28" i="14"/>
  <c r="H28" i="14"/>
  <c r="P27" i="14"/>
  <c r="J27" i="13"/>
  <c r="H27" i="13"/>
  <c r="J27" i="12"/>
  <c r="H27" i="12"/>
  <c r="N27" i="12" s="1"/>
  <c r="P27" i="12" s="1"/>
  <c r="N26" i="12"/>
  <c r="J30" i="8"/>
  <c r="H30" i="8"/>
  <c r="P28" i="8"/>
  <c r="N25" i="9"/>
  <c r="J27" i="5"/>
  <c r="H27" i="5"/>
  <c r="N27" i="5" s="1"/>
  <c r="P27" i="5" s="1"/>
  <c r="N26" i="5"/>
  <c r="J26" i="11"/>
  <c r="H26" i="11"/>
  <c r="P25" i="11"/>
  <c r="J30" i="7"/>
  <c r="H30" i="7"/>
  <c r="P28" i="7"/>
  <c r="J26" i="3"/>
  <c r="H26" i="3"/>
  <c r="N26" i="3" s="1"/>
  <c r="P26" i="3" s="1"/>
  <c r="N24" i="3"/>
  <c r="P16" i="10"/>
  <c r="Y27" i="21"/>
  <c r="Y26" i="20"/>
  <c r="Y26" i="19"/>
  <c r="W27" i="19" s="1"/>
  <c r="Y27" i="17"/>
  <c r="Y26" i="16"/>
  <c r="Y28" i="14"/>
  <c r="Y27" i="13"/>
  <c r="Y27" i="12"/>
  <c r="Y30" i="8"/>
  <c r="Y26" i="11"/>
  <c r="Y30" i="7"/>
  <c r="Z27" i="4"/>
  <c r="X28" i="4" s="1"/>
  <c r="X28" i="13"/>
  <c r="X27" i="19"/>
  <c r="Z27" i="24"/>
  <c r="X28" i="24" s="1"/>
  <c r="Z28" i="24" s="1"/>
  <c r="Z29" i="14"/>
  <c r="X30" i="14" s="1"/>
  <c r="Z26" i="20"/>
  <c r="X27" i="20" s="1"/>
  <c r="Y27" i="23"/>
  <c r="Z28" i="22"/>
  <c r="X29" i="22" s="1"/>
  <c r="Z29" i="22" s="1"/>
  <c r="X27" i="21"/>
  <c r="X27" i="3"/>
  <c r="N18" i="10"/>
  <c r="W28" i="12"/>
  <c r="Y28" i="22"/>
  <c r="AC30" i="22"/>
  <c r="V32" i="22"/>
  <c r="AB31" i="22"/>
  <c r="AC29" i="15"/>
  <c r="Z28" i="15"/>
  <c r="Y28" i="15"/>
  <c r="AB30" i="15"/>
  <c r="V31" i="15"/>
  <c r="Z30" i="8"/>
  <c r="X31" i="8" s="1"/>
  <c r="X35" i="8" s="1"/>
  <c r="AB30" i="16"/>
  <c r="V31" i="16"/>
  <c r="W28" i="13"/>
  <c r="Y28" i="24"/>
  <c r="W29" i="24" s="1"/>
  <c r="N17" i="10"/>
  <c r="Z28" i="4"/>
  <c r="X29" i="4" s="1"/>
  <c r="Z28" i="13"/>
  <c r="X29" i="13" s="1"/>
  <c r="V31" i="24"/>
  <c r="AB30" i="24"/>
  <c r="W27" i="16"/>
  <c r="Y28" i="4"/>
  <c r="W29" i="4" s="1"/>
  <c r="AC29" i="24"/>
  <c r="Z27" i="12"/>
  <c r="X28" i="12" s="1"/>
  <c r="V31" i="4"/>
  <c r="AB30" i="4"/>
  <c r="AC30" i="4" s="1"/>
  <c r="Z28" i="16"/>
  <c r="AB32" i="8"/>
  <c r="V33" i="8"/>
  <c r="AB33" i="8" s="1"/>
  <c r="V30" i="3"/>
  <c r="AB29" i="3"/>
  <c r="AC29" i="3" s="1"/>
  <c r="AC29" i="16"/>
  <c r="AB29" i="12"/>
  <c r="AC29" i="12" s="1"/>
  <c r="V30" i="12"/>
  <c r="V31" i="13"/>
  <c r="AB30" i="13"/>
  <c r="W28" i="17"/>
  <c r="Z27" i="11"/>
  <c r="X35" i="7"/>
  <c r="X32" i="7"/>
  <c r="X26" i="17"/>
  <c r="W27" i="11"/>
  <c r="AC29" i="11"/>
  <c r="AB30" i="11"/>
  <c r="AC30" i="11" s="1"/>
  <c r="V31" i="11"/>
  <c r="AC29" i="5"/>
  <c r="AB29" i="18"/>
  <c r="V30" i="18"/>
  <c r="AB29" i="20"/>
  <c r="AC29" i="20" s="1"/>
  <c r="V30" i="20"/>
  <c r="V30" i="23"/>
  <c r="AB29" i="23"/>
  <c r="AC29" i="23" s="1"/>
  <c r="V30" i="21"/>
  <c r="AB29" i="21"/>
  <c r="AC29" i="21" s="1"/>
  <c r="V30" i="19"/>
  <c r="AB29" i="19"/>
  <c r="AC29" i="19" s="1"/>
  <c r="AC28" i="17"/>
  <c r="Z27" i="18"/>
  <c r="Z27" i="23"/>
  <c r="V31" i="5"/>
  <c r="AB30" i="5"/>
  <c r="AC30" i="5" s="1"/>
  <c r="Z28" i="9"/>
  <c r="X29" i="9" s="1"/>
  <c r="V31" i="9"/>
  <c r="AB30" i="9"/>
  <c r="AC30" i="9" s="1"/>
  <c r="AC28" i="18"/>
  <c r="AC28" i="23"/>
  <c r="X28" i="23" s="1"/>
  <c r="AC28" i="21"/>
  <c r="Z28" i="5"/>
  <c r="Z27" i="20"/>
  <c r="X28" i="20" s="1"/>
  <c r="AB29" i="17"/>
  <c r="V30" i="17"/>
  <c r="H19" i="10"/>
  <c r="AB32" i="14"/>
  <c r="V33" i="14"/>
  <c r="AB33" i="14" s="1"/>
  <c r="AC33" i="14" s="1"/>
  <c r="J19" i="10"/>
  <c r="W27" i="20"/>
  <c r="W31" i="7"/>
  <c r="W28" i="21"/>
  <c r="W31" i="8"/>
  <c r="W29" i="14"/>
  <c r="W28" i="23"/>
  <c r="W26" i="9"/>
  <c r="W27" i="18"/>
  <c r="W28" i="5"/>
  <c r="W27" i="3"/>
  <c r="J29" i="4" l="1"/>
  <c r="H29" i="4"/>
  <c r="N29" i="4" s="1"/>
  <c r="P29" i="4" s="1"/>
  <c r="N28" i="4"/>
  <c r="J29" i="24"/>
  <c r="H29" i="24"/>
  <c r="N29" i="24" s="1"/>
  <c r="P29" i="24" s="1"/>
  <c r="N28" i="24"/>
  <c r="J28" i="23"/>
  <c r="H28" i="23"/>
  <c r="N28" i="23" s="1"/>
  <c r="P28" i="23" s="1"/>
  <c r="N27" i="23"/>
  <c r="P27" i="22"/>
  <c r="J28" i="21"/>
  <c r="H28" i="21"/>
  <c r="P26" i="21"/>
  <c r="J27" i="20"/>
  <c r="H27" i="20"/>
  <c r="N27" i="20" s="1"/>
  <c r="P27" i="20" s="1"/>
  <c r="N26" i="20"/>
  <c r="J27" i="19"/>
  <c r="H27" i="19"/>
  <c r="P25" i="19"/>
  <c r="J27" i="18"/>
  <c r="H27" i="18"/>
  <c r="P25" i="18"/>
  <c r="J28" i="17"/>
  <c r="H28" i="17"/>
  <c r="P26" i="17"/>
  <c r="J27" i="16"/>
  <c r="H27" i="16"/>
  <c r="N27" i="16" s="1"/>
  <c r="P27" i="16" s="1"/>
  <c r="N26" i="16"/>
  <c r="N28" i="15"/>
  <c r="J29" i="14"/>
  <c r="H29" i="14"/>
  <c r="N29" i="14" s="1"/>
  <c r="P29" i="14" s="1"/>
  <c r="N28" i="14"/>
  <c r="J28" i="13"/>
  <c r="H28" i="13"/>
  <c r="N28" i="13" s="1"/>
  <c r="P28" i="13" s="1"/>
  <c r="N27" i="13"/>
  <c r="J28" i="12"/>
  <c r="H28" i="12"/>
  <c r="P26" i="12"/>
  <c r="J31" i="8"/>
  <c r="H31" i="8"/>
  <c r="N31" i="8" s="1"/>
  <c r="P31" i="8" s="1"/>
  <c r="N30" i="8"/>
  <c r="J26" i="9"/>
  <c r="H26" i="9"/>
  <c r="P25" i="9"/>
  <c r="J28" i="5"/>
  <c r="H28" i="5"/>
  <c r="P26" i="5"/>
  <c r="J27" i="11"/>
  <c r="H27" i="11"/>
  <c r="N27" i="11" s="1"/>
  <c r="P27" i="11" s="1"/>
  <c r="N26" i="11"/>
  <c r="J31" i="7"/>
  <c r="H31" i="7"/>
  <c r="N31" i="7" s="1"/>
  <c r="P31" i="7" s="1"/>
  <c r="N30" i="7"/>
  <c r="J27" i="3"/>
  <c r="H27" i="3"/>
  <c r="P24" i="3"/>
  <c r="Y27" i="3"/>
  <c r="Y28" i="23"/>
  <c r="Y28" i="21"/>
  <c r="Y27" i="20"/>
  <c r="Y27" i="19"/>
  <c r="W28" i="19" s="1"/>
  <c r="Y28" i="17"/>
  <c r="Y29" i="14"/>
  <c r="Y28" i="13"/>
  <c r="Y28" i="12"/>
  <c r="Y31" i="8"/>
  <c r="Y26" i="9"/>
  <c r="Y28" i="5"/>
  <c r="Y31" i="7"/>
  <c r="Y29" i="4"/>
  <c r="X29" i="16"/>
  <c r="X30" i="22"/>
  <c r="Z30" i="14"/>
  <c r="X31" i="14" s="1"/>
  <c r="Z27" i="19"/>
  <c r="X28" i="19" s="1"/>
  <c r="Z28" i="19" s="1"/>
  <c r="X29" i="19" s="1"/>
  <c r="Z27" i="21"/>
  <c r="X29" i="5"/>
  <c r="X28" i="18"/>
  <c r="Z28" i="18" s="1"/>
  <c r="X29" i="15"/>
  <c r="X28" i="11"/>
  <c r="X29" i="24"/>
  <c r="Z27" i="3"/>
  <c r="X28" i="3" s="1"/>
  <c r="Z28" i="3" s="1"/>
  <c r="X29" i="3" s="1"/>
  <c r="W29" i="12"/>
  <c r="AC31" i="22"/>
  <c r="Z30" i="22"/>
  <c r="W29" i="22"/>
  <c r="V33" i="22"/>
  <c r="AB33" i="22" s="1"/>
  <c r="AB32" i="22"/>
  <c r="AB31" i="15"/>
  <c r="AC31" i="15" s="1"/>
  <c r="V32" i="15"/>
  <c r="AC30" i="15"/>
  <c r="W29" i="15"/>
  <c r="Z29" i="13"/>
  <c r="W30" i="4"/>
  <c r="V32" i="4"/>
  <c r="AB31" i="4"/>
  <c r="AC31" i="4" s="1"/>
  <c r="V31" i="3"/>
  <c r="AB30" i="3"/>
  <c r="AC30" i="3" s="1"/>
  <c r="V32" i="16"/>
  <c r="AB31" i="16"/>
  <c r="AC31" i="16" s="1"/>
  <c r="AC30" i="13"/>
  <c r="Z29" i="4"/>
  <c r="X30" i="4" s="1"/>
  <c r="AC30" i="16"/>
  <c r="Y29" i="24"/>
  <c r="W30" i="24" s="1"/>
  <c r="AB31" i="13"/>
  <c r="V32" i="13"/>
  <c r="AC33" i="8"/>
  <c r="Y27" i="16"/>
  <c r="W28" i="16" s="1"/>
  <c r="W29" i="13"/>
  <c r="V31" i="12"/>
  <c r="AB30" i="12"/>
  <c r="AC30" i="12" s="1"/>
  <c r="AC32" i="8"/>
  <c r="Z28" i="12"/>
  <c r="X29" i="12" s="1"/>
  <c r="AC30" i="24"/>
  <c r="Z31" i="8"/>
  <c r="Z29" i="16"/>
  <c r="W29" i="17"/>
  <c r="AB31" i="24"/>
  <c r="AC31" i="24" s="1"/>
  <c r="V32" i="24"/>
  <c r="Z32" i="7"/>
  <c r="X33" i="7" s="1"/>
  <c r="Z26" i="17"/>
  <c r="V32" i="11"/>
  <c r="AB31" i="11"/>
  <c r="AC31" i="11" s="1"/>
  <c r="Y27" i="11"/>
  <c r="AC29" i="17"/>
  <c r="AB31" i="9"/>
  <c r="AC31" i="9" s="1"/>
  <c r="V32" i="9"/>
  <c r="AB31" i="5"/>
  <c r="AC31" i="5" s="1"/>
  <c r="V32" i="5"/>
  <c r="V31" i="20"/>
  <c r="AB30" i="20"/>
  <c r="AC30" i="20" s="1"/>
  <c r="V31" i="18"/>
  <c r="AB30" i="18"/>
  <c r="AC30" i="18" s="1"/>
  <c r="AB30" i="17"/>
  <c r="AC30" i="17" s="1"/>
  <c r="V31" i="17"/>
  <c r="Z28" i="20"/>
  <c r="Z28" i="23"/>
  <c r="Z29" i="9"/>
  <c r="X30" i="9" s="1"/>
  <c r="V31" i="19"/>
  <c r="AB30" i="19"/>
  <c r="AC30" i="19" s="1"/>
  <c r="V31" i="21"/>
  <c r="AB30" i="21"/>
  <c r="AB30" i="23"/>
  <c r="AC30" i="23" s="1"/>
  <c r="V31" i="23"/>
  <c r="AC29" i="18"/>
  <c r="Z31" i="14"/>
  <c r="X35" i="14"/>
  <c r="AC32" i="14"/>
  <c r="W29" i="23"/>
  <c r="P19" i="10"/>
  <c r="W27" i="9"/>
  <c r="W35" i="8"/>
  <c r="W35" i="7"/>
  <c r="W28" i="3"/>
  <c r="W29" i="5"/>
  <c r="Y27" i="18"/>
  <c r="N19" i="10"/>
  <c r="J20" i="10"/>
  <c r="W30" i="14"/>
  <c r="W32" i="8"/>
  <c r="W29" i="21"/>
  <c r="W32" i="7"/>
  <c r="W28" i="20"/>
  <c r="J30" i="4" l="1"/>
  <c r="H30" i="4"/>
  <c r="P28" i="4"/>
  <c r="J30" i="24"/>
  <c r="H30" i="24"/>
  <c r="P28" i="24"/>
  <c r="J29" i="23"/>
  <c r="H29" i="23"/>
  <c r="P27" i="23"/>
  <c r="J29" i="22"/>
  <c r="H29" i="22"/>
  <c r="J29" i="21"/>
  <c r="H29" i="21"/>
  <c r="N29" i="21" s="1"/>
  <c r="P29" i="21" s="1"/>
  <c r="N28" i="21"/>
  <c r="J28" i="20"/>
  <c r="H28" i="20"/>
  <c r="P26" i="20"/>
  <c r="J28" i="19"/>
  <c r="H28" i="19"/>
  <c r="N28" i="19" s="1"/>
  <c r="P28" i="19" s="1"/>
  <c r="N27" i="19"/>
  <c r="N27" i="18"/>
  <c r="J29" i="17"/>
  <c r="H29" i="17"/>
  <c r="N29" i="17" s="1"/>
  <c r="P29" i="17" s="1"/>
  <c r="N28" i="17"/>
  <c r="J28" i="16"/>
  <c r="H28" i="16"/>
  <c r="P26" i="16"/>
  <c r="J29" i="15"/>
  <c r="H29" i="15"/>
  <c r="P28" i="15"/>
  <c r="J30" i="14"/>
  <c r="H30" i="14"/>
  <c r="P28" i="14"/>
  <c r="J29" i="13"/>
  <c r="H29" i="13"/>
  <c r="P27" i="13"/>
  <c r="J29" i="12"/>
  <c r="H29" i="12"/>
  <c r="N29" i="12" s="1"/>
  <c r="P29" i="12" s="1"/>
  <c r="N28" i="12"/>
  <c r="J32" i="8"/>
  <c r="H32" i="8"/>
  <c r="P30" i="8"/>
  <c r="J27" i="9"/>
  <c r="H27" i="9"/>
  <c r="N27" i="9" s="1"/>
  <c r="P27" i="9" s="1"/>
  <c r="N26" i="9"/>
  <c r="J29" i="5"/>
  <c r="H29" i="5"/>
  <c r="N29" i="5" s="1"/>
  <c r="P29" i="5" s="1"/>
  <c r="N28" i="5"/>
  <c r="P26" i="11"/>
  <c r="J32" i="7"/>
  <c r="H32" i="7"/>
  <c r="P30" i="7"/>
  <c r="J28" i="3"/>
  <c r="H28" i="3"/>
  <c r="N28" i="3" s="1"/>
  <c r="P28" i="3" s="1"/>
  <c r="N27" i="3"/>
  <c r="P18" i="10"/>
  <c r="Y29" i="23"/>
  <c r="Y29" i="22"/>
  <c r="W30" i="22" s="1"/>
  <c r="Y28" i="19"/>
  <c r="W29" i="19" s="1"/>
  <c r="Y29" i="17"/>
  <c r="Y29" i="13"/>
  <c r="Y29" i="12"/>
  <c r="Y27" i="9"/>
  <c r="Y30" i="4"/>
  <c r="X32" i="14"/>
  <c r="X30" i="13"/>
  <c r="Z30" i="13" s="1"/>
  <c r="X28" i="21"/>
  <c r="X29" i="18"/>
  <c r="X30" i="16"/>
  <c r="Z29" i="5"/>
  <c r="X30" i="5" s="1"/>
  <c r="Z29" i="15"/>
  <c r="X30" i="15" s="1"/>
  <c r="Z30" i="15" s="1"/>
  <c r="W30" i="12"/>
  <c r="Z29" i="24"/>
  <c r="X30" i="24" s="1"/>
  <c r="X31" i="22"/>
  <c r="X35" i="22" s="1"/>
  <c r="X32" i="8"/>
  <c r="Z33" i="7"/>
  <c r="Z28" i="11"/>
  <c r="X29" i="11" s="1"/>
  <c r="X29" i="20"/>
  <c r="Z32" i="14"/>
  <c r="X33" i="14" s="1"/>
  <c r="X29" i="23"/>
  <c r="Y30" i="22"/>
  <c r="W31" i="22" s="1"/>
  <c r="AC32" i="22"/>
  <c r="AC33" i="22"/>
  <c r="W31" i="4"/>
  <c r="V33" i="15"/>
  <c r="AB33" i="15" s="1"/>
  <c r="AC33" i="15" s="1"/>
  <c r="AB32" i="15"/>
  <c r="Y29" i="15"/>
  <c r="W30" i="15" s="1"/>
  <c r="AC31" i="13"/>
  <c r="AB32" i="24"/>
  <c r="AC32" i="24" s="1"/>
  <c r="V33" i="24"/>
  <c r="AB33" i="24" s="1"/>
  <c r="AC33" i="24" s="1"/>
  <c r="AB32" i="13"/>
  <c r="V33" i="13"/>
  <c r="AB31" i="3"/>
  <c r="V32" i="3"/>
  <c r="AB32" i="16"/>
  <c r="AC32" i="16" s="1"/>
  <c r="V33" i="16"/>
  <c r="AB33" i="16" s="1"/>
  <c r="V32" i="12"/>
  <c r="AB31" i="12"/>
  <c r="AC31" i="12" s="1"/>
  <c r="AB32" i="4"/>
  <c r="AC32" i="4" s="1"/>
  <c r="V33" i="4"/>
  <c r="AB33" i="4" s="1"/>
  <c r="AC33" i="4" s="1"/>
  <c r="Y30" i="24"/>
  <c r="W31" i="24" s="1"/>
  <c r="W30" i="13"/>
  <c r="W30" i="17"/>
  <c r="Z29" i="12"/>
  <c r="X30" i="12" s="1"/>
  <c r="Y28" i="16"/>
  <c r="W29" i="16" s="1"/>
  <c r="Z30" i="4"/>
  <c r="X31" i="4" s="1"/>
  <c r="X35" i="4" s="1"/>
  <c r="Z29" i="3"/>
  <c r="X30" i="3" s="1"/>
  <c r="X27" i="17"/>
  <c r="W28" i="11"/>
  <c r="V33" i="11"/>
  <c r="AB33" i="11" s="1"/>
  <c r="AC33" i="11" s="1"/>
  <c r="AB32" i="11"/>
  <c r="AC32" i="11" s="1"/>
  <c r="V32" i="21"/>
  <c r="AB31" i="21"/>
  <c r="AC31" i="21" s="1"/>
  <c r="AB31" i="19"/>
  <c r="V32" i="19"/>
  <c r="Z29" i="19"/>
  <c r="X30" i="19" s="1"/>
  <c r="V32" i="17"/>
  <c r="AB31" i="17"/>
  <c r="AB32" i="5"/>
  <c r="V33" i="5"/>
  <c r="AB33" i="5" s="1"/>
  <c r="AB32" i="9"/>
  <c r="AC32" i="9" s="1"/>
  <c r="V33" i="9"/>
  <c r="AB33" i="9" s="1"/>
  <c r="AB31" i="23"/>
  <c r="V32" i="23"/>
  <c r="AC30" i="21"/>
  <c r="Z30" i="9"/>
  <c r="X31" i="9" s="1"/>
  <c r="AB31" i="18"/>
  <c r="V32" i="18"/>
  <c r="AB31" i="20"/>
  <c r="V32" i="20"/>
  <c r="H20" i="10"/>
  <c r="W28" i="18"/>
  <c r="J21" i="10"/>
  <c r="Y28" i="20"/>
  <c r="Y29" i="19"/>
  <c r="Y32" i="7"/>
  <c r="Y29" i="21"/>
  <c r="Y32" i="8"/>
  <c r="Y30" i="14"/>
  <c r="Y29" i="5"/>
  <c r="Y28" i="3"/>
  <c r="W28" i="9"/>
  <c r="W30" i="23"/>
  <c r="J31" i="4" l="1"/>
  <c r="H31" i="4"/>
  <c r="N31" i="4" s="1"/>
  <c r="P31" i="4" s="1"/>
  <c r="N30" i="4"/>
  <c r="J31" i="24"/>
  <c r="H31" i="24"/>
  <c r="N31" i="24" s="1"/>
  <c r="P31" i="24" s="1"/>
  <c r="N30" i="24"/>
  <c r="J30" i="23"/>
  <c r="H30" i="23"/>
  <c r="N30" i="23" s="1"/>
  <c r="P30" i="23" s="1"/>
  <c r="N29" i="23"/>
  <c r="J31" i="22"/>
  <c r="H31" i="22"/>
  <c r="N31" i="22" s="1"/>
  <c r="P31" i="22" s="1"/>
  <c r="J30" i="22"/>
  <c r="H30" i="22"/>
  <c r="N30" i="22" s="1"/>
  <c r="P30" i="22" s="1"/>
  <c r="N29" i="22"/>
  <c r="P28" i="21"/>
  <c r="N28" i="20"/>
  <c r="J29" i="19"/>
  <c r="H29" i="19"/>
  <c r="P27" i="19"/>
  <c r="J28" i="18"/>
  <c r="H28" i="18"/>
  <c r="P27" i="18"/>
  <c r="J30" i="17"/>
  <c r="H30" i="17"/>
  <c r="P28" i="17"/>
  <c r="J29" i="16"/>
  <c r="H29" i="16"/>
  <c r="N29" i="16" s="1"/>
  <c r="P29" i="16" s="1"/>
  <c r="N28" i="16"/>
  <c r="J30" i="15"/>
  <c r="H30" i="15"/>
  <c r="N30" i="15" s="1"/>
  <c r="P30" i="15" s="1"/>
  <c r="N29" i="15"/>
  <c r="N30" i="14"/>
  <c r="J30" i="13"/>
  <c r="H30" i="13"/>
  <c r="N30" i="13" s="1"/>
  <c r="P30" i="13" s="1"/>
  <c r="N29" i="13"/>
  <c r="J30" i="12"/>
  <c r="H30" i="12"/>
  <c r="P28" i="12"/>
  <c r="N32" i="8"/>
  <c r="J28" i="9"/>
  <c r="H28" i="9"/>
  <c r="P26" i="9"/>
  <c r="P28" i="5"/>
  <c r="J28" i="11"/>
  <c r="H28" i="11"/>
  <c r="N32" i="7"/>
  <c r="P27" i="3"/>
  <c r="Y30" i="17"/>
  <c r="Y30" i="13"/>
  <c r="Y30" i="12"/>
  <c r="Y28" i="11"/>
  <c r="H21" i="10"/>
  <c r="Z29" i="18"/>
  <c r="X30" i="18" s="1"/>
  <c r="Z30" i="16"/>
  <c r="Z29" i="23"/>
  <c r="X30" i="23" s="1"/>
  <c r="Z28" i="21"/>
  <c r="X29" i="21" s="1"/>
  <c r="Z32" i="8"/>
  <c r="Z31" i="22"/>
  <c r="X32" i="22" s="1"/>
  <c r="Z33" i="14"/>
  <c r="Y31" i="4"/>
  <c r="W32" i="4" s="1"/>
  <c r="Z29" i="20"/>
  <c r="X30" i="20" s="1"/>
  <c r="Z30" i="20" s="1"/>
  <c r="X35" i="9"/>
  <c r="Z30" i="24"/>
  <c r="X31" i="24" s="1"/>
  <c r="X35" i="24" s="1"/>
  <c r="Z31" i="9"/>
  <c r="Z29" i="11"/>
  <c r="X30" i="11" s="1"/>
  <c r="X31" i="13"/>
  <c r="X33" i="8"/>
  <c r="Z30" i="5"/>
  <c r="X31" i="5" s="1"/>
  <c r="X35" i="5" s="1"/>
  <c r="X31" i="15"/>
  <c r="X31" i="16"/>
  <c r="W35" i="4"/>
  <c r="AC32" i="15"/>
  <c r="Y30" i="15"/>
  <c r="Y31" i="24"/>
  <c r="W32" i="24" s="1"/>
  <c r="W35" i="24"/>
  <c r="W31" i="13"/>
  <c r="Z30" i="3"/>
  <c r="Z31" i="4"/>
  <c r="X32" i="4" s="1"/>
  <c r="Y29" i="16"/>
  <c r="W30" i="16" s="1"/>
  <c r="AC31" i="3"/>
  <c r="Z30" i="12"/>
  <c r="X31" i="12" s="1"/>
  <c r="X35" i="12" s="1"/>
  <c r="AB33" i="13"/>
  <c r="AC33" i="13" s="1"/>
  <c r="AC32" i="13"/>
  <c r="AB32" i="12"/>
  <c r="AC32" i="12" s="1"/>
  <c r="V33" i="12"/>
  <c r="AB32" i="3"/>
  <c r="AC32" i="3" s="1"/>
  <c r="V33" i="3"/>
  <c r="AB33" i="3" s="1"/>
  <c r="AC33" i="3" s="1"/>
  <c r="AC33" i="16"/>
  <c r="X32" i="9"/>
  <c r="AC33" i="5"/>
  <c r="Z27" i="17"/>
  <c r="W29" i="11"/>
  <c r="AC33" i="9"/>
  <c r="AC31" i="20"/>
  <c r="AC31" i="18"/>
  <c r="AB32" i="23"/>
  <c r="AC32" i="23" s="1"/>
  <c r="V33" i="23"/>
  <c r="AB33" i="23" s="1"/>
  <c r="Z30" i="18"/>
  <c r="V33" i="17"/>
  <c r="AB33" i="17" s="1"/>
  <c r="AB32" i="17"/>
  <c r="AC32" i="17" s="1"/>
  <c r="AC31" i="19"/>
  <c r="V33" i="21"/>
  <c r="AB33" i="21" s="1"/>
  <c r="AC33" i="21" s="1"/>
  <c r="AB32" i="21"/>
  <c r="AC32" i="21" s="1"/>
  <c r="V33" i="20"/>
  <c r="AB33" i="20" s="1"/>
  <c r="AC33" i="20" s="1"/>
  <c r="AB32" i="20"/>
  <c r="AB32" i="18"/>
  <c r="V33" i="18"/>
  <c r="AB33" i="18" s="1"/>
  <c r="AC33" i="18" s="1"/>
  <c r="AC31" i="23"/>
  <c r="AC32" i="5"/>
  <c r="AC31" i="17"/>
  <c r="Z30" i="23"/>
  <c r="Z30" i="19"/>
  <c r="V33" i="19"/>
  <c r="AB33" i="19" s="1"/>
  <c r="AB32" i="19"/>
  <c r="AC32" i="19" s="1"/>
  <c r="W30" i="5"/>
  <c r="W35" i="22"/>
  <c r="W31" i="14"/>
  <c r="W30" i="21"/>
  <c r="W30" i="19"/>
  <c r="W31" i="12"/>
  <c r="Y30" i="23"/>
  <c r="Y28" i="9"/>
  <c r="W29" i="3"/>
  <c r="Y31" i="22"/>
  <c r="W33" i="8"/>
  <c r="W33" i="7"/>
  <c r="W29" i="20"/>
  <c r="W31" i="17"/>
  <c r="Y28" i="18"/>
  <c r="P20" i="10"/>
  <c r="N20" i="10"/>
  <c r="J32" i="4" l="1"/>
  <c r="H32" i="4"/>
  <c r="P30" i="4"/>
  <c r="J32" i="24"/>
  <c r="H32" i="24"/>
  <c r="P30" i="24"/>
  <c r="P29" i="23"/>
  <c r="P29" i="22"/>
  <c r="J30" i="21"/>
  <c r="H30" i="21"/>
  <c r="J29" i="20"/>
  <c r="H29" i="20"/>
  <c r="P28" i="20"/>
  <c r="J30" i="19"/>
  <c r="H30" i="19"/>
  <c r="N30" i="19" s="1"/>
  <c r="P30" i="19" s="1"/>
  <c r="N29" i="19"/>
  <c r="N28" i="18"/>
  <c r="J31" i="17"/>
  <c r="H31" i="17"/>
  <c r="N31" i="17" s="1"/>
  <c r="P31" i="17" s="1"/>
  <c r="N30" i="17"/>
  <c r="J30" i="16"/>
  <c r="H30" i="16"/>
  <c r="P28" i="16"/>
  <c r="P29" i="15"/>
  <c r="J31" i="14"/>
  <c r="H31" i="14"/>
  <c r="P30" i="14"/>
  <c r="J31" i="13"/>
  <c r="H31" i="13"/>
  <c r="P29" i="13"/>
  <c r="J31" i="12"/>
  <c r="H31" i="12"/>
  <c r="N31" i="12" s="1"/>
  <c r="P31" i="12" s="1"/>
  <c r="N30" i="12"/>
  <c r="J33" i="8"/>
  <c r="J35" i="8" s="1"/>
  <c r="H33" i="8"/>
  <c r="P32" i="8"/>
  <c r="N28" i="9"/>
  <c r="J30" i="5"/>
  <c r="H30" i="5"/>
  <c r="J29" i="11"/>
  <c r="H29" i="11"/>
  <c r="N29" i="11" s="1"/>
  <c r="P29" i="11" s="1"/>
  <c r="N28" i="11"/>
  <c r="J33" i="7"/>
  <c r="J35" i="7" s="1"/>
  <c r="H33" i="7"/>
  <c r="P32" i="7"/>
  <c r="J29" i="3"/>
  <c r="H29" i="3"/>
  <c r="Y29" i="3"/>
  <c r="Y30" i="21"/>
  <c r="Y29" i="20"/>
  <c r="Y30" i="19"/>
  <c r="Y31" i="17"/>
  <c r="Y31" i="14"/>
  <c r="Y31" i="13"/>
  <c r="W32" i="13" s="1"/>
  <c r="Y31" i="12"/>
  <c r="Y33" i="8"/>
  <c r="Y30" i="5"/>
  <c r="Y29" i="11"/>
  <c r="W30" i="11" s="1"/>
  <c r="Y33" i="7"/>
  <c r="Y32" i="4"/>
  <c r="X31" i="23"/>
  <c r="Z32" i="22"/>
  <c r="Z29" i="21"/>
  <c r="X30" i="21" s="1"/>
  <c r="X31" i="18"/>
  <c r="X31" i="20"/>
  <c r="Z31" i="20" s="1"/>
  <c r="Z31" i="5"/>
  <c r="X32" i="5" s="1"/>
  <c r="X31" i="19"/>
  <c r="X31" i="3"/>
  <c r="Z31" i="3" s="1"/>
  <c r="X32" i="3" s="1"/>
  <c r="Z33" i="8"/>
  <c r="X35" i="16"/>
  <c r="X35" i="13"/>
  <c r="Z31" i="16"/>
  <c r="X32" i="16" s="1"/>
  <c r="X35" i="15"/>
  <c r="Z31" i="13"/>
  <c r="X32" i="13" s="1"/>
  <c r="Z31" i="24"/>
  <c r="Z30" i="11"/>
  <c r="X31" i="11" s="1"/>
  <c r="X33" i="22"/>
  <c r="Z31" i="12"/>
  <c r="X32" i="12" s="1"/>
  <c r="Z31" i="15"/>
  <c r="X32" i="15" s="1"/>
  <c r="Z32" i="15" s="1"/>
  <c r="X33" i="15" s="1"/>
  <c r="W31" i="15"/>
  <c r="AC33" i="19"/>
  <c r="Y32" i="13"/>
  <c r="W35" i="13"/>
  <c r="Y30" i="16"/>
  <c r="W31" i="16" s="1"/>
  <c r="Z32" i="4"/>
  <c r="X33" i="4" s="1"/>
  <c r="AB33" i="12"/>
  <c r="AC33" i="12" s="1"/>
  <c r="Y32" i="24"/>
  <c r="W33" i="24" s="1"/>
  <c r="Z32" i="9"/>
  <c r="Y30" i="11"/>
  <c r="W31" i="11" s="1"/>
  <c r="AC33" i="23"/>
  <c r="X28" i="17"/>
  <c r="N21" i="10"/>
  <c r="AC32" i="18"/>
  <c r="Z31" i="23"/>
  <c r="X32" i="23" s="1"/>
  <c r="X35" i="23"/>
  <c r="AC32" i="20"/>
  <c r="AC33" i="17"/>
  <c r="P21" i="10"/>
  <c r="J22" i="10"/>
  <c r="W32" i="17"/>
  <c r="W30" i="20"/>
  <c r="W30" i="3"/>
  <c r="W29" i="18"/>
  <c r="H22" i="10"/>
  <c r="W35" i="12"/>
  <c r="W35" i="14"/>
  <c r="W35" i="17"/>
  <c r="K26" i="2"/>
  <c r="K30" i="2"/>
  <c r="W32" i="22"/>
  <c r="W29" i="9"/>
  <c r="W31" i="23"/>
  <c r="W32" i="12"/>
  <c r="W31" i="19"/>
  <c r="W31" i="21"/>
  <c r="W32" i="14"/>
  <c r="W31" i="5"/>
  <c r="W33" i="4"/>
  <c r="J33" i="4" l="1"/>
  <c r="H33" i="4"/>
  <c r="N33" i="4" s="1"/>
  <c r="P33" i="4" s="1"/>
  <c r="N32" i="4"/>
  <c r="H35" i="4"/>
  <c r="J35" i="4"/>
  <c r="J33" i="24"/>
  <c r="H33" i="24"/>
  <c r="N33" i="24" s="1"/>
  <c r="P33" i="24" s="1"/>
  <c r="N32" i="24"/>
  <c r="H35" i="24"/>
  <c r="H36" i="24" s="1"/>
  <c r="J35" i="24"/>
  <c r="J31" i="23"/>
  <c r="H31" i="23"/>
  <c r="J32" i="22"/>
  <c r="H32" i="22"/>
  <c r="J31" i="21"/>
  <c r="H31" i="21"/>
  <c r="N31" i="21" s="1"/>
  <c r="P31" i="21" s="1"/>
  <c r="N30" i="21"/>
  <c r="J30" i="20"/>
  <c r="H30" i="20"/>
  <c r="N30" i="20" s="1"/>
  <c r="P30" i="20" s="1"/>
  <c r="N29" i="20"/>
  <c r="J31" i="19"/>
  <c r="H31" i="19"/>
  <c r="P29" i="19"/>
  <c r="J29" i="18"/>
  <c r="H29" i="18"/>
  <c r="P28" i="18"/>
  <c r="J32" i="17"/>
  <c r="H32" i="17"/>
  <c r="P30" i="17"/>
  <c r="J31" i="16"/>
  <c r="H31" i="16"/>
  <c r="N31" i="16" s="1"/>
  <c r="P31" i="16" s="1"/>
  <c r="N30" i="16"/>
  <c r="J31" i="15"/>
  <c r="H31" i="15"/>
  <c r="J32" i="14"/>
  <c r="H32" i="14"/>
  <c r="N32" i="14" s="1"/>
  <c r="P32" i="14" s="1"/>
  <c r="N31" i="14"/>
  <c r="J32" i="13"/>
  <c r="H32" i="13"/>
  <c r="N32" i="13" s="1"/>
  <c r="P32" i="13" s="1"/>
  <c r="N31" i="13"/>
  <c r="J32" i="12"/>
  <c r="H32" i="12"/>
  <c r="P30" i="12"/>
  <c r="N33" i="8"/>
  <c r="H35" i="8"/>
  <c r="J29" i="9"/>
  <c r="H29" i="9"/>
  <c r="P28" i="9"/>
  <c r="J31" i="5"/>
  <c r="H31" i="5"/>
  <c r="N31" i="5" s="1"/>
  <c r="P31" i="5" s="1"/>
  <c r="N30" i="5"/>
  <c r="J31" i="11"/>
  <c r="H31" i="11"/>
  <c r="N31" i="11" s="1"/>
  <c r="P31" i="11" s="1"/>
  <c r="J30" i="11"/>
  <c r="H30" i="11"/>
  <c r="P28" i="11"/>
  <c r="N33" i="7"/>
  <c r="H35" i="7"/>
  <c r="J30" i="3"/>
  <c r="H30" i="3"/>
  <c r="N30" i="3" s="1"/>
  <c r="P30" i="3" s="1"/>
  <c r="N29" i="3"/>
  <c r="Y33" i="24"/>
  <c r="Y32" i="22"/>
  <c r="W35" i="16"/>
  <c r="Y31" i="11"/>
  <c r="W32" i="11" s="1"/>
  <c r="X35" i="18"/>
  <c r="Z31" i="18"/>
  <c r="X32" i="20"/>
  <c r="X32" i="18"/>
  <c r="X35" i="20"/>
  <c r="Z32" i="5"/>
  <c r="X33" i="5" s="1"/>
  <c r="Z30" i="21"/>
  <c r="X31" i="21" s="1"/>
  <c r="X35" i="21" s="1"/>
  <c r="Z31" i="19"/>
  <c r="X32" i="19" s="1"/>
  <c r="Z32" i="19" s="1"/>
  <c r="X33" i="19" s="1"/>
  <c r="W35" i="11"/>
  <c r="X35" i="19"/>
  <c r="Z32" i="16"/>
  <c r="X33" i="16" s="1"/>
  <c r="Z33" i="16" s="1"/>
  <c r="Z32" i="13"/>
  <c r="X33" i="13" s="1"/>
  <c r="X35" i="3"/>
  <c r="Z31" i="11"/>
  <c r="X32" i="11" s="1"/>
  <c r="X35" i="11"/>
  <c r="X32" i="24"/>
  <c r="X33" i="9"/>
  <c r="Z33" i="22"/>
  <c r="K43" i="2"/>
  <c r="Z33" i="15"/>
  <c r="W35" i="15"/>
  <c r="Y31" i="15"/>
  <c r="Z32" i="3"/>
  <c r="X33" i="3" s="1"/>
  <c r="Z33" i="4"/>
  <c r="Z32" i="12"/>
  <c r="X33" i="12" s="1"/>
  <c r="Y31" i="16"/>
  <c r="W32" i="16" s="1"/>
  <c r="W33" i="13"/>
  <c r="P22" i="10"/>
  <c r="Z28" i="17"/>
  <c r="X29" i="17" s="1"/>
  <c r="Z32" i="18"/>
  <c r="Z32" i="20"/>
  <c r="X33" i="20" s="1"/>
  <c r="Z32" i="23"/>
  <c r="X33" i="23" s="1"/>
  <c r="K25" i="2"/>
  <c r="W35" i="21"/>
  <c r="W35" i="23"/>
  <c r="W33" i="22"/>
  <c r="W35" i="5"/>
  <c r="W35" i="19"/>
  <c r="Y33" i="4"/>
  <c r="Y31" i="5"/>
  <c r="Y32" i="11"/>
  <c r="Y32" i="14"/>
  <c r="Y31" i="21"/>
  <c r="Y31" i="19"/>
  <c r="Y32" i="12"/>
  <c r="Y31" i="23"/>
  <c r="Y29" i="9"/>
  <c r="Y29" i="18"/>
  <c r="Y30" i="3"/>
  <c r="Y30" i="20"/>
  <c r="Y32" i="17"/>
  <c r="P32" i="4" l="1"/>
  <c r="P35" i="4" s="1"/>
  <c r="N35" i="4"/>
  <c r="L36" i="24"/>
  <c r="I36" i="24"/>
  <c r="F36" i="24"/>
  <c r="P32" i="24"/>
  <c r="P35" i="24" s="1"/>
  <c r="N35" i="24"/>
  <c r="N31" i="23"/>
  <c r="J33" i="22"/>
  <c r="H33" i="22"/>
  <c r="N33" i="22" s="1"/>
  <c r="P33" i="22" s="1"/>
  <c r="N32" i="22"/>
  <c r="H35" i="22"/>
  <c r="J35" i="22"/>
  <c r="P30" i="21"/>
  <c r="P29" i="20"/>
  <c r="N31" i="19"/>
  <c r="N29" i="18"/>
  <c r="N32" i="17"/>
  <c r="J32" i="16"/>
  <c r="H32" i="16"/>
  <c r="P30" i="16"/>
  <c r="N31" i="15"/>
  <c r="P31" i="14"/>
  <c r="J33" i="13"/>
  <c r="J35" i="13" s="1"/>
  <c r="H33" i="13"/>
  <c r="P31" i="13"/>
  <c r="N32" i="12"/>
  <c r="P33" i="8"/>
  <c r="P35" i="8" s="1"/>
  <c r="N35" i="8"/>
  <c r="N29" i="9"/>
  <c r="P30" i="5"/>
  <c r="J32" i="11"/>
  <c r="H32" i="11"/>
  <c r="N32" i="11" s="1"/>
  <c r="P32" i="11" s="1"/>
  <c r="N30" i="11"/>
  <c r="P33" i="7"/>
  <c r="P35" i="7" s="1"/>
  <c r="N35" i="7"/>
  <c r="P29" i="3"/>
  <c r="Y33" i="22"/>
  <c r="I30" i="2"/>
  <c r="Z33" i="5"/>
  <c r="Z31" i="21"/>
  <c r="X32" i="21" s="1"/>
  <c r="Z32" i="11"/>
  <c r="Z32" i="24"/>
  <c r="X33" i="24" s="1"/>
  <c r="Z33" i="13"/>
  <c r="Z33" i="23"/>
  <c r="Z33" i="12"/>
  <c r="Z33" i="9"/>
  <c r="X33" i="18"/>
  <c r="Z33" i="19"/>
  <c r="N22" i="10"/>
  <c r="W32" i="15"/>
  <c r="K32" i="2"/>
  <c r="Y33" i="13"/>
  <c r="Z33" i="3"/>
  <c r="Y32" i="16"/>
  <c r="W33" i="16" s="1"/>
  <c r="X33" i="11"/>
  <c r="Z29" i="17"/>
  <c r="Z33" i="20"/>
  <c r="I26" i="2"/>
  <c r="J23" i="10"/>
  <c r="I43" i="2"/>
  <c r="W33" i="17"/>
  <c r="W31" i="3"/>
  <c r="W30" i="9"/>
  <c r="W33" i="12"/>
  <c r="W32" i="21"/>
  <c r="W33" i="11"/>
  <c r="W31" i="20"/>
  <c r="W30" i="18"/>
  <c r="W32" i="23"/>
  <c r="W32" i="19"/>
  <c r="W33" i="14"/>
  <c r="W32" i="5"/>
  <c r="K41" i="2"/>
  <c r="H23" i="10"/>
  <c r="Q26" i="2"/>
  <c r="O26" i="2"/>
  <c r="Q30" i="2"/>
  <c r="O30" i="2"/>
  <c r="J32" i="23" l="1"/>
  <c r="H32" i="23"/>
  <c r="P31" i="23"/>
  <c r="P32" i="22"/>
  <c r="P35" i="22" s="1"/>
  <c r="N35" i="22"/>
  <c r="J32" i="21"/>
  <c r="H32" i="21"/>
  <c r="J31" i="20"/>
  <c r="H31" i="20"/>
  <c r="J32" i="19"/>
  <c r="H32" i="19"/>
  <c r="P31" i="19"/>
  <c r="J30" i="18"/>
  <c r="H30" i="18"/>
  <c r="P29" i="18"/>
  <c r="J33" i="17"/>
  <c r="J35" i="17" s="1"/>
  <c r="H33" i="17"/>
  <c r="P32" i="17"/>
  <c r="J33" i="16"/>
  <c r="H33" i="16"/>
  <c r="N33" i="16" s="1"/>
  <c r="P33" i="16" s="1"/>
  <c r="N32" i="16"/>
  <c r="H35" i="16"/>
  <c r="J35" i="16"/>
  <c r="J32" i="15"/>
  <c r="H32" i="15"/>
  <c r="P31" i="15"/>
  <c r="J33" i="14"/>
  <c r="J35" i="14" s="1"/>
  <c r="H33" i="14"/>
  <c r="N33" i="13"/>
  <c r="H35" i="13"/>
  <c r="J33" i="12"/>
  <c r="J35" i="12" s="1"/>
  <c r="H33" i="12"/>
  <c r="P32" i="12"/>
  <c r="J30" i="9"/>
  <c r="H30" i="9"/>
  <c r="P29" i="9"/>
  <c r="J32" i="5"/>
  <c r="H32" i="5"/>
  <c r="J33" i="11"/>
  <c r="J35" i="11" s="1"/>
  <c r="H33" i="11"/>
  <c r="P30" i="11"/>
  <c r="J31" i="3"/>
  <c r="H31" i="3"/>
  <c r="Y32" i="23"/>
  <c r="Y32" i="19"/>
  <c r="Y32" i="15"/>
  <c r="W33" i="15" s="1"/>
  <c r="Y33" i="14"/>
  <c r="Y32" i="5"/>
  <c r="Z33" i="24"/>
  <c r="Z32" i="21"/>
  <c r="X33" i="21" s="1"/>
  <c r="Z33" i="18"/>
  <c r="Y33" i="15"/>
  <c r="Y33" i="16"/>
  <c r="K35" i="2"/>
  <c r="Z33" i="11"/>
  <c r="X30" i="17"/>
  <c r="P23" i="10"/>
  <c r="I25" i="2"/>
  <c r="W33" i="5"/>
  <c r="W33" i="19"/>
  <c r="W33" i="23"/>
  <c r="W35" i="20"/>
  <c r="K27" i="2"/>
  <c r="K31" i="2"/>
  <c r="W35" i="3"/>
  <c r="K36" i="2"/>
  <c r="Q25" i="2"/>
  <c r="O25" i="2"/>
  <c r="K33" i="2"/>
  <c r="Y30" i="18"/>
  <c r="Y31" i="20"/>
  <c r="Y33" i="11"/>
  <c r="Y32" i="21"/>
  <c r="Y33" i="12"/>
  <c r="Y30" i="9"/>
  <c r="Y31" i="3"/>
  <c r="Y33" i="17"/>
  <c r="J33" i="23" l="1"/>
  <c r="H33" i="23"/>
  <c r="N33" i="23" s="1"/>
  <c r="P33" i="23" s="1"/>
  <c r="N32" i="23"/>
  <c r="H35" i="23"/>
  <c r="J35" i="23"/>
  <c r="N32" i="21"/>
  <c r="N31" i="20"/>
  <c r="J33" i="19"/>
  <c r="H33" i="19"/>
  <c r="N33" i="19" s="1"/>
  <c r="P33" i="19" s="1"/>
  <c r="N32" i="19"/>
  <c r="H35" i="19"/>
  <c r="J35" i="19"/>
  <c r="N30" i="18"/>
  <c r="N33" i="17"/>
  <c r="H35" i="17"/>
  <c r="P32" i="16"/>
  <c r="P35" i="16" s="1"/>
  <c r="N35" i="16"/>
  <c r="J33" i="15"/>
  <c r="H33" i="15"/>
  <c r="N33" i="15" s="1"/>
  <c r="P33" i="15" s="1"/>
  <c r="N32" i="15"/>
  <c r="H35" i="15"/>
  <c r="J35" i="15"/>
  <c r="N33" i="14"/>
  <c r="H35" i="14"/>
  <c r="H36" i="14" s="1"/>
  <c r="P33" i="13"/>
  <c r="P35" i="13" s="1"/>
  <c r="N35" i="13"/>
  <c r="N33" i="12"/>
  <c r="H35" i="12"/>
  <c r="N30" i="9"/>
  <c r="J33" i="5"/>
  <c r="H33" i="5"/>
  <c r="N33" i="5" s="1"/>
  <c r="P33" i="5" s="1"/>
  <c r="N32" i="5"/>
  <c r="H35" i="5"/>
  <c r="J35" i="5"/>
  <c r="N33" i="11"/>
  <c r="H35" i="11"/>
  <c r="N31" i="3"/>
  <c r="I41" i="2"/>
  <c r="I32" i="2"/>
  <c r="Z33" i="21"/>
  <c r="O43" i="2"/>
  <c r="Q43" i="2"/>
  <c r="N23" i="10"/>
  <c r="K34" i="2"/>
  <c r="Q32" i="2"/>
  <c r="O32" i="2"/>
  <c r="Q35" i="2"/>
  <c r="Z30" i="17"/>
  <c r="X31" i="17" s="1"/>
  <c r="J24" i="10"/>
  <c r="W33" i="21"/>
  <c r="W32" i="3"/>
  <c r="W31" i="18"/>
  <c r="Q41" i="2"/>
  <c r="O41" i="2"/>
  <c r="H24" i="10"/>
  <c r="K42" i="2"/>
  <c r="K38" i="2"/>
  <c r="K28" i="2"/>
  <c r="W31" i="9"/>
  <c r="W32" i="20"/>
  <c r="Y33" i="23"/>
  <c r="Y33" i="19"/>
  <c r="Y33" i="5"/>
  <c r="L36" i="14" l="1"/>
  <c r="I36" i="14"/>
  <c r="F36" i="14"/>
  <c r="P32" i="23"/>
  <c r="P35" i="23" s="1"/>
  <c r="N35" i="23"/>
  <c r="J33" i="21"/>
  <c r="J35" i="21" s="1"/>
  <c r="H33" i="21"/>
  <c r="P32" i="21"/>
  <c r="J32" i="20"/>
  <c r="H32" i="20"/>
  <c r="P31" i="20"/>
  <c r="P32" i="19"/>
  <c r="P35" i="19" s="1"/>
  <c r="N35" i="19"/>
  <c r="J31" i="18"/>
  <c r="H31" i="18"/>
  <c r="P30" i="18"/>
  <c r="P33" i="17"/>
  <c r="P35" i="17" s="1"/>
  <c r="N35" i="17"/>
  <c r="P32" i="15"/>
  <c r="P35" i="15" s="1"/>
  <c r="N35" i="15"/>
  <c r="P33" i="14"/>
  <c r="P35" i="14" s="1"/>
  <c r="N35" i="14"/>
  <c r="P33" i="12"/>
  <c r="P35" i="12" s="1"/>
  <c r="N35" i="12"/>
  <c r="J31" i="9"/>
  <c r="H31" i="9"/>
  <c r="P30" i="9"/>
  <c r="P32" i="5"/>
  <c r="P35" i="5" s="1"/>
  <c r="N35" i="5"/>
  <c r="P33" i="11"/>
  <c r="P35" i="11" s="1"/>
  <c r="N35" i="11"/>
  <c r="J32" i="3"/>
  <c r="H32" i="3"/>
  <c r="P31" i="3"/>
  <c r="Y32" i="3"/>
  <c r="Y31" i="18"/>
  <c r="Y31" i="9"/>
  <c r="I31" i="2"/>
  <c r="I33" i="2"/>
  <c r="I35" i="2"/>
  <c r="I34" i="2"/>
  <c r="O35" i="2"/>
  <c r="Q34" i="2"/>
  <c r="O34" i="2"/>
  <c r="Z31" i="17"/>
  <c r="X32" i="17" s="1"/>
  <c r="X35" i="17"/>
  <c r="I36" i="2"/>
  <c r="I27" i="2"/>
  <c r="W32" i="9"/>
  <c r="Q27" i="2"/>
  <c r="O27" i="2"/>
  <c r="Q31" i="2"/>
  <c r="O31" i="2"/>
  <c r="Y32" i="20"/>
  <c r="P24" i="10"/>
  <c r="Q33" i="2"/>
  <c r="O33" i="2"/>
  <c r="W35" i="18"/>
  <c r="K40" i="2"/>
  <c r="W35" i="9"/>
  <c r="W32" i="18"/>
  <c r="W33" i="3"/>
  <c r="Y33" i="21"/>
  <c r="N33" i="21" l="1"/>
  <c r="H35" i="21"/>
  <c r="N32" i="20"/>
  <c r="J32" i="18"/>
  <c r="H32" i="18"/>
  <c r="N32" i="18" s="1"/>
  <c r="P32" i="18" s="1"/>
  <c r="N31" i="18"/>
  <c r="J32" i="9"/>
  <c r="H32" i="9"/>
  <c r="N32" i="9" s="1"/>
  <c r="P32" i="9" s="1"/>
  <c r="N31" i="9"/>
  <c r="J33" i="3"/>
  <c r="H33" i="3"/>
  <c r="N33" i="3" s="1"/>
  <c r="P33" i="3" s="1"/>
  <c r="N32" i="3"/>
  <c r="H35" i="3"/>
  <c r="H36" i="3" s="1"/>
  <c r="J35" i="3"/>
  <c r="Y33" i="3"/>
  <c r="Y32" i="18"/>
  <c r="Y32" i="9"/>
  <c r="I42" i="2"/>
  <c r="I38" i="2"/>
  <c r="I28" i="2"/>
  <c r="Z32" i="17"/>
  <c r="N24" i="10"/>
  <c r="J25" i="10"/>
  <c r="Q42" i="2"/>
  <c r="O42" i="2"/>
  <c r="Q38" i="2"/>
  <c r="O38" i="2"/>
  <c r="Q28" i="2"/>
  <c r="O28" i="2"/>
  <c r="W33" i="18"/>
  <c r="H25" i="10"/>
  <c r="W33" i="20"/>
  <c r="W33" i="9"/>
  <c r="P33" i="21" l="1"/>
  <c r="P35" i="21" s="1"/>
  <c r="N35" i="21"/>
  <c r="J33" i="20"/>
  <c r="J35" i="20" s="1"/>
  <c r="H33" i="20"/>
  <c r="P32" i="20"/>
  <c r="J33" i="18"/>
  <c r="J35" i="18" s="1"/>
  <c r="H33" i="18"/>
  <c r="P31" i="18"/>
  <c r="J33" i="9"/>
  <c r="J35" i="9" s="1"/>
  <c r="H33" i="9"/>
  <c r="P31" i="9"/>
  <c r="I36" i="3"/>
  <c r="F36" i="3"/>
  <c r="L36" i="3"/>
  <c r="P32" i="3"/>
  <c r="P35" i="3" s="1"/>
  <c r="N35" i="3"/>
  <c r="Y33" i="18"/>
  <c r="I40" i="2"/>
  <c r="X33" i="17"/>
  <c r="J26" i="10"/>
  <c r="K29" i="2"/>
  <c r="K39" i="2"/>
  <c r="Q40" i="2"/>
  <c r="O40" i="2"/>
  <c r="N25" i="10"/>
  <c r="Y33" i="9"/>
  <c r="Y33" i="20"/>
  <c r="K24" i="2"/>
  <c r="K37" i="2"/>
  <c r="H26" i="10"/>
  <c r="N33" i="20" l="1"/>
  <c r="H35" i="20"/>
  <c r="N33" i="18"/>
  <c r="H35" i="18"/>
  <c r="N33" i="9"/>
  <c r="H35" i="9"/>
  <c r="P25" i="10"/>
  <c r="Z33" i="17"/>
  <c r="P26" i="10"/>
  <c r="I24" i="2"/>
  <c r="J27" i="10"/>
  <c r="J29" i="10" s="1"/>
  <c r="N26" i="10"/>
  <c r="H27" i="10"/>
  <c r="H29" i="10" s="1"/>
  <c r="K44" i="2"/>
  <c r="O24" i="2"/>
  <c r="P33" i="20" l="1"/>
  <c r="P35" i="20" s="1"/>
  <c r="N35" i="20"/>
  <c r="P33" i="18"/>
  <c r="P35" i="18" s="1"/>
  <c r="N35" i="18"/>
  <c r="P33" i="9"/>
  <c r="P35" i="9" s="1"/>
  <c r="N35" i="9"/>
  <c r="I29" i="2"/>
  <c r="I37" i="2"/>
  <c r="I39" i="2"/>
  <c r="Q36" i="2"/>
  <c r="O36" i="2"/>
  <c r="I44" i="2"/>
  <c r="I45" i="2" s="1"/>
  <c r="Q24" i="2"/>
  <c r="Q39" i="2"/>
  <c r="O39" i="2"/>
  <c r="N27" i="10"/>
  <c r="N29" i="10" s="1"/>
  <c r="Q29" i="2"/>
  <c r="O29" i="2"/>
  <c r="Q37" i="2"/>
  <c r="O37" i="2"/>
  <c r="L45" i="2" l="1"/>
  <c r="Q46" i="2"/>
  <c r="O44" i="2"/>
  <c r="P27" i="10"/>
  <c r="P29" i="10" s="1"/>
  <c r="Q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Veuillez saisir le nom de l'entreprise dans le champ bleu clair.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Veuillez saisir le code postal et la localité dans le champ bleu clair.</t>
        </r>
      </text>
    </comment>
    <comment ref="C13" authorId="1" shapeId="0" xr:uid="{00000000-0006-0000-0000-000003000000}">
      <text>
        <r>
          <rPr>
            <b/>
            <sz val="8"/>
            <color indexed="10"/>
            <rFont val="Tahoma"/>
            <family val="2"/>
          </rPr>
          <t xml:space="preserve">Avant le premier calcul, veuillez entrer dans les champs bleu clair les taux de déduction applicables aux employés (EE) :
AANP = Accident non professionnel (part employé)
IJM = Indemnités journalières en cas de maladie (part employé)
(*) Ces valeurs se trouvent sur les polices d'assurance correspondantes.
</t>
        </r>
      </text>
    </comment>
    <comment ref="M21" authorId="1" shapeId="0" xr:uid="{00000000-0006-0000-0000-000004000000}">
      <text>
        <r>
          <rPr>
            <sz val="8"/>
            <color indexed="81"/>
            <rFont val="Tahoma"/>
            <family val="2"/>
          </rPr>
          <t xml:space="preserve">Champs définissables librement pour, par exemple, l'impôt à la source, des déductions spéciales ou des cas particuliers.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7CEAEE16-60E0-433E-A1F3-7D96D08E0202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D335AA27-C38F-46E4-91D2-A370D5342CE8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060507E8-1F90-4C07-BCA0-6778E3E65BA1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E0633DB7-EBDD-4175-A49B-5460801F80CA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6D5BAC61-48E2-4012-B9E2-14FA98F4BAF4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1BAECBD9-F460-409E-9DB3-76BEF8FEA0E1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9AF4633C-42F3-4561-A2F8-0E10C443CB53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FD70B43B-8A36-460A-95B3-B122B74072FA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4405DDA5-929C-4260-88DE-56546F7F7D47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C09599B4-6677-4F1A-B857-097EF2F689C4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30C74C2-ED39-4BA5-9B69-CD5CEE45D41B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AE357EEF-9157-48A2-84D2-7A6CFDBCE939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35FCEB2F-BDBD-41F3-8562-D0092212315D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F02DB472-1B26-4869-BED2-C88E63906D35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42ED836D-6E0B-4B1A-AD85-99942CCCFC76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AAA15053-D856-4C2F-BB46-4DAE4CF6C696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F14BF5D1-007B-42A2-B367-4AEAAF6C1ED7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86EE64E2-6CF5-4691-B173-CD2E810A041D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E4E7D9BE-A1BC-411A-9437-C5099B21B583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160B97D9-27EB-4B49-99C5-35DEE6A7C2E9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EFD7486E-46E0-4218-B13F-18C3EB136751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BBDCD1D6-49CD-482F-A6D5-84AB542A1510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7283839D-E3C2-4069-9CEC-0ED60910872E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959B4784-D50B-4747-B13B-2F4ACF35AB6E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C35F593D-3331-4AC6-8F1A-E499FAA13A9D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47E120EA-AB15-40ED-BC61-0D00BC2D6736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1008ED03-8E85-49C3-AC5C-2C20979881BE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79B373AD-91D5-4ED1-B75C-E6F71F645068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C2229ED8-10FD-42DC-A7BD-A8819290ED31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646CCFE8-50DD-439B-B70C-075EA0DA7A98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1B32CA6A-4FD2-4348-8FB2-3D2F1E438257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8201A605-43BC-4765-89C4-BAF1BE219D72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B322A45C-1577-4A94-8FE5-606793B5AC51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DF9F9E82-AFB5-4790-B429-71CEC0BB9F41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2181EF69-1AC3-4CAD-9943-8EC93568C3FB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97B630E1-44A5-4478-B8B4-9F1B9B66927E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F3C843D0-1453-446F-9AED-5A738D954631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93185822-9288-4779-B0A9-4B67DE58C008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E7C210D9-D634-4760-A989-954AA789C354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FE3BCFC2-C066-4B4A-A793-AB9BEEBE4C7D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7DF66FFD-C93F-4535-BE07-1865664F9B6E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CECC4E76-FBBD-483E-8ECF-DB8DD6FBAFD4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6B3E17C4-C680-4D48-A4FF-7184A6A20E87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A11C194C-6BA9-48CE-8B7E-626BE50E1205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8779702E-2E12-42C0-B347-0FC5BDEDE56C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8997F19D-713C-4EB2-9D73-D8CC47B1D339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CCF7A392-E261-42CC-99D0-88783E2A9B03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1673AA78-4D3F-469B-82E5-5730A0A28E57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AE4309C8-7786-4049-82C2-ADB07A333576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A4FDAA95-810A-421A-8773-7EA9824CE0C0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724155DB-1705-4322-8121-D47FBCE13208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43E20AF7-D0D7-48BD-AA37-F07DA2F67EA7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4172484F-09E7-4370-BBA6-C4C6E48D9D7F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CA2FDE7C-B2D4-4E50-8678-0513369DCA1E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2B58E1A2-5563-435B-8D14-45C0A017A032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5434C63D-0F44-48BC-8E3A-C3B67ABAC576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21B265FC-9AD5-4614-BD40-7F35BA9868F6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875C2007-378D-4AEE-8DFF-04DFC3F715B6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80409A95-A743-47A1-B8DA-A84FBA02C240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88216EF1-4C75-4885-AEC4-231E3BEAEF92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1F8EB962-F8A8-4CFC-8D72-189A6D3C033F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07514B52-AEC7-4DE4-8A78-4B29A662A885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5BC5B071-90A2-4F7E-9B2C-656DEA5ABCEF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7AC526E9-E192-4C42-BB6F-EDDF8EBF3750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EB59FDD1-4086-485D-8C2E-794949C93F94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FB9490ED-C070-40A8-864B-1D54A602A5A0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83E446E8-9CA8-4819-A638-1810D16A99C7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B961F2E2-DD06-43A2-9428-239768371FEC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17F9257F-A307-4A39-90FB-B6F06AAD697F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56F22015-7151-4A5F-BC7C-3B0FC3DF91B6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E581D252-9332-4C20-8F15-94FA62BD165C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71E252A7-B06E-49A5-8356-0A95210836C6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480C7742-FB57-428D-B1BB-E85024FBA49A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48EB9A1C-0FDB-4884-9A0F-9C14399CAC41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1273DFF6-5505-4005-A7FE-A66AACACA6F1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40AC131A-C3AA-499C-BAC6-A343B6DD62E1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CAD99EFF-C59B-46CE-9DED-FB4302B1EB62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FC6B3D23-A8A7-495F-923B-4272A02D10E2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BF93AA07-BDE6-414D-9BBD-1A3DE155DA2A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5ABE4E9D-2847-4F5F-8FAB-FE4B66DAB1C4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58834D82-2E61-4176-BB15-4BF0AF8AF457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92F20647-D3D8-4F51-A4DD-699DCB01000D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223F5406-5FF2-45E0-ACB0-B997D1A1A45E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337B7B58-F511-46E6-88D6-8D41745A089D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BF003836-C12C-4522-B764-CC9AAE9F597A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157CFEAE-07E8-4424-851A-F8BCFE205E0F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0F1064E1-FD15-4A30-A43B-1CCBDA5C5D3B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286F923E-02F5-435D-8DD5-0A7F40D03DC4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CF4C0C84-4995-4AE3-8E36-DEF7424A5694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BFEAC633-0F46-4305-B878-58462723E3B3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90EE548E-E925-41D4-81F4-05F2CDD722D1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AFC5C552-0C60-41ED-8D18-B642B6041222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D17B2D95-5825-48C1-BA75-4ABAA9F9C49F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8EFC472E-10FC-41A5-96BB-3A23A5596C56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FADF5C70-0040-4E29-88ED-CCE65920F95E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14BE0312-B6F6-427B-89D6-B863BF0B685C}">
      <text>
        <r>
          <rPr>
            <sz val="8"/>
            <color indexed="81"/>
            <rFont val="Tahoma"/>
            <family val="2"/>
          </rPr>
          <t xml:space="preserve">Veuillez saisir ici les données personnelles 
nom / prénom, adresse, etc.
</t>
        </r>
      </text>
    </comment>
    <comment ref="I7" authorId="1" shapeId="0" xr:uid="{9C63110C-1DE3-4C47-B931-CF90EC91D5BD}">
      <text>
        <r>
          <rPr>
            <sz val="8"/>
            <color indexed="81"/>
            <rFont val="Tahoma"/>
            <family val="2"/>
          </rPr>
          <t xml:space="preserve">Veuillez saisir ici les données :
M = masculin
F = féminin
</t>
        </r>
      </text>
    </comment>
    <comment ref="H15" authorId="1" shapeId="0" xr:uid="{4AA7A4D9-723D-45C2-9D11-3BFC3C3E0194}">
      <text>
        <r>
          <rPr>
            <sz val="8"/>
            <color indexed="81"/>
            <rFont val="Tahoma"/>
            <family val="2"/>
          </rPr>
          <t>Introduire 0% pour les personnes en âge de référence.</t>
        </r>
      </text>
    </comment>
    <comment ref="J15" authorId="1" shapeId="0" xr:uid="{F0BA160D-8EDE-4438-AB68-B89D9AF0033F}">
      <text>
        <r>
          <rPr>
            <sz val="8"/>
            <color indexed="81"/>
            <rFont val="Tahoma"/>
            <family val="2"/>
          </rPr>
          <t>Si vous souhaitez écraser la valeur saisie dans le récapitulatif c'est possible ici.</t>
        </r>
      </text>
    </comment>
    <comment ref="K15" authorId="1" shapeId="0" xr:uid="{D23DF8B7-4AD8-4CAC-8B14-AE5F016277B7}">
      <text>
        <r>
          <rPr>
            <sz val="8"/>
            <color indexed="81"/>
            <rFont val="Tahoma"/>
            <family val="2"/>
          </rPr>
          <t xml:space="preserve">Si vous souhaitez écraser la valeur saisie dans le récapitulatif c'est possible ici.
</t>
        </r>
      </text>
    </comment>
  </commentList>
</comments>
</file>

<file path=xl/sharedStrings.xml><?xml version="1.0" encoding="utf-8"?>
<sst xmlns="http://schemas.openxmlformats.org/spreadsheetml/2006/main" count="988" uniqueCount="87">
  <si>
    <t>Total</t>
  </si>
  <si>
    <t>Adresse</t>
  </si>
  <si>
    <t>Monat</t>
  </si>
  <si>
    <t>Alter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</si>
  <si>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</si>
  <si>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</si>
  <si>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</si>
  <si>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</si>
  <si>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</si>
  <si>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</si>
  <si>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</si>
  <si>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</si>
  <si>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</si>
  <si>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ALV-MAX II</t>
  </si>
  <si>
    <t>Basis II</t>
  </si>
  <si>
    <t>BasisII kum</t>
  </si>
  <si>
    <t>Récapitulatif des salaires</t>
  </si>
  <si>
    <t>Déductions ass. sociales</t>
  </si>
  <si>
    <t>AVS</t>
  </si>
  <si>
    <t>AC</t>
  </si>
  <si>
    <t>AANP</t>
  </si>
  <si>
    <t>IJM Hommes</t>
  </si>
  <si>
    <t>IJM Femmes</t>
  </si>
  <si>
    <t>Salaire annuel (pour le calcul de la déduction AC)</t>
  </si>
  <si>
    <t>jusqu'à</t>
  </si>
  <si>
    <t>Attention : Ne modifiez pas les valeurs ci-dessus en cours d'année !</t>
  </si>
  <si>
    <t>empl1</t>
  </si>
  <si>
    <t>empl2</t>
  </si>
  <si>
    <t>empl3</t>
  </si>
  <si>
    <t>empl4</t>
  </si>
  <si>
    <t>empl5</t>
  </si>
  <si>
    <t>empl6</t>
  </si>
  <si>
    <t>empl7</t>
  </si>
  <si>
    <t>empl8</t>
  </si>
  <si>
    <t>empl9</t>
  </si>
  <si>
    <t>empl10</t>
  </si>
  <si>
    <t>empl11</t>
  </si>
  <si>
    <t>empl12</t>
  </si>
  <si>
    <t>empl13</t>
  </si>
  <si>
    <t>empl14</t>
  </si>
  <si>
    <t>empl15</t>
  </si>
  <si>
    <t>empl16</t>
  </si>
  <si>
    <t>empl17</t>
  </si>
  <si>
    <t>empl18</t>
  </si>
  <si>
    <t>empl19</t>
  </si>
  <si>
    <t>empl20</t>
  </si>
  <si>
    <t>Total de contrôle:</t>
  </si>
  <si>
    <t>Remarques:</t>
  </si>
  <si>
    <t>Notes personnelles (Attention : les lignes suivantes sont uniquement destinées aux commentaires internes. Cette section ne sera pas imprimée.)</t>
  </si>
  <si>
    <t>Nom / Prénom</t>
  </si>
  <si>
    <t>Salaire AVS</t>
  </si>
  <si>
    <t>Non soumis à l'AVS</t>
  </si>
  <si>
    <t>Indemnités journ. maladie et accidents</t>
  </si>
  <si>
    <t>Allocations familiales</t>
  </si>
  <si>
    <t>Total salaire brut</t>
  </si>
  <si>
    <t>LPP</t>
  </si>
  <si>
    <t>IJM</t>
  </si>
  <si>
    <t>Salaire net</t>
  </si>
  <si>
    <t>Remb. Frais</t>
  </si>
  <si>
    <t>Paiement</t>
  </si>
  <si>
    <t>Mois</t>
  </si>
  <si>
    <t>Compte de salaire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</si>
  <si>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</si>
  <si>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</si>
  <si>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</si>
  <si>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</si>
  <si>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</si>
  <si>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</si>
  <si>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</si>
  <si>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</si>
  <si>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</si>
  <si>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</si>
  <si>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</si>
  <si>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</si>
  <si>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13e mois de salaire</t>
  </si>
  <si>
    <t xml:space="preserve">Compte de salaire </t>
  </si>
  <si>
    <t>Réserve</t>
  </si>
  <si>
    <t>Profession</t>
  </si>
  <si>
    <t>NPA / Lieu</t>
  </si>
  <si>
    <t>Entrée</t>
  </si>
  <si>
    <t>Sorties</t>
  </si>
  <si>
    <t>Sexe</t>
  </si>
  <si>
    <t>no AVS (ancien numéro)</t>
  </si>
  <si>
    <t>no d'assuré (nouveau - 13 chiffres)</t>
  </si>
  <si>
    <t>Date de naissance</t>
  </si>
  <si>
    <t>Corrections manuelles:</t>
  </si>
  <si>
    <t xml:space="preserve">Totaux mensuels de tous les employé/és (Récapitulation mensuelle)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</si>
</sst>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  <numFmt numFmtId="171" formatCode="mmm\ yyyy"/>
    <numFmt numFmtId="172" formatCode="#,##0_ ;\-#,##0\ "/>
  </numFmts>
  <fonts count="36" x14ac:knownFonts="1">
    <font>
      <sz val="11"/>
      <name val="Times New Roman"/>
    </font>
    <font>
      <sz val="11"/>
      <name val="Times New Roman"/>
      <family val="1"/>
    </font>
    <font>
      <sz val="8"/>
      <color indexed="81"/>
      <name val="Tahoma"/>
      <family val="2"/>
    </font>
    <font>
      <u/>
      <sz val="9.9"/>
      <color indexed="12"/>
      <name val="Times New Roman"/>
      <family val="1"/>
    </font>
    <font>
      <b/>
      <sz val="8"/>
      <color indexed="10"/>
      <name val="Tahoma"/>
      <family val="2"/>
    </font>
    <font>
      <sz val="10"/>
      <name val="Segoe UI"/>
      <family val="2"/>
    </font>
    <font>
      <b/>
      <sz val="14"/>
      <name val="Segoe UI"/>
      <family val="2"/>
    </font>
    <font>
      <b/>
      <sz val="14"/>
      <color indexed="8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color indexed="10"/>
      <name val="Segoe UI"/>
      <family val="2"/>
    </font>
    <font>
      <b/>
      <sz val="11"/>
      <color indexed="10"/>
      <name val="Segoe UI"/>
      <family val="2"/>
    </font>
    <font>
      <b/>
      <u/>
      <sz val="11"/>
      <color indexed="10"/>
      <name val="Segoe UI"/>
      <family val="2"/>
    </font>
    <font>
      <b/>
      <u/>
      <sz val="10"/>
      <color indexed="10"/>
      <name val="Segoe UI"/>
      <family val="2"/>
    </font>
    <font>
      <sz val="11"/>
      <color rgb="FFFF0000"/>
      <name val="Segoe UI"/>
      <family val="2"/>
    </font>
    <font>
      <sz val="10"/>
      <color indexed="10"/>
      <name val="Segoe UI"/>
      <family val="2"/>
    </font>
    <font>
      <sz val="10"/>
      <color rgb="FFFF0000"/>
      <name val="Segoe UI"/>
      <family val="2"/>
    </font>
    <font>
      <sz val="11"/>
      <color indexed="9"/>
      <name val="Segoe UI"/>
      <family val="2"/>
    </font>
    <font>
      <sz val="12"/>
      <color rgb="FFFF0000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Segoe UI"/>
      <family val="2"/>
    </font>
    <font>
      <sz val="6"/>
      <name val="Segoe UI"/>
      <family val="2"/>
    </font>
    <font>
      <sz val="9.9"/>
      <color indexed="12"/>
      <name val="Segoe UI"/>
      <family val="2"/>
    </font>
    <font>
      <b/>
      <sz val="9"/>
      <name val="Segoe UI"/>
      <family val="2"/>
    </font>
    <font>
      <b/>
      <sz val="12"/>
      <color indexed="8"/>
      <name val="Segoe UI"/>
      <family val="2"/>
    </font>
    <font>
      <sz val="14"/>
      <name val="Segoe UI"/>
      <family val="2"/>
    </font>
    <font>
      <u/>
      <sz val="10"/>
      <name val="Segoe UI"/>
      <family val="2"/>
    </font>
    <font>
      <sz val="10"/>
      <color theme="0"/>
      <name val="Segoe UI"/>
      <family val="2"/>
    </font>
    <font>
      <b/>
      <sz val="10"/>
      <color rgb="FFFF0000"/>
      <name val="Segoe UI"/>
      <family val="2"/>
    </font>
    <font>
      <sz val="8"/>
      <color indexed="10"/>
      <name val="Segoe UI"/>
      <family val="2"/>
    </font>
    <font>
      <i/>
      <sz val="10"/>
      <name val="Segoe UI"/>
      <family val="2"/>
    </font>
    <font>
      <i/>
      <sz val="9"/>
      <name val="Segoe UI"/>
      <family val="2"/>
    </font>
    <font>
      <u/>
      <sz val="9"/>
      <color indexed="10"/>
      <name val="Segoe UI"/>
      <family val="2"/>
    </font>
    <font>
      <sz val="9"/>
      <color indexed="10"/>
      <name val="Segoe UI"/>
      <family val="2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B9E4F9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165" fontId="5" fillId="0" borderId="0" xfId="2" applyNumberFormat="1" applyFont="1" applyAlignment="1" applyProtection="1">
      <alignment shrinkToFit="1"/>
      <protection hidden="1"/>
    </xf>
    <xf numFmtId="4" fontId="5" fillId="0" borderId="0" xfId="0" applyNumberFormat="1" applyFont="1" applyProtection="1">
      <protection hidden="1"/>
    </xf>
    <xf numFmtId="165" fontId="5" fillId="3" borderId="1" xfId="0" applyNumberFormat="1" applyFont="1" applyFill="1" applyBorder="1" applyAlignment="1" applyProtection="1">
      <alignment shrinkToFit="1"/>
      <protection locked="0"/>
    </xf>
    <xf numFmtId="1" fontId="6" fillId="0" borderId="0" xfId="2" applyNumberFormat="1" applyFont="1" applyAlignment="1" applyProtection="1">
      <alignment horizontal="left"/>
      <protection hidden="1"/>
    </xf>
    <xf numFmtId="1" fontId="7" fillId="0" borderId="0" xfId="2" applyNumberFormat="1" applyFont="1" applyFill="1" applyAlignment="1" applyProtection="1">
      <alignment horizontal="left"/>
      <protection hidden="1"/>
    </xf>
    <xf numFmtId="164" fontId="8" fillId="0" borderId="0" xfId="2" applyFo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1" fontId="7" fillId="0" borderId="0" xfId="2" applyNumberFormat="1" applyFont="1" applyFill="1" applyAlignment="1" applyProtection="1">
      <alignment horizontal="center"/>
      <protection hidden="1"/>
    </xf>
    <xf numFmtId="49" fontId="8" fillId="0" borderId="0" xfId="2" applyNumberFormat="1" applyFont="1" applyProtection="1">
      <protection hidden="1"/>
    </xf>
    <xf numFmtId="49" fontId="8" fillId="0" borderId="0" xfId="2" applyNumberFormat="1" applyFont="1" applyAlignment="1" applyProtection="1">
      <alignment horizontal="left"/>
      <protection hidden="1"/>
    </xf>
    <xf numFmtId="1" fontId="8" fillId="0" borderId="0" xfId="2" applyNumberFormat="1" applyFont="1" applyAlignment="1" applyProtection="1">
      <alignment horizontal="left"/>
      <protection hidden="1"/>
    </xf>
    <xf numFmtId="164" fontId="10" fillId="0" borderId="0" xfId="2" applyFont="1" applyProtection="1">
      <protection hidden="1"/>
    </xf>
    <xf numFmtId="14" fontId="8" fillId="0" borderId="0" xfId="0" applyNumberFormat="1" applyFont="1" applyProtection="1">
      <protection hidden="1"/>
    </xf>
    <xf numFmtId="164" fontId="11" fillId="0" borderId="0" xfId="2" applyFont="1" applyProtection="1">
      <protection hidden="1"/>
    </xf>
    <xf numFmtId="1" fontId="12" fillId="0" borderId="0" xfId="2" applyNumberFormat="1" applyFont="1" applyProtection="1">
      <protection hidden="1"/>
    </xf>
    <xf numFmtId="164" fontId="9" fillId="3" borderId="0" xfId="2" applyFont="1" applyFill="1" applyAlignment="1" applyProtection="1">
      <alignment horizontal="center"/>
      <protection locked="0"/>
    </xf>
    <xf numFmtId="1" fontId="13" fillId="0" borderId="0" xfId="2" applyNumberFormat="1" applyFont="1" applyAlignment="1" applyProtection="1">
      <alignment horizontal="left"/>
      <protection hidden="1"/>
    </xf>
    <xf numFmtId="0" fontId="14" fillId="0" borderId="0" xfId="0" applyFont="1" applyAlignment="1">
      <alignment horizontal="left"/>
    </xf>
    <xf numFmtId="49" fontId="5" fillId="0" borderId="0" xfId="2" applyNumberFormat="1" applyFont="1" applyProtection="1">
      <protection hidden="1"/>
    </xf>
    <xf numFmtId="1" fontId="15" fillId="0" borderId="0" xfId="2" applyNumberFormat="1" applyFont="1" applyAlignment="1" applyProtection="1">
      <alignment horizontal="left"/>
      <protection hidden="1"/>
    </xf>
    <xf numFmtId="164" fontId="5" fillId="0" borderId="0" xfId="2" applyFont="1" applyProtection="1">
      <protection hidden="1"/>
    </xf>
    <xf numFmtId="164" fontId="16" fillId="0" borderId="0" xfId="2" applyFont="1" applyAlignment="1" applyProtection="1">
      <alignment horizontal="right"/>
      <protection hidden="1"/>
    </xf>
    <xf numFmtId="164" fontId="9" fillId="0" borderId="0" xfId="2" applyFont="1" applyAlignment="1" applyProtection="1">
      <alignment horizontal="left"/>
      <protection hidden="1"/>
    </xf>
    <xf numFmtId="49" fontId="17" fillId="0" borderId="0" xfId="2" applyNumberFormat="1" applyFont="1" applyProtection="1">
      <protection hidden="1"/>
    </xf>
    <xf numFmtId="164" fontId="17" fillId="0" borderId="0" xfId="2" applyFont="1" applyProtection="1">
      <protection hidden="1"/>
    </xf>
    <xf numFmtId="14" fontId="18" fillId="0" borderId="0" xfId="0" applyNumberFormat="1" applyFont="1" applyAlignment="1">
      <alignment vertical="center"/>
    </xf>
    <xf numFmtId="172" fontId="8" fillId="0" borderId="0" xfId="2" applyNumberFormat="1" applyFont="1" applyAlignment="1" applyProtection="1">
      <alignment horizontal="right"/>
      <protection hidden="1"/>
    </xf>
    <xf numFmtId="170" fontId="8" fillId="0" borderId="0" xfId="2" applyNumberFormat="1" applyFont="1" applyProtection="1">
      <protection hidden="1"/>
    </xf>
    <xf numFmtId="171" fontId="18" fillId="0" borderId="0" xfId="0" applyNumberFormat="1" applyFont="1" applyAlignment="1">
      <alignment vertical="center"/>
    </xf>
    <xf numFmtId="10" fontId="20" fillId="3" borderId="5" xfId="3" applyNumberFormat="1" applyFont="1" applyFill="1" applyBorder="1" applyAlignment="1" applyProtection="1">
      <alignment horizontal="center"/>
      <protection locked="0"/>
    </xf>
    <xf numFmtId="164" fontId="21" fillId="0" borderId="0" xfId="2" applyFont="1" applyFill="1" applyBorder="1" applyAlignment="1" applyProtection="1">
      <alignment horizontal="center" vertical="center" wrapText="1"/>
      <protection hidden="1"/>
    </xf>
    <xf numFmtId="164" fontId="21" fillId="0" borderId="0" xfId="2" applyFont="1" applyAlignment="1" applyProtection="1">
      <alignment horizontal="center" vertical="center"/>
      <protection hidden="1"/>
    </xf>
    <xf numFmtId="0" fontId="20" fillId="3" borderId="5" xfId="3" applyNumberFormat="1" applyFont="1" applyFill="1" applyBorder="1" applyAlignment="1" applyProtection="1">
      <alignment horizontal="center"/>
      <protection locked="0"/>
    </xf>
    <xf numFmtId="164" fontId="21" fillId="0" borderId="0" xfId="2" applyFont="1" applyAlignment="1" applyProtection="1">
      <alignment vertical="center"/>
      <protection hidden="1"/>
    </xf>
    <xf numFmtId="10" fontId="20" fillId="0" borderId="0" xfId="3" applyNumberFormat="1" applyFont="1" applyFill="1" applyBorder="1" applyAlignment="1" applyProtection="1">
      <alignment horizontal="center"/>
      <protection hidden="1"/>
    </xf>
    <xf numFmtId="165" fontId="8" fillId="0" borderId="0" xfId="0" applyNumberFormat="1" applyFont="1" applyProtection="1">
      <protection hidden="1"/>
    </xf>
    <xf numFmtId="166" fontId="5" fillId="0" borderId="1" xfId="0" applyNumberFormat="1" applyFont="1" applyBorder="1" applyAlignment="1" applyProtection="1">
      <alignment horizontal="left" shrinkToFit="1"/>
      <protection hidden="1"/>
    </xf>
    <xf numFmtId="165" fontId="21" fillId="0" borderId="1" xfId="0" applyNumberFormat="1" applyFont="1" applyBorder="1" applyAlignment="1" applyProtection="1">
      <alignment shrinkToFit="1"/>
      <protection hidden="1"/>
    </xf>
    <xf numFmtId="165" fontId="5" fillId="0" borderId="1" xfId="0" applyNumberFormat="1" applyFont="1" applyBorder="1" applyAlignment="1" applyProtection="1">
      <alignment shrinkToFit="1"/>
      <protection hidden="1"/>
    </xf>
    <xf numFmtId="14" fontId="8" fillId="2" borderId="0" xfId="0" applyNumberFormat="1" applyFont="1" applyFill="1" applyProtection="1">
      <protection hidden="1"/>
    </xf>
    <xf numFmtId="167" fontId="8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0" fontId="5" fillId="0" borderId="1" xfId="0" applyFont="1" applyBorder="1" applyAlignment="1" applyProtection="1">
      <alignment shrinkToFit="1"/>
      <protection hidden="1"/>
    </xf>
    <xf numFmtId="0" fontId="5" fillId="3" borderId="1" xfId="0" applyFont="1" applyFill="1" applyBorder="1" applyAlignment="1" applyProtection="1">
      <alignment shrinkToFit="1"/>
      <protection locked="0"/>
    </xf>
    <xf numFmtId="167" fontId="21" fillId="0" borderId="0" xfId="2" applyNumberFormat="1" applyFont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shrinkToFit="1"/>
      <protection hidden="1"/>
    </xf>
    <xf numFmtId="165" fontId="21" fillId="0" borderId="2" xfId="0" applyNumberFormat="1" applyFont="1" applyBorder="1" applyAlignment="1" applyProtection="1">
      <alignment shrinkToFit="1"/>
      <protection hidden="1"/>
    </xf>
    <xf numFmtId="4" fontId="21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7" fontId="21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5" fontId="22" fillId="0" borderId="9" xfId="2" applyNumberFormat="1" applyFont="1" applyBorder="1" applyAlignment="1" applyProtection="1">
      <alignment horizontal="left" shrinkToFit="1"/>
      <protection hidden="1"/>
    </xf>
    <xf numFmtId="167" fontId="22" fillId="0" borderId="0" xfId="0" applyNumberFormat="1" applyFont="1" applyProtection="1">
      <protection hidden="1"/>
    </xf>
    <xf numFmtId="4" fontId="8" fillId="0" borderId="0" xfId="0" applyNumberFormat="1" applyFont="1" applyProtection="1">
      <protection hidden="1"/>
    </xf>
    <xf numFmtId="0" fontId="8" fillId="3" borderId="6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hidden="1"/>
    </xf>
    <xf numFmtId="0" fontId="23" fillId="0" borderId="0" xfId="1" applyFont="1" applyAlignment="1" applyProtection="1">
      <protection hidden="1"/>
    </xf>
    <xf numFmtId="14" fontId="19" fillId="0" borderId="0" xfId="0" applyNumberFormat="1" applyFont="1" applyAlignment="1" applyProtection="1">
      <alignment horizontal="right"/>
      <protection hidden="1"/>
    </xf>
    <xf numFmtId="0" fontId="19" fillId="0" borderId="0" xfId="0" applyFont="1" applyProtection="1">
      <protection hidden="1"/>
    </xf>
    <xf numFmtId="14" fontId="19" fillId="0" borderId="0" xfId="0" applyNumberFormat="1" applyFont="1" applyProtection="1">
      <protection hidden="1"/>
    </xf>
    <xf numFmtId="1" fontId="10" fillId="0" borderId="0" xfId="2" applyNumberFormat="1" applyFont="1" applyAlignment="1" applyProtection="1">
      <alignment horizontal="left"/>
      <protection hidden="1"/>
    </xf>
    <xf numFmtId="0" fontId="21" fillId="3" borderId="5" xfId="3" applyNumberFormat="1" applyFont="1" applyFill="1" applyBorder="1" applyAlignment="1" applyProtection="1">
      <alignment horizontal="center"/>
      <protection locked="0"/>
    </xf>
    <xf numFmtId="169" fontId="24" fillId="0" borderId="5" xfId="3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4" fontId="26" fillId="0" borderId="0" xfId="2" applyFont="1" applyProtection="1">
      <protection hidden="1"/>
    </xf>
    <xf numFmtId="164" fontId="6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center"/>
    </xf>
    <xf numFmtId="164" fontId="5" fillId="0" borderId="4" xfId="2" applyFont="1" applyBorder="1" applyProtection="1">
      <protection hidden="1"/>
    </xf>
    <xf numFmtId="164" fontId="21" fillId="0" borderId="0" xfId="2" applyFont="1" applyProtection="1">
      <protection hidden="1"/>
    </xf>
    <xf numFmtId="169" fontId="21" fillId="0" borderId="0" xfId="3" applyNumberFormat="1" applyFont="1" applyFill="1" applyAlignment="1" applyProtection="1">
      <alignment horizontal="center"/>
    </xf>
    <xf numFmtId="49" fontId="27" fillId="0" borderId="0" xfId="2" applyNumberFormat="1" applyFont="1" applyAlignment="1" applyProtection="1">
      <alignment horizontal="left"/>
      <protection hidden="1"/>
    </xf>
    <xf numFmtId="49" fontId="5" fillId="0" borderId="0" xfId="2" applyNumberFormat="1" applyFont="1" applyAlignment="1" applyProtection="1">
      <alignment horizontal="right"/>
      <protection hidden="1"/>
    </xf>
    <xf numFmtId="168" fontId="5" fillId="0" borderId="0" xfId="2" applyNumberFormat="1" applyFont="1" applyAlignment="1" applyProtection="1">
      <alignment shrinkToFit="1"/>
      <protection hidden="1"/>
    </xf>
    <xf numFmtId="168" fontId="28" fillId="0" borderId="0" xfId="2" applyNumberFormat="1" applyFont="1" applyAlignment="1" applyProtection="1">
      <alignment shrinkToFit="1"/>
      <protection hidden="1"/>
    </xf>
    <xf numFmtId="169" fontId="29" fillId="3" borderId="0" xfId="3" applyNumberFormat="1" applyFont="1" applyFill="1" applyAlignment="1" applyProtection="1">
      <alignment horizontal="center"/>
      <protection locked="0"/>
    </xf>
    <xf numFmtId="164" fontId="30" fillId="0" borderId="0" xfId="2" applyFont="1" applyProtection="1">
      <protection hidden="1"/>
    </xf>
    <xf numFmtId="164" fontId="31" fillId="0" borderId="0" xfId="2" applyFont="1" applyProtection="1">
      <protection hidden="1"/>
    </xf>
    <xf numFmtId="165" fontId="21" fillId="0" borderId="0" xfId="2" applyNumberFormat="1" applyFont="1" applyAlignment="1" applyProtection="1">
      <alignment shrinkToFit="1"/>
      <protection hidden="1"/>
    </xf>
    <xf numFmtId="164" fontId="5" fillId="0" borderId="0" xfId="2" applyFont="1" applyAlignment="1" applyProtection="1">
      <alignment shrinkToFit="1"/>
      <protection hidden="1"/>
    </xf>
    <xf numFmtId="165" fontId="21" fillId="0" borderId="2" xfId="2" applyNumberFormat="1" applyFont="1" applyBorder="1" applyAlignment="1" applyProtection="1">
      <alignment shrinkToFit="1"/>
      <protection hidden="1"/>
    </xf>
    <xf numFmtId="165" fontId="5" fillId="0" borderId="2" xfId="2" applyNumberFormat="1" applyFont="1" applyBorder="1" applyAlignment="1" applyProtection="1">
      <alignment shrinkToFit="1"/>
      <protection hidden="1"/>
    </xf>
    <xf numFmtId="165" fontId="21" fillId="0" borderId="3" xfId="2" applyNumberFormat="1" applyFont="1" applyBorder="1" applyAlignment="1" applyProtection="1">
      <alignment shrinkToFit="1"/>
      <protection hidden="1"/>
    </xf>
    <xf numFmtId="164" fontId="32" fillId="0" borderId="0" xfId="2" applyFont="1" applyProtection="1">
      <protection hidden="1"/>
    </xf>
    <xf numFmtId="1" fontId="12" fillId="0" borderId="0" xfId="2" applyNumberFormat="1" applyFont="1" applyAlignment="1" applyProtection="1">
      <alignment horizontal="right"/>
      <protection hidden="1"/>
    </xf>
    <xf numFmtId="164" fontId="8" fillId="0" borderId="0" xfId="2" applyFont="1" applyAlignment="1" applyProtection="1">
      <alignment horizontal="left"/>
      <protection hidden="1"/>
    </xf>
    <xf numFmtId="1" fontId="33" fillId="0" borderId="0" xfId="2" applyNumberFormat="1" applyFont="1" applyAlignment="1" applyProtection="1">
      <alignment horizontal="right"/>
      <protection hidden="1"/>
    </xf>
    <xf numFmtId="171" fontId="34" fillId="0" borderId="0" xfId="2" applyNumberFormat="1" applyFont="1" applyAlignment="1" applyProtection="1">
      <alignment horizontal="left"/>
      <protection hidden="1"/>
    </xf>
    <xf numFmtId="164" fontId="35" fillId="0" borderId="0" xfId="2" applyFont="1" applyProtection="1">
      <protection hidden="1"/>
    </xf>
    <xf numFmtId="171" fontId="29" fillId="0" borderId="0" xfId="2" applyNumberFormat="1" applyFont="1" applyAlignment="1" applyProtection="1">
      <alignment horizontal="left"/>
      <protection hidden="1"/>
    </xf>
    <xf numFmtId="171" fontId="30" fillId="0" borderId="0" xfId="2" applyNumberFormat="1" applyFont="1" applyAlignment="1" applyProtection="1">
      <alignment horizontal="left"/>
      <protection hidden="1"/>
    </xf>
    <xf numFmtId="0" fontId="8" fillId="3" borderId="6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8" xfId="0" applyFont="1" applyFill="1" applyBorder="1" applyAlignment="1" applyProtection="1">
      <alignment horizontal="left"/>
      <protection locked="0"/>
    </xf>
    <xf numFmtId="1" fontId="25" fillId="3" borderId="0" xfId="2" applyNumberFormat="1" applyFont="1" applyFill="1" applyAlignment="1" applyProtection="1">
      <alignment horizontal="center" shrinkToFit="1"/>
      <protection locked="0"/>
    </xf>
    <xf numFmtId="164" fontId="21" fillId="0" borderId="10" xfId="2" applyFont="1" applyFill="1" applyBorder="1" applyAlignment="1" applyProtection="1">
      <alignment horizontal="left" vertical="center" wrapText="1"/>
      <protection hidden="1"/>
    </xf>
    <xf numFmtId="164" fontId="21" fillId="0" borderId="11" xfId="2" applyFont="1" applyFill="1" applyBorder="1" applyAlignment="1" applyProtection="1">
      <alignment horizontal="left" vertical="center" wrapText="1"/>
      <protection hidden="1"/>
    </xf>
    <xf numFmtId="164" fontId="21" fillId="0" borderId="12" xfId="2" applyFont="1" applyFill="1" applyBorder="1" applyAlignment="1" applyProtection="1">
      <alignment horizontal="left" vertical="center" wrapText="1"/>
      <protection hidden="1"/>
    </xf>
    <xf numFmtId="164" fontId="21" fillId="0" borderId="10" xfId="2" applyFont="1" applyFill="1" applyBorder="1" applyAlignment="1" applyProtection="1">
      <alignment horizontal="center" vertical="center" wrapText="1"/>
      <protection hidden="1"/>
    </xf>
    <xf numFmtId="164" fontId="21" fillId="0" borderId="11" xfId="2" applyFont="1" applyFill="1" applyBorder="1" applyAlignment="1" applyProtection="1">
      <alignment horizontal="center" vertical="center" wrapText="1"/>
      <protection hidden="1"/>
    </xf>
    <xf numFmtId="164" fontId="21" fillId="0" borderId="12" xfId="2" applyFont="1" applyFill="1" applyBorder="1" applyAlignment="1" applyProtection="1">
      <alignment horizontal="center" vertical="center" wrapText="1"/>
      <protection hidden="1"/>
    </xf>
    <xf numFmtId="164" fontId="21" fillId="3" borderId="10" xfId="2" applyFont="1" applyFill="1" applyBorder="1" applyAlignment="1" applyProtection="1">
      <alignment horizontal="center" vertical="center" wrapText="1"/>
      <protection locked="0"/>
    </xf>
    <xf numFmtId="164" fontId="21" fillId="3" borderId="12" xfId="2" applyFont="1" applyFill="1" applyBorder="1" applyAlignment="1" applyProtection="1">
      <alignment horizontal="center" vertical="center" wrapText="1"/>
      <protection locked="0"/>
    </xf>
    <xf numFmtId="164" fontId="21" fillId="0" borderId="10" xfId="2" applyFont="1" applyFill="1" applyBorder="1" applyAlignment="1" applyProtection="1">
      <alignment horizontal="center" vertical="center"/>
      <protection hidden="1"/>
    </xf>
    <xf numFmtId="164" fontId="21" fillId="0" borderId="11" xfId="2" applyFont="1" applyFill="1" applyBorder="1" applyAlignment="1" applyProtection="1">
      <alignment horizontal="center" vertical="center"/>
      <protection hidden="1"/>
    </xf>
    <xf numFmtId="164" fontId="21" fillId="0" borderId="12" xfId="2" applyFont="1" applyFill="1" applyBorder="1" applyAlignment="1" applyProtection="1">
      <alignment horizontal="center" vertical="center"/>
      <protection hidden="1"/>
    </xf>
    <xf numFmtId="165" fontId="21" fillId="0" borderId="0" xfId="2" applyNumberFormat="1" applyFont="1" applyAlignment="1" applyProtection="1">
      <alignment horizontal="right" shrinkToFit="1"/>
      <protection hidden="1"/>
    </xf>
    <xf numFmtId="165" fontId="21" fillId="0" borderId="13" xfId="2" applyNumberFormat="1" applyFont="1" applyBorder="1" applyAlignment="1" applyProtection="1">
      <alignment horizontal="right" shrinkToFit="1"/>
      <protection hidden="1"/>
    </xf>
    <xf numFmtId="165" fontId="5" fillId="0" borderId="9" xfId="2" applyNumberFormat="1" applyFont="1" applyBorder="1" applyAlignment="1" applyProtection="1">
      <alignment horizontal="right" shrinkToFit="1"/>
      <protection hidden="1"/>
    </xf>
    <xf numFmtId="49" fontId="9" fillId="3" borderId="0" xfId="2" applyNumberFormat="1" applyFont="1" applyFill="1" applyAlignment="1" applyProtection="1">
      <alignment horizontal="center" shrinkToFit="1"/>
      <protection locked="0"/>
    </xf>
    <xf numFmtId="165" fontId="22" fillId="0" borderId="9" xfId="2" applyNumberFormat="1" applyFont="1" applyBorder="1" applyAlignment="1" applyProtection="1">
      <alignment horizontal="right" shrinkToFit="1"/>
      <protection hidden="1"/>
    </xf>
    <xf numFmtId="164" fontId="21" fillId="0" borderId="14" xfId="2" applyFont="1" applyBorder="1" applyAlignment="1" applyProtection="1">
      <alignment horizontal="center" vertical="center"/>
      <protection hidden="1"/>
    </xf>
    <xf numFmtId="164" fontId="21" fillId="0" borderId="0" xfId="2" applyFont="1" applyAlignment="1" applyProtection="1">
      <alignment horizontal="center" vertical="center"/>
      <protection hidden="1"/>
    </xf>
    <xf numFmtId="14" fontId="9" fillId="3" borderId="0" xfId="2" applyNumberFormat="1" applyFont="1" applyFill="1" applyAlignment="1" applyProtection="1">
      <alignment horizontal="center"/>
      <protection locked="0"/>
    </xf>
    <xf numFmtId="49" fontId="9" fillId="3" borderId="0" xfId="2" applyNumberFormat="1" applyFont="1" applyFill="1" applyAlignment="1" applyProtection="1">
      <alignment horizontal="left" shrinkToFit="1"/>
      <protection locked="0"/>
    </xf>
    <xf numFmtId="49" fontId="8" fillId="3" borderId="0" xfId="2" applyNumberFormat="1" applyFont="1" applyFill="1" applyAlignment="1" applyProtection="1">
      <alignment horizontal="left" shrinkToFit="1"/>
      <protection locked="0"/>
    </xf>
    <xf numFmtId="14" fontId="9" fillId="3" borderId="0" xfId="2" applyNumberFormat="1" applyFont="1" applyFill="1" applyAlignment="1" applyProtection="1">
      <alignment horizontal="left"/>
      <protection locked="0"/>
    </xf>
    <xf numFmtId="164" fontId="24" fillId="0" borderId="10" xfId="2" applyFont="1" applyFill="1" applyBorder="1" applyAlignment="1" applyProtection="1">
      <alignment horizontal="center" vertical="center" wrapText="1"/>
      <protection hidden="1"/>
    </xf>
    <xf numFmtId="164" fontId="24" fillId="0" borderId="11" xfId="2" applyFont="1" applyFill="1" applyBorder="1" applyAlignment="1" applyProtection="1">
      <alignment horizontal="center" vertical="center" wrapText="1"/>
      <protection hidden="1"/>
    </xf>
    <xf numFmtId="164" fontId="24" fillId="0" borderId="12" xfId="2" applyFont="1" applyFill="1" applyBorder="1" applyAlignment="1" applyProtection="1">
      <alignment horizontal="center" vertical="center" wrapText="1"/>
      <protection hidden="1"/>
    </xf>
    <xf numFmtId="164" fontId="19" fillId="0" borderId="4" xfId="2" applyFont="1" applyFill="1" applyBorder="1" applyAlignment="1" applyProtection="1">
      <alignment horizontal="right" vertical="center" wrapText="1"/>
      <protection hidden="1"/>
    </xf>
    <xf numFmtId="164" fontId="19" fillId="0" borderId="15" xfId="2" applyFont="1" applyFill="1" applyBorder="1" applyAlignment="1" applyProtection="1">
      <alignment horizontal="right" vertical="center" wrapText="1"/>
      <protection hidden="1"/>
    </xf>
    <xf numFmtId="164" fontId="21" fillId="3" borderId="11" xfId="2" applyFont="1" applyFill="1" applyBorder="1" applyAlignment="1" applyProtection="1">
      <alignment horizontal="center" vertical="center" wrapText="1"/>
      <protection locked="0"/>
    </xf>
    <xf numFmtId="164" fontId="20" fillId="0" borderId="10" xfId="2" applyFont="1" applyFill="1" applyBorder="1" applyAlignment="1" applyProtection="1">
      <alignment horizontal="center" vertical="center" wrapText="1"/>
      <protection hidden="1"/>
    </xf>
    <xf numFmtId="164" fontId="20" fillId="0" borderId="11" xfId="2" applyFont="1" applyFill="1" applyBorder="1" applyAlignment="1" applyProtection="1">
      <alignment horizontal="center" vertical="center" wrapText="1"/>
      <protection hidden="1"/>
    </xf>
    <xf numFmtId="164" fontId="20" fillId="0" borderId="12" xfId="2" applyFont="1" applyFill="1" applyBorder="1" applyAlignment="1" applyProtection="1">
      <alignment horizontal="center" vertical="center" wrapText="1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9E4F9"/>
      <color rgb="FF1D71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1</xdr:col>
      <xdr:colOff>219075</xdr:colOff>
      <xdr:row>47</xdr:row>
      <xdr:rowOff>0</xdr:rowOff>
    </xdr:to>
    <xdr:pic>
      <xdr:nvPicPr>
        <xdr:cNvPr id="2090" name="Picture 2" descr="logo_strasser-ag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01052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Q78"/>
  <sheetViews>
    <sheetView showGridLines="0" showZeros="0" tabSelected="1" zoomScaleNormal="100" workbookViewId="0">
      <selection activeCell="Q13" sqref="Q13"/>
    </sheetView>
  </sheetViews>
  <sheetFormatPr baseColWidth="10" defaultColWidth="11.28515625" defaultRowHeight="14.25" x14ac:dyDescent="0.25"/>
  <cols>
    <col min="1" max="1" width="7.5703125" style="21" customWidth="1"/>
    <col min="2" max="2" width="17.85546875" style="21" customWidth="1"/>
    <col min="3" max="3" width="11.28515625" style="21" customWidth="1"/>
    <col min="4" max="4" width="10.140625" style="21" customWidth="1"/>
    <col min="5" max="5" width="11.7109375" style="21" customWidth="1"/>
    <col min="6" max="7" width="11.28515625" style="21" customWidth="1"/>
    <col min="8" max="14" width="9.28515625" style="21" customWidth="1"/>
    <col min="15" max="15" width="11.28515625" style="21" customWidth="1"/>
    <col min="16" max="16" width="9.28515625" style="21" customWidth="1"/>
    <col min="17" max="17" width="11.28515625" style="21" customWidth="1"/>
    <col min="18" max="18" width="1.28515625" style="21" customWidth="1"/>
    <col min="19" max="16384" width="11.28515625" style="21"/>
  </cols>
  <sheetData>
    <row r="2" spans="2:6" ht="17.25" x14ac:dyDescent="0.3">
      <c r="B2" s="98"/>
      <c r="C2" s="98"/>
    </row>
    <row r="3" spans="2:6" ht="17.25" x14ac:dyDescent="0.3">
      <c r="B3" s="98"/>
      <c r="C3" s="98"/>
    </row>
    <row r="8" spans="2:6" s="69" customFormat="1" ht="20.25" x14ac:dyDescent="0.35">
      <c r="B8" s="68" t="s">
        <v>16</v>
      </c>
      <c r="E8" s="70"/>
      <c r="F8" s="71">
        <v>2026</v>
      </c>
    </row>
    <row r="9" spans="2:6" x14ac:dyDescent="0.25">
      <c r="B9" s="72"/>
      <c r="C9" s="72"/>
      <c r="D9" s="72"/>
      <c r="E9" s="72"/>
      <c r="F9" s="72"/>
    </row>
    <row r="12" spans="2:6" x14ac:dyDescent="0.25">
      <c r="B12" s="73" t="s">
        <v>17</v>
      </c>
    </row>
    <row r="13" spans="2:6" x14ac:dyDescent="0.25">
      <c r="B13" s="21" t="s">
        <v>18</v>
      </c>
      <c r="C13" s="74">
        <f>10.6%/2</f>
        <v>5.2999999999999999E-2</v>
      </c>
      <c r="D13" s="19"/>
      <c r="E13" s="75" t="s">
        <v>23</v>
      </c>
    </row>
    <row r="14" spans="2:6" x14ac:dyDescent="0.25">
      <c r="B14" s="21" t="s">
        <v>19</v>
      </c>
      <c r="C14" s="74">
        <v>1.0999999999999999E-2</v>
      </c>
      <c r="D14" s="76" t="s">
        <v>24</v>
      </c>
      <c r="E14" s="77">
        <v>148200</v>
      </c>
      <c r="F14" s="78">
        <v>99999999</v>
      </c>
    </row>
    <row r="15" spans="2:6" x14ac:dyDescent="0.25">
      <c r="B15" s="21" t="s">
        <v>20</v>
      </c>
      <c r="C15" s="79">
        <v>1.4E-2</v>
      </c>
      <c r="D15" s="76" t="s">
        <v>24</v>
      </c>
      <c r="E15" s="77">
        <v>148200</v>
      </c>
    </row>
    <row r="16" spans="2:6" x14ac:dyDescent="0.25">
      <c r="B16" s="21" t="s">
        <v>21</v>
      </c>
      <c r="C16" s="79">
        <v>8.0000000000000002E-3</v>
      </c>
      <c r="D16" s="19"/>
    </row>
    <row r="17" spans="1:17" x14ac:dyDescent="0.25">
      <c r="B17" s="21" t="s">
        <v>22</v>
      </c>
      <c r="C17" s="79">
        <v>0.01</v>
      </c>
    </row>
    <row r="18" spans="1:17" x14ac:dyDescent="0.25">
      <c r="C18" s="80" t="s">
        <v>25</v>
      </c>
    </row>
    <row r="21" spans="1:17" s="32" customFormat="1" ht="12.75" customHeight="1" x14ac:dyDescent="0.25">
      <c r="B21" s="99" t="s">
        <v>49</v>
      </c>
      <c r="C21" s="102" t="s">
        <v>50</v>
      </c>
      <c r="D21" s="102" t="s">
        <v>51</v>
      </c>
      <c r="E21" s="102" t="s">
        <v>52</v>
      </c>
      <c r="F21" s="102" t="s">
        <v>53</v>
      </c>
      <c r="G21" s="102" t="s">
        <v>54</v>
      </c>
      <c r="H21" s="107" t="s">
        <v>18</v>
      </c>
      <c r="I21" s="107" t="s">
        <v>19</v>
      </c>
      <c r="J21" s="102" t="s">
        <v>55</v>
      </c>
      <c r="K21" s="107" t="s">
        <v>20</v>
      </c>
      <c r="L21" s="107" t="s">
        <v>56</v>
      </c>
      <c r="M21" s="105"/>
      <c r="N21" s="105"/>
      <c r="O21" s="102" t="s">
        <v>57</v>
      </c>
      <c r="P21" s="102" t="s">
        <v>58</v>
      </c>
      <c r="Q21" s="102" t="s">
        <v>59</v>
      </c>
    </row>
    <row r="22" spans="1:17" s="32" customFormat="1" x14ac:dyDescent="0.25">
      <c r="B22" s="100"/>
      <c r="C22" s="103"/>
      <c r="D22" s="103"/>
      <c r="E22" s="103"/>
      <c r="F22" s="103"/>
      <c r="G22" s="103"/>
      <c r="H22" s="108"/>
      <c r="I22" s="108"/>
      <c r="J22" s="103"/>
      <c r="K22" s="108"/>
      <c r="L22" s="108"/>
      <c r="M22" s="106"/>
      <c r="N22" s="106"/>
      <c r="O22" s="103"/>
      <c r="P22" s="103"/>
      <c r="Q22" s="103"/>
    </row>
    <row r="23" spans="1:17" s="32" customFormat="1" ht="27" customHeight="1" x14ac:dyDescent="0.25">
      <c r="B23" s="101"/>
      <c r="C23" s="104"/>
      <c r="D23" s="104"/>
      <c r="E23" s="104"/>
      <c r="F23" s="104"/>
      <c r="G23" s="104"/>
      <c r="H23" s="109"/>
      <c r="I23" s="109"/>
      <c r="J23" s="104"/>
      <c r="K23" s="109"/>
      <c r="L23" s="109"/>
      <c r="M23" s="65"/>
      <c r="N23" s="65"/>
      <c r="O23" s="104"/>
      <c r="P23" s="104"/>
      <c r="Q23" s="104"/>
    </row>
    <row r="24" spans="1:17" x14ac:dyDescent="0.25">
      <c r="A24" s="87" t="s">
        <v>26</v>
      </c>
      <c r="B24" s="1">
        <f>empl1!$C$4</f>
        <v>0</v>
      </c>
      <c r="C24" s="82">
        <f>empl1!B$35</f>
        <v>0</v>
      </c>
      <c r="D24" s="1">
        <f>empl1!C$35</f>
        <v>0</v>
      </c>
      <c r="E24" s="1">
        <f>empl1!D$35</f>
        <v>0</v>
      </c>
      <c r="F24" s="1">
        <f>empl1!E$35</f>
        <v>0</v>
      </c>
      <c r="G24" s="82">
        <f>empl1!F$35</f>
        <v>0</v>
      </c>
      <c r="H24" s="1">
        <f>empl1!G$35</f>
        <v>0</v>
      </c>
      <c r="I24" s="1">
        <f>empl1!H$35</f>
        <v>0</v>
      </c>
      <c r="J24" s="1">
        <f>empl1!I$35</f>
        <v>0</v>
      </c>
      <c r="K24" s="1">
        <f>empl1!J$35</f>
        <v>0</v>
      </c>
      <c r="L24" s="1">
        <f>empl1!K$35</f>
        <v>0</v>
      </c>
      <c r="M24" s="1">
        <f>empl1!L$35</f>
        <v>0</v>
      </c>
      <c r="N24" s="1">
        <f>empl1!M$35</f>
        <v>0</v>
      </c>
      <c r="O24" s="82">
        <f>empl1!N$35</f>
        <v>0</v>
      </c>
      <c r="P24" s="1">
        <f>empl1!O$35</f>
        <v>0</v>
      </c>
      <c r="Q24" s="82">
        <f>empl1!P$35</f>
        <v>0</v>
      </c>
    </row>
    <row r="25" spans="1:17" x14ac:dyDescent="0.25">
      <c r="A25" s="87" t="s">
        <v>27</v>
      </c>
      <c r="B25" s="1">
        <f>empl2!$C$4</f>
        <v>0</v>
      </c>
      <c r="C25" s="82">
        <f>empl2!B$35</f>
        <v>0</v>
      </c>
      <c r="D25" s="1">
        <f>empl2!C$35</f>
        <v>0</v>
      </c>
      <c r="E25" s="1">
        <f>empl2!D$35</f>
        <v>0</v>
      </c>
      <c r="F25" s="1">
        <f>empl2!E$35</f>
        <v>0</v>
      </c>
      <c r="G25" s="82">
        <f>empl2!F$35</f>
        <v>0</v>
      </c>
      <c r="H25" s="1">
        <f>empl2!G$35</f>
        <v>0</v>
      </c>
      <c r="I25" s="1">
        <f>empl2!H$35</f>
        <v>0</v>
      </c>
      <c r="J25" s="1">
        <f>empl2!I$35</f>
        <v>0</v>
      </c>
      <c r="K25" s="1">
        <f>empl2!J$35</f>
        <v>0</v>
      </c>
      <c r="L25" s="1">
        <f>empl2!K$35</f>
        <v>0</v>
      </c>
      <c r="M25" s="1">
        <f>empl2!L$35</f>
        <v>0</v>
      </c>
      <c r="N25" s="1">
        <f>empl2!M$35</f>
        <v>0</v>
      </c>
      <c r="O25" s="82">
        <f>empl2!N$35</f>
        <v>0</v>
      </c>
      <c r="P25" s="1">
        <f>empl2!O$35</f>
        <v>0</v>
      </c>
      <c r="Q25" s="82">
        <f>empl2!P$35</f>
        <v>0</v>
      </c>
    </row>
    <row r="26" spans="1:17" x14ac:dyDescent="0.25">
      <c r="A26" s="87" t="s">
        <v>28</v>
      </c>
      <c r="B26" s="1">
        <f>empl3!$C$4</f>
        <v>0</v>
      </c>
      <c r="C26" s="82">
        <f>empl3!B$35</f>
        <v>0</v>
      </c>
      <c r="D26" s="1">
        <f>empl3!C$35</f>
        <v>0</v>
      </c>
      <c r="E26" s="1">
        <f>empl3!D$35</f>
        <v>0</v>
      </c>
      <c r="F26" s="1">
        <f>empl3!E$35</f>
        <v>0</v>
      </c>
      <c r="G26" s="82">
        <f>empl3!F$35</f>
        <v>0</v>
      </c>
      <c r="H26" s="1">
        <f>empl3!G$35</f>
        <v>0</v>
      </c>
      <c r="I26" s="1">
        <f>empl3!H$35</f>
        <v>0</v>
      </c>
      <c r="J26" s="1">
        <f>empl3!I$35</f>
        <v>0</v>
      </c>
      <c r="K26" s="1">
        <f>empl3!J$35</f>
        <v>0</v>
      </c>
      <c r="L26" s="1">
        <f>empl3!K$35</f>
        <v>0</v>
      </c>
      <c r="M26" s="1">
        <f>empl3!L$35</f>
        <v>0</v>
      </c>
      <c r="N26" s="1">
        <f>empl3!M$35</f>
        <v>0</v>
      </c>
      <c r="O26" s="82">
        <f>empl3!N$35</f>
        <v>0</v>
      </c>
      <c r="P26" s="1">
        <f>empl3!O$35</f>
        <v>0</v>
      </c>
      <c r="Q26" s="82">
        <f>empl3!P$35</f>
        <v>0</v>
      </c>
    </row>
    <row r="27" spans="1:17" x14ac:dyDescent="0.25">
      <c r="A27" s="87" t="s">
        <v>29</v>
      </c>
      <c r="B27" s="1">
        <f>empl4!$C$4</f>
        <v>0</v>
      </c>
      <c r="C27" s="82">
        <f>empl4!B$35</f>
        <v>0</v>
      </c>
      <c r="D27" s="1">
        <f>empl4!C$35</f>
        <v>0</v>
      </c>
      <c r="E27" s="1">
        <f>empl4!D$35</f>
        <v>0</v>
      </c>
      <c r="F27" s="1">
        <f>empl4!E$35</f>
        <v>0</v>
      </c>
      <c r="G27" s="82">
        <f>empl4!F$35</f>
        <v>0</v>
      </c>
      <c r="H27" s="1">
        <f>empl4!G$35</f>
        <v>0</v>
      </c>
      <c r="I27" s="1">
        <f>empl4!H$35</f>
        <v>0</v>
      </c>
      <c r="J27" s="1">
        <f>empl4!I$35</f>
        <v>0</v>
      </c>
      <c r="K27" s="1">
        <f>empl4!J$35</f>
        <v>0</v>
      </c>
      <c r="L27" s="1">
        <f>empl4!K$35</f>
        <v>0</v>
      </c>
      <c r="M27" s="1">
        <f>empl4!L$35</f>
        <v>0</v>
      </c>
      <c r="N27" s="1">
        <f>empl4!M$35</f>
        <v>0</v>
      </c>
      <c r="O27" s="82">
        <f>empl4!N$35</f>
        <v>0</v>
      </c>
      <c r="P27" s="1">
        <f>empl4!O$35</f>
        <v>0</v>
      </c>
      <c r="Q27" s="82">
        <f>empl4!P$35</f>
        <v>0</v>
      </c>
    </row>
    <row r="28" spans="1:17" x14ac:dyDescent="0.25">
      <c r="A28" s="87" t="s">
        <v>30</v>
      </c>
      <c r="B28" s="1">
        <f>empl5!$C$4</f>
        <v>0</v>
      </c>
      <c r="C28" s="82">
        <f>empl5!B$35</f>
        <v>0</v>
      </c>
      <c r="D28" s="1">
        <f>empl5!C$35</f>
        <v>0</v>
      </c>
      <c r="E28" s="1">
        <f>empl5!D$35</f>
        <v>0</v>
      </c>
      <c r="F28" s="1">
        <f>empl5!E$35</f>
        <v>0</v>
      </c>
      <c r="G28" s="82">
        <f>empl5!F$35</f>
        <v>0</v>
      </c>
      <c r="H28" s="1">
        <f>empl5!G$35</f>
        <v>0</v>
      </c>
      <c r="I28" s="1">
        <f>empl5!H$35</f>
        <v>0</v>
      </c>
      <c r="J28" s="1">
        <f>empl5!I$35</f>
        <v>0</v>
      </c>
      <c r="K28" s="1">
        <f>empl5!J$35</f>
        <v>0</v>
      </c>
      <c r="L28" s="1">
        <f>empl5!K$35</f>
        <v>0</v>
      </c>
      <c r="M28" s="1">
        <f>empl5!L$35</f>
        <v>0</v>
      </c>
      <c r="N28" s="1">
        <f>empl5!M$35</f>
        <v>0</v>
      </c>
      <c r="O28" s="82">
        <f>empl5!N$35</f>
        <v>0</v>
      </c>
      <c r="P28" s="1">
        <f>empl5!O$35</f>
        <v>0</v>
      </c>
      <c r="Q28" s="82">
        <f>empl5!P$35</f>
        <v>0</v>
      </c>
    </row>
    <row r="29" spans="1:17" x14ac:dyDescent="0.25">
      <c r="A29" s="87" t="s">
        <v>31</v>
      </c>
      <c r="B29" s="1">
        <f>empl6!$C$4</f>
        <v>0</v>
      </c>
      <c r="C29" s="82">
        <f>empl6!B$35</f>
        <v>0</v>
      </c>
      <c r="D29" s="1">
        <f>empl6!C$35</f>
        <v>0</v>
      </c>
      <c r="E29" s="1">
        <f>empl6!D$35</f>
        <v>0</v>
      </c>
      <c r="F29" s="1">
        <f>empl6!E$35</f>
        <v>0</v>
      </c>
      <c r="G29" s="82">
        <f>empl6!F$35</f>
        <v>0</v>
      </c>
      <c r="H29" s="1">
        <f>empl6!G$35</f>
        <v>0</v>
      </c>
      <c r="I29" s="1">
        <f>empl6!H$35</f>
        <v>0</v>
      </c>
      <c r="J29" s="1">
        <f>empl6!I$35</f>
        <v>0</v>
      </c>
      <c r="K29" s="1">
        <f>empl6!J$35</f>
        <v>0</v>
      </c>
      <c r="L29" s="1">
        <f>empl6!K$35</f>
        <v>0</v>
      </c>
      <c r="M29" s="1">
        <f>empl6!L$35</f>
        <v>0</v>
      </c>
      <c r="N29" s="1">
        <f>empl6!M$35</f>
        <v>0</v>
      </c>
      <c r="O29" s="82">
        <f>empl6!N$35</f>
        <v>0</v>
      </c>
      <c r="P29" s="1">
        <f>empl6!O$35</f>
        <v>0</v>
      </c>
      <c r="Q29" s="82">
        <f>empl6!P$35</f>
        <v>0</v>
      </c>
    </row>
    <row r="30" spans="1:17" x14ac:dyDescent="0.25">
      <c r="A30" s="87" t="s">
        <v>32</v>
      </c>
      <c r="B30" s="1">
        <f>empl7!$C$4</f>
        <v>0</v>
      </c>
      <c r="C30" s="82">
        <f>empl7!B$35</f>
        <v>0</v>
      </c>
      <c r="D30" s="1">
        <f>empl7!C$35</f>
        <v>0</v>
      </c>
      <c r="E30" s="1">
        <f>empl7!D$35</f>
        <v>0</v>
      </c>
      <c r="F30" s="1">
        <f>empl7!E$35</f>
        <v>0</v>
      </c>
      <c r="G30" s="82">
        <f>empl7!F$35</f>
        <v>0</v>
      </c>
      <c r="H30" s="1">
        <f>empl7!G$35</f>
        <v>0</v>
      </c>
      <c r="I30" s="1">
        <f>empl7!H$35</f>
        <v>0</v>
      </c>
      <c r="J30" s="1">
        <f>empl7!I$35</f>
        <v>0</v>
      </c>
      <c r="K30" s="1">
        <f>empl7!J$35</f>
        <v>0</v>
      </c>
      <c r="L30" s="1">
        <f>empl7!K$35</f>
        <v>0</v>
      </c>
      <c r="M30" s="1">
        <f>empl7!L$35</f>
        <v>0</v>
      </c>
      <c r="N30" s="1">
        <f>empl7!M$35</f>
        <v>0</v>
      </c>
      <c r="O30" s="82">
        <f>empl7!N$35</f>
        <v>0</v>
      </c>
      <c r="P30" s="1">
        <f>empl7!O$35</f>
        <v>0</v>
      </c>
      <c r="Q30" s="82">
        <f>empl7!P$35</f>
        <v>0</v>
      </c>
    </row>
    <row r="31" spans="1:17" x14ac:dyDescent="0.25">
      <c r="A31" s="87" t="s">
        <v>33</v>
      </c>
      <c r="B31" s="1">
        <f>empl8!$C$4</f>
        <v>0</v>
      </c>
      <c r="C31" s="82">
        <f>empl8!B$35</f>
        <v>0</v>
      </c>
      <c r="D31" s="1">
        <f>empl8!C$35</f>
        <v>0</v>
      </c>
      <c r="E31" s="1">
        <f>empl8!D$35</f>
        <v>0</v>
      </c>
      <c r="F31" s="1">
        <f>empl8!E$35</f>
        <v>0</v>
      </c>
      <c r="G31" s="82">
        <f>empl8!F$35</f>
        <v>0</v>
      </c>
      <c r="H31" s="1">
        <f>empl8!G$35</f>
        <v>0</v>
      </c>
      <c r="I31" s="1">
        <f>empl8!H$35</f>
        <v>0</v>
      </c>
      <c r="J31" s="1">
        <f>empl8!I$35</f>
        <v>0</v>
      </c>
      <c r="K31" s="1">
        <f>empl8!J$35</f>
        <v>0</v>
      </c>
      <c r="L31" s="1">
        <f>empl8!K$35</f>
        <v>0</v>
      </c>
      <c r="M31" s="1">
        <f>empl8!L$35</f>
        <v>0</v>
      </c>
      <c r="N31" s="1">
        <f>empl8!M$35</f>
        <v>0</v>
      </c>
      <c r="O31" s="82">
        <f>empl8!N$35</f>
        <v>0</v>
      </c>
      <c r="P31" s="1">
        <f>empl8!O$35</f>
        <v>0</v>
      </c>
      <c r="Q31" s="82">
        <f>empl8!P$35</f>
        <v>0</v>
      </c>
    </row>
    <row r="32" spans="1:17" x14ac:dyDescent="0.25">
      <c r="A32" s="87" t="s">
        <v>34</v>
      </c>
      <c r="B32" s="1">
        <f>empl9!$C$4</f>
        <v>0</v>
      </c>
      <c r="C32" s="82">
        <f>empl9!B$35</f>
        <v>0</v>
      </c>
      <c r="D32" s="1">
        <f>empl9!C$35</f>
        <v>0</v>
      </c>
      <c r="E32" s="1">
        <f>empl9!D$35</f>
        <v>0</v>
      </c>
      <c r="F32" s="1">
        <f>empl9!E$35</f>
        <v>0</v>
      </c>
      <c r="G32" s="82">
        <f>empl9!F$35</f>
        <v>0</v>
      </c>
      <c r="H32" s="1">
        <f>empl9!G$35</f>
        <v>0</v>
      </c>
      <c r="I32" s="1">
        <f>empl9!H$35</f>
        <v>0</v>
      </c>
      <c r="J32" s="1">
        <f>empl9!I$35</f>
        <v>0</v>
      </c>
      <c r="K32" s="1">
        <f>empl9!J$35</f>
        <v>0</v>
      </c>
      <c r="L32" s="1">
        <f>empl9!K$35</f>
        <v>0</v>
      </c>
      <c r="M32" s="1">
        <f>empl9!L$35</f>
        <v>0</v>
      </c>
      <c r="N32" s="1">
        <f>empl9!M$35</f>
        <v>0</v>
      </c>
      <c r="O32" s="82">
        <f>empl9!N$35</f>
        <v>0</v>
      </c>
      <c r="P32" s="1">
        <f>empl9!O$35</f>
        <v>0</v>
      </c>
      <c r="Q32" s="82">
        <f>empl9!P$35</f>
        <v>0</v>
      </c>
    </row>
    <row r="33" spans="1:17" x14ac:dyDescent="0.25">
      <c r="A33" s="87" t="s">
        <v>35</v>
      </c>
      <c r="B33" s="1">
        <f>empl10!$C$4</f>
        <v>0</v>
      </c>
      <c r="C33" s="82">
        <f>empl10!B$35</f>
        <v>0</v>
      </c>
      <c r="D33" s="1">
        <f>empl10!C$35</f>
        <v>0</v>
      </c>
      <c r="E33" s="1">
        <f>empl10!D$35</f>
        <v>0</v>
      </c>
      <c r="F33" s="1">
        <f>empl10!E$35</f>
        <v>0</v>
      </c>
      <c r="G33" s="82">
        <f>empl10!F$35</f>
        <v>0</v>
      </c>
      <c r="H33" s="1">
        <f>empl10!G$35</f>
        <v>0</v>
      </c>
      <c r="I33" s="1">
        <f>empl10!H$35</f>
        <v>0</v>
      </c>
      <c r="J33" s="1">
        <f>empl10!I$35</f>
        <v>0</v>
      </c>
      <c r="K33" s="1">
        <f>empl10!J$35</f>
        <v>0</v>
      </c>
      <c r="L33" s="1">
        <f>empl10!K$35</f>
        <v>0</v>
      </c>
      <c r="M33" s="1">
        <f>empl10!L$35</f>
        <v>0</v>
      </c>
      <c r="N33" s="1">
        <f>empl10!M$35</f>
        <v>0</v>
      </c>
      <c r="O33" s="82">
        <f>empl10!N$35</f>
        <v>0</v>
      </c>
      <c r="P33" s="1">
        <f>empl10!O$35</f>
        <v>0</v>
      </c>
      <c r="Q33" s="82">
        <f>empl10!P$35</f>
        <v>0</v>
      </c>
    </row>
    <row r="34" spans="1:17" x14ac:dyDescent="0.25">
      <c r="A34" s="81" t="s">
        <v>36</v>
      </c>
      <c r="B34" s="1">
        <f>empl11!$C$4</f>
        <v>0</v>
      </c>
      <c r="C34" s="82">
        <f>empl11!B$35</f>
        <v>0</v>
      </c>
      <c r="D34" s="1">
        <f>empl11!C$35</f>
        <v>0</v>
      </c>
      <c r="E34" s="1">
        <f>empl11!D$35</f>
        <v>0</v>
      </c>
      <c r="F34" s="1">
        <f>empl11!E$35</f>
        <v>0</v>
      </c>
      <c r="G34" s="82">
        <f>empl11!F$35</f>
        <v>0</v>
      </c>
      <c r="H34" s="1">
        <f>empl11!G$35</f>
        <v>0</v>
      </c>
      <c r="I34" s="1">
        <f>empl11!H$35</f>
        <v>0</v>
      </c>
      <c r="J34" s="1">
        <f>empl11!I$35</f>
        <v>0</v>
      </c>
      <c r="K34" s="1">
        <f>empl11!J$35</f>
        <v>0</v>
      </c>
      <c r="L34" s="1">
        <f>empl11!K$35</f>
        <v>0</v>
      </c>
      <c r="M34" s="1">
        <f>empl11!L$35</f>
        <v>0</v>
      </c>
      <c r="N34" s="1">
        <f>empl11!M$35</f>
        <v>0</v>
      </c>
      <c r="O34" s="82">
        <f>empl11!N$35</f>
        <v>0</v>
      </c>
      <c r="P34" s="1">
        <f>empl11!O$35</f>
        <v>0</v>
      </c>
      <c r="Q34" s="82">
        <f>empl11!P$35</f>
        <v>0</v>
      </c>
    </row>
    <row r="35" spans="1:17" x14ac:dyDescent="0.25">
      <c r="A35" s="81" t="s">
        <v>37</v>
      </c>
      <c r="B35" s="1">
        <f>empl12!$C$4</f>
        <v>0</v>
      </c>
      <c r="C35" s="82">
        <f>empl12!B$35</f>
        <v>0</v>
      </c>
      <c r="D35" s="1">
        <f>empl12!C$35</f>
        <v>0</v>
      </c>
      <c r="E35" s="1">
        <f>empl12!D$35</f>
        <v>0</v>
      </c>
      <c r="F35" s="1">
        <f>empl12!E$35</f>
        <v>0</v>
      </c>
      <c r="G35" s="82">
        <f>empl12!F$35</f>
        <v>0</v>
      </c>
      <c r="H35" s="1">
        <f>empl12!G$35</f>
        <v>0</v>
      </c>
      <c r="I35" s="1">
        <f>empl12!H$35</f>
        <v>0</v>
      </c>
      <c r="J35" s="1">
        <f>empl12!I$35</f>
        <v>0</v>
      </c>
      <c r="K35" s="1">
        <f>empl12!J$35</f>
        <v>0</v>
      </c>
      <c r="L35" s="1">
        <f>empl12!K$35</f>
        <v>0</v>
      </c>
      <c r="M35" s="1">
        <f>empl12!L$35</f>
        <v>0</v>
      </c>
      <c r="N35" s="1">
        <f>empl12!M$35</f>
        <v>0</v>
      </c>
      <c r="O35" s="82">
        <f>empl12!N$35</f>
        <v>0</v>
      </c>
      <c r="P35" s="1">
        <f>empl12!O$35</f>
        <v>0</v>
      </c>
      <c r="Q35" s="82">
        <f>empl12!P$35</f>
        <v>0</v>
      </c>
    </row>
    <row r="36" spans="1:17" x14ac:dyDescent="0.25">
      <c r="A36" s="81" t="s">
        <v>38</v>
      </c>
      <c r="B36" s="1">
        <f>empl13!$C$4</f>
        <v>0</v>
      </c>
      <c r="C36" s="82">
        <f>empl13!B$35</f>
        <v>0</v>
      </c>
      <c r="D36" s="1">
        <f>empl13!C$35</f>
        <v>0</v>
      </c>
      <c r="E36" s="1">
        <f>empl13!D$35</f>
        <v>0</v>
      </c>
      <c r="F36" s="1">
        <f>empl13!E$35</f>
        <v>0</v>
      </c>
      <c r="G36" s="82">
        <f>empl13!F$35</f>
        <v>0</v>
      </c>
      <c r="H36" s="1">
        <f>empl13!G$35</f>
        <v>0</v>
      </c>
      <c r="I36" s="1">
        <f>empl13!H$35</f>
        <v>0</v>
      </c>
      <c r="J36" s="1">
        <f>empl13!I$35</f>
        <v>0</v>
      </c>
      <c r="K36" s="1">
        <f>empl13!J$35</f>
        <v>0</v>
      </c>
      <c r="L36" s="1">
        <f>empl13!K$35</f>
        <v>0</v>
      </c>
      <c r="M36" s="1">
        <f>empl13!L$35</f>
        <v>0</v>
      </c>
      <c r="N36" s="1">
        <f>empl13!M$35</f>
        <v>0</v>
      </c>
      <c r="O36" s="82">
        <f>empl13!N$35</f>
        <v>0</v>
      </c>
      <c r="P36" s="1">
        <f>empl13!O$35</f>
        <v>0</v>
      </c>
      <c r="Q36" s="82">
        <f>empl13!P$35</f>
        <v>0</v>
      </c>
    </row>
    <row r="37" spans="1:17" x14ac:dyDescent="0.25">
      <c r="A37" s="81" t="s">
        <v>39</v>
      </c>
      <c r="B37" s="1">
        <f>empl14!$C$4</f>
        <v>0</v>
      </c>
      <c r="C37" s="82">
        <f>empl14!B$35</f>
        <v>0</v>
      </c>
      <c r="D37" s="1">
        <f>empl14!C$35</f>
        <v>0</v>
      </c>
      <c r="E37" s="1">
        <f>empl14!D$35</f>
        <v>0</v>
      </c>
      <c r="F37" s="1">
        <f>empl14!E$35</f>
        <v>0</v>
      </c>
      <c r="G37" s="82">
        <f>empl14!F$35</f>
        <v>0</v>
      </c>
      <c r="H37" s="1">
        <f>empl14!G$35</f>
        <v>0</v>
      </c>
      <c r="I37" s="1">
        <f>empl14!H$35</f>
        <v>0</v>
      </c>
      <c r="J37" s="1">
        <f>empl14!I$35</f>
        <v>0</v>
      </c>
      <c r="K37" s="1">
        <f>empl14!J$35</f>
        <v>0</v>
      </c>
      <c r="L37" s="1">
        <f>empl14!K$35</f>
        <v>0</v>
      </c>
      <c r="M37" s="1">
        <f>empl14!L$35</f>
        <v>0</v>
      </c>
      <c r="N37" s="1">
        <f>empl14!M$35</f>
        <v>0</v>
      </c>
      <c r="O37" s="82">
        <f>empl14!N$35</f>
        <v>0</v>
      </c>
      <c r="P37" s="1">
        <f>empl14!O$35</f>
        <v>0</v>
      </c>
      <c r="Q37" s="82">
        <f>empl14!P$35</f>
        <v>0</v>
      </c>
    </row>
    <row r="38" spans="1:17" x14ac:dyDescent="0.25">
      <c r="A38" s="81" t="s">
        <v>40</v>
      </c>
      <c r="B38" s="1">
        <f>empl15!$C$4</f>
        <v>0</v>
      </c>
      <c r="C38" s="82">
        <f>empl15!B$35</f>
        <v>0</v>
      </c>
      <c r="D38" s="1">
        <f>empl15!C$35</f>
        <v>0</v>
      </c>
      <c r="E38" s="1">
        <f>empl15!D$35</f>
        <v>0</v>
      </c>
      <c r="F38" s="1">
        <f>empl15!E$35</f>
        <v>0</v>
      </c>
      <c r="G38" s="82">
        <f>empl15!F$35</f>
        <v>0</v>
      </c>
      <c r="H38" s="1">
        <f>empl15!G$35</f>
        <v>0</v>
      </c>
      <c r="I38" s="1">
        <f>empl15!H$35</f>
        <v>0</v>
      </c>
      <c r="J38" s="1">
        <f>empl15!I$35</f>
        <v>0</v>
      </c>
      <c r="K38" s="1">
        <f>empl15!J$35</f>
        <v>0</v>
      </c>
      <c r="L38" s="1">
        <f>empl15!K$35</f>
        <v>0</v>
      </c>
      <c r="M38" s="1">
        <f>empl15!L$35</f>
        <v>0</v>
      </c>
      <c r="N38" s="1">
        <f>empl15!M$35</f>
        <v>0</v>
      </c>
      <c r="O38" s="82">
        <f>empl15!N$35</f>
        <v>0</v>
      </c>
      <c r="P38" s="1">
        <f>empl15!O$35</f>
        <v>0</v>
      </c>
      <c r="Q38" s="82">
        <f>empl15!P$35</f>
        <v>0</v>
      </c>
    </row>
    <row r="39" spans="1:17" x14ac:dyDescent="0.25">
      <c r="A39" s="81" t="s">
        <v>41</v>
      </c>
      <c r="B39" s="1">
        <f>empl16!$C$4</f>
        <v>0</v>
      </c>
      <c r="C39" s="82">
        <f>empl16!B$35</f>
        <v>0</v>
      </c>
      <c r="D39" s="1">
        <f>empl16!C$35</f>
        <v>0</v>
      </c>
      <c r="E39" s="1">
        <f>empl16!D$35</f>
        <v>0</v>
      </c>
      <c r="F39" s="1">
        <f>empl16!E$35</f>
        <v>0</v>
      </c>
      <c r="G39" s="82">
        <f>empl16!F$35</f>
        <v>0</v>
      </c>
      <c r="H39" s="1">
        <f>empl16!G$35</f>
        <v>0</v>
      </c>
      <c r="I39" s="1">
        <f>empl16!H$35</f>
        <v>0</v>
      </c>
      <c r="J39" s="1">
        <f>empl16!I$35</f>
        <v>0</v>
      </c>
      <c r="K39" s="1">
        <f>empl16!J$35</f>
        <v>0</v>
      </c>
      <c r="L39" s="1">
        <f>empl16!K$35</f>
        <v>0</v>
      </c>
      <c r="M39" s="1">
        <f>empl16!L$35</f>
        <v>0</v>
      </c>
      <c r="N39" s="1">
        <f>empl16!M$35</f>
        <v>0</v>
      </c>
      <c r="O39" s="82">
        <f>empl16!N$35</f>
        <v>0</v>
      </c>
      <c r="P39" s="1">
        <f>empl16!O$35</f>
        <v>0</v>
      </c>
      <c r="Q39" s="82">
        <f>empl16!P$35</f>
        <v>0</v>
      </c>
    </row>
    <row r="40" spans="1:17" x14ac:dyDescent="0.25">
      <c r="A40" s="81" t="s">
        <v>42</v>
      </c>
      <c r="B40" s="1">
        <f>empl17!$C$4</f>
        <v>0</v>
      </c>
      <c r="C40" s="82">
        <f>empl17!B$35</f>
        <v>0</v>
      </c>
      <c r="D40" s="1">
        <f>empl17!C$35</f>
        <v>0</v>
      </c>
      <c r="E40" s="1">
        <f>empl17!D$35</f>
        <v>0</v>
      </c>
      <c r="F40" s="1">
        <f>empl17!E$35</f>
        <v>0</v>
      </c>
      <c r="G40" s="82">
        <f>empl17!F$35</f>
        <v>0</v>
      </c>
      <c r="H40" s="1">
        <f>empl17!G$35</f>
        <v>0</v>
      </c>
      <c r="I40" s="1">
        <f>empl17!H$35</f>
        <v>0</v>
      </c>
      <c r="J40" s="1">
        <f>empl17!I$35</f>
        <v>0</v>
      </c>
      <c r="K40" s="1">
        <f>empl17!J$35</f>
        <v>0</v>
      </c>
      <c r="L40" s="1">
        <f>empl17!K$35</f>
        <v>0</v>
      </c>
      <c r="M40" s="1">
        <f>empl17!L$35</f>
        <v>0</v>
      </c>
      <c r="N40" s="1">
        <f>empl17!M$35</f>
        <v>0</v>
      </c>
      <c r="O40" s="82">
        <f>empl17!N$35</f>
        <v>0</v>
      </c>
      <c r="P40" s="1">
        <f>empl17!O$35</f>
        <v>0</v>
      </c>
      <c r="Q40" s="82">
        <f>empl17!P$35</f>
        <v>0</v>
      </c>
    </row>
    <row r="41" spans="1:17" x14ac:dyDescent="0.25">
      <c r="A41" s="81" t="s">
        <v>43</v>
      </c>
      <c r="B41" s="1">
        <f>empl18!$C$4</f>
        <v>0</v>
      </c>
      <c r="C41" s="82">
        <f>empl18!B$35</f>
        <v>0</v>
      </c>
      <c r="D41" s="1">
        <f>empl18!C$35</f>
        <v>0</v>
      </c>
      <c r="E41" s="1">
        <f>empl18!D$35</f>
        <v>0</v>
      </c>
      <c r="F41" s="1">
        <f>empl18!E$35</f>
        <v>0</v>
      </c>
      <c r="G41" s="82">
        <f>empl18!F$35</f>
        <v>0</v>
      </c>
      <c r="H41" s="1">
        <f>empl18!G$35</f>
        <v>0</v>
      </c>
      <c r="I41" s="1">
        <f>empl18!H$35</f>
        <v>0</v>
      </c>
      <c r="J41" s="1">
        <f>empl18!I$35</f>
        <v>0</v>
      </c>
      <c r="K41" s="1">
        <f>empl18!J$35</f>
        <v>0</v>
      </c>
      <c r="L41" s="1">
        <f>empl18!K$35</f>
        <v>0</v>
      </c>
      <c r="M41" s="1">
        <f>empl18!L$35</f>
        <v>0</v>
      </c>
      <c r="N41" s="1">
        <f>empl18!M$35</f>
        <v>0</v>
      </c>
      <c r="O41" s="82">
        <f>empl18!N$35</f>
        <v>0</v>
      </c>
      <c r="P41" s="1">
        <f>empl18!O$35</f>
        <v>0</v>
      </c>
      <c r="Q41" s="82">
        <f>empl18!P$35</f>
        <v>0</v>
      </c>
    </row>
    <row r="42" spans="1:17" x14ac:dyDescent="0.25">
      <c r="A42" s="81" t="s">
        <v>44</v>
      </c>
      <c r="B42" s="1">
        <f>empl19!$C$4</f>
        <v>0</v>
      </c>
      <c r="C42" s="82">
        <f>empl19!B$35</f>
        <v>0</v>
      </c>
      <c r="D42" s="1">
        <f>empl19!C$35</f>
        <v>0</v>
      </c>
      <c r="E42" s="1">
        <f>empl19!D$35</f>
        <v>0</v>
      </c>
      <c r="F42" s="1">
        <f>empl19!E$35</f>
        <v>0</v>
      </c>
      <c r="G42" s="82">
        <f>empl19!F$35</f>
        <v>0</v>
      </c>
      <c r="H42" s="1">
        <f>empl19!G$35</f>
        <v>0</v>
      </c>
      <c r="I42" s="1">
        <f>empl19!H$35</f>
        <v>0</v>
      </c>
      <c r="J42" s="1">
        <f>empl19!I$35</f>
        <v>0</v>
      </c>
      <c r="K42" s="1">
        <f>empl19!J$35</f>
        <v>0</v>
      </c>
      <c r="L42" s="1">
        <f>empl19!K$35</f>
        <v>0</v>
      </c>
      <c r="M42" s="1">
        <f>empl19!L$35</f>
        <v>0</v>
      </c>
      <c r="N42" s="1">
        <f>empl19!M$35</f>
        <v>0</v>
      </c>
      <c r="O42" s="82">
        <f>empl19!N$35</f>
        <v>0</v>
      </c>
      <c r="P42" s="1">
        <f>empl19!O$35</f>
        <v>0</v>
      </c>
      <c r="Q42" s="82">
        <f>empl19!P$35</f>
        <v>0</v>
      </c>
    </row>
    <row r="43" spans="1:17" x14ac:dyDescent="0.25">
      <c r="A43" s="81" t="s">
        <v>45</v>
      </c>
      <c r="B43" s="1">
        <f>empl20!$C$4</f>
        <v>0</v>
      </c>
      <c r="C43" s="82">
        <f>empl20!B$35</f>
        <v>0</v>
      </c>
      <c r="D43" s="1">
        <f>empl20!C$35</f>
        <v>0</v>
      </c>
      <c r="E43" s="1">
        <f>empl20!D$35</f>
        <v>0</v>
      </c>
      <c r="F43" s="1">
        <f>empl20!E$35</f>
        <v>0</v>
      </c>
      <c r="G43" s="82">
        <f>empl20!F$35</f>
        <v>0</v>
      </c>
      <c r="H43" s="1">
        <f>empl20!G$35</f>
        <v>0</v>
      </c>
      <c r="I43" s="1">
        <f>empl20!H$35</f>
        <v>0</v>
      </c>
      <c r="J43" s="1">
        <f>empl20!I$35</f>
        <v>0</v>
      </c>
      <c r="K43" s="1">
        <f>empl20!J$35</f>
        <v>0</v>
      </c>
      <c r="L43" s="1">
        <f>empl20!K$35</f>
        <v>0</v>
      </c>
      <c r="M43" s="1">
        <f>empl20!L$35</f>
        <v>0</v>
      </c>
      <c r="N43" s="1">
        <f>empl20!M$35</f>
        <v>0</v>
      </c>
      <c r="O43" s="82">
        <f>empl20!N$35</f>
        <v>0</v>
      </c>
      <c r="P43" s="1">
        <f>empl20!O$35</f>
        <v>0</v>
      </c>
      <c r="Q43" s="82">
        <f>empl20!P$35</f>
        <v>0</v>
      </c>
    </row>
    <row r="44" spans="1:17" ht="15" thickBot="1" x14ac:dyDescent="0.3">
      <c r="B44" s="83" t="s">
        <v>0</v>
      </c>
      <c r="C44" s="84">
        <f t="shared" ref="C44:Q44" si="0">SUM(C24:C43)</f>
        <v>0</v>
      </c>
      <c r="D44" s="85">
        <f t="shared" si="0"/>
        <v>0</v>
      </c>
      <c r="E44" s="85">
        <f t="shared" si="0"/>
        <v>0</v>
      </c>
      <c r="F44" s="85">
        <f t="shared" si="0"/>
        <v>0</v>
      </c>
      <c r="G44" s="84">
        <f t="shared" si="0"/>
        <v>0</v>
      </c>
      <c r="H44" s="85">
        <f t="shared" si="0"/>
        <v>0</v>
      </c>
      <c r="I44" s="85">
        <f t="shared" si="0"/>
        <v>0</v>
      </c>
      <c r="J44" s="85">
        <f t="shared" si="0"/>
        <v>0</v>
      </c>
      <c r="K44" s="85">
        <f t="shared" si="0"/>
        <v>0</v>
      </c>
      <c r="L44" s="85">
        <f t="shared" si="0"/>
        <v>0</v>
      </c>
      <c r="M44" s="85">
        <f t="shared" si="0"/>
        <v>0</v>
      </c>
      <c r="N44" s="85">
        <f t="shared" si="0"/>
        <v>0</v>
      </c>
      <c r="O44" s="84">
        <f t="shared" si="0"/>
        <v>0</v>
      </c>
      <c r="P44" s="84">
        <f t="shared" si="0"/>
        <v>0</v>
      </c>
      <c r="Q44" s="84">
        <f t="shared" si="0"/>
        <v>0</v>
      </c>
    </row>
    <row r="45" spans="1:17" ht="16.5" customHeight="1" thickTop="1" thickBot="1" x14ac:dyDescent="0.3">
      <c r="B45" s="83"/>
      <c r="C45" s="1"/>
      <c r="D45" s="1"/>
      <c r="E45" s="1"/>
      <c r="F45" s="1"/>
      <c r="G45" s="112" t="str">
        <f>IF(H44=0,"","Total AHV+ALV:")</f>
        <v/>
      </c>
      <c r="H45" s="112"/>
      <c r="I45" s="1" t="str">
        <f>IF(H44=0,"",H44+I44)</f>
        <v/>
      </c>
      <c r="J45" s="112" t="str">
        <f>IF(H44=0,"","Total AHV+ALV+NBU:")</f>
        <v/>
      </c>
      <c r="K45" s="112"/>
      <c r="L45" s="1" t="str">
        <f>IF(G44=0,"",I45+K44)</f>
        <v/>
      </c>
      <c r="M45" s="1"/>
      <c r="N45" s="1"/>
      <c r="O45" s="1"/>
      <c r="P45" s="1"/>
      <c r="Q45" s="82"/>
    </row>
    <row r="46" spans="1:17" ht="15.75" customHeight="1" thickBot="1" x14ac:dyDescent="0.3">
      <c r="B46" s="83"/>
      <c r="C46" s="1"/>
      <c r="D46" s="1"/>
      <c r="E46" s="1"/>
      <c r="G46" s="1"/>
      <c r="J46" s="1"/>
      <c r="K46" s="1"/>
      <c r="L46" s="1"/>
      <c r="M46" s="1"/>
      <c r="N46" s="1"/>
      <c r="O46" s="110" t="s">
        <v>46</v>
      </c>
      <c r="P46" s="111"/>
      <c r="Q46" s="86">
        <f>C44+D44+E44+F44-H44-I44-J44-K44-L44-M44-N44+P44</f>
        <v>0</v>
      </c>
    </row>
    <row r="47" spans="1:17" x14ac:dyDescent="0.25">
      <c r="B47" s="8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42" customFormat="1" ht="16.5" x14ac:dyDescent="0.3">
      <c r="B48" s="49" t="s">
        <v>47</v>
      </c>
      <c r="Q48" s="55"/>
    </row>
    <row r="49" spans="2:17" s="42" customFormat="1" ht="16.5" x14ac:dyDescent="0.3"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7"/>
    </row>
    <row r="50" spans="2:17" ht="16.5" x14ac:dyDescent="0.3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</row>
    <row r="51" spans="2:17" ht="16.5" x14ac:dyDescent="0.3">
      <c r="B51" s="95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7"/>
    </row>
    <row r="52" spans="2:17" ht="16.5" x14ac:dyDescent="0.3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</row>
    <row r="53" spans="2:17" ht="16.5" x14ac:dyDescent="0.3"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7"/>
    </row>
    <row r="54" spans="2:17" ht="16.5" x14ac:dyDescent="0.3">
      <c r="B54" s="9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7"/>
    </row>
    <row r="55" spans="2:17" ht="16.5" x14ac:dyDescent="0.3"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2:17" ht="16.5" x14ac:dyDescent="0.3"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61" spans="2:17" s="42" customFormat="1" ht="16.5" x14ac:dyDescent="0.3">
      <c r="B61" s="49"/>
    </row>
    <row r="62" spans="2:17" s="42" customFormat="1" ht="16.5" x14ac:dyDescent="0.3">
      <c r="B62" s="60"/>
      <c r="I62" s="59"/>
      <c r="Q62" s="59"/>
    </row>
    <row r="63" spans="2:17" s="42" customFormat="1" ht="16.5" x14ac:dyDescent="0.3">
      <c r="B63" s="62"/>
      <c r="Q63" s="63"/>
    </row>
    <row r="66" spans="2:17" s="42" customFormat="1" ht="16.5" x14ac:dyDescent="0.3">
      <c r="B66" s="49" t="s">
        <v>48</v>
      </c>
      <c r="Q66" s="55"/>
    </row>
    <row r="67" spans="2:17" s="42" customFormat="1" ht="16.5" x14ac:dyDescent="0.3">
      <c r="B67" s="95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</row>
    <row r="68" spans="2:17" ht="16.5" x14ac:dyDescent="0.3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7"/>
    </row>
    <row r="69" spans="2:17" ht="16.5" x14ac:dyDescent="0.3"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7"/>
    </row>
    <row r="70" spans="2:17" s="42" customFormat="1" ht="16.5" x14ac:dyDescent="0.3">
      <c r="B70" s="95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7"/>
    </row>
    <row r="71" spans="2:17" ht="16.5" x14ac:dyDescent="0.3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7"/>
    </row>
    <row r="72" spans="2:17" ht="16.5" x14ac:dyDescent="0.3">
      <c r="B72" s="95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7"/>
    </row>
    <row r="73" spans="2:17" s="42" customFormat="1" ht="16.5" x14ac:dyDescent="0.3">
      <c r="B73" s="95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</row>
    <row r="74" spans="2:17" ht="16.5" x14ac:dyDescent="0.3">
      <c r="B74" s="95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7"/>
    </row>
    <row r="75" spans="2:17" ht="16.5" x14ac:dyDescent="0.3">
      <c r="B75" s="95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7"/>
    </row>
    <row r="76" spans="2:17" s="42" customFormat="1" ht="16.5" x14ac:dyDescent="0.3">
      <c r="B76" s="95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7"/>
    </row>
    <row r="77" spans="2:17" ht="16.5" x14ac:dyDescent="0.3">
      <c r="B77" s="95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7"/>
    </row>
    <row r="78" spans="2:17" ht="16.5" x14ac:dyDescent="0.3">
      <c r="B78" s="95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</row>
  </sheetData>
  <sheetProtection algorithmName="SHA-512" hashValue="C6cOFeaNTNYYkFjMSUw6qwqQs1QCtWwk0lhGeUSHev30e5UF/hSFE067eamshSgXqsuD84yzBv2cSw2BwmRA0w==" saltValue="YLYSuZoJ2gclg2vi+mx3GA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L21:L23"/>
    <mergeCell ref="B70:Q70"/>
    <mergeCell ref="J45:K45"/>
    <mergeCell ref="G45:H45"/>
    <mergeCell ref="B51:Q51"/>
    <mergeCell ref="B50:Q50"/>
    <mergeCell ref="B55:Q55"/>
    <mergeCell ref="B67:Q67"/>
    <mergeCell ref="B68:Q68"/>
    <mergeCell ref="G21:G23"/>
    <mergeCell ref="K21:K23"/>
    <mergeCell ref="I21:I23"/>
    <mergeCell ref="B52:Q52"/>
    <mergeCell ref="B56:Q56"/>
    <mergeCell ref="B69:Q69"/>
    <mergeCell ref="B53:Q53"/>
    <mergeCell ref="B2:C2"/>
    <mergeCell ref="B3:C3"/>
    <mergeCell ref="B21:B23"/>
    <mergeCell ref="C21:C23"/>
    <mergeCell ref="B49:Q49"/>
    <mergeCell ref="N21:N22"/>
    <mergeCell ref="J21:J23"/>
    <mergeCell ref="H21:H23"/>
    <mergeCell ref="P21:P23"/>
    <mergeCell ref="Q21:Q23"/>
    <mergeCell ref="O46:P46"/>
    <mergeCell ref="D21:D23"/>
    <mergeCell ref="E21:E23"/>
    <mergeCell ref="F21:F23"/>
    <mergeCell ref="O21:O23"/>
    <mergeCell ref="M21:M22"/>
    <mergeCell ref="B54:Q54"/>
    <mergeCell ref="B78:Q78"/>
    <mergeCell ref="B71:Q71"/>
    <mergeCell ref="B72:Q72"/>
    <mergeCell ref="B73:Q73"/>
    <mergeCell ref="B74:Q74"/>
    <mergeCell ref="B77:Q77"/>
    <mergeCell ref="B76:Q76"/>
    <mergeCell ref="B75:Q75"/>
  </mergeCells>
  <phoneticPr fontId="0" type="noConversion"/>
  <conditionalFormatting sqref="B2:C2">
    <cfRule type="expression" dxfId="0" priority="1">
      <formula>$B$2</formula>
    </cfRule>
  </conditionalFormatting>
  <printOptions horizontalCentered="1"/>
  <pageMargins left="0.78740157480314965" right="0.78740157480314965" top="0.59055118110236227" bottom="0.59055118110236227" header="0.51181102362204722" footer="0.31496062992125984"/>
  <pageSetup paperSize="9" scale="57" orientation="landscape" blackAndWhite="1" horizontalDpi="4294967293" verticalDpi="4294967293" r:id="rId2"/>
  <headerFooter alignWithMargins="0">
    <oddFooter>&amp;L&amp;G&amp;C&amp;"Segoe UI Semilight,Standard"&amp;K1D71B8Bern | Biel/Bienne&amp;R&amp;"Segoe UI Semilight,Standard"&amp;K1D71B8strasser-ag.ch</oddFooter>
  </headerFooter>
  <rowBreaks count="2" manualBreakCount="2">
    <brk id="63" min="1" max="17" man="1"/>
    <brk id="77" min="1" max="17" man="1"/>
  </rowBreaks>
  <drawing r:id="rId3"/>
  <legacy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DW8zFxpTMIAbSuYMs5K6CAUQMG6UuL17x9OQMX54s18Og3w+WdYen2ts9m6QPwDh/5jdvbbnzQeCj4lu2q0wyw==" saltValue="IGIqs95gFETOzZho0DHp1g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DACCD129-3421-451C-B0F8-03CAE7ADBD86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PzRBajFe5kULny86ZfXCEPF34u+xWA5VnNMXQr6C2ftsqN3SfaDuYsbC+6fNtO1B3lWTUY+/AvDFHpfEreP3Og==" saltValue="bFtwzqGCmoib49IfoBE1fQ==" spinCount="100000" sheet="1" objects="1" scenarios="1"/>
  <mergeCells count="49">
    <mergeCell ref="A60:Q60"/>
    <mergeCell ref="A56:Q56"/>
    <mergeCell ref="A57:Q57"/>
    <mergeCell ref="A58:Q58"/>
    <mergeCell ref="A59:Q59"/>
    <mergeCell ref="A64:Q64"/>
    <mergeCell ref="A65:Q65"/>
    <mergeCell ref="A61:Q61"/>
    <mergeCell ref="A62:Q62"/>
    <mergeCell ref="A63:Q63"/>
    <mergeCell ref="A45:Q45"/>
    <mergeCell ref="A42:Q42"/>
    <mergeCell ref="A40:Q40"/>
    <mergeCell ref="A41:Q41"/>
    <mergeCell ref="H4:I4"/>
    <mergeCell ref="C5:E5"/>
    <mergeCell ref="H5:I5"/>
    <mergeCell ref="C6:E6"/>
    <mergeCell ref="C9:D9"/>
    <mergeCell ref="C4:E4"/>
    <mergeCell ref="C7:E7"/>
    <mergeCell ref="A39:Q39"/>
    <mergeCell ref="C10:D10"/>
    <mergeCell ref="C12:D12"/>
    <mergeCell ref="D15:G15"/>
    <mergeCell ref="A43:Q43"/>
    <mergeCell ref="A44:Q44"/>
    <mergeCell ref="K16:K17"/>
    <mergeCell ref="I16:I18"/>
    <mergeCell ref="L16:L17"/>
    <mergeCell ref="F16:F18"/>
    <mergeCell ref="G16:G17"/>
    <mergeCell ref="H16:H17"/>
    <mergeCell ref="A66:Q66"/>
    <mergeCell ref="Q17:R17"/>
    <mergeCell ref="S17:T17"/>
    <mergeCell ref="F36:G36"/>
    <mergeCell ref="I36:K36"/>
    <mergeCell ref="M16:M17"/>
    <mergeCell ref="N16:N18"/>
    <mergeCell ref="C16:C18"/>
    <mergeCell ref="D16:D18"/>
    <mergeCell ref="E16:E18"/>
    <mergeCell ref="O16:O18"/>
    <mergeCell ref="P16:P18"/>
    <mergeCell ref="J16:J17"/>
    <mergeCell ref="A16:A18"/>
    <mergeCell ref="B16:B18"/>
    <mergeCell ref="A55:Q5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DC9BBB77-2F21-486E-834D-A22C9BD91426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SyZ9OiYOwQY7UPbC2czpJ8nQPlV4FA8veRHDRI6YOXZuKyYdD6ynX7jypNknM+liAlIUSKhQ2pe8vXUmHlU9FA==" saltValue="ZW41lqbUyEnnZJqvyN4dBg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CB6413F4-9A65-443B-AF86-D5FAAC2F7988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lMPSXI0vcydaaLDNbw3uJHFC0DW75GfpOGJlZxUwryelInM5FPkK8OZO8uxIoWr8t067WRf4fpcTqqkRrucNLA==" saltValue="6mRWwguuhsLJp0agGxBVAQ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76C55795-1D97-4959-BC96-60F7ADCC89EA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j1MUF6uC/k6K5cXlgjqvmSZBjYmkgFX/tNV9/Y9uptONO6p5K9TkYCs/E0JlxqfZFuHtFbcJHkTo/j9fzDYPtw==" saltValue="9V2ZOSNwJbZhAjdr6JbXFA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DCB2CFE9-A303-496D-A466-37A82F7D0685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i4vkpcKOF2iXYz/jcbMp5nJO1Bq5VMdDYxNa32rU+zeLK4TOSaYKiX8XrD0Xy1OM/p/1B/U7KYfCRVzNCiUygA==" saltValue="j3DaVj4Ff/8gTKmDnyuuvg==" spinCount="100000" sheet="1" objects="1" scenarios="1"/>
  <mergeCells count="49">
    <mergeCell ref="A66:Q66"/>
    <mergeCell ref="Q17:R17"/>
    <mergeCell ref="A64:Q64"/>
    <mergeCell ref="A65:Q65"/>
    <mergeCell ref="A61:Q61"/>
    <mergeCell ref="A62:Q62"/>
    <mergeCell ref="A63:Q63"/>
    <mergeCell ref="A42:Q42"/>
    <mergeCell ref="A40:Q40"/>
    <mergeCell ref="A41:Q41"/>
    <mergeCell ref="A39:Q39"/>
    <mergeCell ref="A16:A18"/>
    <mergeCell ref="B16:B18"/>
    <mergeCell ref="C16:C18"/>
    <mergeCell ref="D16:D18"/>
    <mergeCell ref="E16:E18"/>
    <mergeCell ref="S17:T17"/>
    <mergeCell ref="F36:G36"/>
    <mergeCell ref="I36:K36"/>
    <mergeCell ref="M16:M17"/>
    <mergeCell ref="N16:N18"/>
    <mergeCell ref="H16:H17"/>
    <mergeCell ref="I16:I18"/>
    <mergeCell ref="O16:O18"/>
    <mergeCell ref="P16:P18"/>
    <mergeCell ref="J16:J17"/>
    <mergeCell ref="K16:K17"/>
    <mergeCell ref="C12:D12"/>
    <mergeCell ref="L16:L17"/>
    <mergeCell ref="A45:Q45"/>
    <mergeCell ref="F16:F18"/>
    <mergeCell ref="G16:G17"/>
    <mergeCell ref="D15:G15"/>
    <mergeCell ref="A55:Q55"/>
    <mergeCell ref="A43:Q43"/>
    <mergeCell ref="A44:Q44"/>
    <mergeCell ref="A60:Q60"/>
    <mergeCell ref="A56:Q56"/>
    <mergeCell ref="A57:Q57"/>
    <mergeCell ref="A58:Q58"/>
    <mergeCell ref="A59:Q59"/>
    <mergeCell ref="C10:D10"/>
    <mergeCell ref="H4:I4"/>
    <mergeCell ref="C5:E5"/>
    <mergeCell ref="H5:I5"/>
    <mergeCell ref="C6:E6"/>
    <mergeCell ref="C9:D9"/>
    <mergeCell ref="C4:E4"/>
    <mergeCell ref="C7:E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5BC4B108-5E73-4982-BA3A-451C26B5693F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z5Lln2RQaXSNQwHQq/BikStu8KdJEAawDOPjg+tbRS8SEgvekGS322KHMYj3YcXm7R/YhTJ8k8+wZBvHU92rGg==" saltValue="7pb+lxRt+8RCsj2JLshZsQ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7AD09A95-3CA5-401C-AD10-EC6A05A42A66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VLwE8oIhP4Dv/ZZQzIErZwsDcUnRc7pI+PcBmzw7OcAIzzFGBFCndFd+CpOJQIjLZlGmglUqDTZlJ/6dpRz3Tw==" saltValue="YdtAA3sv3sZYjBvfJC0ibw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4EB33684-848D-4F5A-B3A4-25990F2E04E6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1Ms++4i0A0s8W38rqcA/c3cfnO2j7f6yhaXfyz0TvThVehdh1XyImpv0wx+gMTacyXZ4Jh8UALznpTdGrChLTA==" saltValue="jHlLKKMJPZ1iKA/o+KVZ/Q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CF5C199F-7FE1-4C3A-8BBB-F20318DD6554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01aVT92OKSfns2PbY2QwndPuSthhUIaNtUrXbgZP6aV7jkQMJ2ILcGZG+kBh1h2PL8kAE3wgcSK0qDPwtLMYLA==" saltValue="SqVconH2buHpbdKCrxkxEw==" spinCount="100000" sheet="1" objects="1" scenarios="1"/>
  <mergeCells count="49">
    <mergeCell ref="A60:Q60"/>
    <mergeCell ref="A56:Q56"/>
    <mergeCell ref="A57:Q57"/>
    <mergeCell ref="A58:Q58"/>
    <mergeCell ref="A59:Q59"/>
    <mergeCell ref="A64:Q64"/>
    <mergeCell ref="A65:Q65"/>
    <mergeCell ref="A61:Q61"/>
    <mergeCell ref="A62:Q62"/>
    <mergeCell ref="A63:Q63"/>
    <mergeCell ref="A45:Q45"/>
    <mergeCell ref="A42:Q42"/>
    <mergeCell ref="A40:Q40"/>
    <mergeCell ref="A41:Q41"/>
    <mergeCell ref="H4:I4"/>
    <mergeCell ref="C5:E5"/>
    <mergeCell ref="H5:I5"/>
    <mergeCell ref="C6:E6"/>
    <mergeCell ref="C9:D9"/>
    <mergeCell ref="C4:E4"/>
    <mergeCell ref="C7:E7"/>
    <mergeCell ref="A39:Q39"/>
    <mergeCell ref="C10:D10"/>
    <mergeCell ref="C12:D12"/>
    <mergeCell ref="D15:G15"/>
    <mergeCell ref="A43:Q43"/>
    <mergeCell ref="A44:Q44"/>
    <mergeCell ref="K16:K17"/>
    <mergeCell ref="I16:I18"/>
    <mergeCell ref="L16:L17"/>
    <mergeCell ref="F16:F18"/>
    <mergeCell ref="G16:G17"/>
    <mergeCell ref="H16:H17"/>
    <mergeCell ref="A66:Q66"/>
    <mergeCell ref="Q17:R17"/>
    <mergeCell ref="S17:T17"/>
    <mergeCell ref="F36:G36"/>
    <mergeCell ref="I36:K36"/>
    <mergeCell ref="M16:M17"/>
    <mergeCell ref="N16:N18"/>
    <mergeCell ref="C16:C18"/>
    <mergeCell ref="D16:D18"/>
    <mergeCell ref="E16:E18"/>
    <mergeCell ref="O16:O18"/>
    <mergeCell ref="P16:P18"/>
    <mergeCell ref="J16:J17"/>
    <mergeCell ref="A16:A18"/>
    <mergeCell ref="B16:B18"/>
    <mergeCell ref="A55:Q55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97E45CCD-6614-4881-8954-8F1F9FF1161C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2" width="11.28515625" style="42" customWidth="1"/>
    <col min="33" max="33" width="17.28515625" style="42" customWidth="1"/>
    <col min="34" max="34" width="11.28515625" style="42" customWidth="1"/>
    <col min="35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ht="16.5" customHeigh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4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3">SUM(B21:E21)</f>
        <v>0</v>
      </c>
      <c r="G21" s="39">
        <f t="shared" ref="G21:G33" si="4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5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6">N21+O21</f>
        <v>0</v>
      </c>
      <c r="Q21" s="13">
        <f>R20+1</f>
        <v>46054</v>
      </c>
      <c r="R21" s="40">
        <v>46081</v>
      </c>
      <c r="S21" s="13">
        <f t="shared" ref="S21:S31" si="7">IF($R$4&gt;R21,0,IF($R$4&gt;Q21,$R$4,Q21))</f>
        <v>46054</v>
      </c>
      <c r="T21" s="13">
        <f t="shared" ref="T21:T31" si="8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9">Y20+W21</f>
        <v>0</v>
      </c>
      <c r="Z21" s="36">
        <f>X21+Z20</f>
        <v>0</v>
      </c>
      <c r="AA21" s="36">
        <f t="shared" ref="AA21:AA33" si="10">AA20+B21+C21</f>
        <v>0</v>
      </c>
      <c r="AB21" s="36">
        <f t="shared" ref="AB21:AB31" si="11">ALVMAX/360*V21</f>
        <v>24700</v>
      </c>
      <c r="AC21" s="36">
        <f t="shared" ref="AC21:AC33" si="12">(ALVMAX2/360*V21)-AB21</f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3"/>
        <v>0</v>
      </c>
      <c r="G22" s="39">
        <f t="shared" si="4"/>
        <v>0</v>
      </c>
      <c r="H22" s="39">
        <f t="shared" si="0"/>
        <v>0</v>
      </c>
      <c r="I22" s="3"/>
      <c r="J22" s="39">
        <f t="shared" si="1"/>
        <v>0</v>
      </c>
      <c r="K22" s="39">
        <f t="shared" si="5"/>
        <v>0</v>
      </c>
      <c r="L22" s="3"/>
      <c r="M22" s="3"/>
      <c r="N22" s="39">
        <f t="shared" si="2"/>
        <v>0</v>
      </c>
      <c r="O22" s="3"/>
      <c r="P22" s="38">
        <f t="shared" si="6"/>
        <v>0</v>
      </c>
      <c r="Q22" s="13">
        <f>R21+1</f>
        <v>46082</v>
      </c>
      <c r="R22" s="13">
        <f>Q22+30</f>
        <v>46112</v>
      </c>
      <c r="S22" s="13">
        <f t="shared" si="7"/>
        <v>46082</v>
      </c>
      <c r="T22" s="13">
        <f t="shared" si="8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9"/>
        <v>0</v>
      </c>
      <c r="Z22" s="36">
        <f t="shared" ref="Z22:Z33" si="15">X22+Z21</f>
        <v>0</v>
      </c>
      <c r="AA22" s="36">
        <f t="shared" si="10"/>
        <v>0</v>
      </c>
      <c r="AB22" s="36">
        <f t="shared" si="11"/>
        <v>37050</v>
      </c>
      <c r="AC22" s="36">
        <f t="shared" si="12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3"/>
        <v>0</v>
      </c>
      <c r="G23" s="39">
        <f t="shared" si="4"/>
        <v>0</v>
      </c>
      <c r="H23" s="39">
        <f t="shared" si="0"/>
        <v>0</v>
      </c>
      <c r="I23" s="3"/>
      <c r="J23" s="39">
        <f t="shared" si="1"/>
        <v>0</v>
      </c>
      <c r="K23" s="39">
        <f t="shared" si="5"/>
        <v>0</v>
      </c>
      <c r="L23" s="3"/>
      <c r="M23" s="3"/>
      <c r="N23" s="39">
        <f t="shared" si="2"/>
        <v>0</v>
      </c>
      <c r="O23" s="3"/>
      <c r="P23" s="38">
        <f t="shared" si="6"/>
        <v>0</v>
      </c>
      <c r="Q23" s="13">
        <f t="shared" ref="Q23:Q31" si="16">R22+1</f>
        <v>46113</v>
      </c>
      <c r="R23" s="13">
        <f>Q23+29</f>
        <v>46142</v>
      </c>
      <c r="S23" s="13">
        <f t="shared" si="7"/>
        <v>46113</v>
      </c>
      <c r="T23" s="13">
        <f t="shared" si="8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>IF(AA23&lt;(AB23),0,IF(AA23&gt;(AB23+AC23),AC23-Z22,AA23-Z22-AB23))</f>
        <v>0</v>
      </c>
      <c r="Y23" s="36">
        <f t="shared" si="9"/>
        <v>0</v>
      </c>
      <c r="Z23" s="36">
        <f t="shared" si="15"/>
        <v>0</v>
      </c>
      <c r="AA23" s="36">
        <f t="shared" si="10"/>
        <v>0</v>
      </c>
      <c r="AB23" s="36">
        <f t="shared" si="11"/>
        <v>49400</v>
      </c>
      <c r="AC23" s="36">
        <f t="shared" si="12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3"/>
        <v>0</v>
      </c>
      <c r="G24" s="39">
        <f t="shared" si="4"/>
        <v>0</v>
      </c>
      <c r="H24" s="39">
        <f t="shared" si="0"/>
        <v>0</v>
      </c>
      <c r="I24" s="3"/>
      <c r="J24" s="39">
        <f t="shared" si="1"/>
        <v>0</v>
      </c>
      <c r="K24" s="39">
        <f t="shared" si="5"/>
        <v>0</v>
      </c>
      <c r="L24" s="3"/>
      <c r="M24" s="3"/>
      <c r="N24" s="39">
        <f t="shared" si="2"/>
        <v>0</v>
      </c>
      <c r="O24" s="3"/>
      <c r="P24" s="38">
        <f t="shared" si="6"/>
        <v>0</v>
      </c>
      <c r="Q24" s="13">
        <f t="shared" si="16"/>
        <v>46143</v>
      </c>
      <c r="R24" s="13">
        <f>Q24+30</f>
        <v>46173</v>
      </c>
      <c r="S24" s="13">
        <f t="shared" si="7"/>
        <v>46143</v>
      </c>
      <c r="T24" s="13">
        <f t="shared" si="8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9"/>
        <v>0</v>
      </c>
      <c r="Z24" s="36">
        <f t="shared" si="15"/>
        <v>0</v>
      </c>
      <c r="AA24" s="36">
        <f t="shared" si="10"/>
        <v>0</v>
      </c>
      <c r="AB24" s="36">
        <f t="shared" si="11"/>
        <v>61750</v>
      </c>
      <c r="AC24" s="36">
        <f t="shared" si="12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3"/>
        <v>0</v>
      </c>
      <c r="G25" s="39">
        <f t="shared" si="4"/>
        <v>0</v>
      </c>
      <c r="H25" s="39">
        <f t="shared" si="0"/>
        <v>0</v>
      </c>
      <c r="I25" s="3"/>
      <c r="J25" s="39">
        <f t="shared" si="1"/>
        <v>0</v>
      </c>
      <c r="K25" s="39">
        <f t="shared" si="5"/>
        <v>0</v>
      </c>
      <c r="L25" s="3"/>
      <c r="M25" s="3"/>
      <c r="N25" s="39">
        <f t="shared" si="2"/>
        <v>0</v>
      </c>
      <c r="O25" s="3"/>
      <c r="P25" s="38">
        <f t="shared" si="6"/>
        <v>0</v>
      </c>
      <c r="Q25" s="13">
        <f t="shared" si="16"/>
        <v>46174</v>
      </c>
      <c r="R25" s="13">
        <f>Q25+29</f>
        <v>46203</v>
      </c>
      <c r="S25" s="13">
        <f t="shared" si="7"/>
        <v>46174</v>
      </c>
      <c r="T25" s="13">
        <f t="shared" si="8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9"/>
        <v>0</v>
      </c>
      <c r="Z25" s="36">
        <f t="shared" si="15"/>
        <v>0</v>
      </c>
      <c r="AA25" s="36">
        <f t="shared" si="10"/>
        <v>0</v>
      </c>
      <c r="AB25" s="36">
        <f t="shared" si="11"/>
        <v>74100</v>
      </c>
      <c r="AC25" s="36">
        <f t="shared" si="12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3"/>
        <v>0</v>
      </c>
      <c r="G26" s="39">
        <f t="shared" si="4"/>
        <v>0</v>
      </c>
      <c r="H26" s="39">
        <f t="shared" si="0"/>
        <v>0</v>
      </c>
      <c r="I26" s="3"/>
      <c r="J26" s="39">
        <f t="shared" si="1"/>
        <v>0</v>
      </c>
      <c r="K26" s="39">
        <f t="shared" si="5"/>
        <v>0</v>
      </c>
      <c r="L26" s="3"/>
      <c r="M26" s="3"/>
      <c r="N26" s="39">
        <f t="shared" si="2"/>
        <v>0</v>
      </c>
      <c r="O26" s="3"/>
      <c r="P26" s="38">
        <f t="shared" si="6"/>
        <v>0</v>
      </c>
      <c r="Q26" s="13">
        <f t="shared" si="16"/>
        <v>46204</v>
      </c>
      <c r="R26" s="13">
        <f>Q26+30</f>
        <v>46234</v>
      </c>
      <c r="S26" s="13">
        <f t="shared" si="7"/>
        <v>46204</v>
      </c>
      <c r="T26" s="13">
        <f t="shared" si="8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9"/>
        <v>0</v>
      </c>
      <c r="Z26" s="36">
        <f t="shared" si="15"/>
        <v>0</v>
      </c>
      <c r="AA26" s="36">
        <f t="shared" si="10"/>
        <v>0</v>
      </c>
      <c r="AB26" s="36">
        <f t="shared" si="11"/>
        <v>86450</v>
      </c>
      <c r="AC26" s="36">
        <f t="shared" si="12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3"/>
        <v>0</v>
      </c>
      <c r="G27" s="39">
        <f t="shared" si="4"/>
        <v>0</v>
      </c>
      <c r="H27" s="39">
        <f t="shared" si="0"/>
        <v>0</v>
      </c>
      <c r="I27" s="3"/>
      <c r="J27" s="39">
        <f t="shared" si="1"/>
        <v>0</v>
      </c>
      <c r="K27" s="39">
        <f t="shared" si="5"/>
        <v>0</v>
      </c>
      <c r="L27" s="3"/>
      <c r="M27" s="3"/>
      <c r="N27" s="39">
        <f t="shared" si="2"/>
        <v>0</v>
      </c>
      <c r="O27" s="3"/>
      <c r="P27" s="38">
        <f t="shared" si="6"/>
        <v>0</v>
      </c>
      <c r="Q27" s="13">
        <f t="shared" si="16"/>
        <v>46235</v>
      </c>
      <c r="R27" s="13">
        <f>Q27+30</f>
        <v>46265</v>
      </c>
      <c r="S27" s="13">
        <f t="shared" si="7"/>
        <v>46235</v>
      </c>
      <c r="T27" s="13">
        <f t="shared" si="8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9"/>
        <v>0</v>
      </c>
      <c r="Z27" s="36">
        <f t="shared" si="15"/>
        <v>0</v>
      </c>
      <c r="AA27" s="36">
        <f t="shared" si="10"/>
        <v>0</v>
      </c>
      <c r="AB27" s="36">
        <f t="shared" si="11"/>
        <v>98800</v>
      </c>
      <c r="AC27" s="36">
        <f t="shared" si="12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3"/>
        <v>0</v>
      </c>
      <c r="G28" s="39">
        <f t="shared" si="4"/>
        <v>0</v>
      </c>
      <c r="H28" s="39">
        <f t="shared" si="0"/>
        <v>0</v>
      </c>
      <c r="I28" s="3"/>
      <c r="J28" s="39">
        <f t="shared" si="1"/>
        <v>0</v>
      </c>
      <c r="K28" s="39">
        <f t="shared" si="5"/>
        <v>0</v>
      </c>
      <c r="L28" s="3"/>
      <c r="M28" s="3"/>
      <c r="N28" s="39">
        <f t="shared" si="2"/>
        <v>0</v>
      </c>
      <c r="O28" s="3"/>
      <c r="P28" s="38">
        <f t="shared" si="6"/>
        <v>0</v>
      </c>
      <c r="Q28" s="13">
        <f t="shared" si="16"/>
        <v>46266</v>
      </c>
      <c r="R28" s="13">
        <f>Q28+29</f>
        <v>46295</v>
      </c>
      <c r="S28" s="13">
        <f t="shared" si="7"/>
        <v>46266</v>
      </c>
      <c r="T28" s="13">
        <f t="shared" si="8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>IF(AA28&lt;(AB28),0,IF(AA28&gt;(AB28+AC28),AC28-Z27,AA28-Z27-AB28))</f>
        <v>0</v>
      </c>
      <c r="Y28" s="36">
        <f t="shared" si="9"/>
        <v>0</v>
      </c>
      <c r="Z28" s="36">
        <f t="shared" si="15"/>
        <v>0</v>
      </c>
      <c r="AA28" s="36">
        <f t="shared" si="10"/>
        <v>0</v>
      </c>
      <c r="AB28" s="36">
        <f t="shared" si="11"/>
        <v>111150</v>
      </c>
      <c r="AC28" s="36">
        <f t="shared" si="12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3"/>
        <v>0</v>
      </c>
      <c r="G29" s="39">
        <f t="shared" si="4"/>
        <v>0</v>
      </c>
      <c r="H29" s="39">
        <f t="shared" si="0"/>
        <v>0</v>
      </c>
      <c r="I29" s="3"/>
      <c r="J29" s="39">
        <f t="shared" si="1"/>
        <v>0</v>
      </c>
      <c r="K29" s="39">
        <f t="shared" si="5"/>
        <v>0</v>
      </c>
      <c r="L29" s="3"/>
      <c r="M29" s="3"/>
      <c r="N29" s="39">
        <f t="shared" si="2"/>
        <v>0</v>
      </c>
      <c r="O29" s="3"/>
      <c r="P29" s="38">
        <f t="shared" si="6"/>
        <v>0</v>
      </c>
      <c r="Q29" s="13">
        <f t="shared" si="16"/>
        <v>46296</v>
      </c>
      <c r="R29" s="13">
        <f>Q29+30</f>
        <v>46326</v>
      </c>
      <c r="S29" s="13">
        <f t="shared" si="7"/>
        <v>46296</v>
      </c>
      <c r="T29" s="13">
        <f t="shared" si="8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9"/>
        <v>0</v>
      </c>
      <c r="Z29" s="36">
        <f t="shared" si="15"/>
        <v>0</v>
      </c>
      <c r="AA29" s="36">
        <f t="shared" si="10"/>
        <v>0</v>
      </c>
      <c r="AB29" s="36">
        <f t="shared" si="11"/>
        <v>123500</v>
      </c>
      <c r="AC29" s="36">
        <f t="shared" si="12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3"/>
        <v>0</v>
      </c>
      <c r="G30" s="39">
        <f t="shared" si="4"/>
        <v>0</v>
      </c>
      <c r="H30" s="39">
        <f t="shared" si="0"/>
        <v>0</v>
      </c>
      <c r="I30" s="3"/>
      <c r="J30" s="39">
        <f t="shared" si="1"/>
        <v>0</v>
      </c>
      <c r="K30" s="39">
        <f t="shared" si="5"/>
        <v>0</v>
      </c>
      <c r="L30" s="3"/>
      <c r="M30" s="3"/>
      <c r="N30" s="39">
        <f t="shared" si="2"/>
        <v>0</v>
      </c>
      <c r="O30" s="3"/>
      <c r="P30" s="38">
        <f t="shared" si="6"/>
        <v>0</v>
      </c>
      <c r="Q30" s="13">
        <f t="shared" si="16"/>
        <v>46327</v>
      </c>
      <c r="R30" s="13">
        <f>Q30+29</f>
        <v>46356</v>
      </c>
      <c r="S30" s="13">
        <f t="shared" si="7"/>
        <v>46327</v>
      </c>
      <c r="T30" s="13">
        <f t="shared" si="8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9"/>
        <v>0</v>
      </c>
      <c r="Z30" s="36">
        <f t="shared" si="15"/>
        <v>0</v>
      </c>
      <c r="AA30" s="36">
        <f t="shared" si="10"/>
        <v>0</v>
      </c>
      <c r="AB30" s="36">
        <f t="shared" si="11"/>
        <v>135850</v>
      </c>
      <c r="AC30" s="36">
        <f t="shared" si="12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3"/>
        <v>0</v>
      </c>
      <c r="G31" s="39">
        <f t="shared" si="4"/>
        <v>0</v>
      </c>
      <c r="H31" s="39">
        <f t="shared" si="0"/>
        <v>0</v>
      </c>
      <c r="I31" s="3"/>
      <c r="J31" s="39">
        <f t="shared" si="1"/>
        <v>0</v>
      </c>
      <c r="K31" s="39">
        <f t="shared" si="5"/>
        <v>0</v>
      </c>
      <c r="L31" s="3"/>
      <c r="M31" s="3"/>
      <c r="N31" s="39">
        <f t="shared" si="2"/>
        <v>0</v>
      </c>
      <c r="O31" s="3"/>
      <c r="P31" s="38">
        <f t="shared" si="6"/>
        <v>0</v>
      </c>
      <c r="Q31" s="13">
        <f t="shared" si="16"/>
        <v>46357</v>
      </c>
      <c r="R31" s="13">
        <f>Q31+30</f>
        <v>46387</v>
      </c>
      <c r="S31" s="13">
        <f t="shared" si="7"/>
        <v>46357</v>
      </c>
      <c r="T31" s="13">
        <f t="shared" si="8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9"/>
        <v>0</v>
      </c>
      <c r="Z31" s="36">
        <f t="shared" si="15"/>
        <v>0</v>
      </c>
      <c r="AA31" s="36">
        <f t="shared" si="10"/>
        <v>0</v>
      </c>
      <c r="AB31" s="36">
        <f t="shared" si="11"/>
        <v>148200</v>
      </c>
      <c r="AC31" s="36">
        <f t="shared" si="12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3"/>
        <v>0</v>
      </c>
      <c r="G32" s="39">
        <f t="shared" si="4"/>
        <v>0</v>
      </c>
      <c r="H32" s="39">
        <f t="shared" si="0"/>
        <v>0</v>
      </c>
      <c r="I32" s="3"/>
      <c r="J32" s="39">
        <f t="shared" si="1"/>
        <v>0</v>
      </c>
      <c r="K32" s="39">
        <f t="shared" si="5"/>
        <v>0</v>
      </c>
      <c r="L32" s="3"/>
      <c r="M32" s="3"/>
      <c r="N32" s="39">
        <f t="shared" si="2"/>
        <v>0</v>
      </c>
      <c r="O32" s="3"/>
      <c r="P32" s="38">
        <f t="shared" si="6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9"/>
        <v>0</v>
      </c>
      <c r="Z32" s="36">
        <f t="shared" si="15"/>
        <v>0</v>
      </c>
      <c r="AA32" s="36">
        <f t="shared" si="10"/>
        <v>0</v>
      </c>
      <c r="AB32" s="36">
        <f>ALVMAX/360*V32</f>
        <v>148200</v>
      </c>
      <c r="AC32" s="36">
        <f t="shared" si="12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3"/>
        <v>0</v>
      </c>
      <c r="G33" s="39">
        <f t="shared" si="4"/>
        <v>0</v>
      </c>
      <c r="H33" s="39">
        <f t="shared" si="0"/>
        <v>0</v>
      </c>
      <c r="I33" s="3"/>
      <c r="J33" s="39">
        <f t="shared" si="1"/>
        <v>0</v>
      </c>
      <c r="K33" s="39">
        <f t="shared" si="5"/>
        <v>0</v>
      </c>
      <c r="L33" s="3"/>
      <c r="M33" s="3"/>
      <c r="N33" s="39">
        <f t="shared" si="2"/>
        <v>0</v>
      </c>
      <c r="O33" s="3"/>
      <c r="P33" s="38">
        <f t="shared" si="6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9"/>
        <v>0</v>
      </c>
      <c r="Z33" s="36">
        <f t="shared" si="15"/>
        <v>0</v>
      </c>
      <c r="AA33" s="36">
        <f t="shared" si="10"/>
        <v>0</v>
      </c>
      <c r="AB33" s="36">
        <f>ALVMAX/360*V33</f>
        <v>148200</v>
      </c>
      <c r="AC33" s="36">
        <f t="shared" si="12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jcSFguw4Ad4ssB56n12m2S3JQDybHstguntfx3NbNBy2Ew5E29+JQIFcxanjBJ/uAcMmLPG4Jg3gc9ONnDnJvg==" saltValue="GSjFJ3yivB3OylKlIhnKNg==" spinCount="100000" sheet="1" objects="1" scenarios="1"/>
  <mergeCells count="49">
    <mergeCell ref="A57:Q57"/>
    <mergeCell ref="A58:Q58"/>
    <mergeCell ref="A55:Q55"/>
    <mergeCell ref="A44:Q44"/>
    <mergeCell ref="G16:G17"/>
    <mergeCell ref="B16:B18"/>
    <mergeCell ref="I36:K36"/>
    <mergeCell ref="A45:Q45"/>
    <mergeCell ref="P16:P18"/>
    <mergeCell ref="A40:Q40"/>
    <mergeCell ref="M16:M17"/>
    <mergeCell ref="N16:N18"/>
    <mergeCell ref="O16:O18"/>
    <mergeCell ref="A16:A18"/>
    <mergeCell ref="A42:Q42"/>
    <mergeCell ref="A59:Q59"/>
    <mergeCell ref="Q17:R17"/>
    <mergeCell ref="S17:T17"/>
    <mergeCell ref="H4:I4"/>
    <mergeCell ref="H5:I5"/>
    <mergeCell ref="C4:E4"/>
    <mergeCell ref="C5:E5"/>
    <mergeCell ref="C6:E6"/>
    <mergeCell ref="C9:D9"/>
    <mergeCell ref="C12:D12"/>
    <mergeCell ref="D16:D18"/>
    <mergeCell ref="C16:C18"/>
    <mergeCell ref="A56:Q56"/>
    <mergeCell ref="D15:G15"/>
    <mergeCell ref="A43:Q43"/>
    <mergeCell ref="C7:E7"/>
    <mergeCell ref="A66:Q66"/>
    <mergeCell ref="A60:Q60"/>
    <mergeCell ref="A61:Q61"/>
    <mergeCell ref="A62:Q62"/>
    <mergeCell ref="A63:Q63"/>
    <mergeCell ref="A65:Q65"/>
    <mergeCell ref="A64:Q64"/>
    <mergeCell ref="C10:D10"/>
    <mergeCell ref="F36:G36"/>
    <mergeCell ref="I16:I18"/>
    <mergeCell ref="F16:F18"/>
    <mergeCell ref="A41:Q41"/>
    <mergeCell ref="E16:E18"/>
    <mergeCell ref="L16:L17"/>
    <mergeCell ref="A39:Q39"/>
    <mergeCell ref="H16:H17"/>
    <mergeCell ref="J16:J17"/>
    <mergeCell ref="K16:K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691903B7-8734-4A1B-A377-980A9C97F2F2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5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GGs3v/aNg2MrucoIi9+Tb4phsBKaclSo3H+wEB/BZGvQNtHVFx5xVzcd8MHfKZf3fBswP8UlHKQNnF3KyjrHGg==" saltValue="o6QZD3O1ccfyJxSpHqofUA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8351F7BB-85F8-4F57-8647-47387D87AF47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>
    <pageSetUpPr fitToPage="1"/>
  </sheetPr>
  <dimension ref="A1:AG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1" width="11.28515625" style="42" customWidth="1"/>
    <col min="32" max="33" width="11.28515625" style="42" hidden="1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u54sCPr+YWXW4kpiXjLXXXHlreJsyO9s8jQWZR7FVPs91jxjehihjJAGfezYV1Ur6EuYMs3sDMtk0ols8J7PyQ==" saltValue="pYQbCmNuHjp8KE4p5dNkrg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C508A8B4-ECC9-4D0F-A2B6-850040764B6B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>
    <pageSetUpPr fitToPage="1"/>
  </sheetPr>
  <dimension ref="A1:P60"/>
  <sheetViews>
    <sheetView showGridLines="0" zoomScaleNormal="100" workbookViewId="0">
      <selection activeCell="E7" sqref="E7"/>
    </sheetView>
  </sheetViews>
  <sheetFormatPr baseColWidth="10" defaultColWidth="11.28515625" defaultRowHeight="16.5" x14ac:dyDescent="0.3"/>
  <cols>
    <col min="1" max="1" width="16" style="42" customWidth="1"/>
    <col min="2" max="2" width="11.7109375" style="42" customWidth="1"/>
    <col min="3" max="3" width="10.28515625" style="42" customWidth="1"/>
    <col min="4" max="4" width="10.5703125" style="42" customWidth="1"/>
    <col min="5" max="5" width="11.28515625" style="42" customWidth="1"/>
    <col min="6" max="6" width="11.7109375" style="42" customWidth="1"/>
    <col min="7" max="13" width="10.28515625" style="42" customWidth="1"/>
    <col min="14" max="14" width="11.7109375" style="42" customWidth="1"/>
    <col min="15" max="15" width="10.28515625" style="42" customWidth="1"/>
    <col min="16" max="16" width="11.7109375" style="42" customWidth="1"/>
    <col min="17" max="16384" width="11.28515625" style="42"/>
  </cols>
  <sheetData>
    <row r="1" spans="1:16" s="6" customFormat="1" ht="20.25" x14ac:dyDescent="0.35">
      <c r="A1" s="4" t="s">
        <v>61</v>
      </c>
      <c r="C1" s="5">
        <f>Jahr</f>
        <v>2026</v>
      </c>
      <c r="P1" s="7">
        <f>Firma</f>
        <v>0</v>
      </c>
    </row>
    <row r="2" spans="1:16" s="6" customFormat="1" ht="20.25" x14ac:dyDescent="0.35">
      <c r="E2" s="8"/>
      <c r="P2" s="7">
        <f>Ort</f>
        <v>0</v>
      </c>
    </row>
    <row r="3" spans="1:16" s="6" customFormat="1" x14ac:dyDescent="0.3">
      <c r="P3" s="9"/>
    </row>
    <row r="4" spans="1:16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20.25" x14ac:dyDescent="0.35">
      <c r="A5" s="4" t="s">
        <v>86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3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3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x14ac:dyDescent="0.3"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</row>
    <row r="9" spans="1:16" x14ac:dyDescent="0.3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</row>
    <row r="10" spans="1:16" s="32" customFormat="1" ht="12.75" customHeight="1" x14ac:dyDescent="0.25">
      <c r="A10" s="102" t="s">
        <v>60</v>
      </c>
      <c r="B10" s="102" t="str">
        <f>Récapitulatif!C21</f>
        <v>Salaire AVS</v>
      </c>
      <c r="C10" s="127" t="str">
        <f>Récapitulatif!D21</f>
        <v>Non soumis à l'AVS</v>
      </c>
      <c r="D10" s="127" t="str">
        <f>Récapitulatif!E21</f>
        <v>Indemnités journ. maladie et accidents</v>
      </c>
      <c r="E10" s="102" t="str">
        <f>Récapitulatif!F21</f>
        <v>Allocations familiales</v>
      </c>
      <c r="F10" s="102" t="str">
        <f>Récapitulatif!G21</f>
        <v>Total salaire brut</v>
      </c>
      <c r="G10" s="107" t="str">
        <f>Récapitulatif!H21</f>
        <v>AVS</v>
      </c>
      <c r="H10" s="107" t="str">
        <f>Récapitulatif!I21</f>
        <v>AC</v>
      </c>
      <c r="I10" s="102" t="str">
        <f>Récapitulatif!J21</f>
        <v>LPP</v>
      </c>
      <c r="J10" s="107" t="str">
        <f>Récapitulatif!K21</f>
        <v>AANP</v>
      </c>
      <c r="K10" s="107" t="str">
        <f>Récapitulatif!L21</f>
        <v>IJM</v>
      </c>
      <c r="L10" s="105"/>
      <c r="M10" s="105"/>
      <c r="N10" s="102" t="str">
        <f>Récapitulatif!O21</f>
        <v>Salaire net</v>
      </c>
      <c r="O10" s="102" t="str">
        <f>Récapitulatif!P21</f>
        <v>Remb. Frais</v>
      </c>
      <c r="P10" s="102" t="str">
        <f>Récapitulatif!Q21</f>
        <v>Paiement</v>
      </c>
    </row>
    <row r="11" spans="1:16" s="32" customFormat="1" ht="14.25" x14ac:dyDescent="0.25">
      <c r="A11" s="103"/>
      <c r="B11" s="103"/>
      <c r="C11" s="128"/>
      <c r="D11" s="128"/>
      <c r="E11" s="103"/>
      <c r="F11" s="103"/>
      <c r="G11" s="108"/>
      <c r="H11" s="108"/>
      <c r="I11" s="103"/>
      <c r="J11" s="108"/>
      <c r="K11" s="108"/>
      <c r="L11" s="126"/>
      <c r="M11" s="126"/>
      <c r="N11" s="103"/>
      <c r="O11" s="103"/>
      <c r="P11" s="103"/>
    </row>
    <row r="12" spans="1:16" s="32" customFormat="1" ht="14.25" x14ac:dyDescent="0.15">
      <c r="A12" s="104"/>
      <c r="B12" s="104"/>
      <c r="C12" s="129"/>
      <c r="D12" s="129"/>
      <c r="E12" s="104"/>
      <c r="F12" s="104"/>
      <c r="G12" s="109"/>
      <c r="H12" s="109"/>
      <c r="I12" s="104"/>
      <c r="J12" s="109"/>
      <c r="K12" s="109"/>
      <c r="L12" s="33"/>
      <c r="M12" s="33"/>
      <c r="N12" s="104"/>
      <c r="O12" s="104"/>
      <c r="P12" s="104"/>
    </row>
    <row r="13" spans="1:16" s="32" customFormat="1" ht="14.25" x14ac:dyDescent="0.15">
      <c r="A13" s="31"/>
      <c r="B13" s="31"/>
      <c r="C13" s="31"/>
      <c r="D13" s="31"/>
      <c r="E13" s="31"/>
      <c r="F13" s="31"/>
      <c r="G13" s="35"/>
      <c r="H13" s="35"/>
      <c r="I13" s="31"/>
      <c r="J13" s="35"/>
      <c r="K13" s="35"/>
      <c r="L13" s="35"/>
      <c r="M13" s="35"/>
      <c r="N13" s="31"/>
      <c r="O13" s="31"/>
      <c r="P13" s="31"/>
    </row>
    <row r="14" spans="1:16" x14ac:dyDescent="0.3">
      <c r="A14" s="37" t="s">
        <v>62</v>
      </c>
      <c r="B14" s="39">
        <f>empl1!B20+empl2!B20+empl3!B20+empl4!B20+empl5!B20+empl6!B20+empl7!B20+empl8!B20+empl9!B20+empl10!B20+empl11!B20+empl12!B20+empl13!B20+empl14!B20+empl15!B20+empl16!B20+empl17!B20+empl18!B20+empl19!B20+empl20!B20</f>
        <v>0</v>
      </c>
      <c r="C14" s="39">
        <f>empl1!C20+empl2!C20+empl3!C20+empl4!C20+empl5!C20+empl6!C20+empl7!C20+empl8!C20+empl9!C20+empl10!C20+empl11!C20+empl12!C20+empl13!C20+empl14!C20+empl15!C20+empl16!C20+empl17!C20+empl18!C20+empl19!C20+empl20!C20</f>
        <v>0</v>
      </c>
      <c r="D14" s="39">
        <f>empl1!D20+empl2!D20+empl3!D20+empl4!D20+empl5!D20+empl6!D20+empl7!D20+empl8!D20+empl9!D20+empl10!D20+empl11!D20+empl12!D20+empl13!D20+empl14!D20+empl15!D20+empl16!D20+empl17!D20+empl18!D20+empl19!D20+empl20!D20</f>
        <v>0</v>
      </c>
      <c r="E14" s="39">
        <f>empl1!E20+empl2!E20+empl3!E20+empl4!E20+empl5!E20+empl6!E20+empl7!E20+empl8!E20+empl9!E20+empl10!E20+empl11!E20+empl12!E20+empl13!E20+empl14!E20+empl15!E20+empl16!E20+empl17!E20+empl18!E20+empl19!E20+empl20!E20</f>
        <v>0</v>
      </c>
      <c r="F14" s="38">
        <f>empl1!F20+empl2!F20+empl3!F20+empl4!F20+empl5!F20+empl6!F20+empl7!F20+empl8!F20+empl9!F20+empl10!F20+empl11!F20+empl12!F20+empl13!F20+empl14!F20+empl15!F20+empl16!F20+empl17!F20+empl18!F20+empl19!F20+empl20!F20</f>
        <v>0</v>
      </c>
      <c r="G14" s="39">
        <f>empl1!G20+empl2!G20+empl3!G20+empl4!G20+empl5!G20+empl6!G20+empl7!G20+empl8!G20+empl9!G20+empl10!G20+empl11!G20+empl12!G20+empl13!G20+empl14!G20+empl15!G20+empl16!G20+empl17!G20+empl18!G20+empl19!G20+empl20!G20</f>
        <v>0</v>
      </c>
      <c r="H14" s="39">
        <f>empl1!H20+empl2!H20+empl3!H20+empl4!H20+empl5!H20+empl6!H20+empl7!H20+empl8!H20+empl9!H20+empl10!H20+empl11!H20+empl12!H20+empl13!H20+empl14!H20+empl15!H20+empl16!H20+empl17!H20+empl18!H20+empl19!H20+empl20!H20</f>
        <v>0</v>
      </c>
      <c r="I14" s="39">
        <f>empl1!I20+empl2!I20+empl3!I20+empl4!I20+empl5!I20+empl6!I20+empl7!I20+empl8!I20+empl9!I20+empl10!I20+empl11!I20+empl12!I20+empl13!I20+empl14!I20+empl15!I20+empl16!I20+empl17!I20+empl18!I20+empl19!I20+empl20!I20</f>
        <v>0</v>
      </c>
      <c r="J14" s="39">
        <f>empl1!J20+empl2!J20+empl3!J20+empl4!J20+empl5!J20+empl6!J20+empl7!J20+empl8!J20+empl9!J20+empl10!J20+empl11!J20+empl12!J20+empl13!J20+empl14!J20+empl15!J20+empl16!J20+empl17!J20+empl18!J20+empl19!J20+empl20!J20</f>
        <v>0</v>
      </c>
      <c r="K14" s="39">
        <f>empl1!K20+empl2!K20+empl3!K20+empl4!K20+empl5!K20+empl6!K20+empl7!K20+empl8!K20+empl9!K20+empl10!K20+empl11!K20+empl12!K20+empl13!K20+empl14!K20+empl15!K20+empl16!K20+empl17!K20+empl18!K20+empl19!K20+empl20!K20</f>
        <v>0</v>
      </c>
      <c r="L14" s="39">
        <f>empl1!L20+empl2!L20+empl3!L20+empl4!L20+empl5!L20+empl6!L20+empl7!L20+empl8!L20+empl9!L20+empl10!L20+empl11!L20+empl12!L20+empl13!L20+empl14!L20+empl15!L20+empl16!L20+empl17!L20+empl18!L20+empl19!L20+empl20!L20</f>
        <v>0</v>
      </c>
      <c r="M14" s="39">
        <f>empl1!M20+empl2!M20+empl3!M20+empl4!M20+empl5!M20+empl6!M20+empl7!M20+empl8!M20+empl9!M20+empl10!M20+empl11!M20+empl12!M20+empl13!M20+empl14!M20+empl15!M20+empl16!M20+empl17!M20+empl18!M20+empl19!M20+empl20!M20</f>
        <v>0</v>
      </c>
      <c r="N14" s="39">
        <f>empl1!N20+empl2!N20+empl3!N20+empl4!N20+empl5!N20+empl6!N20+empl7!N20+empl8!N20+empl9!N20+empl10!N20+empl11!N20+empl12!N20+empl13!N20+empl14!N20+empl15!N20+empl16!N20+empl17!N20+empl18!N20+empl19!N20+empl20!N20</f>
        <v>0</v>
      </c>
      <c r="O14" s="39">
        <f>empl1!O20+empl2!O20+empl3!O20+empl4!O20+empl5!O20+empl6!O20+empl7!O20+empl8!O20+empl9!O20+empl10!O20+empl11!O20+empl12!O20+empl13!O20+empl14!O20+empl15!O20+empl16!O20+empl17!O20+empl18!O20+empl19!O20+empl20!O20</f>
        <v>0</v>
      </c>
      <c r="P14" s="38">
        <f>empl1!P20+empl2!P20+empl3!P20+empl4!P20+empl5!P20+empl6!P20+empl7!P20+empl8!P20+empl9!P20+empl10!P20+empl11!P20+empl12!P20+empl13!P20+empl14!P20+empl15!P20+empl16!P20+empl17!P20+empl18!P20+empl19!P20+empl20!P20</f>
        <v>0</v>
      </c>
    </row>
    <row r="15" spans="1:16" x14ac:dyDescent="0.3">
      <c r="A15" s="37" t="s">
        <v>63</v>
      </c>
      <c r="B15" s="39">
        <f>empl1!B21+empl2!B21+empl3!B21+empl4!B21+empl5!B21+empl6!B21+empl7!B21+empl8!B21+empl9!B21+empl10!B21+empl11!B21+empl12!B21+empl13!B21+empl14!B21+empl15!B21+empl16!B21+empl17!B21+empl18!B21+empl19!B21+empl20!B21</f>
        <v>0</v>
      </c>
      <c r="C15" s="39">
        <f>empl1!C21+empl2!C21+empl3!C21+empl4!C21+empl5!C21+empl6!C21+empl7!C21+empl8!C21+empl9!C21+empl10!C21+empl11!C21+empl12!C21+empl13!C21+empl14!C21+empl15!C21+empl16!C21+empl17!C21+empl18!C21+empl19!C21+empl20!C21</f>
        <v>0</v>
      </c>
      <c r="D15" s="39">
        <f>empl1!D21+empl2!D21+empl3!D21+empl4!D21+empl5!D21+empl6!D21+empl7!D21+empl8!D21+empl9!D21+empl10!D21+empl11!D21+empl12!D21+empl13!D21+empl14!D21+empl15!D21+empl16!D21+empl17!D21+empl18!D21+empl19!D21+empl20!D21</f>
        <v>0</v>
      </c>
      <c r="E15" s="39">
        <f>empl1!E21+empl2!E21+empl3!E21+empl4!E21+empl5!E21+empl6!E21+empl7!E21+empl8!E21+empl9!E21+empl10!E21+empl11!E21+empl12!E21+empl13!E21+empl14!E21+empl15!E21+empl16!E21+empl17!E21+empl18!E21+empl19!E21+empl20!E21</f>
        <v>0</v>
      </c>
      <c r="F15" s="38">
        <f>empl1!F21+empl2!F21+empl3!F21+empl4!F21+empl5!F21+empl6!F21+empl7!F21+empl8!F21+empl9!F21+empl10!F21+empl11!F21+empl12!F21+empl13!F21+empl14!F21+empl15!F21+empl16!F21+empl17!F21+empl18!F21+empl19!F21+empl20!F21</f>
        <v>0</v>
      </c>
      <c r="G15" s="39">
        <f>empl1!G21+empl2!G21+empl3!G21+empl4!G21+empl5!G21+empl6!G21+empl7!G21+empl8!G21+empl9!G21+empl10!G21+empl11!G21+empl12!G21+empl13!G21+empl14!G21+empl15!G21+empl16!G21+empl17!G21+empl18!G21+empl19!G21+empl20!G21</f>
        <v>0</v>
      </c>
      <c r="H15" s="39">
        <f>empl1!H21+empl2!H21+empl3!H21+empl4!H21+empl5!H21+empl6!H21+empl7!H21+empl8!H21+empl9!H21+empl10!H21+empl11!H21+empl12!H21+empl13!H21+empl14!H21+empl15!H21+empl16!H21+empl17!H21+empl18!H21+empl19!H21+empl20!H21</f>
        <v>0</v>
      </c>
      <c r="I15" s="39">
        <f>empl1!I21+empl2!I21+empl3!I21+empl4!I21+empl5!I21+empl6!I21+empl7!I21+empl8!I21+empl9!I21+empl10!I21+empl11!I21+empl12!I21+empl13!I21+empl14!I21+empl15!I21+empl16!I21+empl17!I21+empl18!I21+empl19!I21+empl20!I21</f>
        <v>0</v>
      </c>
      <c r="J15" s="39">
        <f>empl1!J21+empl2!J21+empl3!J21+empl4!J21+empl5!J21+empl6!J21+empl7!J21+empl8!J21+empl9!J21+empl10!J21+empl11!J21+empl12!J21+empl13!J21+empl14!J21+empl15!J21+empl16!J21+empl17!J21+empl18!J21+empl19!J21+empl20!J21</f>
        <v>0</v>
      </c>
      <c r="K15" s="39">
        <f>empl1!K21+empl2!K21+empl3!K21+empl4!K21+empl5!K21+empl6!K21+empl7!K21+empl8!K21+empl9!K21+empl10!K21+empl11!K21+empl12!K21+empl13!K21+empl14!K21+empl15!K21+empl16!K21+empl17!K21+empl18!K21+empl19!K21+empl20!K21</f>
        <v>0</v>
      </c>
      <c r="L15" s="39">
        <f>empl1!L21+empl2!L21+empl3!L21+empl4!L21+empl5!L21+empl6!L21+empl7!L21+empl8!L21+empl9!L21+empl10!L21+empl11!L21+empl12!L21+empl13!L21+empl14!L21+empl15!L21+empl16!L21+empl17!L21+empl18!L21+empl19!L21+empl20!L21</f>
        <v>0</v>
      </c>
      <c r="M15" s="39">
        <f>empl1!M21+empl2!M21+empl3!M21+empl4!M21+empl5!M21+empl6!M21+empl7!M21+empl8!M21+empl9!M21+empl10!M21+empl11!M21+empl12!M21+empl13!M21+empl14!M21+empl15!M21+empl16!M21+empl17!M21+empl18!M21+empl19!M21+empl20!M21</f>
        <v>0</v>
      </c>
      <c r="N15" s="39">
        <f>empl1!N21+empl2!N21+empl3!N21+empl4!N21+empl5!N21+empl6!N21+empl7!N21+empl8!N21+empl9!N21+empl10!N21+empl11!N21+empl12!N21+empl13!N21+empl14!N21+empl15!N21+empl16!N21+empl17!N21+empl18!N21+empl19!N21+empl20!N21</f>
        <v>0</v>
      </c>
      <c r="O15" s="39">
        <f>empl1!O21+empl2!O21+empl3!O21+empl4!O21+empl5!O21+empl6!O21+empl7!O21+empl8!O21+empl9!O21+empl10!O21+empl11!O21+empl12!O21+empl13!O21+empl14!O21+empl15!O21+empl16!O21+empl17!O21+empl18!O21+empl19!O21+empl20!O21</f>
        <v>0</v>
      </c>
      <c r="P15" s="38">
        <f>empl1!P21+empl2!P21+empl3!P21+empl4!P21+empl5!P21+empl6!P21+empl7!P21+empl8!P21+empl9!P21+empl10!P21+empl11!P21+empl12!P21+empl13!P21+empl14!P21+empl15!P21+empl16!P21+empl17!P21+empl18!P21+empl19!P21+empl20!P21</f>
        <v>0</v>
      </c>
    </row>
    <row r="16" spans="1:16" x14ac:dyDescent="0.3">
      <c r="A16" s="37" t="s">
        <v>64</v>
      </c>
      <c r="B16" s="39">
        <f>empl1!B22+empl2!B22+empl3!B22+empl4!B22+empl5!B22+empl6!B22+empl7!B22+empl8!B22+empl9!B22+empl10!B22+empl11!B22+empl12!B22+empl13!B22+empl14!B22+empl15!B22+empl16!B22+empl17!B22+empl18!B22+empl19!B22+empl20!B22</f>
        <v>0</v>
      </c>
      <c r="C16" s="39">
        <f>empl1!C22+empl2!C22+empl3!C22+empl4!C22+empl5!C22+empl6!C22+empl7!C22+empl8!C22+empl9!C22+empl10!C22+empl11!C22+empl12!C22+empl13!C22+empl14!C22+empl15!C22+empl16!C22+empl17!C22+empl18!C22+empl19!C22+empl20!C22</f>
        <v>0</v>
      </c>
      <c r="D16" s="39">
        <f>empl1!D22+empl2!D22+empl3!D22+empl4!D22+empl5!D22+empl6!D22+empl7!D22+empl8!D22+empl9!D22+empl10!D22+empl11!D22+empl12!D22+empl13!D22+empl14!D22+empl15!D22+empl16!D22+empl17!D22+empl18!D22+empl19!D22+empl20!D22</f>
        <v>0</v>
      </c>
      <c r="E16" s="39">
        <f>empl1!E22+empl2!E22+empl3!E22+empl4!E22+empl5!E22+empl6!E22+empl7!E22+empl8!E22+empl9!E22+empl10!E22+empl11!E22+empl12!E22+empl13!E22+empl14!E22+empl15!E22+empl16!E22+empl17!E22+empl18!E22+empl19!E22+empl20!E22</f>
        <v>0</v>
      </c>
      <c r="F16" s="38">
        <f>empl1!F22+empl2!F22+empl3!F22+empl4!F22+empl5!F22+empl6!F22+empl7!F22+empl8!F22+empl9!F22+empl10!F22+empl11!F22+empl12!F22+empl13!F22+empl14!F22+empl15!F22+empl16!F22+empl17!F22+empl18!F22+empl19!F22+empl20!F22</f>
        <v>0</v>
      </c>
      <c r="G16" s="39">
        <f>empl1!G22+empl2!G22+empl3!G22+empl4!G22+empl5!G22+empl6!G22+empl7!G22+empl8!G22+empl9!G22+empl10!G22+empl11!G22+empl12!G22+empl13!G22+empl14!G22+empl15!G22+empl16!G22+empl17!G22+empl18!G22+empl19!G22+empl20!G22</f>
        <v>0</v>
      </c>
      <c r="H16" s="39">
        <f>empl1!H22+empl2!H22+empl3!H22+empl4!H22+empl5!H22+empl6!H22+empl7!H22+empl8!H22+empl9!H22+empl10!H22+empl11!H22+empl12!H22+empl13!H22+empl14!H22+empl15!H22+empl16!H22+empl17!H22+empl18!H22+empl19!H22+empl20!H22</f>
        <v>0</v>
      </c>
      <c r="I16" s="39">
        <f>empl1!I22+empl2!I22+empl3!I22+empl4!I22+empl5!I22+empl6!I22+empl7!I22+empl8!I22+empl9!I22+empl10!I22+empl11!I22+empl12!I22+empl13!I22+empl14!I22+empl15!I22+empl16!I22+empl17!I22+empl18!I22+empl19!I22+empl20!I22</f>
        <v>0</v>
      </c>
      <c r="J16" s="39">
        <f>empl1!J22+empl2!J22+empl3!J22+empl4!J22+empl5!J22+empl6!J22+empl7!J22+empl8!J22+empl9!J22+empl10!J22+empl11!J22+empl12!J22+empl13!J22+empl14!J22+empl15!J22+empl16!J22+empl17!J22+empl18!J22+empl19!J22+empl20!J22</f>
        <v>0</v>
      </c>
      <c r="K16" s="39">
        <f>empl1!K22+empl2!K22+empl3!K22+empl4!K22+empl5!K22+empl6!K22+empl7!K22+empl8!K22+empl9!K22+empl10!K22+empl11!K22+empl12!K22+empl13!K22+empl14!K22+empl15!K22+empl16!K22+empl17!K22+empl18!K22+empl19!K22+empl20!K22</f>
        <v>0</v>
      </c>
      <c r="L16" s="39">
        <f>empl1!L22+empl2!L22+empl3!L22+empl4!L22+empl5!L22+empl6!L22+empl7!L22+empl8!L22+empl9!L22+empl10!L22+empl11!L22+empl12!L22+empl13!L22+empl14!L22+empl15!L22+empl16!L22+empl17!L22+empl18!L22+empl19!L22+empl20!L22</f>
        <v>0</v>
      </c>
      <c r="M16" s="39">
        <f>empl1!M22+empl2!M22+empl3!M22+empl4!M22+empl5!M22+empl6!M22+empl7!M22+empl8!M22+empl9!M22+empl10!M22+empl11!M22+empl12!M22+empl13!M22+empl14!M22+empl15!M22+empl16!M22+empl17!M22+empl18!M22+empl19!M22+empl20!M22</f>
        <v>0</v>
      </c>
      <c r="N16" s="39">
        <f>empl1!N22+empl2!N22+empl3!N22+empl4!N22+empl5!N22+empl6!N22+empl7!N22+empl8!N22+empl9!N22+empl10!N22+empl11!N22+empl12!N22+empl13!N22+empl14!N22+empl15!N22+empl16!N22+empl17!N22+empl18!N22+empl19!N22+empl20!N22</f>
        <v>0</v>
      </c>
      <c r="O16" s="39">
        <f>empl1!O22+empl2!O22+empl3!O22+empl4!O22+empl5!O22+empl6!O22+empl7!O22+empl8!O22+empl9!O22+empl10!O22+empl11!O22+empl12!O22+empl13!O22+empl14!O22+empl15!O22+empl16!O22+empl17!O22+empl18!O22+empl19!O22+empl20!O22</f>
        <v>0</v>
      </c>
      <c r="P16" s="38">
        <f>empl1!P22+empl2!P22+empl3!P22+empl4!P22+empl5!P22+empl6!P22+empl7!P22+empl8!P22+empl9!P22+empl10!P22+empl11!P22+empl12!P22+empl13!P22+empl14!P22+empl15!P22+empl16!P22+empl17!P22+empl18!P22+empl19!P22+empl20!P22</f>
        <v>0</v>
      </c>
    </row>
    <row r="17" spans="1:16" x14ac:dyDescent="0.3">
      <c r="A17" s="37" t="s">
        <v>65</v>
      </c>
      <c r="B17" s="39">
        <f>empl1!B23+empl2!B23+empl3!B23+empl4!B23+empl5!B23+empl6!B23+empl7!B23+empl8!B23+empl9!B23+empl10!B23+empl11!B23+empl12!B23+empl13!B23+empl14!B23+empl15!B23+empl16!B23+empl17!B23+empl18!B23+empl19!B23+empl20!B23</f>
        <v>0</v>
      </c>
      <c r="C17" s="39">
        <f>empl1!C23+empl2!C23+empl3!C23+empl4!C23+empl5!C23+empl6!C23+empl7!C23+empl8!C23+empl9!C23+empl10!C23+empl11!C23+empl12!C23+empl13!C23+empl14!C23+empl15!C23+empl16!C23+empl17!C23+empl18!C23+empl19!C23+empl20!C23</f>
        <v>0</v>
      </c>
      <c r="D17" s="39">
        <f>empl1!D23+empl2!D23+empl3!D23+empl4!D23+empl5!D23+empl6!D23+empl7!D23+empl8!D23+empl9!D23+empl10!D23+empl11!D23+empl12!D23+empl13!D23+empl14!D23+empl15!D23+empl16!D23+empl17!D23+empl18!D23+empl19!D23+empl20!D23</f>
        <v>0</v>
      </c>
      <c r="E17" s="39">
        <f>empl1!E23+empl2!E23+empl3!E23+empl4!E23+empl5!E23+empl6!E23+empl7!E23+empl8!E23+empl9!E23+empl10!E23+empl11!E23+empl12!E23+empl13!E23+empl14!E23+empl15!E23+empl16!E23+empl17!E23+empl18!E23+empl19!E23+empl20!E23</f>
        <v>0</v>
      </c>
      <c r="F17" s="38">
        <f>empl1!F23+empl2!F23+empl3!F23+empl4!F23+empl5!F23+empl6!F23+empl7!F23+empl8!F23+empl9!F23+empl10!F23+empl11!F23+empl12!F23+empl13!F23+empl14!F23+empl15!F23+empl16!F23+empl17!F23+empl18!F23+empl19!F23+empl20!F23</f>
        <v>0</v>
      </c>
      <c r="G17" s="39">
        <f>empl1!G23+empl2!G23+empl3!G23+empl4!G23+empl5!G23+empl6!G23+empl7!G23+empl8!G23+empl9!G23+empl10!G23+empl11!G23+empl12!G23+empl13!G23+empl14!G23+empl15!G23+empl16!G23+empl17!G23+empl18!G23+empl19!G23+empl20!G23</f>
        <v>0</v>
      </c>
      <c r="H17" s="39">
        <f>empl1!H23+empl2!H23+empl3!H23+empl4!H23+empl5!H23+empl6!H23+empl7!H23+empl8!H23+empl9!H23+empl10!H23+empl11!H23+empl12!H23+empl13!H23+empl14!H23+empl15!H23+empl16!H23+empl17!H23+empl18!H23+empl19!H23+empl20!H23</f>
        <v>0</v>
      </c>
      <c r="I17" s="39">
        <f>empl1!I23+empl2!I23+empl3!I23+empl4!I23+empl5!I23+empl6!I23+empl7!I23+empl8!I23+empl9!I23+empl10!I23+empl11!I23+empl12!I23+empl13!I23+empl14!I23+empl15!I23+empl16!I23+empl17!I23+empl18!I23+empl19!I23+empl20!I23</f>
        <v>0</v>
      </c>
      <c r="J17" s="39">
        <f>empl1!J23+empl2!J23+empl3!J23+empl4!J23+empl5!J23+empl6!J23+empl7!J23+empl8!J23+empl9!J23+empl10!J23+empl11!J23+empl12!J23+empl13!J23+empl14!J23+empl15!J23+empl16!J23+empl17!J23+empl18!J23+empl19!J23+empl20!J23</f>
        <v>0</v>
      </c>
      <c r="K17" s="39">
        <f>empl1!K23+empl2!K23+empl3!K23+empl4!K23+empl5!K23+empl6!K23+empl7!K23+empl8!K23+empl9!K23+empl10!K23+empl11!K23+empl12!K23+empl13!K23+empl14!K23+empl15!K23+empl16!K23+empl17!K23+empl18!K23+empl19!K23+empl20!K23</f>
        <v>0</v>
      </c>
      <c r="L17" s="39">
        <f>empl1!L23+empl2!L23+empl3!L23+empl4!L23+empl5!L23+empl6!L23+empl7!L23+empl8!L23+empl9!L23+empl10!L23+empl11!L23+empl12!L23+empl13!L23+empl14!L23+empl15!L23+empl16!L23+empl17!L23+empl18!L23+empl19!L23+empl20!L23</f>
        <v>0</v>
      </c>
      <c r="M17" s="39">
        <f>empl1!M23+empl2!M23+empl3!M23+empl4!M23+empl5!M23+empl6!M23+empl7!M23+empl8!M23+empl9!M23+empl10!M23+empl11!M23+empl12!M23+empl13!M23+empl14!M23+empl15!M23+empl16!M23+empl17!M23+empl18!M23+empl19!M23+empl20!M23</f>
        <v>0</v>
      </c>
      <c r="N17" s="39">
        <f>empl1!N23+empl2!N23+empl3!N23+empl4!N23+empl5!N23+empl6!N23+empl7!N23+empl8!N23+empl9!N23+empl10!N23+empl11!N23+empl12!N23+empl13!N23+empl14!N23+empl15!N23+empl16!N23+empl17!N23+empl18!N23+empl19!N23+empl20!N23</f>
        <v>0</v>
      </c>
      <c r="O17" s="39">
        <f>empl1!O23+empl2!O23+empl3!O23+empl4!O23+empl5!O23+empl6!O23+empl7!O23+empl8!O23+empl9!O23+empl10!O23+empl11!O23+empl12!O23+empl13!O23+empl14!O23+empl15!O23+empl16!O23+empl17!O23+empl18!O23+empl19!O23+empl20!O23</f>
        <v>0</v>
      </c>
      <c r="P17" s="38">
        <f>empl1!P23+empl2!P23+empl3!P23+empl4!P23+empl5!P23+empl6!P23+empl7!P23+empl8!P23+empl9!P23+empl10!P23+empl11!P23+empl12!P23+empl13!P23+empl14!P23+empl15!P23+empl16!P23+empl17!P23+empl18!P23+empl19!P23+empl20!P23</f>
        <v>0</v>
      </c>
    </row>
    <row r="18" spans="1:16" x14ac:dyDescent="0.3">
      <c r="A18" s="37" t="s">
        <v>66</v>
      </c>
      <c r="B18" s="39">
        <f>empl1!B24+empl2!B24+empl3!B24+empl4!B24+empl5!B24+empl6!B24+empl7!B24+empl8!B24+empl9!B24+empl10!B24+empl11!B24+empl12!B24+empl13!B24+empl14!B24+empl15!B24+empl16!B24+empl17!B24+empl18!B24+empl19!B24+empl20!B24</f>
        <v>0</v>
      </c>
      <c r="C18" s="39">
        <f>empl1!C24+empl2!C24+empl3!C24+empl4!C24+empl5!C24+empl6!C24+empl7!C24+empl8!C24+empl9!C24+empl10!C24+empl11!C24+empl12!C24+empl13!C24+empl14!C24+empl15!C24+empl16!C24+empl17!C24+empl18!C24+empl19!C24+empl20!C24</f>
        <v>0</v>
      </c>
      <c r="D18" s="39">
        <f>empl1!D24+empl2!D24+empl3!D24+empl4!D24+empl5!D24+empl6!D24+empl7!D24+empl8!D24+empl9!D24+empl10!D24+empl11!D24+empl12!D24+empl13!D24+empl14!D24+empl15!D24+empl16!D24+empl17!D24+empl18!D24+empl19!D24+empl20!D24</f>
        <v>0</v>
      </c>
      <c r="E18" s="39">
        <f>empl1!E24+empl2!E24+empl3!E24+empl4!E24+empl5!E24+empl6!E24+empl7!E24+empl8!E24+empl9!E24+empl10!E24+empl11!E24+empl12!E24+empl13!E24+empl14!E24+empl15!E24+empl16!E24+empl17!E24+empl18!E24+empl19!E24+empl20!E24</f>
        <v>0</v>
      </c>
      <c r="F18" s="38">
        <f>empl1!F24+empl2!F24+empl3!F24+empl4!F24+empl5!F24+empl6!F24+empl7!F24+empl8!F24+empl9!F24+empl10!F24+empl11!F24+empl12!F24+empl13!F24+empl14!F24+empl15!F24+empl16!F24+empl17!F24+empl18!F24+empl19!F24+empl20!F24</f>
        <v>0</v>
      </c>
      <c r="G18" s="39">
        <f>empl1!G24+empl2!G24+empl3!G24+empl4!G24+empl5!G24+empl6!G24+empl7!G24+empl8!G24+empl9!G24+empl10!G24+empl11!G24+empl12!G24+empl13!G24+empl14!G24+empl15!G24+empl16!G24+empl17!G24+empl18!G24+empl19!G24+empl20!G24</f>
        <v>0</v>
      </c>
      <c r="H18" s="39">
        <f>empl1!H24+empl2!H24+empl3!H24+empl4!H24+empl5!H24+empl6!H24+empl7!H24+empl8!H24+empl9!H24+empl10!H24+empl11!H24+empl12!H24+empl13!H24+empl14!H24+empl15!H24+empl16!H24+empl17!H24+empl18!H24+empl19!H24+empl20!H24</f>
        <v>0</v>
      </c>
      <c r="I18" s="39">
        <f>empl1!I24+empl2!I24+empl3!I24+empl4!I24+empl5!I24+empl6!I24+empl7!I24+empl8!I24+empl9!I24+empl10!I24+empl11!I24+empl12!I24+empl13!I24+empl14!I24+empl15!I24+empl16!I24+empl17!I24+empl18!I24+empl19!I24+empl20!I24</f>
        <v>0</v>
      </c>
      <c r="J18" s="39">
        <f>empl1!J24+empl2!J24+empl3!J24+empl4!J24+empl5!J24+empl6!J24+empl7!J24+empl8!J24+empl9!J24+empl10!J24+empl11!J24+empl12!J24+empl13!J24+empl14!J24+empl15!J24+empl16!J24+empl17!J24+empl18!J24+empl19!J24+empl20!J24</f>
        <v>0</v>
      </c>
      <c r="K18" s="39">
        <f>empl1!K24+empl2!K24+empl3!K24+empl4!K24+empl5!K24+empl6!K24+empl7!K24+empl8!K24+empl9!K24+empl10!K24+empl11!K24+empl12!K24+empl13!K24+empl14!K24+empl15!K24+empl16!K24+empl17!K24+empl18!K24+empl19!K24+empl20!K24</f>
        <v>0</v>
      </c>
      <c r="L18" s="39">
        <f>empl1!L24+empl2!L24+empl3!L24+empl4!L24+empl5!L24+empl6!L24+empl7!L24+empl8!L24+empl9!L24+empl10!L24+empl11!L24+empl12!L24+empl13!L24+empl14!L24+empl15!L24+empl16!L24+empl17!L24+empl18!L24+empl19!L24+empl20!L24</f>
        <v>0</v>
      </c>
      <c r="M18" s="39">
        <f>empl1!M24+empl2!M24+empl3!M24+empl4!M24+empl5!M24+empl6!M24+empl7!M24+empl8!M24+empl9!M24+empl10!M24+empl11!M24+empl12!M24+empl13!M24+empl14!M24+empl15!M24+empl16!M24+empl17!M24+empl18!M24+empl19!M24+empl20!M24</f>
        <v>0</v>
      </c>
      <c r="N18" s="39">
        <f>empl1!N24+empl2!N24+empl3!N24+empl4!N24+empl5!N24+empl6!N24+empl7!N24+empl8!N24+empl9!N24+empl10!N24+empl11!N24+empl12!N24+empl13!N24+empl14!N24+empl15!N24+empl16!N24+empl17!N24+empl18!N24+empl19!N24+empl20!N24</f>
        <v>0</v>
      </c>
      <c r="O18" s="39">
        <f>empl1!O24+empl2!O24+empl3!O24+empl4!O24+empl5!O24+empl6!O24+empl7!O24+empl8!O24+empl9!O24+empl10!O24+empl11!O24+empl12!O24+empl13!O24+empl14!O24+empl15!O24+empl16!O24+empl17!O24+empl18!O24+empl19!O24+empl20!O24</f>
        <v>0</v>
      </c>
      <c r="P18" s="38">
        <f>empl1!P24+empl2!P24+empl3!P24+empl4!P24+empl5!P24+empl6!P24+empl7!P24+empl8!P24+empl9!P24+empl10!P24+empl11!P24+empl12!P24+empl13!P24+empl14!P24+empl15!P24+empl16!P24+empl17!P24+empl18!P24+empl19!P24+empl20!P24</f>
        <v>0</v>
      </c>
    </row>
    <row r="19" spans="1:16" x14ac:dyDescent="0.3">
      <c r="A19" s="37" t="s">
        <v>67</v>
      </c>
      <c r="B19" s="39">
        <f>empl1!B25+empl2!B25+empl3!B25+empl4!B25+empl5!B25+empl6!B25+empl7!B25+empl8!B25+empl9!B25+empl10!B25+empl11!B25+empl12!B25+empl13!B25+empl14!B25+empl15!B25+empl16!B25+empl17!B25+empl18!B25+empl19!B25+empl20!B25</f>
        <v>0</v>
      </c>
      <c r="C19" s="39">
        <f>empl1!C25+empl2!C25+empl3!C25+empl4!C25+empl5!C25+empl6!C25+empl7!C25+empl8!C25+empl9!C25+empl10!C25+empl11!C25+empl12!C25+empl13!C25+empl14!C25+empl15!C25+empl16!C25+empl17!C25+empl18!C25+empl19!C25+empl20!C25</f>
        <v>0</v>
      </c>
      <c r="D19" s="39">
        <f>empl1!D25+empl2!D25+empl3!D25+empl4!D25+empl5!D25+empl6!D25+empl7!D25+empl8!D25+empl9!D25+empl10!D25+empl11!D25+empl12!D25+empl13!D25+empl14!D25+empl15!D25+empl16!D25+empl17!D25+empl18!D25+empl19!D25+empl20!D25</f>
        <v>0</v>
      </c>
      <c r="E19" s="39">
        <f>empl1!E25+empl2!E25+empl3!E25+empl4!E25+empl5!E25+empl6!E25+empl7!E25+empl8!E25+empl9!E25+empl10!E25+empl11!E25+empl12!E25+empl13!E25+empl14!E25+empl15!E25+empl16!E25+empl17!E25+empl18!E25+empl19!E25+empl20!E25</f>
        <v>0</v>
      </c>
      <c r="F19" s="38">
        <f>empl1!F25+empl2!F25+empl3!F25+empl4!F25+empl5!F25+empl6!F25+empl7!F25+empl8!F25+empl9!F25+empl10!F25+empl11!F25+empl12!F25+empl13!F25+empl14!F25+empl15!F25+empl16!F25+empl17!F25+empl18!F25+empl19!F25+empl20!F25</f>
        <v>0</v>
      </c>
      <c r="G19" s="39">
        <f>empl1!G25+empl2!G25+empl3!G25+empl4!G25+empl5!G25+empl6!G25+empl7!G25+empl8!G25+empl9!G25+empl10!G25+empl11!G25+empl12!G25+empl13!G25+empl14!G25+empl15!G25+empl16!G25+empl17!G25+empl18!G25+empl19!G25+empl20!G25</f>
        <v>0</v>
      </c>
      <c r="H19" s="39">
        <f>empl1!H25+empl2!H25+empl3!H25+empl4!H25+empl5!H25+empl6!H25+empl7!H25+empl8!H25+empl9!H25+empl10!H25+empl11!H25+empl12!H25+empl13!H25+empl14!H25+empl15!H25+empl16!H25+empl17!H25+empl18!H25+empl19!H25+empl20!H25</f>
        <v>0</v>
      </c>
      <c r="I19" s="39">
        <f>empl1!I25+empl2!I25+empl3!I25+empl4!I25+empl5!I25+empl6!I25+empl7!I25+empl8!I25+empl9!I25+empl10!I25+empl11!I25+empl12!I25+empl13!I25+empl14!I25+empl15!I25+empl16!I25+empl17!I25+empl18!I25+empl19!I25+empl20!I25</f>
        <v>0</v>
      </c>
      <c r="J19" s="39">
        <f>empl1!J25+empl2!J25+empl3!J25+empl4!J25+empl5!J25+empl6!J25+empl7!J25+empl8!J25+empl9!J25+empl10!J25+empl11!J25+empl12!J25+empl13!J25+empl14!J25+empl15!J25+empl16!J25+empl17!J25+empl18!J25+empl19!J25+empl20!J25</f>
        <v>0</v>
      </c>
      <c r="K19" s="39">
        <f>empl1!K25+empl2!K25+empl3!K25+empl4!K25+empl5!K25+empl6!K25+empl7!K25+empl8!K25+empl9!K25+empl10!K25+empl11!K25+empl12!K25+empl13!K25+empl14!K25+empl15!K25+empl16!K25+empl17!K25+empl18!K25+empl19!K25+empl20!K25</f>
        <v>0</v>
      </c>
      <c r="L19" s="39">
        <f>empl1!L25+empl2!L25+empl3!L25+empl4!L25+empl5!L25+empl6!L25+empl7!L25+empl8!L25+empl9!L25+empl10!L25+empl11!L25+empl12!L25+empl13!L25+empl14!L25+empl15!L25+empl16!L25+empl17!L25+empl18!L25+empl19!L25+empl20!L25</f>
        <v>0</v>
      </c>
      <c r="M19" s="39">
        <f>empl1!M25+empl2!M25+empl3!M25+empl4!M25+empl5!M25+empl6!M25+empl7!M25+empl8!M25+empl9!M25+empl10!M25+empl11!M25+empl12!M25+empl13!M25+empl14!M25+empl15!M25+empl16!M25+empl17!M25+empl18!M25+empl19!M25+empl20!M25</f>
        <v>0</v>
      </c>
      <c r="N19" s="39">
        <f>empl1!N25+empl2!N25+empl3!N25+empl4!N25+empl5!N25+empl6!N25+empl7!N25+empl8!N25+empl9!N25+empl10!N25+empl11!N25+empl12!N25+empl13!N25+empl14!N25+empl15!N25+empl16!N25+empl17!N25+empl18!N25+empl19!N25+empl20!N25</f>
        <v>0</v>
      </c>
      <c r="O19" s="39">
        <f>empl1!O25+empl2!O25+empl3!O25+empl4!O25+empl5!O25+empl6!O25+empl7!O25+empl8!O25+empl9!O25+empl10!O25+empl11!O25+empl12!O25+empl13!O25+empl14!O25+empl15!O25+empl16!O25+empl17!O25+empl18!O25+empl19!O25+empl20!O25</f>
        <v>0</v>
      </c>
      <c r="P19" s="38">
        <f>empl1!P25+empl2!P25+empl3!P25+empl4!P25+empl5!P25+empl6!P25+empl7!P25+empl8!P25+empl9!P25+empl10!P25+empl11!P25+empl12!P25+empl13!P25+empl14!P25+empl15!P25+empl16!P25+empl17!P25+empl18!P25+empl19!P25+empl20!P25</f>
        <v>0</v>
      </c>
    </row>
    <row r="20" spans="1:16" x14ac:dyDescent="0.3">
      <c r="A20" s="37" t="s">
        <v>68</v>
      </c>
      <c r="B20" s="39">
        <f>empl1!B26+empl2!B26+empl3!B26+empl4!B26+empl5!B26+empl6!B26+empl7!B26+empl8!B26+empl9!B26+empl10!B26+empl11!B26+empl12!B26+empl13!B26+empl14!B26+empl15!B26+empl16!B26+empl17!B26+empl18!B26+empl19!B26+empl20!B26</f>
        <v>0</v>
      </c>
      <c r="C20" s="39">
        <f>empl1!C26+empl2!C26+empl3!C26+empl4!C26+empl5!C26+empl6!C26+empl7!C26+empl8!C26+empl9!C26+empl10!C26+empl11!C26+empl12!C26+empl13!C26+empl14!C26+empl15!C26+empl16!C26+empl17!C26+empl18!C26+empl19!C26+empl20!C26</f>
        <v>0</v>
      </c>
      <c r="D20" s="39">
        <f>empl1!D26+empl2!D26+empl3!D26+empl4!D26+empl5!D26+empl6!D26+empl7!D26+empl8!D26+empl9!D26+empl10!D26+empl11!D26+empl12!D26+empl13!D26+empl14!D26+empl15!D26+empl16!D26+empl17!D26+empl18!D26+empl19!D26+empl20!D26</f>
        <v>0</v>
      </c>
      <c r="E20" s="39">
        <f>empl1!E26+empl2!E26+empl3!E26+empl4!E26+empl5!E26+empl6!E26+empl7!E26+empl8!E26+empl9!E26+empl10!E26+empl11!E26+empl12!E26+empl13!E26+empl14!E26+empl15!E26+empl16!E26+empl17!E26+empl18!E26+empl19!E26+empl20!E26</f>
        <v>0</v>
      </c>
      <c r="F20" s="38">
        <f>empl1!F26+empl2!F26+empl3!F26+empl4!F26+empl5!F26+empl6!F26+empl7!F26+empl8!F26+empl9!F26+empl10!F26+empl11!F26+empl12!F26+empl13!F26+empl14!F26+empl15!F26+empl16!F26+empl17!F26+empl18!F26+empl19!F26+empl20!F26</f>
        <v>0</v>
      </c>
      <c r="G20" s="39">
        <f>empl1!G26+empl2!G26+empl3!G26+empl4!G26+empl5!G26+empl6!G26+empl7!G26+empl8!G26+empl9!G26+empl10!G26+empl11!G26+empl12!G26+empl13!G26+empl14!G26+empl15!G26+empl16!G26+empl17!G26+empl18!G26+empl19!G26+empl20!G26</f>
        <v>0</v>
      </c>
      <c r="H20" s="39">
        <f>empl1!H26+empl2!H26+empl3!H26+empl4!H26+empl5!H26+empl6!H26+empl7!H26+empl8!H26+empl9!H26+empl10!H26+empl11!H26+empl12!H26+empl13!H26+empl14!H26+empl15!H26+empl16!H26+empl17!H26+empl18!H26+empl19!H26+empl20!H26</f>
        <v>0</v>
      </c>
      <c r="I20" s="39">
        <f>empl1!I26+empl2!I26+empl3!I26+empl4!I26+empl5!I26+empl6!I26+empl7!I26+empl8!I26+empl9!I26+empl10!I26+empl11!I26+empl12!I26+empl13!I26+empl14!I26+empl15!I26+empl16!I26+empl17!I26+empl18!I26+empl19!I26+empl20!I26</f>
        <v>0</v>
      </c>
      <c r="J20" s="39">
        <f>empl1!J26+empl2!J26+empl3!J26+empl4!J26+empl5!J26+empl6!J26+empl7!J26+empl8!J26+empl9!J26+empl10!J26+empl11!J26+empl12!J26+empl13!J26+empl14!J26+empl15!J26+empl16!J26+empl17!J26+empl18!J26+empl19!J26+empl20!J26</f>
        <v>0</v>
      </c>
      <c r="K20" s="39">
        <f>empl1!K26+empl2!K26+empl3!K26+empl4!K26+empl5!K26+empl6!K26+empl7!K26+empl8!K26+empl9!K26+empl10!K26+empl11!K26+empl12!K26+empl13!K26+empl14!K26+empl15!K26+empl16!K26+empl17!K26+empl18!K26+empl19!K26+empl20!K26</f>
        <v>0</v>
      </c>
      <c r="L20" s="39">
        <f>empl1!L26+empl2!L26+empl3!L26+empl4!L26+empl5!L26+empl6!L26+empl7!L26+empl8!L26+empl9!L26+empl10!L26+empl11!L26+empl12!L26+empl13!L26+empl14!L26+empl15!L26+empl16!L26+empl17!L26+empl18!L26+empl19!L26+empl20!L26</f>
        <v>0</v>
      </c>
      <c r="M20" s="39">
        <f>empl1!M26+empl2!M26+empl3!M26+empl4!M26+empl5!M26+empl6!M26+empl7!M26+empl8!M26+empl9!M26+empl10!M26+empl11!M26+empl12!M26+empl13!M26+empl14!M26+empl15!M26+empl16!M26+empl17!M26+empl18!M26+empl19!M26+empl20!M26</f>
        <v>0</v>
      </c>
      <c r="N20" s="39">
        <f>empl1!N26+empl2!N26+empl3!N26+empl4!N26+empl5!N26+empl6!N26+empl7!N26+empl8!N26+empl9!N26+empl10!N26+empl11!N26+empl12!N26+empl13!N26+empl14!N26+empl15!N26+empl16!N26+empl17!N26+empl18!N26+empl19!N26+empl20!N26</f>
        <v>0</v>
      </c>
      <c r="O20" s="39">
        <f>empl1!O26+empl2!O26+empl3!O26+empl4!O26+empl5!O26+empl6!O26+empl7!O26+empl8!O26+empl9!O26+empl10!O26+empl11!O26+empl12!O26+empl13!O26+empl14!O26+empl15!O26+empl16!O26+empl17!O26+empl18!O26+empl19!O26+empl20!O26</f>
        <v>0</v>
      </c>
      <c r="P20" s="38">
        <f>empl1!P26+empl2!P26+empl3!P26+empl4!P26+empl5!P26+empl6!P26+empl7!P26+empl8!P26+empl9!P26+empl10!P26+empl11!P26+empl12!P26+empl13!P26+empl14!P26+empl15!P26+empl16!P26+empl17!P26+empl18!P26+empl19!P26+empl20!P26</f>
        <v>0</v>
      </c>
    </row>
    <row r="21" spans="1:16" x14ac:dyDescent="0.3">
      <c r="A21" s="37" t="s">
        <v>69</v>
      </c>
      <c r="B21" s="39">
        <f>empl1!B27+empl2!B27+empl3!B27+empl4!B27+empl5!B27+empl6!B27+empl7!B27+empl8!B27+empl9!B27+empl10!B27+empl11!B27+empl12!B27+empl13!B27+empl14!B27+empl15!B27+empl16!B27+empl17!B27+empl18!B27+empl19!B27+empl20!B27</f>
        <v>0</v>
      </c>
      <c r="C21" s="39">
        <f>empl1!C27+empl2!C27+empl3!C27+empl4!C27+empl5!C27+empl6!C27+empl7!C27+empl8!C27+empl9!C27+empl10!C27+empl11!C27+empl12!C27+empl13!C27+empl14!C27+empl15!C27+empl16!C27+empl17!C27+empl18!C27+empl19!C27+empl20!C27</f>
        <v>0</v>
      </c>
      <c r="D21" s="39">
        <f>empl1!D27+empl2!D27+empl3!D27+empl4!D27+empl5!D27+empl6!D27+empl7!D27+empl8!D27+empl9!D27+empl10!D27+empl11!D27+empl12!D27+empl13!D27+empl14!D27+empl15!D27+empl16!D27+empl17!D27+empl18!D27+empl19!D27+empl20!D27</f>
        <v>0</v>
      </c>
      <c r="E21" s="39">
        <f>empl1!E27+empl2!E27+empl3!E27+empl4!E27+empl5!E27+empl6!E27+empl7!E27+empl8!E27+empl9!E27+empl10!E27+empl11!E27+empl12!E27+empl13!E27+empl14!E27+empl15!E27+empl16!E27+empl17!E27+empl18!E27+empl19!E27+empl20!E27</f>
        <v>0</v>
      </c>
      <c r="F21" s="38">
        <f>empl1!F27+empl2!F27+empl3!F27+empl4!F27+empl5!F27+empl6!F27+empl7!F27+empl8!F27+empl9!F27+empl10!F27+empl11!F27+empl12!F27+empl13!F27+empl14!F27+empl15!F27+empl16!F27+empl17!F27+empl18!F27+empl19!F27+empl20!F27</f>
        <v>0</v>
      </c>
      <c r="G21" s="39">
        <f>empl1!G27+empl2!G27+empl3!G27+empl4!G27+empl5!G27+empl6!G27+empl7!G27+empl8!G27+empl9!G27+empl10!G27+empl11!G27+empl12!G27+empl13!G27+empl14!G27+empl15!G27+empl16!G27+empl17!G27+empl18!G27+empl19!G27+empl20!G27</f>
        <v>0</v>
      </c>
      <c r="H21" s="39">
        <f>empl1!H27+empl2!H27+empl3!H27+empl4!H27+empl5!H27+empl6!H27+empl7!H27+empl8!H27+empl9!H27+empl10!H27+empl11!H27+empl12!H27+empl13!H27+empl14!H27+empl15!H27+empl16!H27+empl17!H27+empl18!H27+empl19!H27+empl20!H27</f>
        <v>0</v>
      </c>
      <c r="I21" s="39">
        <f>empl1!I27+empl2!I27+empl3!I27+empl4!I27+empl5!I27+empl6!I27+empl7!I27+empl8!I27+empl9!I27+empl10!I27+empl11!I27+empl12!I27+empl13!I27+empl14!I27+empl15!I27+empl16!I27+empl17!I27+empl18!I27+empl19!I27+empl20!I27</f>
        <v>0</v>
      </c>
      <c r="J21" s="39">
        <f>empl1!J27+empl2!J27+empl3!J27+empl4!J27+empl5!J27+empl6!J27+empl7!J27+empl8!J27+empl9!J27+empl10!J27+empl11!J27+empl12!J27+empl13!J27+empl14!J27+empl15!J27+empl16!J27+empl17!J27+empl18!J27+empl19!J27+empl20!J27</f>
        <v>0</v>
      </c>
      <c r="K21" s="39">
        <f>empl1!K27+empl2!K27+empl3!K27+empl4!K27+empl5!K27+empl6!K27+empl7!K27+empl8!K27+empl9!K27+empl10!K27+empl11!K27+empl12!K27+empl13!K27+empl14!K27+empl15!K27+empl16!K27+empl17!K27+empl18!K27+empl19!K27+empl20!K27</f>
        <v>0</v>
      </c>
      <c r="L21" s="39">
        <f>empl1!L27+empl2!L27+empl3!L27+empl4!L27+empl5!L27+empl6!L27+empl7!L27+empl8!L27+empl9!L27+empl10!L27+empl11!L27+empl12!L27+empl13!L27+empl14!L27+empl15!L27+empl16!L27+empl17!L27+empl18!L27+empl19!L27+empl20!L27</f>
        <v>0</v>
      </c>
      <c r="M21" s="39">
        <f>empl1!M27+empl2!M27+empl3!M27+empl4!M27+empl5!M27+empl6!M27+empl7!M27+empl8!M27+empl9!M27+empl10!M27+empl11!M27+empl12!M27+empl13!M27+empl14!M27+empl15!M27+empl16!M27+empl17!M27+empl18!M27+empl19!M27+empl20!M27</f>
        <v>0</v>
      </c>
      <c r="N21" s="39">
        <f>empl1!N27+empl2!N27+empl3!N27+empl4!N27+empl5!N27+empl6!N27+empl7!N27+empl8!N27+empl9!N27+empl10!N27+empl11!N27+empl12!N27+empl13!N27+empl14!N27+empl15!N27+empl16!N27+empl17!N27+empl18!N27+empl19!N27+empl20!N27</f>
        <v>0</v>
      </c>
      <c r="O21" s="39">
        <f>empl1!O27+empl2!O27+empl3!O27+empl4!O27+empl5!O27+empl6!O27+empl7!O27+empl8!O27+empl9!O27+empl10!O27+empl11!O27+empl12!O27+empl13!O27+empl14!O27+empl15!O27+empl16!O27+empl17!O27+empl18!O27+empl19!O27+empl20!O27</f>
        <v>0</v>
      </c>
      <c r="P21" s="38">
        <f>empl1!P27+empl2!P27+empl3!P27+empl4!P27+empl5!P27+empl6!P27+empl7!P27+empl8!P27+empl9!P27+empl10!P27+empl11!P27+empl12!P27+empl13!P27+empl14!P27+empl15!P27+empl16!P27+empl17!P27+empl18!P27+empl19!P27+empl20!P27</f>
        <v>0</v>
      </c>
    </row>
    <row r="22" spans="1:16" x14ac:dyDescent="0.3">
      <c r="A22" s="37" t="s">
        <v>70</v>
      </c>
      <c r="B22" s="39">
        <f>empl1!B28+empl2!B28+empl3!B28+empl4!B28+empl5!B28+empl6!B28+empl7!B28+empl8!B28+empl9!B28+empl10!B28+empl11!B28+empl12!B28+empl13!B28+empl14!B28+empl15!B28+empl16!B28+empl17!B28+empl18!B28+empl19!B28+empl20!B28</f>
        <v>0</v>
      </c>
      <c r="C22" s="39">
        <f>empl1!C28+empl2!C28+empl3!C28+empl4!C28+empl5!C28+empl6!C28+empl7!C28+empl8!C28+empl9!C28+empl10!C28+empl11!C28+empl12!C28+empl13!C28+empl14!C28+empl15!C28+empl16!C28+empl17!C28+empl18!C28+empl19!C28+empl20!C28</f>
        <v>0</v>
      </c>
      <c r="D22" s="39">
        <f>empl1!D28+empl2!D28+empl3!D28+empl4!D28+empl5!D28+empl6!D28+empl7!D28+empl8!D28+empl9!D28+empl10!D28+empl11!D28+empl12!D28+empl13!D28+empl14!D28+empl15!D28+empl16!D28+empl17!D28+empl18!D28+empl19!D28+empl20!D28</f>
        <v>0</v>
      </c>
      <c r="E22" s="39">
        <f>empl1!E28+empl2!E28+empl3!E28+empl4!E28+empl5!E28+empl6!E28+empl7!E28+empl8!E28+empl9!E28+empl10!E28+empl11!E28+empl12!E28+empl13!E28+empl14!E28+empl15!E28+empl16!E28+empl17!E28+empl18!E28+empl19!E28+empl20!E28</f>
        <v>0</v>
      </c>
      <c r="F22" s="38">
        <f>empl1!F28+empl2!F28+empl3!F28+empl4!F28+empl5!F28+empl6!F28+empl7!F28+empl8!F28+empl9!F28+empl10!F28+empl11!F28+empl12!F28+empl13!F28+empl14!F28+empl15!F28+empl16!F28+empl17!F28+empl18!F28+empl19!F28+empl20!F28</f>
        <v>0</v>
      </c>
      <c r="G22" s="39">
        <f>empl1!G28+empl2!G28+empl3!G28+empl4!G28+empl5!G28+empl6!G28+empl7!G28+empl8!G28+empl9!G28+empl10!G28+empl11!G28+empl12!G28+empl13!G28+empl14!G28+empl15!G28+empl16!G28+empl17!G28+empl18!G28+empl19!G28+empl20!G28</f>
        <v>0</v>
      </c>
      <c r="H22" s="39">
        <f>empl1!H28+empl2!H28+empl3!H28+empl4!H28+empl5!H28+empl6!H28+empl7!H28+empl8!H28+empl9!H28+empl10!H28+empl11!H28+empl12!H28+empl13!H28+empl14!H28+empl15!H28+empl16!H28+empl17!H28+empl18!H28+empl19!H28+empl20!H28</f>
        <v>0</v>
      </c>
      <c r="I22" s="39">
        <f>empl1!I28+empl2!I28+empl3!I28+empl4!I28+empl5!I28+empl6!I28+empl7!I28+empl8!I28+empl9!I28+empl10!I28+empl11!I28+empl12!I28+empl13!I28+empl14!I28+empl15!I28+empl16!I28+empl17!I28+empl18!I28+empl19!I28+empl20!I28</f>
        <v>0</v>
      </c>
      <c r="J22" s="39">
        <f>empl1!J28+empl2!J28+empl3!J28+empl4!J28+empl5!J28+empl6!J28+empl7!J28+empl8!J28+empl9!J28+empl10!J28+empl11!J28+empl12!J28+empl13!J28+empl14!J28+empl15!J28+empl16!J28+empl17!J28+empl18!J28+empl19!J28+empl20!J28</f>
        <v>0</v>
      </c>
      <c r="K22" s="39">
        <f>empl1!K28+empl2!K28+empl3!K28+empl4!K28+empl5!K28+empl6!K28+empl7!K28+empl8!K28+empl9!K28+empl10!K28+empl11!K28+empl12!K28+empl13!K28+empl14!K28+empl15!K28+empl16!K28+empl17!K28+empl18!K28+empl19!K28+empl20!K28</f>
        <v>0</v>
      </c>
      <c r="L22" s="39">
        <f>empl1!L28+empl2!L28+empl3!L28+empl4!L28+empl5!L28+empl6!L28+empl7!L28+empl8!L28+empl9!L28+empl10!L28+empl11!L28+empl12!L28+empl13!L28+empl14!L28+empl15!L28+empl16!L28+empl17!L28+empl18!L28+empl19!L28+empl20!L28</f>
        <v>0</v>
      </c>
      <c r="M22" s="39">
        <f>empl1!M28+empl2!M28+empl3!M28+empl4!M28+empl5!M28+empl6!M28+empl7!M28+empl8!M28+empl9!M28+empl10!M28+empl11!M28+empl12!M28+empl13!M28+empl14!M28+empl15!M28+empl16!M28+empl17!M28+empl18!M28+empl19!M28+empl20!M28</f>
        <v>0</v>
      </c>
      <c r="N22" s="39">
        <f>empl1!N28+empl2!N28+empl3!N28+empl4!N28+empl5!N28+empl6!N28+empl7!N28+empl8!N28+empl9!N28+empl10!N28+empl11!N28+empl12!N28+empl13!N28+empl14!N28+empl15!N28+empl16!N28+empl17!N28+empl18!N28+empl19!N28+empl20!N28</f>
        <v>0</v>
      </c>
      <c r="O22" s="39">
        <f>empl1!O28+empl2!O28+empl3!O28+empl4!O28+empl5!O28+empl6!O28+empl7!O28+empl8!O28+empl9!O28+empl10!O28+empl11!O28+empl12!O28+empl13!O28+empl14!O28+empl15!O28+empl16!O28+empl17!O28+empl18!O28+empl19!O28+empl20!O28</f>
        <v>0</v>
      </c>
      <c r="P22" s="38">
        <f>empl1!P28+empl2!P28+empl3!P28+empl4!P28+empl5!P28+empl6!P28+empl7!P28+empl8!P28+empl9!P28+empl10!P28+empl11!P28+empl12!P28+empl13!P28+empl14!P28+empl15!P28+empl16!P28+empl17!P28+empl18!P28+empl19!P28+empl20!P28</f>
        <v>0</v>
      </c>
    </row>
    <row r="23" spans="1:16" x14ac:dyDescent="0.3">
      <c r="A23" s="37" t="s">
        <v>71</v>
      </c>
      <c r="B23" s="39">
        <f>empl1!B29+empl2!B29+empl3!B29+empl4!B29+empl5!B29+empl6!B29+empl7!B29+empl8!B29+empl9!B29+empl10!B29+empl11!B29+empl12!B29+empl13!B29+empl14!B29+empl15!B29+empl16!B29+empl17!B29+empl18!B29+empl19!B29+empl20!B29</f>
        <v>0</v>
      </c>
      <c r="C23" s="39">
        <f>empl1!C29+empl2!C29+empl3!C29+empl4!C29+empl5!C29+empl6!C29+empl7!C29+empl8!C29+empl9!C29+empl10!C29+empl11!C29+empl12!C29+empl13!C29+empl14!C29+empl15!C29+empl16!C29+empl17!C29+empl18!C29+empl19!C29+empl20!C29</f>
        <v>0</v>
      </c>
      <c r="D23" s="39">
        <f>empl1!D29+empl2!D29+empl3!D29+empl4!D29+empl5!D29+empl6!D29+empl7!D29+empl8!D29+empl9!D29+empl10!D29+empl11!D29+empl12!D29+empl13!D29+empl14!D29+empl15!D29+empl16!D29+empl17!D29+empl18!D29+empl19!D29+empl20!D29</f>
        <v>0</v>
      </c>
      <c r="E23" s="39">
        <f>empl1!E29+empl2!E29+empl3!E29+empl4!E29+empl5!E29+empl6!E29+empl7!E29+empl8!E29+empl9!E29+empl10!E29+empl11!E29+empl12!E29+empl13!E29+empl14!E29+empl15!E29+empl16!E29+empl17!E29+empl18!E29+empl19!E29+empl20!E29</f>
        <v>0</v>
      </c>
      <c r="F23" s="38">
        <f>empl1!F29+empl2!F29+empl3!F29+empl4!F29+empl5!F29+empl6!F29+empl7!F29+empl8!F29+empl9!F29+empl10!F29+empl11!F29+empl12!F29+empl13!F29+empl14!F29+empl15!F29+empl16!F29+empl17!F29+empl18!F29+empl19!F29+empl20!F29</f>
        <v>0</v>
      </c>
      <c r="G23" s="39">
        <f>empl1!G29+empl2!G29+empl3!G29+empl4!G29+empl5!G29+empl6!G29+empl7!G29+empl8!G29+empl9!G29+empl10!G29+empl11!G29+empl12!G29+empl13!G29+empl14!G29+empl15!G29+empl16!G29+empl17!G29+empl18!G29+empl19!G29+empl20!G29</f>
        <v>0</v>
      </c>
      <c r="H23" s="39">
        <f>empl1!H29+empl2!H29+empl3!H29+empl4!H29+empl5!H29+empl6!H29+empl7!H29+empl8!H29+empl9!H29+empl10!H29+empl11!H29+empl12!H29+empl13!H29+empl14!H29+empl15!H29+empl16!H29+empl17!H29+empl18!H29+empl19!H29+empl20!H29</f>
        <v>0</v>
      </c>
      <c r="I23" s="39">
        <f>empl1!I29+empl2!I29+empl3!I29+empl4!I29+empl5!I29+empl6!I29+empl7!I29+empl8!I29+empl9!I29+empl10!I29+empl11!I29+empl12!I29+empl13!I29+empl14!I29+empl15!I29+empl16!I29+empl17!I29+empl18!I29+empl19!I29+empl20!I29</f>
        <v>0</v>
      </c>
      <c r="J23" s="39">
        <f>empl1!J29+empl2!J29+empl3!J29+empl4!J29+empl5!J29+empl6!J29+empl7!J29+empl8!J29+empl9!J29+empl10!J29+empl11!J29+empl12!J29+empl13!J29+empl14!J29+empl15!J29+empl16!J29+empl17!J29+empl18!J29+empl19!J29+empl20!J29</f>
        <v>0</v>
      </c>
      <c r="K23" s="39">
        <f>empl1!K29+empl2!K29+empl3!K29+empl4!K29+empl5!K29+empl6!K29+empl7!K29+empl8!K29+empl9!K29+empl10!K29+empl11!K29+empl12!K29+empl13!K29+empl14!K29+empl15!K29+empl16!K29+empl17!K29+empl18!K29+empl19!K29+empl20!K29</f>
        <v>0</v>
      </c>
      <c r="L23" s="39">
        <f>empl1!L29+empl2!L29+empl3!L29+empl4!L29+empl5!L29+empl6!L29+empl7!L29+empl8!L29+empl9!L29+empl10!L29+empl11!L29+empl12!L29+empl13!L29+empl14!L29+empl15!L29+empl16!L29+empl17!L29+empl18!L29+empl19!L29+empl20!L29</f>
        <v>0</v>
      </c>
      <c r="M23" s="39">
        <f>empl1!M29+empl2!M29+empl3!M29+empl4!M29+empl5!M29+empl6!M29+empl7!M29+empl8!M29+empl9!M29+empl10!M29+empl11!M29+empl12!M29+empl13!M29+empl14!M29+empl15!M29+empl16!M29+empl17!M29+empl18!M29+empl19!M29+empl20!M29</f>
        <v>0</v>
      </c>
      <c r="N23" s="39">
        <f>empl1!N29+empl2!N29+empl3!N29+empl4!N29+empl5!N29+empl6!N29+empl7!N29+empl8!N29+empl9!N29+empl10!N29+empl11!N29+empl12!N29+empl13!N29+empl14!N29+empl15!N29+empl16!N29+empl17!N29+empl18!N29+empl19!N29+empl20!N29</f>
        <v>0</v>
      </c>
      <c r="O23" s="39">
        <f>empl1!O29+empl2!O29+empl3!O29+empl4!O29+empl5!O29+empl6!O29+empl7!O29+empl8!O29+empl9!O29+empl10!O29+empl11!O29+empl12!O29+empl13!O29+empl14!O29+empl15!O29+empl16!O29+empl17!O29+empl18!O29+empl19!O29+empl20!O29</f>
        <v>0</v>
      </c>
      <c r="P23" s="38">
        <f>empl1!P29+empl2!P29+empl3!P29+empl4!P29+empl5!P29+empl6!P29+empl7!P29+empl8!P29+empl9!P29+empl10!P29+empl11!P29+empl12!P29+empl13!P29+empl14!P29+empl15!P29+empl16!P29+empl17!P29+empl18!P29+empl19!P29+empl20!P29</f>
        <v>0</v>
      </c>
    </row>
    <row r="24" spans="1:16" x14ac:dyDescent="0.3">
      <c r="A24" s="37" t="s">
        <v>72</v>
      </c>
      <c r="B24" s="39">
        <f>empl1!B30+empl2!B30+empl3!B30+empl4!B30+empl5!B30+empl6!B30+empl7!B30+empl8!B30+empl9!B30+empl10!B30+empl11!B30+empl12!B30+empl13!B30+empl14!B30+empl15!B30+empl16!B30+empl17!B30+empl18!B30+empl19!B30+empl20!B30</f>
        <v>0</v>
      </c>
      <c r="C24" s="39">
        <f>empl1!C30+empl2!C30+empl3!C30+empl4!C30+empl5!C30+empl6!C30+empl7!C30+empl8!C30+empl9!C30+empl10!C30+empl11!C30+empl12!C30+empl13!C30+empl14!C30+empl15!C30+empl16!C30+empl17!C30+empl18!C30+empl19!C30+empl20!C30</f>
        <v>0</v>
      </c>
      <c r="D24" s="39">
        <f>empl1!D30+empl2!D30+empl3!D30+empl4!D30+empl5!D30+empl6!D30+empl7!D30+empl8!D30+empl9!D30+empl10!D30+empl11!D30+empl12!D30+empl13!D30+empl14!D30+empl15!D30+empl16!D30+empl17!D30+empl18!D30+empl19!D30+empl20!D30</f>
        <v>0</v>
      </c>
      <c r="E24" s="39">
        <f>empl1!E30+empl2!E30+empl3!E30+empl4!E30+empl5!E30+empl6!E30+empl7!E30+empl8!E30+empl9!E30+empl10!E30+empl11!E30+empl12!E30+empl13!E30+empl14!E30+empl15!E30+empl16!E30+empl17!E30+empl18!E30+empl19!E30+empl20!E30</f>
        <v>0</v>
      </c>
      <c r="F24" s="38">
        <f>empl1!F30+empl2!F30+empl3!F30+empl4!F30+empl5!F30+empl6!F30+empl7!F30+empl8!F30+empl9!F30+empl10!F30+empl11!F30+empl12!F30+empl13!F30+empl14!F30+empl15!F30+empl16!F30+empl17!F30+empl18!F30+empl19!F30+empl20!F30</f>
        <v>0</v>
      </c>
      <c r="G24" s="39">
        <f>empl1!G30+empl2!G30+empl3!G30+empl4!G30+empl5!G30+empl6!G30+empl7!G30+empl8!G30+empl9!G30+empl10!G30+empl11!G30+empl12!G30+empl13!G30+empl14!G30+empl15!G30+empl16!G30+empl17!G30+empl18!G30+empl19!G30+empl20!G30</f>
        <v>0</v>
      </c>
      <c r="H24" s="39">
        <f>empl1!H30+empl2!H30+empl3!H30+empl4!H30+empl5!H30+empl6!H30+empl7!H30+empl8!H30+empl9!H30+empl10!H30+empl11!H30+empl12!H30+empl13!H30+empl14!H30+empl15!H30+empl16!H30+empl17!H30+empl18!H30+empl19!H30+empl20!H30</f>
        <v>0</v>
      </c>
      <c r="I24" s="39">
        <f>empl1!I30+empl2!I30+empl3!I30+empl4!I30+empl5!I30+empl6!I30+empl7!I30+empl8!I30+empl9!I30+empl10!I30+empl11!I30+empl12!I30+empl13!I30+empl14!I30+empl15!I30+empl16!I30+empl17!I30+empl18!I30+empl19!I30+empl20!I30</f>
        <v>0</v>
      </c>
      <c r="J24" s="39">
        <f>empl1!J30+empl2!J30+empl3!J30+empl4!J30+empl5!J30+empl6!J30+empl7!J30+empl8!J30+empl9!J30+empl10!J30+empl11!J30+empl12!J30+empl13!J30+empl14!J30+empl15!J30+empl16!J30+empl17!J30+empl18!J30+empl19!J30+empl20!J30</f>
        <v>0</v>
      </c>
      <c r="K24" s="39">
        <f>empl1!K30+empl2!K30+empl3!K30+empl4!K30+empl5!K30+empl6!K30+empl7!K30+empl8!K30+empl9!K30+empl10!K30+empl11!K30+empl12!K30+empl13!K30+empl14!K30+empl15!K30+empl16!K30+empl17!K30+empl18!K30+empl19!K30+empl20!K30</f>
        <v>0</v>
      </c>
      <c r="L24" s="39">
        <f>empl1!L30+empl2!L30+empl3!L30+empl4!L30+empl5!L30+empl6!L30+empl7!L30+empl8!L30+empl9!L30+empl10!L30+empl11!L30+empl12!L30+empl13!L30+empl14!L30+empl15!L30+empl16!L30+empl17!L30+empl18!L30+empl19!L30+empl20!L30</f>
        <v>0</v>
      </c>
      <c r="M24" s="39">
        <f>empl1!M30+empl2!M30+empl3!M30+empl4!M30+empl5!M30+empl6!M30+empl7!M30+empl8!M30+empl9!M30+empl10!M30+empl11!M30+empl12!M30+empl13!M30+empl14!M30+empl15!M30+empl16!M30+empl17!M30+empl18!M30+empl19!M30+empl20!M30</f>
        <v>0</v>
      </c>
      <c r="N24" s="39">
        <f>empl1!N30+empl2!N30+empl3!N30+empl4!N30+empl5!N30+empl6!N30+empl7!N30+empl8!N30+empl9!N30+empl10!N30+empl11!N30+empl12!N30+empl13!N30+empl14!N30+empl15!N30+empl16!N30+empl17!N30+empl18!N30+empl19!N30+empl20!N30</f>
        <v>0</v>
      </c>
      <c r="O24" s="39">
        <f>empl1!O30+empl2!O30+empl3!O30+empl4!O30+empl5!O30+empl6!O30+empl7!O30+empl8!O30+empl9!O30+empl10!O30+empl11!O30+empl12!O30+empl13!O30+empl14!O30+empl15!O30+empl16!O30+empl17!O30+empl18!O30+empl19!O30+empl20!O30</f>
        <v>0</v>
      </c>
      <c r="P24" s="38">
        <f>empl1!P30+empl2!P30+empl3!P30+empl4!P30+empl5!P30+empl6!P30+empl7!P30+empl8!P30+empl9!P30+empl10!P30+empl11!P30+empl12!P30+empl13!P30+empl14!P30+empl15!P30+empl16!P30+empl17!P30+empl18!P30+empl19!P30+empl20!P30</f>
        <v>0</v>
      </c>
    </row>
    <row r="25" spans="1:16" x14ac:dyDescent="0.3">
      <c r="A25" s="37" t="s">
        <v>73</v>
      </c>
      <c r="B25" s="39">
        <f>empl1!B31+empl2!B31+empl3!B31+empl4!B31+empl5!B31+empl6!B31+empl7!B31+empl8!B31+empl9!B31+empl10!B31+empl11!B31+empl12!B31+empl13!B31+empl14!B31+empl15!B31+empl16!B31+empl17!B31+empl18!B31+empl19!B31+empl20!B31</f>
        <v>0</v>
      </c>
      <c r="C25" s="39">
        <f>empl1!C31+empl2!C31+empl3!C31+empl4!C31+empl5!C31+empl6!C31+empl7!C31+empl8!C31+empl9!C31+empl10!C31+empl11!C31+empl12!C31+empl13!C31+empl14!C31+empl15!C31+empl16!C31+empl17!C31+empl18!C31+empl19!C31+empl20!C31</f>
        <v>0</v>
      </c>
      <c r="D25" s="39">
        <f>empl1!D31+empl2!D31+empl3!D31+empl4!D31+empl5!D31+empl6!D31+empl7!D31+empl8!D31+empl9!D31+empl10!D31+empl11!D31+empl12!D31+empl13!D31+empl14!D31+empl15!D31+empl16!D31+empl17!D31+empl18!D31+empl19!D31+empl20!D31</f>
        <v>0</v>
      </c>
      <c r="E25" s="39">
        <f>empl1!E31+empl2!E31+empl3!E31+empl4!E31+empl5!E31+empl6!E31+empl7!E31+empl8!E31+empl9!E31+empl10!E31+empl11!E31+empl12!E31+empl13!E31+empl14!E31+empl15!E31+empl16!E31+empl17!E31+empl18!E31+empl19!E31+empl20!E31</f>
        <v>0</v>
      </c>
      <c r="F25" s="38">
        <f>empl1!F31+empl2!F31+empl3!F31+empl4!F31+empl5!F31+empl6!F31+empl7!F31+empl8!F31+empl9!F31+empl10!F31+empl11!F31+empl12!F31+empl13!F31+empl14!F31+empl15!F31+empl16!F31+empl17!F31+empl18!F31+empl19!F31+empl20!F31</f>
        <v>0</v>
      </c>
      <c r="G25" s="39">
        <f>empl1!G31+empl2!G31+empl3!G31+empl4!G31+empl5!G31+empl6!G31+empl7!G31+empl8!G31+empl9!G31+empl10!G31+empl11!G31+empl12!G31+empl13!G31+empl14!G31+empl15!G31+empl16!G31+empl17!G31+empl18!G31+empl19!G31+empl20!G31</f>
        <v>0</v>
      </c>
      <c r="H25" s="39">
        <f>empl1!H31+empl2!H31+empl3!H31+empl4!H31+empl5!H31+empl6!H31+empl7!H31+empl8!H31+empl9!H31+empl10!H31+empl11!H31+empl12!H31+empl13!H31+empl14!H31+empl15!H31+empl16!H31+empl17!H31+empl18!H31+empl19!H31+empl20!H31</f>
        <v>0</v>
      </c>
      <c r="I25" s="39">
        <f>empl1!I31+empl2!I31+empl3!I31+empl4!I31+empl5!I31+empl6!I31+empl7!I31+empl8!I31+empl9!I31+empl10!I31+empl11!I31+empl12!I31+empl13!I31+empl14!I31+empl15!I31+empl16!I31+empl17!I31+empl18!I31+empl19!I31+empl20!I31</f>
        <v>0</v>
      </c>
      <c r="J25" s="39">
        <f>empl1!J31+empl2!J31+empl3!J31+empl4!J31+empl5!J31+empl6!J31+empl7!J31+empl8!J31+empl9!J31+empl10!J31+empl11!J31+empl12!J31+empl13!J31+empl14!J31+empl15!J31+empl16!J31+empl17!J31+empl18!J31+empl19!J31+empl20!J31</f>
        <v>0</v>
      </c>
      <c r="K25" s="39">
        <f>empl1!K31+empl2!K31+empl3!K31+empl4!K31+empl5!K31+empl6!K31+empl7!K31+empl8!K31+empl9!K31+empl10!K31+empl11!K31+empl12!K31+empl13!K31+empl14!K31+empl15!K31+empl16!K31+empl17!K31+empl18!K31+empl19!K31+empl20!K31</f>
        <v>0</v>
      </c>
      <c r="L25" s="39">
        <f>empl1!L31+empl2!L31+empl3!L31+empl4!L31+empl5!L31+empl6!L31+empl7!L31+empl8!L31+empl9!L31+empl10!L31+empl11!L31+empl12!L31+empl13!L31+empl14!L31+empl15!L31+empl16!L31+empl17!L31+empl18!L31+empl19!L31+empl20!L31</f>
        <v>0</v>
      </c>
      <c r="M25" s="39">
        <f>empl1!M31+empl2!M31+empl3!M31+empl4!M31+empl5!M31+empl6!M31+empl7!M31+empl8!M31+empl9!M31+empl10!M31+empl11!M31+empl12!M31+empl13!M31+empl14!M31+empl15!M31+empl16!M31+empl17!M31+empl18!M31+empl19!M31+empl20!M31</f>
        <v>0</v>
      </c>
      <c r="N25" s="39">
        <f>empl1!N31+empl2!N31+empl3!N31+empl4!N31+empl5!N31+empl6!N31+empl7!N31+empl8!N31+empl9!N31+empl10!N31+empl11!N31+empl12!N31+empl13!N31+empl14!N31+empl15!N31+empl16!N31+empl17!N31+empl18!N31+empl19!N31+empl20!N31</f>
        <v>0</v>
      </c>
      <c r="O25" s="39">
        <f>empl1!O31+empl2!O31+empl3!O31+empl4!O31+empl5!O31+empl6!O31+empl7!O31+empl8!O31+empl9!O31+empl10!O31+empl11!O31+empl12!O31+empl13!O31+empl14!O31+empl15!O31+empl16!O31+empl17!O31+empl18!O31+empl19!O31+empl20!O31</f>
        <v>0</v>
      </c>
      <c r="P25" s="38">
        <f>empl1!P31+empl2!P31+empl3!P31+empl4!P31+empl5!P31+empl6!P31+empl7!P31+empl8!P31+empl9!P31+empl10!P31+empl11!P31+empl12!P31+empl13!P31+empl14!P31+empl15!P31+empl16!P31+empl17!P31+empl18!P31+empl19!P31+empl20!P31</f>
        <v>0</v>
      </c>
    </row>
    <row r="26" spans="1:16" x14ac:dyDescent="0.3">
      <c r="A26" s="43" t="s">
        <v>74</v>
      </c>
      <c r="B26" s="39">
        <f>empl1!B32+empl2!B32+empl3!B32+empl4!B32+empl5!B32+empl6!B32+empl7!B32+empl8!B32+empl9!B32+empl10!B32+empl11!B32+empl12!B32+empl13!B32+empl14!B32+empl15!B32+empl16!B32+empl17!B32+empl18!B32+empl19!B32+empl20!B32</f>
        <v>0</v>
      </c>
      <c r="C26" s="39">
        <f>empl1!C32+empl2!C32+empl3!C32+empl4!C32+empl5!C32+empl6!C32+empl7!C32+empl8!C32+empl9!C32+empl10!C32+empl11!C32+empl12!C32+empl13!C32+empl14!C32+empl15!C32+empl16!C32+empl17!C32+empl18!C32+empl19!C32+empl20!C32</f>
        <v>0</v>
      </c>
      <c r="D26" s="39">
        <f>empl1!D32+empl2!D32+empl3!D32+empl4!D32+empl5!D32+empl6!D32+empl7!D32+empl8!D32+empl9!D32+empl10!D32+empl11!D32+empl12!D32+empl13!D32+empl14!D32+empl15!D32+empl16!D32+empl17!D32+empl18!D32+empl19!D32+empl20!D32</f>
        <v>0</v>
      </c>
      <c r="E26" s="39">
        <f>empl1!E32+empl2!E32+empl3!E32+empl4!E32+empl5!E32+empl6!E32+empl7!E32+empl8!E32+empl9!E32+empl10!E32+empl11!E32+empl12!E32+empl13!E32+empl14!E32+empl15!E32+empl16!E32+empl17!E32+empl18!E32+empl19!E32+empl20!E32</f>
        <v>0</v>
      </c>
      <c r="F26" s="38">
        <f>empl1!F32+empl2!F32+empl3!F32+empl4!F32+empl5!F32+empl6!F32+empl7!F32+empl8!F32+empl9!F32+empl10!F32+empl11!F32+empl12!F32+empl13!F32+empl14!F32+empl15!F32+empl16!F32+empl17!F32+empl18!F32+empl19!F32+empl20!F32</f>
        <v>0</v>
      </c>
      <c r="G26" s="39">
        <f>empl1!G32+empl2!G32+empl3!G32+empl4!G32+empl5!G32+empl6!G32+empl7!G32+empl8!G32+empl9!G32+empl10!G32+empl11!G32+empl12!G32+empl13!G32+empl14!G32+empl15!G32+empl16!G32+empl17!G32+empl18!G32+empl19!G32+empl20!G32</f>
        <v>0</v>
      </c>
      <c r="H26" s="39">
        <f>empl1!H32+empl2!H32+empl3!H32+empl4!H32+empl5!H32+empl6!H32+empl7!H32+empl8!H32+empl9!H32+empl10!H32+empl11!H32+empl12!H32+empl13!H32+empl14!H32+empl15!H32+empl16!H32+empl17!H32+empl18!H32+empl19!H32+empl20!H32</f>
        <v>0</v>
      </c>
      <c r="I26" s="39">
        <f>empl1!I32+empl2!I32+empl3!I32+empl4!I32+empl5!I32+empl6!I32+empl7!I32+empl8!I32+empl9!I32+empl10!I32+empl11!I32+empl12!I32+empl13!I32+empl14!I32+empl15!I32+empl16!I32+empl17!I32+empl18!I32+empl19!I32+empl20!I32</f>
        <v>0</v>
      </c>
      <c r="J26" s="39">
        <f>empl1!J32+empl2!J32+empl3!J32+empl4!J32+empl5!J32+empl6!J32+empl7!J32+empl8!J32+empl9!J32+empl10!J32+empl11!J32+empl12!J32+empl13!J32+empl14!J32+empl15!J32+empl16!J32+empl17!J32+empl18!J32+empl19!J32+empl20!J32</f>
        <v>0</v>
      </c>
      <c r="K26" s="39">
        <f>empl1!K32+empl2!K32+empl3!K32+empl4!K32+empl5!K32+empl6!K32+empl7!K32+empl8!K32+empl9!K32+empl10!K32+empl11!K32+empl12!K32+empl13!K32+empl14!K32+empl15!K32+empl16!K32+empl17!K32+empl18!K32+empl19!K32+empl20!K32</f>
        <v>0</v>
      </c>
      <c r="L26" s="39">
        <f>empl1!L32+empl2!L32+empl3!L32+empl4!L32+empl5!L32+empl6!L32+empl7!L32+empl8!L32+empl9!L32+empl10!L32+empl11!L32+empl12!L32+empl13!L32+empl14!L32+empl15!L32+empl16!L32+empl17!L32+empl18!L32+empl19!L32+empl20!L32</f>
        <v>0</v>
      </c>
      <c r="M26" s="39">
        <f>empl1!M32+empl2!M32+empl3!M32+empl4!M32+empl5!M32+empl6!M32+empl7!M32+empl8!M32+empl9!M32+empl10!M32+empl11!M32+empl12!M32+empl13!M32+empl14!M32+empl15!M32+empl16!M32+empl17!M32+empl18!M32+empl19!M32+empl20!M32</f>
        <v>0</v>
      </c>
      <c r="N26" s="39">
        <f>empl1!N32+empl2!N32+empl3!N32+empl4!N32+empl5!N32+empl6!N32+empl7!N32+empl8!N32+empl9!N32+empl10!N32+empl11!N32+empl12!N32+empl13!N32+empl14!N32+empl15!N32+empl16!N32+empl17!N32+empl18!N32+empl19!N32+empl20!N32</f>
        <v>0</v>
      </c>
      <c r="O26" s="39">
        <f>empl1!O32+empl2!O32+empl3!O32+empl4!O32+empl5!O32+empl6!O32+empl7!O32+empl8!O32+empl9!O32+empl10!O32+empl11!O32+empl12!O32+empl13!O32+empl14!O32+empl15!O32+empl16!O32+empl17!O32+empl18!O32+empl19!O32+empl20!O32</f>
        <v>0</v>
      </c>
      <c r="P26" s="38">
        <f>empl1!P32+empl2!P32+empl3!P32+empl4!P32+empl5!P32+empl6!P32+empl7!P32+empl8!P32+empl9!P32+empl10!P32+empl11!P32+empl12!P32+empl13!P32+empl14!P32+empl15!P32+empl16!P32+empl17!P32+empl18!P32+empl19!P32+empl20!P32</f>
        <v>0</v>
      </c>
    </row>
    <row r="27" spans="1:16" x14ac:dyDescent="0.3">
      <c r="A27" s="44"/>
      <c r="B27" s="39">
        <f>empl1!B33+empl2!B33+empl3!B33+empl4!B33+empl5!B33+empl6!B33+empl7!B33+empl8!B33+empl9!B33+empl10!B33+empl11!B33+empl12!B33+empl13!B33+empl14!B33+empl15!B33+empl16!B33+empl17!B33+empl18!B33+empl19!B33+empl20!B33</f>
        <v>0</v>
      </c>
      <c r="C27" s="39">
        <f>empl1!C33+empl2!C33+empl3!C33+empl4!C33+empl5!C33+empl6!C33+empl7!C33+empl8!C33+empl9!C33+empl10!C33+empl11!C33+empl12!C33+empl13!C33+empl14!C33+empl15!C33+empl16!C33+empl17!C33+empl18!C33+empl19!C33+empl20!C33</f>
        <v>0</v>
      </c>
      <c r="D27" s="39">
        <f>empl1!D33+empl2!D33+empl3!D33+empl4!D33+empl5!D33+empl6!D33+empl7!D33+empl8!D33+empl9!D33+empl10!D33+empl11!D33+empl12!D33+empl13!D33+empl14!D33+empl15!D33+empl16!D33+empl17!D33+empl18!D33+empl19!D33+empl20!D33</f>
        <v>0</v>
      </c>
      <c r="E27" s="39">
        <f>empl1!E33+empl2!E33+empl3!E33+empl4!E33+empl5!E33+empl6!E33+empl7!E33+empl8!E33+empl9!E33+empl10!E33+empl11!E33+empl12!E33+empl13!E33+empl14!E33+empl15!E33+empl16!E33+empl17!E33+empl18!E33+empl19!E33+empl20!E33</f>
        <v>0</v>
      </c>
      <c r="F27" s="38">
        <f>empl1!F33+empl2!F33+empl3!F33+empl4!F33+empl5!F33+empl6!F33+empl7!F33+empl8!F33+empl9!F33+empl10!F33+empl11!F33+empl12!F33+empl13!F33+empl14!F33+empl15!F33+empl16!F33+empl17!F33+empl18!F33+empl19!F33+empl20!F33</f>
        <v>0</v>
      </c>
      <c r="G27" s="39">
        <f>empl1!G33+empl2!G33+empl3!G33+empl4!G33+empl5!G33+empl6!G33+empl7!G33+empl8!G33+empl9!G33+empl10!G33+empl11!G33+empl12!G33+empl13!G33+empl14!G33+empl15!G33+empl16!G33+empl17!G33+empl18!G33+empl19!G33+empl20!G33</f>
        <v>0</v>
      </c>
      <c r="H27" s="39">
        <f>empl1!H33+empl2!H33+empl3!H33+empl4!H33+empl5!H33+empl6!H33+empl7!H33+empl8!H33+empl9!H33+empl10!H33+empl11!H33+empl12!H33+empl13!H33+empl14!H33+empl15!H33+empl16!H33+empl17!H33+empl18!H33+empl19!H33+empl20!H33</f>
        <v>0</v>
      </c>
      <c r="I27" s="39">
        <f>empl1!I33+empl2!I33+empl3!I33+empl4!I33+empl5!I33+empl6!I33+empl7!I33+empl8!I33+empl9!I33+empl10!I33+empl11!I33+empl12!I33+empl13!I33+empl14!I33+empl15!I33+empl16!I33+empl17!I33+empl18!I33+empl19!I33+empl20!I33</f>
        <v>0</v>
      </c>
      <c r="J27" s="39">
        <f>empl1!J33+empl2!J33+empl3!J33+empl4!J33+empl5!J33+empl6!J33+empl7!J33+empl8!J33+empl9!J33+empl10!J33+empl11!J33+empl12!J33+empl13!J33+empl14!J33+empl15!J33+empl16!J33+empl17!J33+empl18!J33+empl19!J33+empl20!J33</f>
        <v>0</v>
      </c>
      <c r="K27" s="39">
        <f>empl1!K33+empl2!K33+empl3!K33+empl4!K33+empl5!K33+empl6!K33+empl7!K33+empl8!K33+empl9!K33+empl10!K33+empl11!K33+empl12!K33+empl13!K33+empl14!K33+empl15!K33+empl16!K33+empl17!K33+empl18!K33+empl19!K33+empl20!K33</f>
        <v>0</v>
      </c>
      <c r="L27" s="39">
        <f>empl1!L33+empl2!L33+empl3!L33+empl4!L33+empl5!L33+empl6!L33+empl7!L33+empl8!L33+empl9!L33+empl10!L33+empl11!L33+empl12!L33+empl13!L33+empl14!L33+empl15!L33+empl16!L33+empl17!L33+empl18!L33+empl19!L33+empl20!L33</f>
        <v>0</v>
      </c>
      <c r="M27" s="39">
        <f>empl1!M33+empl2!M33+empl3!M33+empl4!M33+empl5!M33+empl6!M33+empl7!M33+empl8!M33+empl9!M33+empl10!M33+empl11!M33+empl12!M33+empl13!M33+empl14!M33+empl15!M33+empl16!M33+empl17!M33+empl18!M33+empl19!M33+empl20!M33</f>
        <v>0</v>
      </c>
      <c r="N27" s="39">
        <f>empl1!N33+empl2!N33+empl3!N33+empl4!N33+empl5!N33+empl6!N33+empl7!N33+empl8!N33+empl9!N33+empl10!N33+empl11!N33+empl12!N33+empl13!N33+empl14!N33+empl15!N33+empl16!N33+empl17!N33+empl18!N33+empl19!N33+empl20!N33</f>
        <v>0</v>
      </c>
      <c r="O27" s="39">
        <f>empl1!O33+empl2!O33+empl3!O33+empl4!O33+empl5!O33+empl6!O33+empl7!O33+empl8!O33+empl9!O33+empl10!O33+empl11!O33+empl12!O33+empl13!O33+empl14!O33+empl15!O33+empl16!O33+empl17!O33+empl18!O33+empl19!O33+empl20!O33</f>
        <v>0</v>
      </c>
      <c r="P27" s="38">
        <f>empl1!P33+empl2!P33+empl3!P33+empl4!P33+empl5!P33+empl6!P33+empl7!P33+empl8!P33+empl9!P33+empl10!P33+empl11!P33+empl12!P33+empl13!P33+empl14!P33+empl15!P33+empl16!P33+empl17!P33+empl18!P33+empl19!P33+empl20!P33</f>
        <v>0</v>
      </c>
    </row>
    <row r="28" spans="1:16" s="32" customFormat="1" ht="14.25" x14ac:dyDescent="0.15">
      <c r="A28" s="31"/>
      <c r="B28" s="31"/>
      <c r="C28" s="31"/>
      <c r="D28" s="31"/>
      <c r="E28" s="31"/>
      <c r="F28" s="31"/>
      <c r="G28" s="35"/>
      <c r="H28" s="35"/>
      <c r="I28" s="31"/>
      <c r="J28" s="35"/>
      <c r="K28" s="35"/>
      <c r="L28" s="35"/>
      <c r="M28" s="35"/>
      <c r="N28" s="31"/>
      <c r="O28" s="31"/>
      <c r="P28" s="31"/>
    </row>
    <row r="29" spans="1:16" s="49" customFormat="1" ht="15" thickBot="1" x14ac:dyDescent="0.3">
      <c r="A29" s="46" t="s">
        <v>0</v>
      </c>
      <c r="B29" s="47">
        <f t="shared" ref="B29:P29" si="0">SUM(B14:B27)</f>
        <v>0</v>
      </c>
      <c r="C29" s="47">
        <f t="shared" si="0"/>
        <v>0</v>
      </c>
      <c r="D29" s="47">
        <f t="shared" si="0"/>
        <v>0</v>
      </c>
      <c r="E29" s="47">
        <f t="shared" si="0"/>
        <v>0</v>
      </c>
      <c r="F29" s="47">
        <f t="shared" si="0"/>
        <v>0</v>
      </c>
      <c r="G29" s="47">
        <f t="shared" si="0"/>
        <v>0</v>
      </c>
      <c r="H29" s="47">
        <f t="shared" si="0"/>
        <v>0</v>
      </c>
      <c r="I29" s="47">
        <f>SUM(I14:I27)</f>
        <v>0</v>
      </c>
      <c r="J29" s="47">
        <f t="shared" si="0"/>
        <v>0</v>
      </c>
      <c r="K29" s="47">
        <f t="shared" si="0"/>
        <v>0</v>
      </c>
      <c r="L29" s="47">
        <f t="shared" si="0"/>
        <v>0</v>
      </c>
      <c r="M29" s="47">
        <f t="shared" si="0"/>
        <v>0</v>
      </c>
      <c r="N29" s="47">
        <f t="shared" si="0"/>
        <v>0</v>
      </c>
      <c r="O29" s="47">
        <f t="shared" si="0"/>
        <v>0</v>
      </c>
      <c r="P29" s="47">
        <f t="shared" si="0"/>
        <v>0</v>
      </c>
    </row>
    <row r="30" spans="1:16" ht="17.25" thickTop="1" x14ac:dyDescent="0.3">
      <c r="A30" s="6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x14ac:dyDescent="0.3">
      <c r="A32" s="49" t="s">
        <v>47</v>
      </c>
      <c r="B32" s="55"/>
      <c r="C32" s="55"/>
      <c r="D32" s="55"/>
      <c r="E32" s="2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x14ac:dyDescent="0.3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1:16" x14ac:dyDescent="0.3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7"/>
    </row>
    <row r="35" spans="1:16" x14ac:dyDescent="0.3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x14ac:dyDescent="0.3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7"/>
    </row>
    <row r="37" spans="1:16" x14ac:dyDescent="0.3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7"/>
    </row>
    <row r="38" spans="1:16" x14ac:dyDescent="0.3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7"/>
    </row>
    <row r="39" spans="1:16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7"/>
    </row>
    <row r="40" spans="1:16" x14ac:dyDescent="0.3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/>
    </row>
    <row r="41" spans="1:16" x14ac:dyDescent="0.3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/>
    </row>
    <row r="44" spans="1:16" x14ac:dyDescent="0.3">
      <c r="A44" s="49"/>
      <c r="P44" s="59"/>
    </row>
    <row r="45" spans="1:16" x14ac:dyDescent="0.3">
      <c r="A45" s="60"/>
      <c r="H45" s="59"/>
      <c r="P45" s="59"/>
    </row>
    <row r="46" spans="1:16" x14ac:dyDescent="0.3">
      <c r="A46" s="62"/>
      <c r="P46" s="63"/>
    </row>
    <row r="48" spans="1:16" x14ac:dyDescent="0.3">
      <c r="A48" s="49" t="s">
        <v>48</v>
      </c>
      <c r="P48" s="55"/>
    </row>
    <row r="49" spans="1:16" x14ac:dyDescent="0.3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</row>
    <row r="50" spans="1:16" s="21" customFormat="1" x14ac:dyDescent="0.3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</row>
    <row r="51" spans="1:16" s="21" customFormat="1" x14ac:dyDescent="0.3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</row>
    <row r="52" spans="1:16" x14ac:dyDescent="0.3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</row>
    <row r="53" spans="1:16" s="21" customFormat="1" x14ac:dyDescent="0.3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</row>
    <row r="54" spans="1:16" s="21" customFormat="1" x14ac:dyDescent="0.3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</row>
    <row r="55" spans="1:16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</row>
    <row r="56" spans="1:16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</row>
    <row r="57" spans="1:16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</row>
    <row r="58" spans="1:16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</row>
    <row r="59" spans="1:16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</row>
    <row r="60" spans="1:16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</row>
  </sheetData>
  <sheetProtection algorithmName="SHA-512" hashValue="nLQ5clzi7+CJrGXOuMz+MC690rCuFxbhTZrodIe1/AAa6SGrT/Widg/pk8NFEV31e6e6SdMiIWCvBBOD9xb/gQ==" saltValue="3jUUyx0GMPbrbLzD3K0Gnw==" spinCount="100000" sheet="1" objects="1" scenarios="1"/>
  <mergeCells count="35">
    <mergeCell ref="M10:M11"/>
    <mergeCell ref="N10:N12"/>
    <mergeCell ref="O10:O12"/>
    <mergeCell ref="I10:I12"/>
    <mergeCell ref="K10:K12"/>
    <mergeCell ref="J10:J12"/>
    <mergeCell ref="G10:G12"/>
    <mergeCell ref="A10:A12"/>
    <mergeCell ref="B10:B12"/>
    <mergeCell ref="C10:C12"/>
    <mergeCell ref="D10:D12"/>
    <mergeCell ref="E10:E12"/>
    <mergeCell ref="F10:F12"/>
    <mergeCell ref="A59:P59"/>
    <mergeCell ref="A60:P60"/>
    <mergeCell ref="A55:P55"/>
    <mergeCell ref="A56:P56"/>
    <mergeCell ref="A57:P57"/>
    <mergeCell ref="A58:P58"/>
    <mergeCell ref="A33:P33"/>
    <mergeCell ref="L10:L11"/>
    <mergeCell ref="A54:P54"/>
    <mergeCell ref="A34:P34"/>
    <mergeCell ref="A35:P35"/>
    <mergeCell ref="A36:P36"/>
    <mergeCell ref="A37:P37"/>
    <mergeCell ref="A38:P38"/>
    <mergeCell ref="A39:P39"/>
    <mergeCell ref="A50:P50"/>
    <mergeCell ref="A49:P49"/>
    <mergeCell ref="A51:P51"/>
    <mergeCell ref="A52:P52"/>
    <mergeCell ref="A53:P53"/>
    <mergeCell ref="H10:H12"/>
    <mergeCell ref="P10:P12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30" width="14.28515625" style="42" hidden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 t="shared" ref="AC20:AC33" si="3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4">SUM(B21:E21)</f>
        <v>0</v>
      </c>
      <c r="G21" s="39">
        <f t="shared" ref="G21:G33" si="5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6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7">N21+O21</f>
        <v>0</v>
      </c>
      <c r="Q21" s="13">
        <f>R20+1</f>
        <v>46054</v>
      </c>
      <c r="R21" s="40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0">Y20+W21</f>
        <v>0</v>
      </c>
      <c r="Z21" s="36">
        <f>X21+Z20</f>
        <v>0</v>
      </c>
      <c r="AA21" s="36">
        <f t="shared" ref="AA21:AA33" si="11">AA20+B21+C21</f>
        <v>0</v>
      </c>
      <c r="AB21" s="36">
        <f t="shared" ref="AB21:AB31" si="12">ALVMAX/360*V21</f>
        <v>24700</v>
      </c>
      <c r="AC21" s="36">
        <f t="shared" si="3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4"/>
        <v>0</v>
      </c>
      <c r="G22" s="39">
        <f t="shared" si="5"/>
        <v>0</v>
      </c>
      <c r="H22" s="39">
        <f t="shared" si="0"/>
        <v>0</v>
      </c>
      <c r="I22" s="3"/>
      <c r="J22" s="39">
        <f t="shared" si="1"/>
        <v>0</v>
      </c>
      <c r="K22" s="39">
        <f t="shared" si="6"/>
        <v>0</v>
      </c>
      <c r="L22" s="3"/>
      <c r="M22" s="3"/>
      <c r="N22" s="39">
        <f t="shared" si="2"/>
        <v>0</v>
      </c>
      <c r="O22" s="3"/>
      <c r="P22" s="38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0"/>
        <v>0</v>
      </c>
      <c r="Z22" s="36">
        <f t="shared" ref="Z22:Z33" si="15">X22+Z21</f>
        <v>0</v>
      </c>
      <c r="AA22" s="36">
        <f t="shared" si="11"/>
        <v>0</v>
      </c>
      <c r="AB22" s="36">
        <f t="shared" si="12"/>
        <v>37050</v>
      </c>
      <c r="AC22" s="36">
        <f t="shared" si="3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4"/>
        <v>0</v>
      </c>
      <c r="G23" s="39">
        <f t="shared" si="5"/>
        <v>0</v>
      </c>
      <c r="H23" s="39">
        <f t="shared" si="0"/>
        <v>0</v>
      </c>
      <c r="I23" s="3"/>
      <c r="J23" s="39">
        <f t="shared" si="1"/>
        <v>0</v>
      </c>
      <c r="K23" s="39">
        <f t="shared" si="6"/>
        <v>0</v>
      </c>
      <c r="L23" s="3"/>
      <c r="M23" s="3"/>
      <c r="N23" s="39">
        <f t="shared" si="2"/>
        <v>0</v>
      </c>
      <c r="O23" s="3"/>
      <c r="P23" s="38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0"/>
        <v>0</v>
      </c>
      <c r="Z23" s="36">
        <f t="shared" si="15"/>
        <v>0</v>
      </c>
      <c r="AA23" s="36">
        <f t="shared" si="11"/>
        <v>0</v>
      </c>
      <c r="AB23" s="36">
        <f t="shared" si="12"/>
        <v>49400</v>
      </c>
      <c r="AC23" s="36">
        <f t="shared" si="3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4"/>
        <v>0</v>
      </c>
      <c r="G24" s="39">
        <f t="shared" si="5"/>
        <v>0</v>
      </c>
      <c r="H24" s="39">
        <f t="shared" si="0"/>
        <v>0</v>
      </c>
      <c r="I24" s="3"/>
      <c r="J24" s="39">
        <f t="shared" si="1"/>
        <v>0</v>
      </c>
      <c r="K24" s="39">
        <f t="shared" si="6"/>
        <v>0</v>
      </c>
      <c r="L24" s="3"/>
      <c r="M24" s="3"/>
      <c r="N24" s="39">
        <f t="shared" si="2"/>
        <v>0</v>
      </c>
      <c r="O24" s="3"/>
      <c r="P24" s="38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10"/>
        <v>0</v>
      </c>
      <c r="Z24" s="36">
        <f t="shared" si="15"/>
        <v>0</v>
      </c>
      <c r="AA24" s="36">
        <f t="shared" si="11"/>
        <v>0</v>
      </c>
      <c r="AB24" s="36">
        <f t="shared" si="12"/>
        <v>61750</v>
      </c>
      <c r="AC24" s="36">
        <f t="shared" si="3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4"/>
        <v>0</v>
      </c>
      <c r="G25" s="39">
        <f t="shared" si="5"/>
        <v>0</v>
      </c>
      <c r="H25" s="39">
        <f t="shared" si="0"/>
        <v>0</v>
      </c>
      <c r="I25" s="3"/>
      <c r="J25" s="39">
        <f t="shared" si="1"/>
        <v>0</v>
      </c>
      <c r="K25" s="39">
        <f t="shared" si="6"/>
        <v>0</v>
      </c>
      <c r="L25" s="3"/>
      <c r="M25" s="3"/>
      <c r="N25" s="39">
        <f t="shared" si="2"/>
        <v>0</v>
      </c>
      <c r="O25" s="3"/>
      <c r="P25" s="38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10"/>
        <v>0</v>
      </c>
      <c r="Z25" s="36">
        <f t="shared" si="15"/>
        <v>0</v>
      </c>
      <c r="AA25" s="36">
        <f t="shared" si="11"/>
        <v>0</v>
      </c>
      <c r="AB25" s="36">
        <f t="shared" si="12"/>
        <v>74100</v>
      </c>
      <c r="AC25" s="36">
        <f t="shared" si="3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4"/>
        <v>0</v>
      </c>
      <c r="G26" s="39">
        <f t="shared" si="5"/>
        <v>0</v>
      </c>
      <c r="H26" s="39">
        <f t="shared" si="0"/>
        <v>0</v>
      </c>
      <c r="I26" s="3"/>
      <c r="J26" s="39">
        <f t="shared" si="1"/>
        <v>0</v>
      </c>
      <c r="K26" s="39">
        <f t="shared" si="6"/>
        <v>0</v>
      </c>
      <c r="L26" s="3"/>
      <c r="M26" s="3"/>
      <c r="N26" s="39">
        <f t="shared" si="2"/>
        <v>0</v>
      </c>
      <c r="O26" s="3"/>
      <c r="P26" s="38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10"/>
        <v>0</v>
      </c>
      <c r="Z26" s="36">
        <f t="shared" si="15"/>
        <v>0</v>
      </c>
      <c r="AA26" s="36">
        <f t="shared" si="11"/>
        <v>0</v>
      </c>
      <c r="AB26" s="36">
        <f t="shared" si="12"/>
        <v>86450</v>
      </c>
      <c r="AC26" s="36">
        <f t="shared" si="3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4"/>
        <v>0</v>
      </c>
      <c r="G27" s="39">
        <f t="shared" si="5"/>
        <v>0</v>
      </c>
      <c r="H27" s="39">
        <f t="shared" si="0"/>
        <v>0</v>
      </c>
      <c r="I27" s="3"/>
      <c r="J27" s="39">
        <f t="shared" si="1"/>
        <v>0</v>
      </c>
      <c r="K27" s="39">
        <f t="shared" si="6"/>
        <v>0</v>
      </c>
      <c r="L27" s="3"/>
      <c r="M27" s="3"/>
      <c r="N27" s="39">
        <f t="shared" si="2"/>
        <v>0</v>
      </c>
      <c r="O27" s="3"/>
      <c r="P27" s="38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10"/>
        <v>0</v>
      </c>
      <c r="Z27" s="36">
        <f t="shared" si="15"/>
        <v>0</v>
      </c>
      <c r="AA27" s="36">
        <f t="shared" si="11"/>
        <v>0</v>
      </c>
      <c r="AB27" s="36">
        <f t="shared" si="12"/>
        <v>98800</v>
      </c>
      <c r="AC27" s="36">
        <f t="shared" si="3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4"/>
        <v>0</v>
      </c>
      <c r="G28" s="39">
        <f t="shared" si="5"/>
        <v>0</v>
      </c>
      <c r="H28" s="39">
        <f t="shared" si="0"/>
        <v>0</v>
      </c>
      <c r="I28" s="3"/>
      <c r="J28" s="39">
        <f t="shared" si="1"/>
        <v>0</v>
      </c>
      <c r="K28" s="39">
        <f t="shared" si="6"/>
        <v>0</v>
      </c>
      <c r="L28" s="3"/>
      <c r="M28" s="3"/>
      <c r="N28" s="39">
        <f t="shared" si="2"/>
        <v>0</v>
      </c>
      <c r="O28" s="3"/>
      <c r="P28" s="38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 t="shared" si="14"/>
        <v>0</v>
      </c>
      <c r="Y28" s="36">
        <f t="shared" si="10"/>
        <v>0</v>
      </c>
      <c r="Z28" s="36">
        <f t="shared" si="15"/>
        <v>0</v>
      </c>
      <c r="AA28" s="36">
        <f t="shared" si="11"/>
        <v>0</v>
      </c>
      <c r="AB28" s="36">
        <f t="shared" si="12"/>
        <v>111150</v>
      </c>
      <c r="AC28" s="36">
        <f t="shared" si="3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4"/>
        <v>0</v>
      </c>
      <c r="G29" s="39">
        <f t="shared" si="5"/>
        <v>0</v>
      </c>
      <c r="H29" s="39">
        <f t="shared" si="0"/>
        <v>0</v>
      </c>
      <c r="I29" s="3"/>
      <c r="J29" s="39">
        <f t="shared" si="1"/>
        <v>0</v>
      </c>
      <c r="K29" s="39">
        <f t="shared" si="6"/>
        <v>0</v>
      </c>
      <c r="L29" s="3"/>
      <c r="M29" s="3"/>
      <c r="N29" s="39">
        <f t="shared" si="2"/>
        <v>0</v>
      </c>
      <c r="O29" s="3"/>
      <c r="P29" s="38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10"/>
        <v>0</v>
      </c>
      <c r="Z29" s="36">
        <f t="shared" si="15"/>
        <v>0</v>
      </c>
      <c r="AA29" s="36">
        <f t="shared" si="11"/>
        <v>0</v>
      </c>
      <c r="AB29" s="36">
        <f t="shared" si="12"/>
        <v>123500</v>
      </c>
      <c r="AC29" s="36">
        <f t="shared" si="3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4"/>
        <v>0</v>
      </c>
      <c r="G30" s="39">
        <f t="shared" si="5"/>
        <v>0</v>
      </c>
      <c r="H30" s="39">
        <f t="shared" si="0"/>
        <v>0</v>
      </c>
      <c r="I30" s="3"/>
      <c r="J30" s="39">
        <f t="shared" si="1"/>
        <v>0</v>
      </c>
      <c r="K30" s="39">
        <f t="shared" si="6"/>
        <v>0</v>
      </c>
      <c r="L30" s="3"/>
      <c r="M30" s="3"/>
      <c r="N30" s="39">
        <f t="shared" si="2"/>
        <v>0</v>
      </c>
      <c r="O30" s="3"/>
      <c r="P30" s="38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10"/>
        <v>0</v>
      </c>
      <c r="Z30" s="36">
        <f t="shared" si="15"/>
        <v>0</v>
      </c>
      <c r="AA30" s="36">
        <f t="shared" si="11"/>
        <v>0</v>
      </c>
      <c r="AB30" s="36">
        <f t="shared" si="12"/>
        <v>135850</v>
      </c>
      <c r="AC30" s="36">
        <f t="shared" si="3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4"/>
        <v>0</v>
      </c>
      <c r="G31" s="39">
        <f t="shared" si="5"/>
        <v>0</v>
      </c>
      <c r="H31" s="39">
        <f t="shared" si="0"/>
        <v>0</v>
      </c>
      <c r="I31" s="3"/>
      <c r="J31" s="39">
        <f t="shared" si="1"/>
        <v>0</v>
      </c>
      <c r="K31" s="39">
        <f t="shared" si="6"/>
        <v>0</v>
      </c>
      <c r="L31" s="3"/>
      <c r="M31" s="3"/>
      <c r="N31" s="39">
        <f t="shared" si="2"/>
        <v>0</v>
      </c>
      <c r="O31" s="3"/>
      <c r="P31" s="38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10"/>
        <v>0</v>
      </c>
      <c r="Z31" s="36">
        <f t="shared" si="15"/>
        <v>0</v>
      </c>
      <c r="AA31" s="36">
        <f t="shared" si="11"/>
        <v>0</v>
      </c>
      <c r="AB31" s="36">
        <f t="shared" si="12"/>
        <v>148200</v>
      </c>
      <c r="AC31" s="36">
        <f t="shared" si="3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4"/>
        <v>0</v>
      </c>
      <c r="G32" s="39">
        <f t="shared" si="5"/>
        <v>0</v>
      </c>
      <c r="H32" s="39">
        <f t="shared" si="0"/>
        <v>0</v>
      </c>
      <c r="I32" s="3"/>
      <c r="J32" s="39">
        <f t="shared" si="1"/>
        <v>0</v>
      </c>
      <c r="K32" s="39">
        <f t="shared" si="6"/>
        <v>0</v>
      </c>
      <c r="L32" s="3"/>
      <c r="M32" s="3"/>
      <c r="N32" s="39">
        <f t="shared" si="2"/>
        <v>0</v>
      </c>
      <c r="O32" s="3"/>
      <c r="P32" s="38">
        <f t="shared" si="7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10"/>
        <v>0</v>
      </c>
      <c r="Z32" s="36">
        <f t="shared" si="15"/>
        <v>0</v>
      </c>
      <c r="AA32" s="36">
        <f t="shared" si="11"/>
        <v>0</v>
      </c>
      <c r="AB32" s="36">
        <f>ALVMAX/360*V32</f>
        <v>148200</v>
      </c>
      <c r="AC32" s="36">
        <f t="shared" si="3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4"/>
        <v>0</v>
      </c>
      <c r="G33" s="39">
        <f t="shared" si="5"/>
        <v>0</v>
      </c>
      <c r="H33" s="39">
        <f t="shared" si="0"/>
        <v>0</v>
      </c>
      <c r="I33" s="3"/>
      <c r="J33" s="39">
        <f t="shared" si="1"/>
        <v>0</v>
      </c>
      <c r="K33" s="39">
        <f t="shared" si="6"/>
        <v>0</v>
      </c>
      <c r="L33" s="3"/>
      <c r="M33" s="3"/>
      <c r="N33" s="39">
        <f t="shared" si="2"/>
        <v>0</v>
      </c>
      <c r="O33" s="3"/>
      <c r="P33" s="38">
        <f t="shared" si="7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10"/>
        <v>0</v>
      </c>
      <c r="Z33" s="36">
        <f t="shared" si="15"/>
        <v>0</v>
      </c>
      <c r="AA33" s="36">
        <f t="shared" si="11"/>
        <v>0</v>
      </c>
      <c r="AB33" s="36">
        <f>ALVMAX/360*V33</f>
        <v>148200</v>
      </c>
      <c r="AC33" s="36">
        <f t="shared" si="3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qsun+dIoOW7mCNedZhRX8sTKDThrcYvYzIetYZS/bLZNcXE/vNDt1UOKEp5g5Gpe6hU/h8reSduhZLBALPDeBg==" saltValue="kH7jKv1cbPcx914HDIq3mQ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4AD61FF5-D201-46A2-974B-4DA60EAA518E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 t="shared" ref="AC20:AC33" si="3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4">SUM(B21:E21)</f>
        <v>0</v>
      </c>
      <c r="G21" s="39">
        <f t="shared" ref="G21:G33" si="5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6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7">N21+O21</f>
        <v>0</v>
      </c>
      <c r="Q21" s="13">
        <f>R20+1</f>
        <v>46054</v>
      </c>
      <c r="R21" s="40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0">Y20+W21</f>
        <v>0</v>
      </c>
      <c r="Z21" s="36">
        <f>X21+Z20</f>
        <v>0</v>
      </c>
      <c r="AA21" s="36">
        <f t="shared" ref="AA21:AA33" si="11">AA20+B21+C21</f>
        <v>0</v>
      </c>
      <c r="AB21" s="36">
        <f t="shared" ref="AB21:AB31" si="12">ALVMAX/360*V21</f>
        <v>24700</v>
      </c>
      <c r="AC21" s="36">
        <f t="shared" si="3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4"/>
        <v>0</v>
      </c>
      <c r="G22" s="39">
        <f t="shared" si="5"/>
        <v>0</v>
      </c>
      <c r="H22" s="39">
        <f t="shared" si="0"/>
        <v>0</v>
      </c>
      <c r="I22" s="3"/>
      <c r="J22" s="39">
        <f t="shared" si="1"/>
        <v>0</v>
      </c>
      <c r="K22" s="39">
        <f t="shared" si="6"/>
        <v>0</v>
      </c>
      <c r="L22" s="3"/>
      <c r="M22" s="3"/>
      <c r="N22" s="39">
        <f t="shared" si="2"/>
        <v>0</v>
      </c>
      <c r="O22" s="3"/>
      <c r="P22" s="38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0"/>
        <v>0</v>
      </c>
      <c r="Z22" s="36">
        <f t="shared" ref="Z22:Z33" si="15">X22+Z21</f>
        <v>0</v>
      </c>
      <c r="AA22" s="36">
        <f t="shared" si="11"/>
        <v>0</v>
      </c>
      <c r="AB22" s="36">
        <f t="shared" si="12"/>
        <v>37050</v>
      </c>
      <c r="AC22" s="36">
        <f t="shared" si="3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4"/>
        <v>0</v>
      </c>
      <c r="G23" s="39">
        <f t="shared" si="5"/>
        <v>0</v>
      </c>
      <c r="H23" s="39">
        <f t="shared" si="0"/>
        <v>0</v>
      </c>
      <c r="I23" s="3"/>
      <c r="J23" s="39">
        <f t="shared" si="1"/>
        <v>0</v>
      </c>
      <c r="K23" s="39">
        <f t="shared" si="6"/>
        <v>0</v>
      </c>
      <c r="L23" s="3"/>
      <c r="M23" s="3"/>
      <c r="N23" s="39">
        <f t="shared" si="2"/>
        <v>0</v>
      </c>
      <c r="O23" s="3"/>
      <c r="P23" s="38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0"/>
        <v>0</v>
      </c>
      <c r="Z23" s="36">
        <f t="shared" si="15"/>
        <v>0</v>
      </c>
      <c r="AA23" s="36">
        <f t="shared" si="11"/>
        <v>0</v>
      </c>
      <c r="AB23" s="36">
        <f t="shared" si="12"/>
        <v>49400</v>
      </c>
      <c r="AC23" s="36">
        <f t="shared" si="3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4"/>
        <v>0</v>
      </c>
      <c r="G24" s="39">
        <f t="shared" si="5"/>
        <v>0</v>
      </c>
      <c r="H24" s="39">
        <f t="shared" si="0"/>
        <v>0</v>
      </c>
      <c r="I24" s="3"/>
      <c r="J24" s="39">
        <f t="shared" si="1"/>
        <v>0</v>
      </c>
      <c r="K24" s="39">
        <f t="shared" si="6"/>
        <v>0</v>
      </c>
      <c r="L24" s="3"/>
      <c r="M24" s="3"/>
      <c r="N24" s="39">
        <f t="shared" si="2"/>
        <v>0</v>
      </c>
      <c r="O24" s="3"/>
      <c r="P24" s="38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10"/>
        <v>0</v>
      </c>
      <c r="Z24" s="36">
        <f t="shared" si="15"/>
        <v>0</v>
      </c>
      <c r="AA24" s="36">
        <f t="shared" si="11"/>
        <v>0</v>
      </c>
      <c r="AB24" s="36">
        <f t="shared" si="12"/>
        <v>61750</v>
      </c>
      <c r="AC24" s="36">
        <f t="shared" si="3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4"/>
        <v>0</v>
      </c>
      <c r="G25" s="39">
        <f t="shared" si="5"/>
        <v>0</v>
      </c>
      <c r="H25" s="39">
        <f t="shared" si="0"/>
        <v>0</v>
      </c>
      <c r="I25" s="3"/>
      <c r="J25" s="39">
        <f t="shared" si="1"/>
        <v>0</v>
      </c>
      <c r="K25" s="39">
        <f t="shared" si="6"/>
        <v>0</v>
      </c>
      <c r="L25" s="3"/>
      <c r="M25" s="3"/>
      <c r="N25" s="39">
        <f t="shared" si="2"/>
        <v>0</v>
      </c>
      <c r="O25" s="3"/>
      <c r="P25" s="38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10"/>
        <v>0</v>
      </c>
      <c r="Z25" s="36">
        <f t="shared" si="15"/>
        <v>0</v>
      </c>
      <c r="AA25" s="36">
        <f t="shared" si="11"/>
        <v>0</v>
      </c>
      <c r="AB25" s="36">
        <f t="shared" si="12"/>
        <v>74100</v>
      </c>
      <c r="AC25" s="36">
        <f t="shared" si="3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4"/>
        <v>0</v>
      </c>
      <c r="G26" s="39">
        <f t="shared" si="5"/>
        <v>0</v>
      </c>
      <c r="H26" s="39">
        <f t="shared" si="0"/>
        <v>0</v>
      </c>
      <c r="I26" s="3"/>
      <c r="J26" s="39">
        <f t="shared" si="1"/>
        <v>0</v>
      </c>
      <c r="K26" s="39">
        <f t="shared" si="6"/>
        <v>0</v>
      </c>
      <c r="L26" s="3"/>
      <c r="M26" s="3"/>
      <c r="N26" s="39">
        <f t="shared" si="2"/>
        <v>0</v>
      </c>
      <c r="O26" s="3"/>
      <c r="P26" s="38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10"/>
        <v>0</v>
      </c>
      <c r="Z26" s="36">
        <f t="shared" si="15"/>
        <v>0</v>
      </c>
      <c r="AA26" s="36">
        <f t="shared" si="11"/>
        <v>0</v>
      </c>
      <c r="AB26" s="36">
        <f t="shared" si="12"/>
        <v>86450</v>
      </c>
      <c r="AC26" s="36">
        <f t="shared" si="3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4"/>
        <v>0</v>
      </c>
      <c r="G27" s="39">
        <f t="shared" si="5"/>
        <v>0</v>
      </c>
      <c r="H27" s="39">
        <f t="shared" si="0"/>
        <v>0</v>
      </c>
      <c r="I27" s="3"/>
      <c r="J27" s="39">
        <f t="shared" si="1"/>
        <v>0</v>
      </c>
      <c r="K27" s="39">
        <f t="shared" si="6"/>
        <v>0</v>
      </c>
      <c r="L27" s="3"/>
      <c r="M27" s="3"/>
      <c r="N27" s="39">
        <f t="shared" si="2"/>
        <v>0</v>
      </c>
      <c r="O27" s="3"/>
      <c r="P27" s="38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10"/>
        <v>0</v>
      </c>
      <c r="Z27" s="36">
        <f t="shared" si="15"/>
        <v>0</v>
      </c>
      <c r="AA27" s="36">
        <f t="shared" si="11"/>
        <v>0</v>
      </c>
      <c r="AB27" s="36">
        <f t="shared" si="12"/>
        <v>98800</v>
      </c>
      <c r="AC27" s="36">
        <f t="shared" si="3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4"/>
        <v>0</v>
      </c>
      <c r="G28" s="39">
        <f t="shared" si="5"/>
        <v>0</v>
      </c>
      <c r="H28" s="39">
        <f t="shared" si="0"/>
        <v>0</v>
      </c>
      <c r="I28" s="3"/>
      <c r="J28" s="39">
        <f t="shared" si="1"/>
        <v>0</v>
      </c>
      <c r="K28" s="39">
        <f t="shared" si="6"/>
        <v>0</v>
      </c>
      <c r="L28" s="3"/>
      <c r="M28" s="3"/>
      <c r="N28" s="39">
        <f t="shared" si="2"/>
        <v>0</v>
      </c>
      <c r="O28" s="3"/>
      <c r="P28" s="38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 t="shared" si="14"/>
        <v>0</v>
      </c>
      <c r="Y28" s="36">
        <f t="shared" si="10"/>
        <v>0</v>
      </c>
      <c r="Z28" s="36">
        <f t="shared" si="15"/>
        <v>0</v>
      </c>
      <c r="AA28" s="36">
        <f t="shared" si="11"/>
        <v>0</v>
      </c>
      <c r="AB28" s="36">
        <f t="shared" si="12"/>
        <v>111150</v>
      </c>
      <c r="AC28" s="36">
        <f t="shared" si="3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4"/>
        <v>0</v>
      </c>
      <c r="G29" s="39">
        <f t="shared" si="5"/>
        <v>0</v>
      </c>
      <c r="H29" s="39">
        <f t="shared" si="0"/>
        <v>0</v>
      </c>
      <c r="I29" s="3"/>
      <c r="J29" s="39">
        <f t="shared" si="1"/>
        <v>0</v>
      </c>
      <c r="K29" s="39">
        <f t="shared" si="6"/>
        <v>0</v>
      </c>
      <c r="L29" s="3"/>
      <c r="M29" s="3"/>
      <c r="N29" s="39">
        <f t="shared" si="2"/>
        <v>0</v>
      </c>
      <c r="O29" s="3"/>
      <c r="P29" s="38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10"/>
        <v>0</v>
      </c>
      <c r="Z29" s="36">
        <f t="shared" si="15"/>
        <v>0</v>
      </c>
      <c r="AA29" s="36">
        <f t="shared" si="11"/>
        <v>0</v>
      </c>
      <c r="AB29" s="36">
        <f t="shared" si="12"/>
        <v>123500</v>
      </c>
      <c r="AC29" s="36">
        <f t="shared" si="3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4"/>
        <v>0</v>
      </c>
      <c r="G30" s="39">
        <f t="shared" si="5"/>
        <v>0</v>
      </c>
      <c r="H30" s="39">
        <f t="shared" si="0"/>
        <v>0</v>
      </c>
      <c r="I30" s="3"/>
      <c r="J30" s="39">
        <f t="shared" si="1"/>
        <v>0</v>
      </c>
      <c r="K30" s="39">
        <f t="shared" si="6"/>
        <v>0</v>
      </c>
      <c r="L30" s="3"/>
      <c r="M30" s="3"/>
      <c r="N30" s="39">
        <f t="shared" si="2"/>
        <v>0</v>
      </c>
      <c r="O30" s="3"/>
      <c r="P30" s="38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10"/>
        <v>0</v>
      </c>
      <c r="Z30" s="36">
        <f t="shared" si="15"/>
        <v>0</v>
      </c>
      <c r="AA30" s="36">
        <f t="shared" si="11"/>
        <v>0</v>
      </c>
      <c r="AB30" s="36">
        <f t="shared" si="12"/>
        <v>135850</v>
      </c>
      <c r="AC30" s="36">
        <f t="shared" si="3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4"/>
        <v>0</v>
      </c>
      <c r="G31" s="39">
        <f t="shared" si="5"/>
        <v>0</v>
      </c>
      <c r="H31" s="39">
        <f t="shared" si="0"/>
        <v>0</v>
      </c>
      <c r="I31" s="3"/>
      <c r="J31" s="39">
        <f t="shared" si="1"/>
        <v>0</v>
      </c>
      <c r="K31" s="39">
        <f t="shared" si="6"/>
        <v>0</v>
      </c>
      <c r="L31" s="3"/>
      <c r="M31" s="3"/>
      <c r="N31" s="39">
        <f t="shared" si="2"/>
        <v>0</v>
      </c>
      <c r="O31" s="3"/>
      <c r="P31" s="38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10"/>
        <v>0</v>
      </c>
      <c r="Z31" s="36">
        <f t="shared" si="15"/>
        <v>0</v>
      </c>
      <c r="AA31" s="36">
        <f t="shared" si="11"/>
        <v>0</v>
      </c>
      <c r="AB31" s="36">
        <f t="shared" si="12"/>
        <v>148200</v>
      </c>
      <c r="AC31" s="36">
        <f t="shared" si="3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4"/>
        <v>0</v>
      </c>
      <c r="G32" s="39">
        <f t="shared" si="5"/>
        <v>0</v>
      </c>
      <c r="H32" s="39">
        <f t="shared" si="0"/>
        <v>0</v>
      </c>
      <c r="I32" s="3"/>
      <c r="J32" s="39">
        <f t="shared" si="1"/>
        <v>0</v>
      </c>
      <c r="K32" s="39">
        <f t="shared" si="6"/>
        <v>0</v>
      </c>
      <c r="L32" s="3"/>
      <c r="M32" s="3"/>
      <c r="N32" s="39">
        <f t="shared" si="2"/>
        <v>0</v>
      </c>
      <c r="O32" s="3"/>
      <c r="P32" s="38">
        <f t="shared" si="7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10"/>
        <v>0</v>
      </c>
      <c r="Z32" s="36">
        <f t="shared" si="15"/>
        <v>0</v>
      </c>
      <c r="AA32" s="36">
        <f t="shared" si="11"/>
        <v>0</v>
      </c>
      <c r="AB32" s="36">
        <f>ALVMAX/360*V32</f>
        <v>148200</v>
      </c>
      <c r="AC32" s="36">
        <f t="shared" si="3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4"/>
        <v>0</v>
      </c>
      <c r="G33" s="39">
        <f t="shared" si="5"/>
        <v>0</v>
      </c>
      <c r="H33" s="39">
        <f t="shared" si="0"/>
        <v>0</v>
      </c>
      <c r="I33" s="3"/>
      <c r="J33" s="39">
        <f t="shared" si="1"/>
        <v>0</v>
      </c>
      <c r="K33" s="39">
        <f t="shared" si="6"/>
        <v>0</v>
      </c>
      <c r="L33" s="3"/>
      <c r="M33" s="3"/>
      <c r="N33" s="39">
        <f t="shared" si="2"/>
        <v>0</v>
      </c>
      <c r="O33" s="3"/>
      <c r="P33" s="38">
        <f t="shared" si="7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10"/>
        <v>0</v>
      </c>
      <c r="Z33" s="36">
        <f t="shared" si="15"/>
        <v>0</v>
      </c>
      <c r="AA33" s="36">
        <f t="shared" si="11"/>
        <v>0</v>
      </c>
      <c r="AB33" s="36">
        <f>ALVMAX/360*V33</f>
        <v>148200</v>
      </c>
      <c r="AC33" s="36">
        <f t="shared" si="3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L9OJj+5NA0XnQE3VeaEvy72qV8GcuTGCjExwTd5IFH1WYAwzfU1LED2YFvMz4VUv4cTqG9rEAAxnC5pT2AqLYw==" saltValue="uHXfVeYDKRoEYRsJ9cMaDQ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A281AE97-8B0F-4099-9255-F8C115E73CD1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mn33XNT/AFWS0QngDT5XX4+ZfNVeosMoEY7VIJzKV6qVWgfqk4Cd65qwM+OcP8KRiKMJ2lsMGe/vtQLvjX7qXw==" saltValue="CPZuUiXtBX0aopnAOlLxEQ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D92E9937-E37D-4720-8347-72001F09C0DD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 t="shared" ref="AC20:AC33" si="3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4">SUM(B21:E21)</f>
        <v>0</v>
      </c>
      <c r="G21" s="39">
        <f t="shared" ref="G21:G33" si="5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6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7">N21+O21</f>
        <v>0</v>
      </c>
      <c r="Q21" s="13">
        <f>R20+1</f>
        <v>46054</v>
      </c>
      <c r="R21" s="40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0">Y20+W21</f>
        <v>0</v>
      </c>
      <c r="Z21" s="36">
        <f>X21+Z20</f>
        <v>0</v>
      </c>
      <c r="AA21" s="36">
        <f t="shared" ref="AA21:AA33" si="11">AA20+B21+C21</f>
        <v>0</v>
      </c>
      <c r="AB21" s="36">
        <f t="shared" ref="AB21:AB31" si="12">ALVMAX/360*V21</f>
        <v>24700</v>
      </c>
      <c r="AC21" s="36">
        <f t="shared" si="3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4"/>
        <v>0</v>
      </c>
      <c r="G22" s="39">
        <f t="shared" si="5"/>
        <v>0</v>
      </c>
      <c r="H22" s="39">
        <f t="shared" si="0"/>
        <v>0</v>
      </c>
      <c r="I22" s="3"/>
      <c r="J22" s="39">
        <f t="shared" si="1"/>
        <v>0</v>
      </c>
      <c r="K22" s="39">
        <f t="shared" si="6"/>
        <v>0</v>
      </c>
      <c r="L22" s="3"/>
      <c r="M22" s="3"/>
      <c r="N22" s="39">
        <f t="shared" si="2"/>
        <v>0</v>
      </c>
      <c r="O22" s="3"/>
      <c r="P22" s="38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0"/>
        <v>0</v>
      </c>
      <c r="Z22" s="36">
        <f t="shared" ref="Z22:Z33" si="15">X22+Z21</f>
        <v>0</v>
      </c>
      <c r="AA22" s="36">
        <f t="shared" si="11"/>
        <v>0</v>
      </c>
      <c r="AB22" s="36">
        <f t="shared" si="12"/>
        <v>37050</v>
      </c>
      <c r="AC22" s="36">
        <f t="shared" si="3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4"/>
        <v>0</v>
      </c>
      <c r="G23" s="39">
        <f t="shared" si="5"/>
        <v>0</v>
      </c>
      <c r="H23" s="39">
        <f t="shared" si="0"/>
        <v>0</v>
      </c>
      <c r="I23" s="3"/>
      <c r="J23" s="39">
        <f t="shared" si="1"/>
        <v>0</v>
      </c>
      <c r="K23" s="39">
        <f t="shared" si="6"/>
        <v>0</v>
      </c>
      <c r="L23" s="3"/>
      <c r="M23" s="3"/>
      <c r="N23" s="39">
        <f t="shared" si="2"/>
        <v>0</v>
      </c>
      <c r="O23" s="3"/>
      <c r="P23" s="38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0"/>
        <v>0</v>
      </c>
      <c r="Z23" s="36">
        <f t="shared" si="15"/>
        <v>0</v>
      </c>
      <c r="AA23" s="36">
        <f t="shared" si="11"/>
        <v>0</v>
      </c>
      <c r="AB23" s="36">
        <f t="shared" si="12"/>
        <v>49400</v>
      </c>
      <c r="AC23" s="36">
        <f t="shared" si="3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4"/>
        <v>0</v>
      </c>
      <c r="G24" s="39">
        <f t="shared" si="5"/>
        <v>0</v>
      </c>
      <c r="H24" s="39">
        <f t="shared" si="0"/>
        <v>0</v>
      </c>
      <c r="I24" s="3"/>
      <c r="J24" s="39">
        <f t="shared" si="1"/>
        <v>0</v>
      </c>
      <c r="K24" s="39">
        <f t="shared" si="6"/>
        <v>0</v>
      </c>
      <c r="L24" s="3"/>
      <c r="M24" s="3"/>
      <c r="N24" s="39">
        <f t="shared" si="2"/>
        <v>0</v>
      </c>
      <c r="O24" s="3"/>
      <c r="P24" s="38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10"/>
        <v>0</v>
      </c>
      <c r="Z24" s="36">
        <f t="shared" si="15"/>
        <v>0</v>
      </c>
      <c r="AA24" s="36">
        <f t="shared" si="11"/>
        <v>0</v>
      </c>
      <c r="AB24" s="36">
        <f t="shared" si="12"/>
        <v>61750</v>
      </c>
      <c r="AC24" s="36">
        <f t="shared" si="3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4"/>
        <v>0</v>
      </c>
      <c r="G25" s="39">
        <f t="shared" si="5"/>
        <v>0</v>
      </c>
      <c r="H25" s="39">
        <f t="shared" si="0"/>
        <v>0</v>
      </c>
      <c r="I25" s="3"/>
      <c r="J25" s="39">
        <f t="shared" si="1"/>
        <v>0</v>
      </c>
      <c r="K25" s="39">
        <f t="shared" si="6"/>
        <v>0</v>
      </c>
      <c r="L25" s="3"/>
      <c r="M25" s="3"/>
      <c r="N25" s="39">
        <f t="shared" si="2"/>
        <v>0</v>
      </c>
      <c r="O25" s="3"/>
      <c r="P25" s="38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10"/>
        <v>0</v>
      </c>
      <c r="Z25" s="36">
        <f t="shared" si="15"/>
        <v>0</v>
      </c>
      <c r="AA25" s="36">
        <f t="shared" si="11"/>
        <v>0</v>
      </c>
      <c r="AB25" s="36">
        <f t="shared" si="12"/>
        <v>74100</v>
      </c>
      <c r="AC25" s="36">
        <f t="shared" si="3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4"/>
        <v>0</v>
      </c>
      <c r="G26" s="39">
        <f t="shared" si="5"/>
        <v>0</v>
      </c>
      <c r="H26" s="39">
        <f t="shared" si="0"/>
        <v>0</v>
      </c>
      <c r="I26" s="3"/>
      <c r="J26" s="39">
        <f t="shared" si="1"/>
        <v>0</v>
      </c>
      <c r="K26" s="39">
        <f t="shared" si="6"/>
        <v>0</v>
      </c>
      <c r="L26" s="3"/>
      <c r="M26" s="3"/>
      <c r="N26" s="39">
        <f t="shared" si="2"/>
        <v>0</v>
      </c>
      <c r="O26" s="3"/>
      <c r="P26" s="38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10"/>
        <v>0</v>
      </c>
      <c r="Z26" s="36">
        <f t="shared" si="15"/>
        <v>0</v>
      </c>
      <c r="AA26" s="36">
        <f t="shared" si="11"/>
        <v>0</v>
      </c>
      <c r="AB26" s="36">
        <f t="shared" si="12"/>
        <v>86450</v>
      </c>
      <c r="AC26" s="36">
        <f t="shared" si="3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4"/>
        <v>0</v>
      </c>
      <c r="G27" s="39">
        <f t="shared" si="5"/>
        <v>0</v>
      </c>
      <c r="H27" s="39">
        <f t="shared" si="0"/>
        <v>0</v>
      </c>
      <c r="I27" s="3"/>
      <c r="J27" s="39">
        <f t="shared" si="1"/>
        <v>0</v>
      </c>
      <c r="K27" s="39">
        <f t="shared" si="6"/>
        <v>0</v>
      </c>
      <c r="L27" s="3"/>
      <c r="M27" s="3"/>
      <c r="N27" s="39">
        <f t="shared" si="2"/>
        <v>0</v>
      </c>
      <c r="O27" s="3"/>
      <c r="P27" s="38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10"/>
        <v>0</v>
      </c>
      <c r="Z27" s="36">
        <f t="shared" si="15"/>
        <v>0</v>
      </c>
      <c r="AA27" s="36">
        <f t="shared" si="11"/>
        <v>0</v>
      </c>
      <c r="AB27" s="36">
        <f t="shared" si="12"/>
        <v>98800</v>
      </c>
      <c r="AC27" s="36">
        <f t="shared" si="3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4"/>
        <v>0</v>
      </c>
      <c r="G28" s="39">
        <f t="shared" si="5"/>
        <v>0</v>
      </c>
      <c r="H28" s="39">
        <f t="shared" si="0"/>
        <v>0</v>
      </c>
      <c r="I28" s="3"/>
      <c r="J28" s="39">
        <f t="shared" si="1"/>
        <v>0</v>
      </c>
      <c r="K28" s="39">
        <f t="shared" si="6"/>
        <v>0</v>
      </c>
      <c r="L28" s="3"/>
      <c r="M28" s="3"/>
      <c r="N28" s="39">
        <f t="shared" si="2"/>
        <v>0</v>
      </c>
      <c r="O28" s="3"/>
      <c r="P28" s="38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 t="shared" si="14"/>
        <v>0</v>
      </c>
      <c r="Y28" s="36">
        <f t="shared" si="10"/>
        <v>0</v>
      </c>
      <c r="Z28" s="36">
        <f t="shared" si="15"/>
        <v>0</v>
      </c>
      <c r="AA28" s="36">
        <f t="shared" si="11"/>
        <v>0</v>
      </c>
      <c r="AB28" s="36">
        <f t="shared" si="12"/>
        <v>111150</v>
      </c>
      <c r="AC28" s="36">
        <f t="shared" si="3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4"/>
        <v>0</v>
      </c>
      <c r="G29" s="39">
        <f t="shared" si="5"/>
        <v>0</v>
      </c>
      <c r="H29" s="39">
        <f t="shared" si="0"/>
        <v>0</v>
      </c>
      <c r="I29" s="3"/>
      <c r="J29" s="39">
        <f t="shared" si="1"/>
        <v>0</v>
      </c>
      <c r="K29" s="39">
        <f t="shared" si="6"/>
        <v>0</v>
      </c>
      <c r="L29" s="3"/>
      <c r="M29" s="3"/>
      <c r="N29" s="39">
        <f t="shared" si="2"/>
        <v>0</v>
      </c>
      <c r="O29" s="3"/>
      <c r="P29" s="38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10"/>
        <v>0</v>
      </c>
      <c r="Z29" s="36">
        <f t="shared" si="15"/>
        <v>0</v>
      </c>
      <c r="AA29" s="36">
        <f t="shared" si="11"/>
        <v>0</v>
      </c>
      <c r="AB29" s="36">
        <f t="shared" si="12"/>
        <v>123500</v>
      </c>
      <c r="AC29" s="36">
        <f t="shared" si="3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4"/>
        <v>0</v>
      </c>
      <c r="G30" s="39">
        <f t="shared" si="5"/>
        <v>0</v>
      </c>
      <c r="H30" s="39">
        <f t="shared" si="0"/>
        <v>0</v>
      </c>
      <c r="I30" s="3"/>
      <c r="J30" s="39">
        <f t="shared" si="1"/>
        <v>0</v>
      </c>
      <c r="K30" s="39">
        <f t="shared" si="6"/>
        <v>0</v>
      </c>
      <c r="L30" s="3"/>
      <c r="M30" s="3"/>
      <c r="N30" s="39">
        <f t="shared" si="2"/>
        <v>0</v>
      </c>
      <c r="O30" s="3"/>
      <c r="P30" s="38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10"/>
        <v>0</v>
      </c>
      <c r="Z30" s="36">
        <f t="shared" si="15"/>
        <v>0</v>
      </c>
      <c r="AA30" s="36">
        <f t="shared" si="11"/>
        <v>0</v>
      </c>
      <c r="AB30" s="36">
        <f t="shared" si="12"/>
        <v>135850</v>
      </c>
      <c r="AC30" s="36">
        <f t="shared" si="3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4"/>
        <v>0</v>
      </c>
      <c r="G31" s="39">
        <f t="shared" si="5"/>
        <v>0</v>
      </c>
      <c r="H31" s="39">
        <f t="shared" si="0"/>
        <v>0</v>
      </c>
      <c r="I31" s="3"/>
      <c r="J31" s="39">
        <f t="shared" si="1"/>
        <v>0</v>
      </c>
      <c r="K31" s="39">
        <f t="shared" si="6"/>
        <v>0</v>
      </c>
      <c r="L31" s="3"/>
      <c r="M31" s="3"/>
      <c r="N31" s="39">
        <f t="shared" si="2"/>
        <v>0</v>
      </c>
      <c r="O31" s="3"/>
      <c r="P31" s="38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10"/>
        <v>0</v>
      </c>
      <c r="Z31" s="36">
        <f t="shared" si="15"/>
        <v>0</v>
      </c>
      <c r="AA31" s="36">
        <f t="shared" si="11"/>
        <v>0</v>
      </c>
      <c r="AB31" s="36">
        <f t="shared" si="12"/>
        <v>148200</v>
      </c>
      <c r="AC31" s="36">
        <f t="shared" si="3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4"/>
        <v>0</v>
      </c>
      <c r="G32" s="39">
        <f t="shared" si="5"/>
        <v>0</v>
      </c>
      <c r="H32" s="39">
        <f t="shared" si="0"/>
        <v>0</v>
      </c>
      <c r="I32" s="3"/>
      <c r="J32" s="39">
        <f t="shared" si="1"/>
        <v>0</v>
      </c>
      <c r="K32" s="39">
        <f t="shared" si="6"/>
        <v>0</v>
      </c>
      <c r="L32" s="3"/>
      <c r="M32" s="3"/>
      <c r="N32" s="39">
        <f t="shared" si="2"/>
        <v>0</v>
      </c>
      <c r="O32" s="3"/>
      <c r="P32" s="38">
        <f t="shared" si="7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10"/>
        <v>0</v>
      </c>
      <c r="Z32" s="36">
        <f t="shared" si="15"/>
        <v>0</v>
      </c>
      <c r="AA32" s="36">
        <f t="shared" si="11"/>
        <v>0</v>
      </c>
      <c r="AB32" s="36">
        <f>ALVMAX/360*V32</f>
        <v>148200</v>
      </c>
      <c r="AC32" s="36">
        <f t="shared" si="3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4"/>
        <v>0</v>
      </c>
      <c r="G33" s="39">
        <f t="shared" si="5"/>
        <v>0</v>
      </c>
      <c r="H33" s="39">
        <f t="shared" si="0"/>
        <v>0</v>
      </c>
      <c r="I33" s="3"/>
      <c r="J33" s="39">
        <f t="shared" si="1"/>
        <v>0</v>
      </c>
      <c r="K33" s="39">
        <f t="shared" si="6"/>
        <v>0</v>
      </c>
      <c r="L33" s="3"/>
      <c r="M33" s="3"/>
      <c r="N33" s="39">
        <f t="shared" si="2"/>
        <v>0</v>
      </c>
      <c r="O33" s="3"/>
      <c r="P33" s="38">
        <f t="shared" si="7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10"/>
        <v>0</v>
      </c>
      <c r="Z33" s="36">
        <f t="shared" si="15"/>
        <v>0</v>
      </c>
      <c r="AA33" s="36">
        <f t="shared" si="11"/>
        <v>0</v>
      </c>
      <c r="AB33" s="36">
        <f>ALVMAX/360*V33</f>
        <v>148200</v>
      </c>
      <c r="AC33" s="36">
        <f t="shared" si="3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NL2Ggz1KWHSYRUnCCpwN67V/yRIAfNdR7Cx+2wED5q0Hh0yLhpJ4phPmmXFqFj6yQIuovBsKT942r/nN7+agvg==" saltValue="leHbN0Ue3wvutALlFoqMrg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12AC3D4-DAEA-4A4E-817F-428057B49C4C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 t="shared" ref="AC20:AC33" si="3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4">SUM(B21:E21)</f>
        <v>0</v>
      </c>
      <c r="G21" s="39">
        <f t="shared" ref="G21:G33" si="5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6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7">N21+O21</f>
        <v>0</v>
      </c>
      <c r="Q21" s="13">
        <f>R20+1</f>
        <v>46054</v>
      </c>
      <c r="R21" s="40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0">Y20+W21</f>
        <v>0</v>
      </c>
      <c r="Z21" s="36">
        <f>X21+Z20</f>
        <v>0</v>
      </c>
      <c r="AA21" s="36">
        <f t="shared" ref="AA21:AA33" si="11">AA20+B21+C21</f>
        <v>0</v>
      </c>
      <c r="AB21" s="36">
        <f t="shared" ref="AB21:AB31" si="12">ALVMAX/360*V21</f>
        <v>24700</v>
      </c>
      <c r="AC21" s="36">
        <f t="shared" si="3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4"/>
        <v>0</v>
      </c>
      <c r="G22" s="39">
        <f t="shared" si="5"/>
        <v>0</v>
      </c>
      <c r="H22" s="39">
        <f t="shared" si="0"/>
        <v>0</v>
      </c>
      <c r="I22" s="3"/>
      <c r="J22" s="39">
        <f t="shared" si="1"/>
        <v>0</v>
      </c>
      <c r="K22" s="39">
        <f t="shared" si="6"/>
        <v>0</v>
      </c>
      <c r="L22" s="3"/>
      <c r="M22" s="3"/>
      <c r="N22" s="39">
        <f t="shared" si="2"/>
        <v>0</v>
      </c>
      <c r="O22" s="3"/>
      <c r="P22" s="38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0"/>
        <v>0</v>
      </c>
      <c r="Z22" s="36">
        <f t="shared" ref="Z22:Z33" si="15">X22+Z21</f>
        <v>0</v>
      </c>
      <c r="AA22" s="36">
        <f t="shared" si="11"/>
        <v>0</v>
      </c>
      <c r="AB22" s="36">
        <f t="shared" si="12"/>
        <v>37050</v>
      </c>
      <c r="AC22" s="36">
        <f t="shared" si="3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4"/>
        <v>0</v>
      </c>
      <c r="G23" s="39">
        <f t="shared" si="5"/>
        <v>0</v>
      </c>
      <c r="H23" s="39">
        <f t="shared" si="0"/>
        <v>0</v>
      </c>
      <c r="I23" s="3"/>
      <c r="J23" s="39">
        <f t="shared" si="1"/>
        <v>0</v>
      </c>
      <c r="K23" s="39">
        <f t="shared" si="6"/>
        <v>0</v>
      </c>
      <c r="L23" s="3"/>
      <c r="M23" s="3"/>
      <c r="N23" s="39">
        <f t="shared" si="2"/>
        <v>0</v>
      </c>
      <c r="O23" s="3"/>
      <c r="P23" s="38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0"/>
        <v>0</v>
      </c>
      <c r="Z23" s="36">
        <f t="shared" si="15"/>
        <v>0</v>
      </c>
      <c r="AA23" s="36">
        <f t="shared" si="11"/>
        <v>0</v>
      </c>
      <c r="AB23" s="36">
        <f t="shared" si="12"/>
        <v>49400</v>
      </c>
      <c r="AC23" s="36">
        <f t="shared" si="3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4"/>
        <v>0</v>
      </c>
      <c r="G24" s="39">
        <f t="shared" si="5"/>
        <v>0</v>
      </c>
      <c r="H24" s="39">
        <f t="shared" si="0"/>
        <v>0</v>
      </c>
      <c r="I24" s="3"/>
      <c r="J24" s="39">
        <f t="shared" si="1"/>
        <v>0</v>
      </c>
      <c r="K24" s="39">
        <f t="shared" si="6"/>
        <v>0</v>
      </c>
      <c r="L24" s="3"/>
      <c r="M24" s="3"/>
      <c r="N24" s="39">
        <f t="shared" si="2"/>
        <v>0</v>
      </c>
      <c r="O24" s="3"/>
      <c r="P24" s="38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10"/>
        <v>0</v>
      </c>
      <c r="Z24" s="36">
        <f t="shared" si="15"/>
        <v>0</v>
      </c>
      <c r="AA24" s="36">
        <f t="shared" si="11"/>
        <v>0</v>
      </c>
      <c r="AB24" s="36">
        <f t="shared" si="12"/>
        <v>61750</v>
      </c>
      <c r="AC24" s="36">
        <f t="shared" si="3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4"/>
        <v>0</v>
      </c>
      <c r="G25" s="39">
        <f t="shared" si="5"/>
        <v>0</v>
      </c>
      <c r="H25" s="39">
        <f t="shared" si="0"/>
        <v>0</v>
      </c>
      <c r="I25" s="3"/>
      <c r="J25" s="39">
        <f t="shared" si="1"/>
        <v>0</v>
      </c>
      <c r="K25" s="39">
        <f t="shared" si="6"/>
        <v>0</v>
      </c>
      <c r="L25" s="3"/>
      <c r="M25" s="3"/>
      <c r="N25" s="39">
        <f t="shared" si="2"/>
        <v>0</v>
      </c>
      <c r="O25" s="3"/>
      <c r="P25" s="38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10"/>
        <v>0</v>
      </c>
      <c r="Z25" s="36">
        <f t="shared" si="15"/>
        <v>0</v>
      </c>
      <c r="AA25" s="36">
        <f t="shared" si="11"/>
        <v>0</v>
      </c>
      <c r="AB25" s="36">
        <f t="shared" si="12"/>
        <v>74100</v>
      </c>
      <c r="AC25" s="36">
        <f t="shared" si="3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4"/>
        <v>0</v>
      </c>
      <c r="G26" s="39">
        <f t="shared" si="5"/>
        <v>0</v>
      </c>
      <c r="H26" s="39">
        <f t="shared" si="0"/>
        <v>0</v>
      </c>
      <c r="I26" s="3"/>
      <c r="J26" s="39">
        <f t="shared" si="1"/>
        <v>0</v>
      </c>
      <c r="K26" s="39">
        <f t="shared" si="6"/>
        <v>0</v>
      </c>
      <c r="L26" s="3"/>
      <c r="M26" s="3"/>
      <c r="N26" s="39">
        <f t="shared" si="2"/>
        <v>0</v>
      </c>
      <c r="O26" s="3"/>
      <c r="P26" s="38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10"/>
        <v>0</v>
      </c>
      <c r="Z26" s="36">
        <f t="shared" si="15"/>
        <v>0</v>
      </c>
      <c r="AA26" s="36">
        <f t="shared" si="11"/>
        <v>0</v>
      </c>
      <c r="AB26" s="36">
        <f t="shared" si="12"/>
        <v>86450</v>
      </c>
      <c r="AC26" s="36">
        <f t="shared" si="3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4"/>
        <v>0</v>
      </c>
      <c r="G27" s="39">
        <f t="shared" si="5"/>
        <v>0</v>
      </c>
      <c r="H27" s="39">
        <f t="shared" si="0"/>
        <v>0</v>
      </c>
      <c r="I27" s="3"/>
      <c r="J27" s="39">
        <f t="shared" si="1"/>
        <v>0</v>
      </c>
      <c r="K27" s="39">
        <f t="shared" si="6"/>
        <v>0</v>
      </c>
      <c r="L27" s="3"/>
      <c r="M27" s="3"/>
      <c r="N27" s="39">
        <f t="shared" si="2"/>
        <v>0</v>
      </c>
      <c r="O27" s="3"/>
      <c r="P27" s="38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10"/>
        <v>0</v>
      </c>
      <c r="Z27" s="36">
        <f t="shared" si="15"/>
        <v>0</v>
      </c>
      <c r="AA27" s="36">
        <f t="shared" si="11"/>
        <v>0</v>
      </c>
      <c r="AB27" s="36">
        <f t="shared" si="12"/>
        <v>98800</v>
      </c>
      <c r="AC27" s="36">
        <f t="shared" si="3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4"/>
        <v>0</v>
      </c>
      <c r="G28" s="39">
        <f t="shared" si="5"/>
        <v>0</v>
      </c>
      <c r="H28" s="39">
        <f t="shared" si="0"/>
        <v>0</v>
      </c>
      <c r="I28" s="3"/>
      <c r="J28" s="39">
        <f t="shared" si="1"/>
        <v>0</v>
      </c>
      <c r="K28" s="39">
        <f t="shared" si="6"/>
        <v>0</v>
      </c>
      <c r="L28" s="3"/>
      <c r="M28" s="3"/>
      <c r="N28" s="39">
        <f t="shared" si="2"/>
        <v>0</v>
      </c>
      <c r="O28" s="3"/>
      <c r="P28" s="38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 t="shared" si="14"/>
        <v>0</v>
      </c>
      <c r="Y28" s="36">
        <f t="shared" si="10"/>
        <v>0</v>
      </c>
      <c r="Z28" s="36">
        <f t="shared" si="15"/>
        <v>0</v>
      </c>
      <c r="AA28" s="36">
        <f t="shared" si="11"/>
        <v>0</v>
      </c>
      <c r="AB28" s="36">
        <f t="shared" si="12"/>
        <v>111150</v>
      </c>
      <c r="AC28" s="36">
        <f t="shared" si="3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4"/>
        <v>0</v>
      </c>
      <c r="G29" s="39">
        <f t="shared" si="5"/>
        <v>0</v>
      </c>
      <c r="H29" s="39">
        <f t="shared" si="0"/>
        <v>0</v>
      </c>
      <c r="I29" s="3"/>
      <c r="J29" s="39">
        <f t="shared" si="1"/>
        <v>0</v>
      </c>
      <c r="K29" s="39">
        <f t="shared" si="6"/>
        <v>0</v>
      </c>
      <c r="L29" s="3"/>
      <c r="M29" s="3"/>
      <c r="N29" s="39">
        <f t="shared" si="2"/>
        <v>0</v>
      </c>
      <c r="O29" s="3"/>
      <c r="P29" s="38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10"/>
        <v>0</v>
      </c>
      <c r="Z29" s="36">
        <f t="shared" si="15"/>
        <v>0</v>
      </c>
      <c r="AA29" s="36">
        <f t="shared" si="11"/>
        <v>0</v>
      </c>
      <c r="AB29" s="36">
        <f t="shared" si="12"/>
        <v>123500</v>
      </c>
      <c r="AC29" s="36">
        <f t="shared" si="3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4"/>
        <v>0</v>
      </c>
      <c r="G30" s="39">
        <f t="shared" si="5"/>
        <v>0</v>
      </c>
      <c r="H30" s="39">
        <f t="shared" si="0"/>
        <v>0</v>
      </c>
      <c r="I30" s="3"/>
      <c r="J30" s="39">
        <f t="shared" si="1"/>
        <v>0</v>
      </c>
      <c r="K30" s="39">
        <f t="shared" si="6"/>
        <v>0</v>
      </c>
      <c r="L30" s="3"/>
      <c r="M30" s="3"/>
      <c r="N30" s="39">
        <f t="shared" si="2"/>
        <v>0</v>
      </c>
      <c r="O30" s="3"/>
      <c r="P30" s="38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10"/>
        <v>0</v>
      </c>
      <c r="Z30" s="36">
        <f t="shared" si="15"/>
        <v>0</v>
      </c>
      <c r="AA30" s="36">
        <f t="shared" si="11"/>
        <v>0</v>
      </c>
      <c r="AB30" s="36">
        <f t="shared" si="12"/>
        <v>135850</v>
      </c>
      <c r="AC30" s="36">
        <f t="shared" si="3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4"/>
        <v>0</v>
      </c>
      <c r="G31" s="39">
        <f t="shared" si="5"/>
        <v>0</v>
      </c>
      <c r="H31" s="39">
        <f t="shared" si="0"/>
        <v>0</v>
      </c>
      <c r="I31" s="3"/>
      <c r="J31" s="39">
        <f t="shared" si="1"/>
        <v>0</v>
      </c>
      <c r="K31" s="39">
        <f t="shared" si="6"/>
        <v>0</v>
      </c>
      <c r="L31" s="3"/>
      <c r="M31" s="3"/>
      <c r="N31" s="39">
        <f t="shared" si="2"/>
        <v>0</v>
      </c>
      <c r="O31" s="3"/>
      <c r="P31" s="38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10"/>
        <v>0</v>
      </c>
      <c r="Z31" s="36">
        <f t="shared" si="15"/>
        <v>0</v>
      </c>
      <c r="AA31" s="36">
        <f t="shared" si="11"/>
        <v>0</v>
      </c>
      <c r="AB31" s="36">
        <f t="shared" si="12"/>
        <v>148200</v>
      </c>
      <c r="AC31" s="36">
        <f t="shared" si="3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4"/>
        <v>0</v>
      </c>
      <c r="G32" s="39">
        <f t="shared" si="5"/>
        <v>0</v>
      </c>
      <c r="H32" s="39">
        <f t="shared" si="0"/>
        <v>0</v>
      </c>
      <c r="I32" s="3"/>
      <c r="J32" s="39">
        <f t="shared" si="1"/>
        <v>0</v>
      </c>
      <c r="K32" s="39">
        <f t="shared" si="6"/>
        <v>0</v>
      </c>
      <c r="L32" s="3"/>
      <c r="M32" s="3"/>
      <c r="N32" s="39">
        <f t="shared" si="2"/>
        <v>0</v>
      </c>
      <c r="O32" s="3"/>
      <c r="P32" s="38">
        <f t="shared" si="7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10"/>
        <v>0</v>
      </c>
      <c r="Z32" s="36">
        <f t="shared" si="15"/>
        <v>0</v>
      </c>
      <c r="AA32" s="36">
        <f t="shared" si="11"/>
        <v>0</v>
      </c>
      <c r="AB32" s="36">
        <f>ALVMAX/360*V32</f>
        <v>148200</v>
      </c>
      <c r="AC32" s="36">
        <f t="shared" si="3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4"/>
        <v>0</v>
      </c>
      <c r="G33" s="39">
        <f t="shared" si="5"/>
        <v>0</v>
      </c>
      <c r="H33" s="39">
        <f t="shared" si="0"/>
        <v>0</v>
      </c>
      <c r="I33" s="3"/>
      <c r="J33" s="39">
        <f t="shared" si="1"/>
        <v>0</v>
      </c>
      <c r="K33" s="39">
        <f t="shared" si="6"/>
        <v>0</v>
      </c>
      <c r="L33" s="3"/>
      <c r="M33" s="3"/>
      <c r="N33" s="39">
        <f t="shared" si="2"/>
        <v>0</v>
      </c>
      <c r="O33" s="3"/>
      <c r="P33" s="38">
        <f t="shared" si="7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10"/>
        <v>0</v>
      </c>
      <c r="Z33" s="36">
        <f t="shared" si="15"/>
        <v>0</v>
      </c>
      <c r="AA33" s="36">
        <f t="shared" si="11"/>
        <v>0</v>
      </c>
      <c r="AB33" s="36">
        <f>ALVMAX/360*V33</f>
        <v>148200</v>
      </c>
      <c r="AC33" s="36">
        <f t="shared" si="3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KQHtVtz+iUcKcm26AQLPwiWGDd8bUsgi0WiQ+OQGUcdOCN3pRYDaK43WD17YjacKBZgZ4e5oaC+h4HbxpXo0DA==" saltValue="X5HymHkaI8jCsnCpYaOFpg==" spinCount="100000" sheet="1" objects="1" scenarios="1"/>
  <mergeCells count="49">
    <mergeCell ref="A66:Q66"/>
    <mergeCell ref="Q17:R17"/>
    <mergeCell ref="A64:Q64"/>
    <mergeCell ref="A65:Q65"/>
    <mergeCell ref="A61:Q61"/>
    <mergeCell ref="A62:Q62"/>
    <mergeCell ref="A63:Q63"/>
    <mergeCell ref="A42:Q42"/>
    <mergeCell ref="A40:Q40"/>
    <mergeCell ref="A41:Q41"/>
    <mergeCell ref="A39:Q39"/>
    <mergeCell ref="A16:A18"/>
    <mergeCell ref="B16:B18"/>
    <mergeCell ref="C16:C18"/>
    <mergeCell ref="D16:D18"/>
    <mergeCell ref="E16:E18"/>
    <mergeCell ref="S17:T17"/>
    <mergeCell ref="F36:G36"/>
    <mergeCell ref="I36:K36"/>
    <mergeCell ref="M16:M17"/>
    <mergeCell ref="N16:N18"/>
    <mergeCell ref="H16:H17"/>
    <mergeCell ref="I16:I18"/>
    <mergeCell ref="O16:O18"/>
    <mergeCell ref="P16:P18"/>
    <mergeCell ref="J16:J17"/>
    <mergeCell ref="K16:K17"/>
    <mergeCell ref="C12:D12"/>
    <mergeCell ref="L16:L17"/>
    <mergeCell ref="A45:Q45"/>
    <mergeCell ref="F16:F18"/>
    <mergeCell ref="G16:G17"/>
    <mergeCell ref="D15:G15"/>
    <mergeCell ref="A55:Q55"/>
    <mergeCell ref="A43:Q43"/>
    <mergeCell ref="A44:Q44"/>
    <mergeCell ref="A60:Q60"/>
    <mergeCell ref="A56:Q56"/>
    <mergeCell ref="A57:Q57"/>
    <mergeCell ref="A58:Q58"/>
    <mergeCell ref="A59:Q59"/>
    <mergeCell ref="C10:D10"/>
    <mergeCell ref="H4:I4"/>
    <mergeCell ref="C5:E5"/>
    <mergeCell ref="H5:I5"/>
    <mergeCell ref="C6:E6"/>
    <mergeCell ref="C9:D9"/>
    <mergeCell ref="C4:E4"/>
    <mergeCell ref="C7:E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FEDD2B9C-2E34-4A79-9F8F-165ED64883EA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>IF($R$4&gt;R20,0,IF($R$4&gt;Q20,$R$4,Q20))</f>
        <v>46023</v>
      </c>
      <c r="T20" s="13">
        <f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>ALVMAX/360*V20</f>
        <v>12350</v>
      </c>
      <c r="AC20" s="36">
        <f t="shared" ref="AC20:AC33" si="3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4">SUM(B21:E21)</f>
        <v>0</v>
      </c>
      <c r="G21" s="39">
        <f t="shared" ref="G21:G33" si="5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6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7">N21+O21</f>
        <v>0</v>
      </c>
      <c r="Q21" s="13">
        <f>R20+1</f>
        <v>46054</v>
      </c>
      <c r="R21" s="40">
        <v>46081</v>
      </c>
      <c r="S21" s="13">
        <f t="shared" ref="S21:S31" si="8">IF($R$4&gt;R21,0,IF($R$4&gt;Q21,$R$4,Q21))</f>
        <v>46054</v>
      </c>
      <c r="T21" s="13">
        <f t="shared" ref="T21:T31" si="9">IF(S21=0,0,IF($R$5&gt;R21,R21,IF(S21&gt;$R$5,(S21)-1,$R$5)))</f>
        <v>46081</v>
      </c>
      <c r="U21" s="41">
        <f>IF(S21=0,0,IF(R21=T21,DAYS360(S21,T21,1)+3,DAYS360(S21,T21,1)+1))</f>
        <v>30</v>
      </c>
      <c r="V21" s="41">
        <f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0">Y20+W21</f>
        <v>0</v>
      </c>
      <c r="Z21" s="36">
        <f>X21+Z20</f>
        <v>0</v>
      </c>
      <c r="AA21" s="36">
        <f t="shared" ref="AA21:AA33" si="11">AA20+B21+C21</f>
        <v>0</v>
      </c>
      <c r="AB21" s="36">
        <f t="shared" ref="AB21:AB31" si="12">ALVMAX/360*V21</f>
        <v>24700</v>
      </c>
      <c r="AC21" s="36">
        <f t="shared" si="3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4"/>
        <v>0</v>
      </c>
      <c r="G22" s="39">
        <f t="shared" si="5"/>
        <v>0</v>
      </c>
      <c r="H22" s="39">
        <f t="shared" si="0"/>
        <v>0</v>
      </c>
      <c r="I22" s="3"/>
      <c r="J22" s="39">
        <f t="shared" si="1"/>
        <v>0</v>
      </c>
      <c r="K22" s="39">
        <f t="shared" si="6"/>
        <v>0</v>
      </c>
      <c r="L22" s="3"/>
      <c r="M22" s="3"/>
      <c r="N22" s="39">
        <f t="shared" si="2"/>
        <v>0</v>
      </c>
      <c r="O22" s="3"/>
      <c r="P22" s="38">
        <f t="shared" si="7"/>
        <v>0</v>
      </c>
      <c r="Q22" s="13">
        <f>R21+1</f>
        <v>46082</v>
      </c>
      <c r="R22" s="13">
        <f>Q22+30</f>
        <v>46112</v>
      </c>
      <c r="S22" s="13">
        <f t="shared" si="8"/>
        <v>46082</v>
      </c>
      <c r="T22" s="13">
        <f t="shared" si="9"/>
        <v>46112</v>
      </c>
      <c r="U22" s="41">
        <f>IF(S22=0,0,IF(T22=R21,DAYS360(S22,T22,1)+3,DAYS360(S22,T22,1)+1))</f>
        <v>30</v>
      </c>
      <c r="V22" s="41">
        <f t="shared" ref="V22:V31" si="13">V21+U22</f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0"/>
        <v>0</v>
      </c>
      <c r="Z22" s="36">
        <f t="shared" ref="Z22:Z33" si="15">X22+Z21</f>
        <v>0</v>
      </c>
      <c r="AA22" s="36">
        <f t="shared" si="11"/>
        <v>0</v>
      </c>
      <c r="AB22" s="36">
        <f t="shared" si="12"/>
        <v>37050</v>
      </c>
      <c r="AC22" s="36">
        <f t="shared" si="3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4"/>
        <v>0</v>
      </c>
      <c r="G23" s="39">
        <f t="shared" si="5"/>
        <v>0</v>
      </c>
      <c r="H23" s="39">
        <f t="shared" si="0"/>
        <v>0</v>
      </c>
      <c r="I23" s="3"/>
      <c r="J23" s="39">
        <f t="shared" si="1"/>
        <v>0</v>
      </c>
      <c r="K23" s="39">
        <f t="shared" si="6"/>
        <v>0</v>
      </c>
      <c r="L23" s="3"/>
      <c r="M23" s="3"/>
      <c r="N23" s="39">
        <f t="shared" si="2"/>
        <v>0</v>
      </c>
      <c r="O23" s="3"/>
      <c r="P23" s="38">
        <f t="shared" si="7"/>
        <v>0</v>
      </c>
      <c r="Q23" s="13">
        <f t="shared" ref="Q23:Q31" si="16">R22+1</f>
        <v>46113</v>
      </c>
      <c r="R23" s="13">
        <f>Q23+29</f>
        <v>46142</v>
      </c>
      <c r="S23" s="13">
        <f t="shared" si="8"/>
        <v>46113</v>
      </c>
      <c r="T23" s="13">
        <f t="shared" si="9"/>
        <v>46142</v>
      </c>
      <c r="U23" s="41">
        <f t="shared" ref="U23:U31" si="17">IF(S23=0,0,DAYS360(S23,T23,1)+1)</f>
        <v>30</v>
      </c>
      <c r="V23" s="41">
        <f t="shared" si="13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0"/>
        <v>0</v>
      </c>
      <c r="Z23" s="36">
        <f t="shared" si="15"/>
        <v>0</v>
      </c>
      <c r="AA23" s="36">
        <f t="shared" si="11"/>
        <v>0</v>
      </c>
      <c r="AB23" s="36">
        <f t="shared" si="12"/>
        <v>49400</v>
      </c>
      <c r="AC23" s="36">
        <f t="shared" si="3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4"/>
        <v>0</v>
      </c>
      <c r="G24" s="39">
        <f t="shared" si="5"/>
        <v>0</v>
      </c>
      <c r="H24" s="39">
        <f t="shared" si="0"/>
        <v>0</v>
      </c>
      <c r="I24" s="3"/>
      <c r="J24" s="39">
        <f t="shared" si="1"/>
        <v>0</v>
      </c>
      <c r="K24" s="39">
        <f t="shared" si="6"/>
        <v>0</v>
      </c>
      <c r="L24" s="3"/>
      <c r="M24" s="3"/>
      <c r="N24" s="39">
        <f t="shared" si="2"/>
        <v>0</v>
      </c>
      <c r="O24" s="3"/>
      <c r="P24" s="38">
        <f t="shared" si="7"/>
        <v>0</v>
      </c>
      <c r="Q24" s="13">
        <f t="shared" si="16"/>
        <v>46143</v>
      </c>
      <c r="R24" s="13">
        <f>Q24+30</f>
        <v>46173</v>
      </c>
      <c r="S24" s="13">
        <f t="shared" si="8"/>
        <v>46143</v>
      </c>
      <c r="T24" s="13">
        <f t="shared" si="9"/>
        <v>46173</v>
      </c>
      <c r="U24" s="41">
        <f t="shared" si="17"/>
        <v>30</v>
      </c>
      <c r="V24" s="41">
        <f t="shared" si="13"/>
        <v>150</v>
      </c>
      <c r="W24" s="36">
        <f t="shared" si="18"/>
        <v>0</v>
      </c>
      <c r="X24" s="36">
        <f t="shared" si="14"/>
        <v>0</v>
      </c>
      <c r="Y24" s="36">
        <f t="shared" si="10"/>
        <v>0</v>
      </c>
      <c r="Z24" s="36">
        <f t="shared" si="15"/>
        <v>0</v>
      </c>
      <c r="AA24" s="36">
        <f t="shared" si="11"/>
        <v>0</v>
      </c>
      <c r="AB24" s="36">
        <f t="shared" si="12"/>
        <v>61750</v>
      </c>
      <c r="AC24" s="36">
        <f t="shared" si="3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4"/>
        <v>0</v>
      </c>
      <c r="G25" s="39">
        <f t="shared" si="5"/>
        <v>0</v>
      </c>
      <c r="H25" s="39">
        <f t="shared" si="0"/>
        <v>0</v>
      </c>
      <c r="I25" s="3"/>
      <c r="J25" s="39">
        <f t="shared" si="1"/>
        <v>0</v>
      </c>
      <c r="K25" s="39">
        <f t="shared" si="6"/>
        <v>0</v>
      </c>
      <c r="L25" s="3"/>
      <c r="M25" s="3"/>
      <c r="N25" s="39">
        <f t="shared" si="2"/>
        <v>0</v>
      </c>
      <c r="O25" s="3"/>
      <c r="P25" s="38">
        <f t="shared" si="7"/>
        <v>0</v>
      </c>
      <c r="Q25" s="13">
        <f t="shared" si="16"/>
        <v>46174</v>
      </c>
      <c r="R25" s="13">
        <f>Q25+29</f>
        <v>46203</v>
      </c>
      <c r="S25" s="13">
        <f t="shared" si="8"/>
        <v>46174</v>
      </c>
      <c r="T25" s="13">
        <f t="shared" si="9"/>
        <v>46203</v>
      </c>
      <c r="U25" s="41">
        <f t="shared" si="17"/>
        <v>30</v>
      </c>
      <c r="V25" s="41">
        <f t="shared" si="13"/>
        <v>180</v>
      </c>
      <c r="W25" s="36">
        <f t="shared" si="18"/>
        <v>0</v>
      </c>
      <c r="X25" s="36">
        <f t="shared" si="14"/>
        <v>0</v>
      </c>
      <c r="Y25" s="36">
        <f t="shared" si="10"/>
        <v>0</v>
      </c>
      <c r="Z25" s="36">
        <f t="shared" si="15"/>
        <v>0</v>
      </c>
      <c r="AA25" s="36">
        <f t="shared" si="11"/>
        <v>0</v>
      </c>
      <c r="AB25" s="36">
        <f t="shared" si="12"/>
        <v>74100</v>
      </c>
      <c r="AC25" s="36">
        <f t="shared" si="3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4"/>
        <v>0</v>
      </c>
      <c r="G26" s="39">
        <f t="shared" si="5"/>
        <v>0</v>
      </c>
      <c r="H26" s="39">
        <f t="shared" si="0"/>
        <v>0</v>
      </c>
      <c r="I26" s="3"/>
      <c r="J26" s="39">
        <f t="shared" si="1"/>
        <v>0</v>
      </c>
      <c r="K26" s="39">
        <f t="shared" si="6"/>
        <v>0</v>
      </c>
      <c r="L26" s="3"/>
      <c r="M26" s="3"/>
      <c r="N26" s="39">
        <f t="shared" si="2"/>
        <v>0</v>
      </c>
      <c r="O26" s="3"/>
      <c r="P26" s="38">
        <f t="shared" si="7"/>
        <v>0</v>
      </c>
      <c r="Q26" s="13">
        <f t="shared" si="16"/>
        <v>46204</v>
      </c>
      <c r="R26" s="13">
        <f>Q26+30</f>
        <v>46234</v>
      </c>
      <c r="S26" s="13">
        <f t="shared" si="8"/>
        <v>46204</v>
      </c>
      <c r="T26" s="13">
        <f t="shared" si="9"/>
        <v>46234</v>
      </c>
      <c r="U26" s="41">
        <f t="shared" si="17"/>
        <v>30</v>
      </c>
      <c r="V26" s="41">
        <f t="shared" si="13"/>
        <v>210</v>
      </c>
      <c r="W26" s="36">
        <f t="shared" si="18"/>
        <v>0</v>
      </c>
      <c r="X26" s="36">
        <f t="shared" si="14"/>
        <v>0</v>
      </c>
      <c r="Y26" s="36">
        <f t="shared" si="10"/>
        <v>0</v>
      </c>
      <c r="Z26" s="36">
        <f t="shared" si="15"/>
        <v>0</v>
      </c>
      <c r="AA26" s="36">
        <f t="shared" si="11"/>
        <v>0</v>
      </c>
      <c r="AB26" s="36">
        <f t="shared" si="12"/>
        <v>86450</v>
      </c>
      <c r="AC26" s="36">
        <f t="shared" si="3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4"/>
        <v>0</v>
      </c>
      <c r="G27" s="39">
        <f t="shared" si="5"/>
        <v>0</v>
      </c>
      <c r="H27" s="39">
        <f t="shared" si="0"/>
        <v>0</v>
      </c>
      <c r="I27" s="3"/>
      <c r="J27" s="39">
        <f t="shared" si="1"/>
        <v>0</v>
      </c>
      <c r="K27" s="39">
        <f t="shared" si="6"/>
        <v>0</v>
      </c>
      <c r="L27" s="3"/>
      <c r="M27" s="3"/>
      <c r="N27" s="39">
        <f t="shared" si="2"/>
        <v>0</v>
      </c>
      <c r="O27" s="3"/>
      <c r="P27" s="38">
        <f t="shared" si="7"/>
        <v>0</v>
      </c>
      <c r="Q27" s="13">
        <f t="shared" si="16"/>
        <v>46235</v>
      </c>
      <c r="R27" s="13">
        <f>Q27+30</f>
        <v>46265</v>
      </c>
      <c r="S27" s="13">
        <f t="shared" si="8"/>
        <v>46235</v>
      </c>
      <c r="T27" s="13">
        <f t="shared" si="9"/>
        <v>46265</v>
      </c>
      <c r="U27" s="41">
        <f t="shared" si="17"/>
        <v>30</v>
      </c>
      <c r="V27" s="41">
        <f t="shared" si="13"/>
        <v>240</v>
      </c>
      <c r="W27" s="36">
        <f t="shared" si="18"/>
        <v>0</v>
      </c>
      <c r="X27" s="36">
        <f t="shared" si="14"/>
        <v>0</v>
      </c>
      <c r="Y27" s="36">
        <f t="shared" si="10"/>
        <v>0</v>
      </c>
      <c r="Z27" s="36">
        <f t="shared" si="15"/>
        <v>0</v>
      </c>
      <c r="AA27" s="36">
        <f t="shared" si="11"/>
        <v>0</v>
      </c>
      <c r="AB27" s="36">
        <f t="shared" si="12"/>
        <v>98800</v>
      </c>
      <c r="AC27" s="36">
        <f t="shared" si="3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4"/>
        <v>0</v>
      </c>
      <c r="G28" s="39">
        <f t="shared" si="5"/>
        <v>0</v>
      </c>
      <c r="H28" s="39">
        <f t="shared" si="0"/>
        <v>0</v>
      </c>
      <c r="I28" s="3"/>
      <c r="J28" s="39">
        <f t="shared" si="1"/>
        <v>0</v>
      </c>
      <c r="K28" s="39">
        <f t="shared" si="6"/>
        <v>0</v>
      </c>
      <c r="L28" s="3"/>
      <c r="M28" s="3"/>
      <c r="N28" s="39">
        <f t="shared" si="2"/>
        <v>0</v>
      </c>
      <c r="O28" s="3"/>
      <c r="P28" s="38">
        <f t="shared" si="7"/>
        <v>0</v>
      </c>
      <c r="Q28" s="13">
        <f t="shared" si="16"/>
        <v>46266</v>
      </c>
      <c r="R28" s="13">
        <f>Q28+29</f>
        <v>46295</v>
      </c>
      <c r="S28" s="13">
        <f t="shared" si="8"/>
        <v>46266</v>
      </c>
      <c r="T28" s="13">
        <f t="shared" si="9"/>
        <v>46295</v>
      </c>
      <c r="U28" s="41">
        <f t="shared" si="17"/>
        <v>30</v>
      </c>
      <c r="V28" s="41">
        <f t="shared" si="13"/>
        <v>270</v>
      </c>
      <c r="W28" s="36">
        <f t="shared" si="18"/>
        <v>0</v>
      </c>
      <c r="X28" s="36">
        <f t="shared" si="14"/>
        <v>0</v>
      </c>
      <c r="Y28" s="36">
        <f t="shared" si="10"/>
        <v>0</v>
      </c>
      <c r="Z28" s="36">
        <f t="shared" si="15"/>
        <v>0</v>
      </c>
      <c r="AA28" s="36">
        <f t="shared" si="11"/>
        <v>0</v>
      </c>
      <c r="AB28" s="36">
        <f t="shared" si="12"/>
        <v>111150</v>
      </c>
      <c r="AC28" s="36">
        <f t="shared" si="3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4"/>
        <v>0</v>
      </c>
      <c r="G29" s="39">
        <f t="shared" si="5"/>
        <v>0</v>
      </c>
      <c r="H29" s="39">
        <f t="shared" si="0"/>
        <v>0</v>
      </c>
      <c r="I29" s="3"/>
      <c r="J29" s="39">
        <f t="shared" si="1"/>
        <v>0</v>
      </c>
      <c r="K29" s="39">
        <f t="shared" si="6"/>
        <v>0</v>
      </c>
      <c r="L29" s="3"/>
      <c r="M29" s="3"/>
      <c r="N29" s="39">
        <f t="shared" si="2"/>
        <v>0</v>
      </c>
      <c r="O29" s="3"/>
      <c r="P29" s="38">
        <f t="shared" si="7"/>
        <v>0</v>
      </c>
      <c r="Q29" s="13">
        <f t="shared" si="16"/>
        <v>46296</v>
      </c>
      <c r="R29" s="13">
        <f>Q29+30</f>
        <v>46326</v>
      </c>
      <c r="S29" s="13">
        <f t="shared" si="8"/>
        <v>46296</v>
      </c>
      <c r="T29" s="13">
        <f t="shared" si="9"/>
        <v>46326</v>
      </c>
      <c r="U29" s="41">
        <f t="shared" si="17"/>
        <v>30</v>
      </c>
      <c r="V29" s="41">
        <f t="shared" si="13"/>
        <v>300</v>
      </c>
      <c r="W29" s="36">
        <f t="shared" si="18"/>
        <v>0</v>
      </c>
      <c r="X29" s="36">
        <f t="shared" si="14"/>
        <v>0</v>
      </c>
      <c r="Y29" s="36">
        <f t="shared" si="10"/>
        <v>0</v>
      </c>
      <c r="Z29" s="36">
        <f t="shared" si="15"/>
        <v>0</v>
      </c>
      <c r="AA29" s="36">
        <f t="shared" si="11"/>
        <v>0</v>
      </c>
      <c r="AB29" s="36">
        <f t="shared" si="12"/>
        <v>123500</v>
      </c>
      <c r="AC29" s="36">
        <f t="shared" si="3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4"/>
        <v>0</v>
      </c>
      <c r="G30" s="39">
        <f t="shared" si="5"/>
        <v>0</v>
      </c>
      <c r="H30" s="39">
        <f t="shared" si="0"/>
        <v>0</v>
      </c>
      <c r="I30" s="3"/>
      <c r="J30" s="39">
        <f t="shared" si="1"/>
        <v>0</v>
      </c>
      <c r="K30" s="39">
        <f t="shared" si="6"/>
        <v>0</v>
      </c>
      <c r="L30" s="3"/>
      <c r="M30" s="3"/>
      <c r="N30" s="39">
        <f t="shared" si="2"/>
        <v>0</v>
      </c>
      <c r="O30" s="3"/>
      <c r="P30" s="38">
        <f t="shared" si="7"/>
        <v>0</v>
      </c>
      <c r="Q30" s="13">
        <f t="shared" si="16"/>
        <v>46327</v>
      </c>
      <c r="R30" s="13">
        <f>Q30+29</f>
        <v>46356</v>
      </c>
      <c r="S30" s="13">
        <f t="shared" si="8"/>
        <v>46327</v>
      </c>
      <c r="T30" s="13">
        <f t="shared" si="9"/>
        <v>46356</v>
      </c>
      <c r="U30" s="41">
        <f t="shared" si="17"/>
        <v>30</v>
      </c>
      <c r="V30" s="41">
        <f t="shared" si="13"/>
        <v>330</v>
      </c>
      <c r="W30" s="36">
        <f t="shared" si="18"/>
        <v>0</v>
      </c>
      <c r="X30" s="36">
        <f t="shared" si="14"/>
        <v>0</v>
      </c>
      <c r="Y30" s="36">
        <f t="shared" si="10"/>
        <v>0</v>
      </c>
      <c r="Z30" s="36">
        <f t="shared" si="15"/>
        <v>0</v>
      </c>
      <c r="AA30" s="36">
        <f t="shared" si="11"/>
        <v>0</v>
      </c>
      <c r="AB30" s="36">
        <f t="shared" si="12"/>
        <v>135850</v>
      </c>
      <c r="AC30" s="36">
        <f t="shared" si="3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4"/>
        <v>0</v>
      </c>
      <c r="G31" s="39">
        <f t="shared" si="5"/>
        <v>0</v>
      </c>
      <c r="H31" s="39">
        <f t="shared" si="0"/>
        <v>0</v>
      </c>
      <c r="I31" s="3"/>
      <c r="J31" s="39">
        <f t="shared" si="1"/>
        <v>0</v>
      </c>
      <c r="K31" s="39">
        <f t="shared" si="6"/>
        <v>0</v>
      </c>
      <c r="L31" s="3"/>
      <c r="M31" s="3"/>
      <c r="N31" s="39">
        <f t="shared" si="2"/>
        <v>0</v>
      </c>
      <c r="O31" s="3"/>
      <c r="P31" s="38">
        <f t="shared" si="7"/>
        <v>0</v>
      </c>
      <c r="Q31" s="13">
        <f t="shared" si="16"/>
        <v>46357</v>
      </c>
      <c r="R31" s="13">
        <f>Q31+30</f>
        <v>46387</v>
      </c>
      <c r="S31" s="13">
        <f t="shared" si="8"/>
        <v>46357</v>
      </c>
      <c r="T31" s="13">
        <f t="shared" si="9"/>
        <v>46387</v>
      </c>
      <c r="U31" s="41">
        <f t="shared" si="17"/>
        <v>30</v>
      </c>
      <c r="V31" s="41">
        <f t="shared" si="13"/>
        <v>360</v>
      </c>
      <c r="W31" s="36">
        <f t="shared" si="18"/>
        <v>0</v>
      </c>
      <c r="X31" s="36">
        <f t="shared" si="14"/>
        <v>0</v>
      </c>
      <c r="Y31" s="36">
        <f t="shared" si="10"/>
        <v>0</v>
      </c>
      <c r="Z31" s="36">
        <f t="shared" si="15"/>
        <v>0</v>
      </c>
      <c r="AA31" s="36">
        <f t="shared" si="11"/>
        <v>0</v>
      </c>
      <c r="AB31" s="36">
        <f t="shared" si="12"/>
        <v>148200</v>
      </c>
      <c r="AC31" s="36">
        <f t="shared" si="3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4"/>
        <v>0</v>
      </c>
      <c r="G32" s="39">
        <f t="shared" si="5"/>
        <v>0</v>
      </c>
      <c r="H32" s="39">
        <f t="shared" si="0"/>
        <v>0</v>
      </c>
      <c r="I32" s="3"/>
      <c r="J32" s="39">
        <f t="shared" si="1"/>
        <v>0</v>
      </c>
      <c r="K32" s="39">
        <f t="shared" si="6"/>
        <v>0</v>
      </c>
      <c r="L32" s="3"/>
      <c r="M32" s="3"/>
      <c r="N32" s="39">
        <f t="shared" si="2"/>
        <v>0</v>
      </c>
      <c r="O32" s="3"/>
      <c r="P32" s="38">
        <f t="shared" si="7"/>
        <v>0</v>
      </c>
      <c r="Q32" s="13"/>
      <c r="R32" s="13"/>
      <c r="U32" s="41">
        <f>IF(S32=0,0,DAYS360(S32,T32,1)+1)</f>
        <v>0</v>
      </c>
      <c r="V32" s="41">
        <f>V31+U32</f>
        <v>360</v>
      </c>
      <c r="W32" s="36">
        <f t="shared" si="18"/>
        <v>0</v>
      </c>
      <c r="X32" s="36">
        <f t="shared" si="14"/>
        <v>0</v>
      </c>
      <c r="Y32" s="36">
        <f t="shared" si="10"/>
        <v>0</v>
      </c>
      <c r="Z32" s="36">
        <f t="shared" si="15"/>
        <v>0</v>
      </c>
      <c r="AA32" s="36">
        <f t="shared" si="11"/>
        <v>0</v>
      </c>
      <c r="AB32" s="36">
        <f>ALVMAX/360*V32</f>
        <v>148200</v>
      </c>
      <c r="AC32" s="36">
        <f t="shared" si="3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4"/>
        <v>0</v>
      </c>
      <c r="G33" s="39">
        <f t="shared" si="5"/>
        <v>0</v>
      </c>
      <c r="H33" s="39">
        <f t="shared" si="0"/>
        <v>0</v>
      </c>
      <c r="I33" s="3"/>
      <c r="J33" s="39">
        <f t="shared" si="1"/>
        <v>0</v>
      </c>
      <c r="K33" s="39">
        <f t="shared" si="6"/>
        <v>0</v>
      </c>
      <c r="L33" s="3"/>
      <c r="M33" s="3"/>
      <c r="N33" s="39">
        <f t="shared" si="2"/>
        <v>0</v>
      </c>
      <c r="O33" s="3"/>
      <c r="P33" s="38">
        <f t="shared" si="7"/>
        <v>0</v>
      </c>
      <c r="Q33" s="13"/>
      <c r="R33" s="13"/>
      <c r="U33" s="41">
        <f>IF(S33=0,0,DAYS360(S33,T33,1)+1)</f>
        <v>0</v>
      </c>
      <c r="V33" s="41">
        <f>V32+U33</f>
        <v>360</v>
      </c>
      <c r="W33" s="36">
        <f t="shared" si="18"/>
        <v>0</v>
      </c>
      <c r="X33" s="36">
        <f t="shared" si="14"/>
        <v>0</v>
      </c>
      <c r="Y33" s="36">
        <f t="shared" si="10"/>
        <v>0</v>
      </c>
      <c r="Z33" s="36">
        <f t="shared" si="15"/>
        <v>0</v>
      </c>
      <c r="AA33" s="36">
        <f t="shared" si="11"/>
        <v>0</v>
      </c>
      <c r="AB33" s="36">
        <f>ALVMAX/360*V33</f>
        <v>148200</v>
      </c>
      <c r="AC33" s="36">
        <f t="shared" si="3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uss7EjcBbHZp2lClJnu7cbaep7NDbdQBlDqs07l8CPsqq0Xsv5Ti+K+9mx/jbFhA9Comy9xfmvoLDVbU5Wc4SQ==" saltValue="qXsxjKsZeT5Wq6ag7qycBg==" spinCount="100000" sheet="1" objects="1" scenarios="1"/>
  <mergeCells count="49">
    <mergeCell ref="F36:G36"/>
    <mergeCell ref="I36:K36"/>
    <mergeCell ref="L16:L17"/>
    <mergeCell ref="A64:Q64"/>
    <mergeCell ref="A55:Q55"/>
    <mergeCell ref="A39:Q39"/>
    <mergeCell ref="A44:Q44"/>
    <mergeCell ref="A61:Q61"/>
    <mergeCell ref="A62:Q62"/>
    <mergeCell ref="A63:Q63"/>
    <mergeCell ref="A45:Q45"/>
    <mergeCell ref="A43:Q43"/>
    <mergeCell ref="H16:H17"/>
    <mergeCell ref="A66:Q66"/>
    <mergeCell ref="P16:P18"/>
    <mergeCell ref="A60:Q60"/>
    <mergeCell ref="A56:Q56"/>
    <mergeCell ref="G16:G17"/>
    <mergeCell ref="C16:C18"/>
    <mergeCell ref="D16:D18"/>
    <mergeCell ref="A41:Q41"/>
    <mergeCell ref="A42:Q42"/>
    <mergeCell ref="A40:Q40"/>
    <mergeCell ref="A16:A18"/>
    <mergeCell ref="B16:B18"/>
    <mergeCell ref="A57:Q57"/>
    <mergeCell ref="A58:Q58"/>
    <mergeCell ref="A59:Q59"/>
    <mergeCell ref="A65:Q65"/>
    <mergeCell ref="H4:I4"/>
    <mergeCell ref="C5:E5"/>
    <mergeCell ref="H5:I5"/>
    <mergeCell ref="C6:E6"/>
    <mergeCell ref="C4:E4"/>
    <mergeCell ref="S17:T17"/>
    <mergeCell ref="Q17:R17"/>
    <mergeCell ref="C7:E7"/>
    <mergeCell ref="C10:D10"/>
    <mergeCell ref="M16:M17"/>
    <mergeCell ref="C9:D9"/>
    <mergeCell ref="C12:D12"/>
    <mergeCell ref="D15:G15"/>
    <mergeCell ref="N16:N18"/>
    <mergeCell ref="E16:E18"/>
    <mergeCell ref="F16:F18"/>
    <mergeCell ref="K16:K17"/>
    <mergeCell ref="J16:J17"/>
    <mergeCell ref="I16:I18"/>
    <mergeCell ref="O16:O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A34BE06-3FD5-42FE-836A-0E40F32CB045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4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C68"/>
  <sheetViews>
    <sheetView showGridLines="0" zoomScaleNormal="100" workbookViewId="0">
      <selection activeCell="I7" sqref="I7"/>
    </sheetView>
  </sheetViews>
  <sheetFormatPr baseColWidth="10" defaultColWidth="11.28515625" defaultRowHeight="16.5" x14ac:dyDescent="0.3"/>
  <cols>
    <col min="1" max="1" width="20.28515625" style="42" customWidth="1"/>
    <col min="2" max="2" width="12.85546875" style="42" customWidth="1"/>
    <col min="3" max="3" width="11" style="42" customWidth="1"/>
    <col min="4" max="4" width="10.28515625" style="42" customWidth="1"/>
    <col min="5" max="5" width="11.28515625" style="42" customWidth="1"/>
    <col min="6" max="6" width="15.28515625" style="42" customWidth="1"/>
    <col min="7" max="13" width="10.28515625" style="42" customWidth="1"/>
    <col min="14" max="14" width="10.7109375" style="42" customWidth="1"/>
    <col min="15" max="15" width="11.7109375" style="42" customWidth="1"/>
    <col min="16" max="16" width="9.85546875" style="42" bestFit="1" customWidth="1"/>
    <col min="17" max="20" width="11" style="42" hidden="1" customWidth="1"/>
    <col min="21" max="21" width="13.28515625" style="42" hidden="1" customWidth="1"/>
    <col min="22" max="22" width="12.85546875" style="42" hidden="1" customWidth="1"/>
    <col min="23" max="23" width="6.85546875" style="42" hidden="1" customWidth="1"/>
    <col min="24" max="24" width="8.5703125" style="42" hidden="1" customWidth="1"/>
    <col min="25" max="25" width="11.28515625" style="42" hidden="1" customWidth="1"/>
    <col min="26" max="26" width="12.42578125" style="42" hidden="1" customWidth="1"/>
    <col min="27" max="27" width="15.7109375" style="42" hidden="1" customWidth="1"/>
    <col min="28" max="28" width="11.5703125" style="42" hidden="1" customWidth="1"/>
    <col min="29" max="29" width="14.28515625" style="42" hidden="1" customWidth="1"/>
    <col min="30" max="30" width="14.28515625" style="42" bestFit="1" customWidth="1"/>
    <col min="31" max="33" width="11.28515625" style="42" customWidth="1"/>
    <col min="34" max="16384" width="11.28515625" style="42"/>
  </cols>
  <sheetData>
    <row r="1" spans="1:18" s="6" customFormat="1" ht="20.25" x14ac:dyDescent="0.35">
      <c r="A1" s="4" t="s">
        <v>75</v>
      </c>
      <c r="C1" s="5">
        <f>Jahr</f>
        <v>2026</v>
      </c>
      <c r="P1" s="7">
        <f>Firma</f>
        <v>0</v>
      </c>
      <c r="Q1" s="7"/>
    </row>
    <row r="2" spans="1:18" s="6" customFormat="1" ht="20.25" x14ac:dyDescent="0.35">
      <c r="E2" s="8"/>
      <c r="P2" s="7">
        <f>Ort</f>
        <v>0</v>
      </c>
      <c r="Q2" s="7"/>
    </row>
    <row r="3" spans="1:18" s="6" customFormat="1" x14ac:dyDescent="0.3">
      <c r="Q3" s="9"/>
    </row>
    <row r="4" spans="1:18" s="6" customFormat="1" x14ac:dyDescent="0.3">
      <c r="A4" s="10" t="s">
        <v>49</v>
      </c>
      <c r="C4" s="118"/>
      <c r="D4" s="118"/>
      <c r="E4" s="118"/>
      <c r="G4" s="11" t="s">
        <v>79</v>
      </c>
      <c r="H4" s="117"/>
      <c r="I4" s="117"/>
      <c r="J4" s="12" t="str">
        <f>IF(H4&gt;R31,"Attention, date non valide"," ")</f>
        <v xml:space="preserve"> </v>
      </c>
      <c r="R4" s="13">
        <v>46023</v>
      </c>
    </row>
    <row r="5" spans="1:18" s="6" customFormat="1" x14ac:dyDescent="0.3">
      <c r="A5" s="10" t="s">
        <v>77</v>
      </c>
      <c r="C5" s="119"/>
      <c r="D5" s="119"/>
      <c r="E5" s="119"/>
      <c r="G5" s="11" t="s">
        <v>80</v>
      </c>
      <c r="H5" s="117"/>
      <c r="I5" s="117"/>
      <c r="J5" s="12" t="str">
        <f>IF(H5=0," ",IF(H5&lt;Q20,"Attention, date non valide"," "))</f>
        <v xml:space="preserve"> </v>
      </c>
      <c r="R5" s="13">
        <v>46387</v>
      </c>
    </row>
    <row r="6" spans="1:18" s="6" customFormat="1" ht="17.649999999999999" customHeight="1" x14ac:dyDescent="0.3">
      <c r="A6" s="10" t="s">
        <v>1</v>
      </c>
      <c r="C6" s="119"/>
      <c r="D6" s="119"/>
      <c r="E6" s="119"/>
      <c r="H6" s="14" t="str">
        <f>IF(H5&lt;H4,IF(H5="","","Attention: Erreur Entrée / Sortie"),"")</f>
        <v/>
      </c>
      <c r="I6" s="15"/>
    </row>
    <row r="7" spans="1:18" s="6" customFormat="1" ht="17.649999999999999" customHeight="1" x14ac:dyDescent="0.3">
      <c r="A7" s="10" t="s">
        <v>78</v>
      </c>
      <c r="C7" s="119"/>
      <c r="D7" s="119"/>
      <c r="E7" s="119"/>
      <c r="G7" s="11" t="s">
        <v>81</v>
      </c>
      <c r="I7" s="16"/>
      <c r="J7" s="17" t="str">
        <f ca="1">IFERROR(IF(AND(C14&gt;TODAY(),YEAR(C14)=2026),IF(I7="M","Attention: L'employé atteindra l'âge de référence en:"," Attention: L'employée atteindra l'âge de référence en:"),""),"")</f>
        <v/>
      </c>
      <c r="K7" s="92"/>
      <c r="O7" s="93" t="str">
        <f ca="1">IF(J7&lt;&gt;"",C14,"")</f>
        <v/>
      </c>
      <c r="P7" s="18"/>
    </row>
    <row r="8" spans="1:18" s="6" customFormat="1" x14ac:dyDescent="0.3">
      <c r="A8" s="10"/>
      <c r="C8" s="14" t="str">
        <f>IF((B35+C35)&lt;&gt;0,IF(C4="","Attention: veuillez entrer : nom, prénom et adresse!",""),"")</f>
        <v/>
      </c>
      <c r="D8" s="9"/>
      <c r="E8" s="9"/>
      <c r="I8" s="14" t="str">
        <f>IF((B35+C35)&lt;&gt;0,IF(I7="","Attention: veuillez entrer: 'M' pour masculin, ou  'F' pour féminin!",""),"")</f>
        <v/>
      </c>
      <c r="K8" s="15"/>
    </row>
    <row r="9" spans="1:18" s="6" customFormat="1" x14ac:dyDescent="0.3">
      <c r="A9" s="10" t="s">
        <v>82</v>
      </c>
      <c r="C9" s="113"/>
      <c r="D9" s="113"/>
      <c r="E9" s="19"/>
      <c r="F9" s="90" t="str">
        <f ca="1">IF(AND(C14&lt;&gt;"",C14&lt;=TODAY()),"Âge de référence atteint dès","")</f>
        <v/>
      </c>
      <c r="G9" s="91" t="str">
        <f ca="1">IF(AND(C14&lt;&gt;"",C14&lt;=TODAY()),C14,"")</f>
        <v/>
      </c>
      <c r="H9" s="20" t="str">
        <f ca="1">IF(AND(C14&lt;&gt;"",C14&lt;=TODAY()),"Tenir compte de la franchise AVS de CHF 1'400.--par mois! Plus de déduction AC; Correction de l'AC sous la colonne L ou M","")</f>
        <v/>
      </c>
      <c r="I9" s="21"/>
      <c r="J9" s="21"/>
      <c r="K9" s="21"/>
      <c r="L9" s="21"/>
      <c r="M9" s="21"/>
      <c r="N9" s="21"/>
      <c r="O9" s="21"/>
      <c r="P9" s="22"/>
      <c r="Q9" s="21"/>
    </row>
    <row r="10" spans="1:18" s="6" customFormat="1" x14ac:dyDescent="0.3">
      <c r="A10" s="10" t="s">
        <v>83</v>
      </c>
      <c r="C10" s="113"/>
      <c r="D10" s="113"/>
      <c r="E10" s="19"/>
      <c r="F10" s="17"/>
      <c r="G10" s="20"/>
      <c r="H10" s="20" t="str">
        <f ca="1">IF(H9&gt;" ","L'employé/e peut renoncer à la franchise","")</f>
        <v/>
      </c>
      <c r="I10" s="20"/>
      <c r="J10" s="20"/>
      <c r="K10" s="20"/>
      <c r="L10" s="20"/>
      <c r="M10" s="20"/>
      <c r="N10" s="21"/>
      <c r="O10" s="21"/>
      <c r="P10" s="22"/>
      <c r="Q10" s="21"/>
    </row>
    <row r="11" spans="1:18" s="6" customFormat="1" x14ac:dyDescent="0.3">
      <c r="A11" s="10"/>
      <c r="C11" s="23"/>
      <c r="D11" s="23"/>
      <c r="E11" s="21"/>
      <c r="F11" s="88" t="str">
        <f>IF(F13&lt;18,IF(C13&gt;0,"Attention:",""),"")</f>
        <v/>
      </c>
      <c r="G11" s="64" t="str">
        <f>IF(F11&gt;" ","La personne employée a mois de 18 ans!","")</f>
        <v/>
      </c>
      <c r="O11" s="21"/>
      <c r="P11" s="21"/>
      <c r="Q11" s="21"/>
    </row>
    <row r="12" spans="1:18" s="6" customFormat="1" x14ac:dyDescent="0.3">
      <c r="A12" s="10" t="s">
        <v>84</v>
      </c>
      <c r="C12" s="120"/>
      <c r="D12" s="120"/>
      <c r="E12" s="21"/>
      <c r="F12" s="89"/>
      <c r="G12" s="64" t="str">
        <f ca="1">IF(OR(AND(C14&lt;&gt;"",C14&lt;=TODAY()),AND(C12&lt;&gt;"",EDATE(C12,18*12)&gt;DATE(2026,12,31)))," Introduire son salaire sous 'Non soumis à l'AVS'et mettre 0% dans corrections manuelles 'AC'!","")</f>
        <v/>
      </c>
      <c r="H12" s="89"/>
      <c r="I12" s="89"/>
      <c r="O12" s="21"/>
      <c r="P12" s="21"/>
      <c r="Q12" s="21"/>
    </row>
    <row r="13" spans="1:18" s="6" customFormat="1" ht="17.25" hidden="1" x14ac:dyDescent="0.3">
      <c r="A13" s="24" t="s">
        <v>3</v>
      </c>
      <c r="B13" s="25"/>
      <c r="C13" s="26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27">
        <f ca="1">IF(C14&gt;TODAY(),0,1)</f>
        <v>0</v>
      </c>
      <c r="E13" s="28" t="e">
        <f>IF(C14-($Q$20-1)&lt;365.25,IF(C14-($Q$20-1)&gt;0,1,0),0)</f>
        <v>#VALUE!</v>
      </c>
      <c r="F13" s="6">
        <f>(R31-C12)/365.25</f>
        <v>127.00068446269678</v>
      </c>
    </row>
    <row r="14" spans="1:18" s="6" customFormat="1" ht="17.25" hidden="1" x14ac:dyDescent="0.3">
      <c r="A14" s="24"/>
      <c r="B14" s="25"/>
      <c r="C14" s="29" t="str">
        <f>IF(C13="","",EDATE(C13,1)-DAY(EDATE(C13,1))+1)</f>
        <v/>
      </c>
      <c r="E14" s="28"/>
      <c r="F14" s="28"/>
    </row>
    <row r="15" spans="1:18" s="6" customFormat="1" x14ac:dyDescent="0.3">
      <c r="A15" s="9"/>
      <c r="D15" s="124" t="s">
        <v>85</v>
      </c>
      <c r="E15" s="124"/>
      <c r="F15" s="124"/>
      <c r="G15" s="125"/>
      <c r="H15" s="30"/>
      <c r="I15" s="31"/>
      <c r="J15" s="30"/>
      <c r="K15" s="30"/>
    </row>
    <row r="16" spans="1:18" s="32" customFormat="1" ht="12.75" customHeight="1" x14ac:dyDescent="0.25">
      <c r="A16" s="102" t="s">
        <v>60</v>
      </c>
      <c r="B16" s="102" t="str">
        <f>Récapitulatif!C21</f>
        <v>Salaire AVS</v>
      </c>
      <c r="C16" s="121" t="str">
        <f>Récapitulatif!D21</f>
        <v>Non soumis à l'AVS</v>
      </c>
      <c r="D16" s="121" t="str">
        <f>Récapitulatif!E21</f>
        <v>Indemnités journ. maladie et accidents</v>
      </c>
      <c r="E16" s="102" t="str">
        <f>Récapitulatif!F21</f>
        <v>Allocations familiales</v>
      </c>
      <c r="F16" s="102" t="str">
        <f>Récapitulatif!G21</f>
        <v>Total salaire brut</v>
      </c>
      <c r="G16" s="107" t="str">
        <f>Récapitulatif!H21</f>
        <v>AVS</v>
      </c>
      <c r="H16" s="107" t="str">
        <f>Récapitulatif!I21</f>
        <v>AC</v>
      </c>
      <c r="I16" s="102" t="str">
        <f>Récapitulatif!J21</f>
        <v>LPP</v>
      </c>
      <c r="J16" s="107" t="str">
        <f>Récapitulatif!K21</f>
        <v>AANP</v>
      </c>
      <c r="K16" s="107" t="str">
        <f>Récapitulatif!L21</f>
        <v>IJM</v>
      </c>
      <c r="L16" s="105"/>
      <c r="M16" s="105"/>
      <c r="N16" s="102" t="str">
        <f>Récapitulatif!O21</f>
        <v>Salaire net</v>
      </c>
      <c r="O16" s="102" t="str">
        <f>Récapitulatif!P21</f>
        <v>Remb. Frais</v>
      </c>
      <c r="P16" s="102" t="str">
        <f>Récapitulatif!Q21</f>
        <v>Paiement</v>
      </c>
    </row>
    <row r="17" spans="1:29" s="32" customFormat="1" ht="14.25" x14ac:dyDescent="0.25">
      <c r="A17" s="103"/>
      <c r="B17" s="103"/>
      <c r="C17" s="122"/>
      <c r="D17" s="122"/>
      <c r="E17" s="103"/>
      <c r="F17" s="103"/>
      <c r="G17" s="109"/>
      <c r="H17" s="109"/>
      <c r="I17" s="103"/>
      <c r="J17" s="109"/>
      <c r="K17" s="109"/>
      <c r="L17" s="106"/>
      <c r="M17" s="106"/>
      <c r="N17" s="103"/>
      <c r="O17" s="103"/>
      <c r="P17" s="103"/>
      <c r="Q17" s="115" t="s">
        <v>2</v>
      </c>
      <c r="R17" s="116"/>
      <c r="S17" s="116" t="s">
        <v>6</v>
      </c>
      <c r="T17" s="116"/>
      <c r="U17" s="32" t="s">
        <v>7</v>
      </c>
      <c r="V17" s="32" t="s">
        <v>8</v>
      </c>
      <c r="W17" s="32" t="s">
        <v>11</v>
      </c>
      <c r="X17" s="32" t="s">
        <v>14</v>
      </c>
      <c r="Y17" s="32" t="s">
        <v>12</v>
      </c>
      <c r="Z17" s="32" t="s">
        <v>15</v>
      </c>
      <c r="AA17" s="32" t="s">
        <v>10</v>
      </c>
      <c r="AB17" s="32" t="s">
        <v>9</v>
      </c>
      <c r="AC17" s="32" t="s">
        <v>13</v>
      </c>
    </row>
    <row r="18" spans="1:29" s="32" customFormat="1" ht="21" customHeight="1" x14ac:dyDescent="0.2">
      <c r="A18" s="104"/>
      <c r="B18" s="104"/>
      <c r="C18" s="123"/>
      <c r="D18" s="123"/>
      <c r="E18" s="104"/>
      <c r="F18" s="104"/>
      <c r="G18" s="66">
        <f>AHV</f>
        <v>5.2999999999999999E-2</v>
      </c>
      <c r="H18" s="66">
        <f>IF(H15="",ALV,H15)</f>
        <v>1.0999999999999999E-2</v>
      </c>
      <c r="I18" s="104"/>
      <c r="J18" s="66">
        <f>IF(J15="",NBU,J15)</f>
        <v>1.4E-2</v>
      </c>
      <c r="K18" s="66">
        <f>IF(K15="",IF(I7="F",KTGW,KTG),K15)</f>
        <v>8.0000000000000002E-3</v>
      </c>
      <c r="L18" s="33"/>
      <c r="M18" s="33"/>
      <c r="N18" s="104"/>
      <c r="O18" s="104"/>
      <c r="P18" s="104"/>
      <c r="Q18" s="34" t="s">
        <v>4</v>
      </c>
      <c r="R18" s="34" t="s">
        <v>5</v>
      </c>
      <c r="S18" s="34" t="s">
        <v>4</v>
      </c>
      <c r="T18" s="34" t="s">
        <v>5</v>
      </c>
    </row>
    <row r="19" spans="1:29" s="32" customFormat="1" x14ac:dyDescent="0.3">
      <c r="A19" s="31"/>
      <c r="B19" s="31"/>
      <c r="C19" s="31"/>
      <c r="D19" s="31"/>
      <c r="E19" s="31"/>
      <c r="F19" s="31"/>
      <c r="G19" s="35"/>
      <c r="H19" s="35"/>
      <c r="I19" s="31"/>
      <c r="J19" s="35"/>
      <c r="K19" s="35"/>
      <c r="L19" s="35"/>
      <c r="M19" s="35"/>
      <c r="N19" s="31"/>
      <c r="O19" s="31"/>
      <c r="P19" s="31"/>
      <c r="Z19" s="36"/>
    </row>
    <row r="20" spans="1:29" x14ac:dyDescent="0.3">
      <c r="A20" s="37" t="s">
        <v>62</v>
      </c>
      <c r="B20" s="3"/>
      <c r="C20" s="3"/>
      <c r="D20" s="3"/>
      <c r="E20" s="3"/>
      <c r="F20" s="38">
        <f>SUM(B20:E20)</f>
        <v>0</v>
      </c>
      <c r="G20" s="39">
        <f>ROUND($B20*G$18/5,2)*5</f>
        <v>0</v>
      </c>
      <c r="H20" s="39">
        <f t="shared" ref="H20:H33" si="0">ROUND(W20*$H$18/5,2)*5</f>
        <v>0</v>
      </c>
      <c r="I20" s="3"/>
      <c r="J20" s="39">
        <f t="shared" ref="J20:J33" si="1">ROUND(W20*$J$18/5,2)*5</f>
        <v>0</v>
      </c>
      <c r="K20" s="39">
        <f>ROUND(($B20+$C20)*K$18/5,2)*5</f>
        <v>0</v>
      </c>
      <c r="L20" s="3"/>
      <c r="M20" s="3"/>
      <c r="N20" s="39">
        <f t="shared" ref="N20:N33" si="2">F20-G20-H20-J20-K20-L20-M20-I20</f>
        <v>0</v>
      </c>
      <c r="O20" s="3"/>
      <c r="P20" s="38">
        <f>N20+O20</f>
        <v>0</v>
      </c>
      <c r="Q20" s="40">
        <v>46023</v>
      </c>
      <c r="R20" s="13">
        <f>Q20+30</f>
        <v>46053</v>
      </c>
      <c r="S20" s="13">
        <f t="shared" ref="S20:S31" si="3">IF($R$4&gt;R20,0,IF($R$4&gt;Q20,$R$4,Q20))</f>
        <v>46023</v>
      </c>
      <c r="T20" s="13">
        <f t="shared" ref="T20:T31" si="4">IF(S20=0,0,IF($R$5&gt;R20,R20,IF(S20&gt;$R$5,(S20)-1,$R$5)))</f>
        <v>46053</v>
      </c>
      <c r="U20" s="41">
        <f>IF(S20=0,0,DAYS360(S20,T20,1)+1)</f>
        <v>30</v>
      </c>
      <c r="V20" s="41">
        <f>U20</f>
        <v>30</v>
      </c>
      <c r="W20" s="36">
        <f>IF(AA20&gt;AB20,AB20-Y19,AA20-Y19)</f>
        <v>0</v>
      </c>
      <c r="X20" s="36">
        <f>IF(AA20&lt;(AB20),0,IF(AA20&gt;(AB20+AC20),AC20-Z19,AA20-Z19-AB20))</f>
        <v>0</v>
      </c>
      <c r="Y20" s="36">
        <f>W20</f>
        <v>0</v>
      </c>
      <c r="Z20" s="36">
        <f>X20</f>
        <v>0</v>
      </c>
      <c r="AA20" s="36">
        <f>B20+C20</f>
        <v>0</v>
      </c>
      <c r="AB20" s="36">
        <f t="shared" ref="AB20:AB33" si="5">ALVMAX/360*V20</f>
        <v>12350</v>
      </c>
      <c r="AC20" s="36">
        <f t="shared" ref="AC20:AC33" si="6">(ALVMAX2/360*V20)-AB20</f>
        <v>8320983.2500000009</v>
      </c>
    </row>
    <row r="21" spans="1:29" x14ac:dyDescent="0.3">
      <c r="A21" s="37" t="s">
        <v>63</v>
      </c>
      <c r="B21" s="3"/>
      <c r="C21" s="3"/>
      <c r="D21" s="3"/>
      <c r="E21" s="3"/>
      <c r="F21" s="38">
        <f t="shared" ref="F21:F33" si="7">SUM(B21:E21)</f>
        <v>0</v>
      </c>
      <c r="G21" s="39">
        <f t="shared" ref="G21:G33" si="8">ROUND(B21*$G$18/5,2)*5</f>
        <v>0</v>
      </c>
      <c r="H21" s="39">
        <f t="shared" si="0"/>
        <v>0</v>
      </c>
      <c r="I21" s="3"/>
      <c r="J21" s="39">
        <f t="shared" si="1"/>
        <v>0</v>
      </c>
      <c r="K21" s="39">
        <f t="shared" ref="K21:K33" si="9">ROUND(($B21+$C21)*K$18/5,2)*5</f>
        <v>0</v>
      </c>
      <c r="L21" s="3"/>
      <c r="M21" s="3"/>
      <c r="N21" s="39">
        <f t="shared" si="2"/>
        <v>0</v>
      </c>
      <c r="O21" s="3"/>
      <c r="P21" s="38">
        <f t="shared" ref="P21:P33" si="10">N21+O21</f>
        <v>0</v>
      </c>
      <c r="Q21" s="13">
        <f>R20+1</f>
        <v>46054</v>
      </c>
      <c r="R21" s="40">
        <v>46081</v>
      </c>
      <c r="S21" s="13">
        <f t="shared" si="3"/>
        <v>46054</v>
      </c>
      <c r="T21" s="13">
        <f t="shared" si="4"/>
        <v>46081</v>
      </c>
      <c r="U21" s="41">
        <f>IF(S21=0,0,IF(R21=T21,DAYS360(S21,T21,1)+3,DAYS360(S21,T21,1)+1))</f>
        <v>30</v>
      </c>
      <c r="V21" s="41">
        <f t="shared" ref="V21:V33" si="11">V20+U21</f>
        <v>60</v>
      </c>
      <c r="W21" s="36">
        <f>IF(AA21&gt;AB21,AB21-Y20,AA21-Y20)</f>
        <v>0</v>
      </c>
      <c r="X21" s="36">
        <f>IF(AA21&lt;(AB21),0,IF(AA21&gt;(AB21+AC21),AC21-Z20,AA21-Z20-AB21))</f>
        <v>0</v>
      </c>
      <c r="Y21" s="36">
        <f t="shared" ref="Y21:Y33" si="12">Y20+W21</f>
        <v>0</v>
      </c>
      <c r="Z21" s="36">
        <f>X21+Z20</f>
        <v>0</v>
      </c>
      <c r="AA21" s="36">
        <f t="shared" ref="AA21:AA33" si="13">AA20+B21+C21</f>
        <v>0</v>
      </c>
      <c r="AB21" s="36">
        <f t="shared" si="5"/>
        <v>24700</v>
      </c>
      <c r="AC21" s="36">
        <f t="shared" si="6"/>
        <v>16641966.500000002</v>
      </c>
    </row>
    <row r="22" spans="1:29" x14ac:dyDescent="0.3">
      <c r="A22" s="37" t="s">
        <v>64</v>
      </c>
      <c r="B22" s="3"/>
      <c r="C22" s="3"/>
      <c r="D22" s="3"/>
      <c r="E22" s="3"/>
      <c r="F22" s="38">
        <f t="shared" si="7"/>
        <v>0</v>
      </c>
      <c r="G22" s="39">
        <f t="shared" si="8"/>
        <v>0</v>
      </c>
      <c r="H22" s="39">
        <f t="shared" si="0"/>
        <v>0</v>
      </c>
      <c r="I22" s="3"/>
      <c r="J22" s="39">
        <f t="shared" si="1"/>
        <v>0</v>
      </c>
      <c r="K22" s="39">
        <f t="shared" si="9"/>
        <v>0</v>
      </c>
      <c r="L22" s="3"/>
      <c r="M22" s="3"/>
      <c r="N22" s="39">
        <f t="shared" si="2"/>
        <v>0</v>
      </c>
      <c r="O22" s="3"/>
      <c r="P22" s="38">
        <f t="shared" si="10"/>
        <v>0</v>
      </c>
      <c r="Q22" s="13">
        <f>R21+1</f>
        <v>46082</v>
      </c>
      <c r="R22" s="13">
        <f>Q22+30</f>
        <v>46112</v>
      </c>
      <c r="S22" s="13">
        <f t="shared" si="3"/>
        <v>46082</v>
      </c>
      <c r="T22" s="13">
        <f t="shared" si="4"/>
        <v>46112</v>
      </c>
      <c r="U22" s="41">
        <f>IF(S22=0,0,IF(T22=R21,DAYS360(S22,T22,1)+3,DAYS360(S22,T22,1)+1))</f>
        <v>30</v>
      </c>
      <c r="V22" s="41">
        <f t="shared" si="11"/>
        <v>90</v>
      </c>
      <c r="W22" s="36">
        <f>IF(AA22&gt;AB22,AB22-Y21,AA22-Y21)</f>
        <v>0</v>
      </c>
      <c r="X22" s="36">
        <f t="shared" ref="X22:X33" si="14">IF(AA22&lt;(AB22),0,IF(AA22&gt;(AB22+AC22),AC22-Z21,AA22-Z21-AB22))</f>
        <v>0</v>
      </c>
      <c r="Y22" s="36">
        <f t="shared" si="12"/>
        <v>0</v>
      </c>
      <c r="Z22" s="36">
        <f t="shared" ref="Z22:Z33" si="15">X22+Z21</f>
        <v>0</v>
      </c>
      <c r="AA22" s="36">
        <f t="shared" si="13"/>
        <v>0</v>
      </c>
      <c r="AB22" s="36">
        <f t="shared" si="5"/>
        <v>37050</v>
      </c>
      <c r="AC22" s="36">
        <f t="shared" si="6"/>
        <v>24962949.750000004</v>
      </c>
    </row>
    <row r="23" spans="1:29" x14ac:dyDescent="0.3">
      <c r="A23" s="37" t="s">
        <v>65</v>
      </c>
      <c r="B23" s="3"/>
      <c r="C23" s="3"/>
      <c r="D23" s="3"/>
      <c r="E23" s="3"/>
      <c r="F23" s="38">
        <f t="shared" si="7"/>
        <v>0</v>
      </c>
      <c r="G23" s="39">
        <f t="shared" si="8"/>
        <v>0</v>
      </c>
      <c r="H23" s="39">
        <f t="shared" si="0"/>
        <v>0</v>
      </c>
      <c r="I23" s="3"/>
      <c r="J23" s="39">
        <f t="shared" si="1"/>
        <v>0</v>
      </c>
      <c r="K23" s="39">
        <f t="shared" si="9"/>
        <v>0</v>
      </c>
      <c r="L23" s="3"/>
      <c r="M23" s="3"/>
      <c r="N23" s="39">
        <f t="shared" si="2"/>
        <v>0</v>
      </c>
      <c r="O23" s="3"/>
      <c r="P23" s="38">
        <f t="shared" si="10"/>
        <v>0</v>
      </c>
      <c r="Q23" s="13">
        <f t="shared" ref="Q23:Q31" si="16">R22+1</f>
        <v>46113</v>
      </c>
      <c r="R23" s="13">
        <f>Q23+29</f>
        <v>46142</v>
      </c>
      <c r="S23" s="13">
        <f t="shared" si="3"/>
        <v>46113</v>
      </c>
      <c r="T23" s="13">
        <f t="shared" si="4"/>
        <v>46142</v>
      </c>
      <c r="U23" s="41">
        <f t="shared" ref="U23:U31" si="17">IF(S23=0,0,DAYS360(S23,T23,1)+1)</f>
        <v>30</v>
      </c>
      <c r="V23" s="41">
        <f t="shared" si="11"/>
        <v>120</v>
      </c>
      <c r="W23" s="36">
        <f t="shared" ref="W23:W33" si="18">IF(AA23&gt;AB23,AB23-Y22,AA23-Y22)</f>
        <v>0</v>
      </c>
      <c r="X23" s="36">
        <f t="shared" si="14"/>
        <v>0</v>
      </c>
      <c r="Y23" s="36">
        <f t="shared" si="12"/>
        <v>0</v>
      </c>
      <c r="Z23" s="36">
        <f t="shared" si="15"/>
        <v>0</v>
      </c>
      <c r="AA23" s="36">
        <f t="shared" si="13"/>
        <v>0</v>
      </c>
      <c r="AB23" s="36">
        <f t="shared" si="5"/>
        <v>49400</v>
      </c>
      <c r="AC23" s="36">
        <f t="shared" si="6"/>
        <v>33283933.000000004</v>
      </c>
    </row>
    <row r="24" spans="1:29" x14ac:dyDescent="0.3">
      <c r="A24" s="37" t="s">
        <v>66</v>
      </c>
      <c r="B24" s="3"/>
      <c r="C24" s="3"/>
      <c r="D24" s="3"/>
      <c r="E24" s="3"/>
      <c r="F24" s="38">
        <f t="shared" si="7"/>
        <v>0</v>
      </c>
      <c r="G24" s="39">
        <f t="shared" si="8"/>
        <v>0</v>
      </c>
      <c r="H24" s="39">
        <f t="shared" si="0"/>
        <v>0</v>
      </c>
      <c r="I24" s="3"/>
      <c r="J24" s="39">
        <f t="shared" si="1"/>
        <v>0</v>
      </c>
      <c r="K24" s="39">
        <f t="shared" si="9"/>
        <v>0</v>
      </c>
      <c r="L24" s="3"/>
      <c r="M24" s="3"/>
      <c r="N24" s="39">
        <f t="shared" si="2"/>
        <v>0</v>
      </c>
      <c r="O24" s="3"/>
      <c r="P24" s="38">
        <f t="shared" si="10"/>
        <v>0</v>
      </c>
      <c r="Q24" s="13">
        <f t="shared" si="16"/>
        <v>46143</v>
      </c>
      <c r="R24" s="13">
        <f>Q24+30</f>
        <v>46173</v>
      </c>
      <c r="S24" s="13">
        <f t="shared" si="3"/>
        <v>46143</v>
      </c>
      <c r="T24" s="13">
        <f t="shared" si="4"/>
        <v>46173</v>
      </c>
      <c r="U24" s="41">
        <f t="shared" si="17"/>
        <v>30</v>
      </c>
      <c r="V24" s="41">
        <f t="shared" si="11"/>
        <v>150</v>
      </c>
      <c r="W24" s="36">
        <f t="shared" si="18"/>
        <v>0</v>
      </c>
      <c r="X24" s="36">
        <f t="shared" si="14"/>
        <v>0</v>
      </c>
      <c r="Y24" s="36">
        <f t="shared" si="12"/>
        <v>0</v>
      </c>
      <c r="Z24" s="36">
        <f t="shared" si="15"/>
        <v>0</v>
      </c>
      <c r="AA24" s="36">
        <f t="shared" si="13"/>
        <v>0</v>
      </c>
      <c r="AB24" s="36">
        <f t="shared" si="5"/>
        <v>61750</v>
      </c>
      <c r="AC24" s="36">
        <f t="shared" si="6"/>
        <v>41604916.25</v>
      </c>
    </row>
    <row r="25" spans="1:29" x14ac:dyDescent="0.3">
      <c r="A25" s="37" t="s">
        <v>67</v>
      </c>
      <c r="B25" s="3"/>
      <c r="C25" s="3"/>
      <c r="D25" s="3"/>
      <c r="E25" s="3"/>
      <c r="F25" s="38">
        <f t="shared" si="7"/>
        <v>0</v>
      </c>
      <c r="G25" s="39">
        <f t="shared" si="8"/>
        <v>0</v>
      </c>
      <c r="H25" s="39">
        <f t="shared" si="0"/>
        <v>0</v>
      </c>
      <c r="I25" s="3"/>
      <c r="J25" s="39">
        <f t="shared" si="1"/>
        <v>0</v>
      </c>
      <c r="K25" s="39">
        <f t="shared" si="9"/>
        <v>0</v>
      </c>
      <c r="L25" s="3"/>
      <c r="M25" s="3"/>
      <c r="N25" s="39">
        <f t="shared" si="2"/>
        <v>0</v>
      </c>
      <c r="O25" s="3"/>
      <c r="P25" s="38">
        <f t="shared" si="10"/>
        <v>0</v>
      </c>
      <c r="Q25" s="13">
        <f t="shared" si="16"/>
        <v>46174</v>
      </c>
      <c r="R25" s="13">
        <f>Q25+29</f>
        <v>46203</v>
      </c>
      <c r="S25" s="13">
        <f t="shared" si="3"/>
        <v>46174</v>
      </c>
      <c r="T25" s="13">
        <f t="shared" si="4"/>
        <v>46203</v>
      </c>
      <c r="U25" s="41">
        <f t="shared" si="17"/>
        <v>30</v>
      </c>
      <c r="V25" s="41">
        <f t="shared" si="11"/>
        <v>180</v>
      </c>
      <c r="W25" s="36">
        <f t="shared" si="18"/>
        <v>0</v>
      </c>
      <c r="X25" s="36">
        <f t="shared" si="14"/>
        <v>0</v>
      </c>
      <c r="Y25" s="36">
        <f t="shared" si="12"/>
        <v>0</v>
      </c>
      <c r="Z25" s="36">
        <f t="shared" si="15"/>
        <v>0</v>
      </c>
      <c r="AA25" s="36">
        <f t="shared" si="13"/>
        <v>0</v>
      </c>
      <c r="AB25" s="36">
        <f t="shared" si="5"/>
        <v>74100</v>
      </c>
      <c r="AC25" s="36">
        <f t="shared" si="6"/>
        <v>49925899.500000007</v>
      </c>
    </row>
    <row r="26" spans="1:29" x14ac:dyDescent="0.3">
      <c r="A26" s="37" t="s">
        <v>68</v>
      </c>
      <c r="B26" s="3"/>
      <c r="C26" s="3"/>
      <c r="D26" s="3"/>
      <c r="E26" s="3"/>
      <c r="F26" s="38">
        <f t="shared" si="7"/>
        <v>0</v>
      </c>
      <c r="G26" s="39">
        <f t="shared" si="8"/>
        <v>0</v>
      </c>
      <c r="H26" s="39">
        <f t="shared" si="0"/>
        <v>0</v>
      </c>
      <c r="I26" s="3"/>
      <c r="J26" s="39">
        <f t="shared" si="1"/>
        <v>0</v>
      </c>
      <c r="K26" s="39">
        <f t="shared" si="9"/>
        <v>0</v>
      </c>
      <c r="L26" s="3"/>
      <c r="M26" s="3"/>
      <c r="N26" s="39">
        <f t="shared" si="2"/>
        <v>0</v>
      </c>
      <c r="O26" s="3"/>
      <c r="P26" s="38">
        <f t="shared" si="10"/>
        <v>0</v>
      </c>
      <c r="Q26" s="13">
        <f t="shared" si="16"/>
        <v>46204</v>
      </c>
      <c r="R26" s="13">
        <f>Q26+30</f>
        <v>46234</v>
      </c>
      <c r="S26" s="13">
        <f t="shared" si="3"/>
        <v>46204</v>
      </c>
      <c r="T26" s="13">
        <f t="shared" si="4"/>
        <v>46234</v>
      </c>
      <c r="U26" s="41">
        <f t="shared" si="17"/>
        <v>30</v>
      </c>
      <c r="V26" s="41">
        <f t="shared" si="11"/>
        <v>210</v>
      </c>
      <c r="W26" s="36">
        <f t="shared" si="18"/>
        <v>0</v>
      </c>
      <c r="X26" s="36">
        <f t="shared" si="14"/>
        <v>0</v>
      </c>
      <c r="Y26" s="36">
        <f t="shared" si="12"/>
        <v>0</v>
      </c>
      <c r="Z26" s="36">
        <f t="shared" si="15"/>
        <v>0</v>
      </c>
      <c r="AA26" s="36">
        <f t="shared" si="13"/>
        <v>0</v>
      </c>
      <c r="AB26" s="36">
        <f t="shared" si="5"/>
        <v>86450</v>
      </c>
      <c r="AC26" s="36">
        <f t="shared" si="6"/>
        <v>58246882.750000007</v>
      </c>
    </row>
    <row r="27" spans="1:29" x14ac:dyDescent="0.3">
      <c r="A27" s="37" t="s">
        <v>69</v>
      </c>
      <c r="B27" s="3"/>
      <c r="C27" s="3"/>
      <c r="D27" s="3"/>
      <c r="E27" s="3"/>
      <c r="F27" s="38">
        <f t="shared" si="7"/>
        <v>0</v>
      </c>
      <c r="G27" s="39">
        <f t="shared" si="8"/>
        <v>0</v>
      </c>
      <c r="H27" s="39">
        <f t="shared" si="0"/>
        <v>0</v>
      </c>
      <c r="I27" s="3"/>
      <c r="J27" s="39">
        <f t="shared" si="1"/>
        <v>0</v>
      </c>
      <c r="K27" s="39">
        <f t="shared" si="9"/>
        <v>0</v>
      </c>
      <c r="L27" s="3"/>
      <c r="M27" s="3"/>
      <c r="N27" s="39">
        <f t="shared" si="2"/>
        <v>0</v>
      </c>
      <c r="O27" s="3"/>
      <c r="P27" s="38">
        <f t="shared" si="10"/>
        <v>0</v>
      </c>
      <c r="Q27" s="13">
        <f t="shared" si="16"/>
        <v>46235</v>
      </c>
      <c r="R27" s="13">
        <f>Q27+30</f>
        <v>46265</v>
      </c>
      <c r="S27" s="13">
        <f t="shared" si="3"/>
        <v>46235</v>
      </c>
      <c r="T27" s="13">
        <f t="shared" si="4"/>
        <v>46265</v>
      </c>
      <c r="U27" s="41">
        <f t="shared" si="17"/>
        <v>30</v>
      </c>
      <c r="V27" s="41">
        <f t="shared" si="11"/>
        <v>240</v>
      </c>
      <c r="W27" s="36">
        <f t="shared" si="18"/>
        <v>0</v>
      </c>
      <c r="X27" s="36">
        <f t="shared" si="14"/>
        <v>0</v>
      </c>
      <c r="Y27" s="36">
        <f t="shared" si="12"/>
        <v>0</v>
      </c>
      <c r="Z27" s="36">
        <f t="shared" si="15"/>
        <v>0</v>
      </c>
      <c r="AA27" s="36">
        <f t="shared" si="13"/>
        <v>0</v>
      </c>
      <c r="AB27" s="36">
        <f t="shared" si="5"/>
        <v>98800</v>
      </c>
      <c r="AC27" s="36">
        <f t="shared" si="6"/>
        <v>66567866.000000007</v>
      </c>
    </row>
    <row r="28" spans="1:29" x14ac:dyDescent="0.3">
      <c r="A28" s="37" t="s">
        <v>70</v>
      </c>
      <c r="B28" s="3"/>
      <c r="C28" s="3"/>
      <c r="D28" s="3"/>
      <c r="E28" s="3"/>
      <c r="F28" s="38">
        <f t="shared" si="7"/>
        <v>0</v>
      </c>
      <c r="G28" s="39">
        <f t="shared" si="8"/>
        <v>0</v>
      </c>
      <c r="H28" s="39">
        <f t="shared" si="0"/>
        <v>0</v>
      </c>
      <c r="I28" s="3"/>
      <c r="J28" s="39">
        <f t="shared" si="1"/>
        <v>0</v>
      </c>
      <c r="K28" s="39">
        <f t="shared" si="9"/>
        <v>0</v>
      </c>
      <c r="L28" s="3"/>
      <c r="M28" s="3"/>
      <c r="N28" s="39">
        <f t="shared" si="2"/>
        <v>0</v>
      </c>
      <c r="O28" s="3"/>
      <c r="P28" s="38">
        <f t="shared" si="10"/>
        <v>0</v>
      </c>
      <c r="Q28" s="13">
        <f t="shared" si="16"/>
        <v>46266</v>
      </c>
      <c r="R28" s="13">
        <f>Q28+29</f>
        <v>46295</v>
      </c>
      <c r="S28" s="13">
        <f t="shared" si="3"/>
        <v>46266</v>
      </c>
      <c r="T28" s="13">
        <f t="shared" si="4"/>
        <v>46295</v>
      </c>
      <c r="U28" s="41">
        <f t="shared" si="17"/>
        <v>30</v>
      </c>
      <c r="V28" s="41">
        <f t="shared" si="11"/>
        <v>270</v>
      </c>
      <c r="W28" s="36">
        <f t="shared" si="18"/>
        <v>0</v>
      </c>
      <c r="X28" s="36">
        <f t="shared" si="14"/>
        <v>0</v>
      </c>
      <c r="Y28" s="36">
        <f t="shared" si="12"/>
        <v>0</v>
      </c>
      <c r="Z28" s="36">
        <f t="shared" si="15"/>
        <v>0</v>
      </c>
      <c r="AA28" s="36">
        <f t="shared" si="13"/>
        <v>0</v>
      </c>
      <c r="AB28" s="36">
        <f t="shared" si="5"/>
        <v>111150</v>
      </c>
      <c r="AC28" s="36">
        <f t="shared" si="6"/>
        <v>74888849.25</v>
      </c>
    </row>
    <row r="29" spans="1:29" x14ac:dyDescent="0.3">
      <c r="A29" s="37" t="s">
        <v>71</v>
      </c>
      <c r="B29" s="3"/>
      <c r="C29" s="3"/>
      <c r="D29" s="3"/>
      <c r="E29" s="3"/>
      <c r="F29" s="38">
        <f t="shared" si="7"/>
        <v>0</v>
      </c>
      <c r="G29" s="39">
        <f t="shared" si="8"/>
        <v>0</v>
      </c>
      <c r="H29" s="39">
        <f t="shared" si="0"/>
        <v>0</v>
      </c>
      <c r="I29" s="3"/>
      <c r="J29" s="39">
        <f t="shared" si="1"/>
        <v>0</v>
      </c>
      <c r="K29" s="39">
        <f t="shared" si="9"/>
        <v>0</v>
      </c>
      <c r="L29" s="3"/>
      <c r="M29" s="3"/>
      <c r="N29" s="39">
        <f t="shared" si="2"/>
        <v>0</v>
      </c>
      <c r="O29" s="3"/>
      <c r="P29" s="38">
        <f t="shared" si="10"/>
        <v>0</v>
      </c>
      <c r="Q29" s="13">
        <f t="shared" si="16"/>
        <v>46296</v>
      </c>
      <c r="R29" s="13">
        <f>Q29+30</f>
        <v>46326</v>
      </c>
      <c r="S29" s="13">
        <f t="shared" si="3"/>
        <v>46296</v>
      </c>
      <c r="T29" s="13">
        <f t="shared" si="4"/>
        <v>46326</v>
      </c>
      <c r="U29" s="41">
        <f t="shared" si="17"/>
        <v>30</v>
      </c>
      <c r="V29" s="41">
        <f t="shared" si="11"/>
        <v>300</v>
      </c>
      <c r="W29" s="36">
        <f t="shared" si="18"/>
        <v>0</v>
      </c>
      <c r="X29" s="36">
        <f t="shared" si="14"/>
        <v>0</v>
      </c>
      <c r="Y29" s="36">
        <f t="shared" si="12"/>
        <v>0</v>
      </c>
      <c r="Z29" s="36">
        <f t="shared" si="15"/>
        <v>0</v>
      </c>
      <c r="AA29" s="36">
        <f t="shared" si="13"/>
        <v>0</v>
      </c>
      <c r="AB29" s="36">
        <f t="shared" si="5"/>
        <v>123500</v>
      </c>
      <c r="AC29" s="36">
        <f t="shared" si="6"/>
        <v>83209832.5</v>
      </c>
    </row>
    <row r="30" spans="1:29" x14ac:dyDescent="0.3">
      <c r="A30" s="37" t="s">
        <v>72</v>
      </c>
      <c r="B30" s="3"/>
      <c r="C30" s="3"/>
      <c r="D30" s="3"/>
      <c r="E30" s="3"/>
      <c r="F30" s="38">
        <f t="shared" si="7"/>
        <v>0</v>
      </c>
      <c r="G30" s="39">
        <f t="shared" si="8"/>
        <v>0</v>
      </c>
      <c r="H30" s="39">
        <f t="shared" si="0"/>
        <v>0</v>
      </c>
      <c r="I30" s="3"/>
      <c r="J30" s="39">
        <f t="shared" si="1"/>
        <v>0</v>
      </c>
      <c r="K30" s="39">
        <f t="shared" si="9"/>
        <v>0</v>
      </c>
      <c r="L30" s="3"/>
      <c r="M30" s="3"/>
      <c r="N30" s="39">
        <f t="shared" si="2"/>
        <v>0</v>
      </c>
      <c r="O30" s="3"/>
      <c r="P30" s="38">
        <f t="shared" si="10"/>
        <v>0</v>
      </c>
      <c r="Q30" s="13">
        <f t="shared" si="16"/>
        <v>46327</v>
      </c>
      <c r="R30" s="13">
        <f>Q30+29</f>
        <v>46356</v>
      </c>
      <c r="S30" s="13">
        <f t="shared" si="3"/>
        <v>46327</v>
      </c>
      <c r="T30" s="13">
        <f t="shared" si="4"/>
        <v>46356</v>
      </c>
      <c r="U30" s="41">
        <f t="shared" si="17"/>
        <v>30</v>
      </c>
      <c r="V30" s="41">
        <f t="shared" si="11"/>
        <v>330</v>
      </c>
      <c r="W30" s="36">
        <f t="shared" si="18"/>
        <v>0</v>
      </c>
      <c r="X30" s="36">
        <f t="shared" si="14"/>
        <v>0</v>
      </c>
      <c r="Y30" s="36">
        <f t="shared" si="12"/>
        <v>0</v>
      </c>
      <c r="Z30" s="36">
        <f t="shared" si="15"/>
        <v>0</v>
      </c>
      <c r="AA30" s="36">
        <f t="shared" si="13"/>
        <v>0</v>
      </c>
      <c r="AB30" s="36">
        <f t="shared" si="5"/>
        <v>135850</v>
      </c>
      <c r="AC30" s="36">
        <f t="shared" si="6"/>
        <v>91530815.750000015</v>
      </c>
    </row>
    <row r="31" spans="1:29" x14ac:dyDescent="0.3">
      <c r="A31" s="37" t="s">
        <v>73</v>
      </c>
      <c r="B31" s="3"/>
      <c r="C31" s="3"/>
      <c r="D31" s="3"/>
      <c r="E31" s="3"/>
      <c r="F31" s="38">
        <f t="shared" si="7"/>
        <v>0</v>
      </c>
      <c r="G31" s="39">
        <f t="shared" si="8"/>
        <v>0</v>
      </c>
      <c r="H31" s="39">
        <f t="shared" si="0"/>
        <v>0</v>
      </c>
      <c r="I31" s="3"/>
      <c r="J31" s="39">
        <f t="shared" si="1"/>
        <v>0</v>
      </c>
      <c r="K31" s="39">
        <f t="shared" si="9"/>
        <v>0</v>
      </c>
      <c r="L31" s="3"/>
      <c r="M31" s="3"/>
      <c r="N31" s="39">
        <f t="shared" si="2"/>
        <v>0</v>
      </c>
      <c r="O31" s="3"/>
      <c r="P31" s="38">
        <f t="shared" si="10"/>
        <v>0</v>
      </c>
      <c r="Q31" s="13">
        <f t="shared" si="16"/>
        <v>46357</v>
      </c>
      <c r="R31" s="13">
        <f>Q31+30</f>
        <v>46387</v>
      </c>
      <c r="S31" s="13">
        <f t="shared" si="3"/>
        <v>46357</v>
      </c>
      <c r="T31" s="13">
        <f t="shared" si="4"/>
        <v>46387</v>
      </c>
      <c r="U31" s="41">
        <f t="shared" si="17"/>
        <v>30</v>
      </c>
      <c r="V31" s="41">
        <f t="shared" si="11"/>
        <v>360</v>
      </c>
      <c r="W31" s="36">
        <f t="shared" si="18"/>
        <v>0</v>
      </c>
      <c r="X31" s="36">
        <f t="shared" si="14"/>
        <v>0</v>
      </c>
      <c r="Y31" s="36">
        <f t="shared" si="12"/>
        <v>0</v>
      </c>
      <c r="Z31" s="36">
        <f t="shared" si="15"/>
        <v>0</v>
      </c>
      <c r="AA31" s="36">
        <f t="shared" si="13"/>
        <v>0</v>
      </c>
      <c r="AB31" s="36">
        <f t="shared" si="5"/>
        <v>148200</v>
      </c>
      <c r="AC31" s="36">
        <f t="shared" si="6"/>
        <v>99851799.000000015</v>
      </c>
    </row>
    <row r="32" spans="1:29" x14ac:dyDescent="0.3">
      <c r="A32" s="43" t="s">
        <v>74</v>
      </c>
      <c r="B32" s="3"/>
      <c r="C32" s="3"/>
      <c r="D32" s="3"/>
      <c r="E32" s="3"/>
      <c r="F32" s="38">
        <f t="shared" si="7"/>
        <v>0</v>
      </c>
      <c r="G32" s="39">
        <f t="shared" si="8"/>
        <v>0</v>
      </c>
      <c r="H32" s="39">
        <f t="shared" si="0"/>
        <v>0</v>
      </c>
      <c r="I32" s="3"/>
      <c r="J32" s="39">
        <f t="shared" si="1"/>
        <v>0</v>
      </c>
      <c r="K32" s="39">
        <f t="shared" si="9"/>
        <v>0</v>
      </c>
      <c r="L32" s="3"/>
      <c r="M32" s="3"/>
      <c r="N32" s="39">
        <f t="shared" si="2"/>
        <v>0</v>
      </c>
      <c r="O32" s="3"/>
      <c r="P32" s="38">
        <f t="shared" si="10"/>
        <v>0</v>
      </c>
      <c r="Q32" s="13"/>
      <c r="R32" s="13"/>
      <c r="U32" s="41">
        <f>IF(S32=0,0,DAYS360(S32,T32,1)+1)</f>
        <v>0</v>
      </c>
      <c r="V32" s="41">
        <f t="shared" si="11"/>
        <v>360</v>
      </c>
      <c r="W32" s="36">
        <f t="shared" si="18"/>
        <v>0</v>
      </c>
      <c r="X32" s="36">
        <f t="shared" si="14"/>
        <v>0</v>
      </c>
      <c r="Y32" s="36">
        <f t="shared" si="12"/>
        <v>0</v>
      </c>
      <c r="Z32" s="36">
        <f t="shared" si="15"/>
        <v>0</v>
      </c>
      <c r="AA32" s="36">
        <f t="shared" si="13"/>
        <v>0</v>
      </c>
      <c r="AB32" s="36">
        <f t="shared" si="5"/>
        <v>148200</v>
      </c>
      <c r="AC32" s="36">
        <f t="shared" si="6"/>
        <v>99851799.000000015</v>
      </c>
    </row>
    <row r="33" spans="1:29" x14ac:dyDescent="0.3">
      <c r="A33" s="44" t="s">
        <v>76</v>
      </c>
      <c r="B33" s="3"/>
      <c r="C33" s="3"/>
      <c r="D33" s="3"/>
      <c r="E33" s="3"/>
      <c r="F33" s="38">
        <f t="shared" si="7"/>
        <v>0</v>
      </c>
      <c r="G33" s="39">
        <f t="shared" si="8"/>
        <v>0</v>
      </c>
      <c r="H33" s="39">
        <f t="shared" si="0"/>
        <v>0</v>
      </c>
      <c r="I33" s="3"/>
      <c r="J33" s="39">
        <f t="shared" si="1"/>
        <v>0</v>
      </c>
      <c r="K33" s="39">
        <f t="shared" si="9"/>
        <v>0</v>
      </c>
      <c r="L33" s="3"/>
      <c r="M33" s="3"/>
      <c r="N33" s="39">
        <f t="shared" si="2"/>
        <v>0</v>
      </c>
      <c r="O33" s="3"/>
      <c r="P33" s="38">
        <f t="shared" si="10"/>
        <v>0</v>
      </c>
      <c r="Q33" s="13"/>
      <c r="R33" s="13"/>
      <c r="U33" s="41">
        <f>IF(S33=0,0,DAYS360(S33,T33,1)+1)</f>
        <v>0</v>
      </c>
      <c r="V33" s="41">
        <f t="shared" si="11"/>
        <v>360</v>
      </c>
      <c r="W33" s="36">
        <f t="shared" si="18"/>
        <v>0</v>
      </c>
      <c r="X33" s="36">
        <f t="shared" si="14"/>
        <v>0</v>
      </c>
      <c r="Y33" s="36">
        <f t="shared" si="12"/>
        <v>0</v>
      </c>
      <c r="Z33" s="36">
        <f t="shared" si="15"/>
        <v>0</v>
      </c>
      <c r="AA33" s="36">
        <f t="shared" si="13"/>
        <v>0</v>
      </c>
      <c r="AB33" s="36">
        <f t="shared" si="5"/>
        <v>148200</v>
      </c>
      <c r="AC33" s="36">
        <f t="shared" si="6"/>
        <v>99851799.000000015</v>
      </c>
    </row>
    <row r="34" spans="1:29" s="32" customFormat="1" x14ac:dyDescent="0.3">
      <c r="A34" s="31"/>
      <c r="B34" s="31"/>
      <c r="C34" s="31"/>
      <c r="D34" s="31"/>
      <c r="E34" s="31"/>
      <c r="F34" s="31"/>
      <c r="G34" s="35"/>
      <c r="H34" s="35"/>
      <c r="I34" s="31"/>
      <c r="J34" s="35"/>
      <c r="K34" s="35"/>
      <c r="L34" s="35"/>
      <c r="M34" s="35"/>
      <c r="N34" s="31"/>
      <c r="O34" s="31"/>
      <c r="P34" s="31"/>
      <c r="U34" s="45"/>
      <c r="V34" s="45"/>
      <c r="W34" s="45"/>
      <c r="X34" s="45"/>
      <c r="Y34" s="45"/>
      <c r="Z34" s="36"/>
    </row>
    <row r="35" spans="1:29" s="49" customFormat="1" ht="17.25" thickBot="1" x14ac:dyDescent="0.35">
      <c r="A35" s="46" t="s">
        <v>0</v>
      </c>
      <c r="B35" s="47">
        <f>SUM(B20:B33)</f>
        <v>0</v>
      </c>
      <c r="C35" s="47">
        <f t="shared" ref="C35:P35" si="19">SUM(C20:C33)</f>
        <v>0</v>
      </c>
      <c r="D35" s="47">
        <f t="shared" si="19"/>
        <v>0</v>
      </c>
      <c r="E35" s="47">
        <f t="shared" si="19"/>
        <v>0</v>
      </c>
      <c r="F35" s="47">
        <f t="shared" si="19"/>
        <v>0</v>
      </c>
      <c r="G35" s="47">
        <f t="shared" si="19"/>
        <v>0</v>
      </c>
      <c r="H35" s="47">
        <f t="shared" si="19"/>
        <v>0</v>
      </c>
      <c r="I35" s="47">
        <f t="shared" si="19"/>
        <v>0</v>
      </c>
      <c r="J35" s="47">
        <f t="shared" si="19"/>
        <v>0</v>
      </c>
      <c r="K35" s="47">
        <f t="shared" si="19"/>
        <v>0</v>
      </c>
      <c r="L35" s="47">
        <f t="shared" si="19"/>
        <v>0</v>
      </c>
      <c r="M35" s="47">
        <f t="shared" si="19"/>
        <v>0</v>
      </c>
      <c r="N35" s="47">
        <f t="shared" si="19"/>
        <v>0</v>
      </c>
      <c r="O35" s="47">
        <f t="shared" si="19"/>
        <v>0</v>
      </c>
      <c r="P35" s="47">
        <f t="shared" si="19"/>
        <v>0</v>
      </c>
      <c r="Q35" s="48"/>
      <c r="U35" s="50">
        <f>SUM(U20:U34)</f>
        <v>360</v>
      </c>
      <c r="V35" s="50"/>
      <c r="W35" s="36">
        <f>SUM(W20:W31)</f>
        <v>0</v>
      </c>
      <c r="X35" s="36">
        <f>SUM(X20:X31)</f>
        <v>0</v>
      </c>
      <c r="Y35" s="50"/>
      <c r="Z35" s="50"/>
    </row>
    <row r="36" spans="1:29" s="51" customFormat="1" ht="15.75" customHeight="1" thickTop="1" x14ac:dyDescent="0.15">
      <c r="B36" s="52"/>
      <c r="C36" s="52"/>
      <c r="D36" s="52"/>
      <c r="E36" s="52"/>
      <c r="F36" s="114" t="str">
        <f>IF(H36="","","Total AVS+AC:")</f>
        <v/>
      </c>
      <c r="G36" s="114"/>
      <c r="H36" s="53" t="str">
        <f>IF(G35=0,"",G35+H35)</f>
        <v/>
      </c>
      <c r="I36" s="114" t="str">
        <f>IF(H36="","","Total AVS+AC+AANP:")</f>
        <v/>
      </c>
      <c r="J36" s="114"/>
      <c r="K36" s="114"/>
      <c r="L36" s="53" t="str">
        <f>IF(G35=0,"",H36+J35)</f>
        <v/>
      </c>
      <c r="M36" s="52"/>
      <c r="N36" s="52"/>
      <c r="O36" s="52"/>
      <c r="P36" s="52"/>
      <c r="Q36" s="52"/>
      <c r="R36" s="52"/>
      <c r="V36" s="54"/>
      <c r="W36" s="54"/>
      <c r="X36" s="54"/>
      <c r="Y36" s="54"/>
      <c r="Z36" s="54"/>
      <c r="AA36" s="54"/>
    </row>
    <row r="37" spans="1:29" x14ac:dyDescent="0.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29" x14ac:dyDescent="0.3">
      <c r="A38" s="49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29" x14ac:dyDescent="0.3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55"/>
      <c r="S39" s="13">
        <f>R31+1</f>
        <v>46388</v>
      </c>
    </row>
    <row r="40" spans="1:29" x14ac:dyDescent="0.3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  <c r="R40" s="55"/>
    </row>
    <row r="41" spans="1:29" x14ac:dyDescent="0.3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  <c r="R41" s="55"/>
    </row>
    <row r="42" spans="1:29" x14ac:dyDescent="0.3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  <c r="R42" s="55"/>
    </row>
    <row r="43" spans="1:29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  <c r="R43" s="55"/>
    </row>
    <row r="44" spans="1:29" x14ac:dyDescent="0.3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7"/>
    </row>
    <row r="45" spans="1:29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</row>
    <row r="46" spans="1:29" x14ac:dyDescent="0.3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1:29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</row>
    <row r="50" spans="1:17" x14ac:dyDescent="0.3">
      <c r="A50" s="49"/>
      <c r="Q50" s="59"/>
    </row>
    <row r="51" spans="1:17" x14ac:dyDescent="0.3">
      <c r="A51" s="60"/>
      <c r="H51" s="61"/>
      <c r="Q51" s="59"/>
    </row>
    <row r="52" spans="1:17" x14ac:dyDescent="0.3">
      <c r="A52" s="62"/>
      <c r="Q52" s="63"/>
    </row>
    <row r="54" spans="1:17" x14ac:dyDescent="0.3">
      <c r="A54" s="49" t="s">
        <v>48</v>
      </c>
      <c r="Q54" s="55"/>
    </row>
    <row r="55" spans="1:17" x14ac:dyDescent="0.3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17" s="21" customFormat="1" x14ac:dyDescent="0.3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7"/>
    </row>
    <row r="57" spans="1:17" s="21" customFormat="1" x14ac:dyDescent="0.3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spans="1:17" x14ac:dyDescent="0.3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17" s="21" customFormat="1" x14ac:dyDescent="0.3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7"/>
    </row>
    <row r="60" spans="1:17" s="21" customFormat="1" x14ac:dyDescent="0.3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7" x14ac:dyDescent="0.3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17" s="21" customFormat="1" x14ac:dyDescent="0.3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7"/>
    </row>
    <row r="63" spans="1:17" s="21" customFormat="1" x14ac:dyDescent="0.3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7" x14ac:dyDescent="0.3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7"/>
    </row>
    <row r="65" spans="1:17" s="21" customFormat="1" x14ac:dyDescent="0.3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7" s="21" customFormat="1" x14ac:dyDescent="0.3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1:17" s="21" customFormat="1" ht="14.25" x14ac:dyDescent="0.25"/>
    <row r="68" spans="1:17" s="21" customFormat="1" ht="14.25" x14ac:dyDescent="0.25"/>
  </sheetData>
  <sheetProtection algorithmName="SHA-512" hashValue="tOQN35feJw6F+vloIqUoH1tOJPMt+5Y8Uxov+X3aZqFvYDee8TBYo85FeC7IR9mS8p+5EmkV/ZzBvVmXAp80gQ==" saltValue="cl0Gn1ryDbpLQp6ZgNRn5Q==" spinCount="100000" sheet="1" objects="1" scenarios="1"/>
  <mergeCells count="49">
    <mergeCell ref="A57:Q57"/>
    <mergeCell ref="A58:Q58"/>
    <mergeCell ref="A59:Q59"/>
    <mergeCell ref="A65:Q65"/>
    <mergeCell ref="A61:Q61"/>
    <mergeCell ref="A62:Q62"/>
    <mergeCell ref="A63:Q63"/>
    <mergeCell ref="A41:Q41"/>
    <mergeCell ref="A42:Q42"/>
    <mergeCell ref="A40:Q40"/>
    <mergeCell ref="C9:D9"/>
    <mergeCell ref="C12:D12"/>
    <mergeCell ref="D15:G15"/>
    <mergeCell ref="A16:A18"/>
    <mergeCell ref="B16:B18"/>
    <mergeCell ref="K16:K17"/>
    <mergeCell ref="H4:I4"/>
    <mergeCell ref="C5:E5"/>
    <mergeCell ref="H5:I5"/>
    <mergeCell ref="C6:E6"/>
    <mergeCell ref="C4:E4"/>
    <mergeCell ref="C7:E7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C10:D10"/>
    <mergeCell ref="A66:Q66"/>
    <mergeCell ref="P16:P18"/>
    <mergeCell ref="A60:Q60"/>
    <mergeCell ref="A56:Q56"/>
    <mergeCell ref="G16:G17"/>
    <mergeCell ref="C16:C18"/>
    <mergeCell ref="D16:D18"/>
    <mergeCell ref="E16:E18"/>
    <mergeCell ref="A43:Q43"/>
    <mergeCell ref="A64:Q64"/>
    <mergeCell ref="A55:Q55"/>
    <mergeCell ref="A39:Q39"/>
    <mergeCell ref="A44:Q44"/>
    <mergeCell ref="J16:J17"/>
    <mergeCell ref="A45:Q45"/>
    <mergeCell ref="I16:I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3805825A-E5AB-438D-A445-8CE07A76DD0F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66" orientation="landscape" blackAndWhite="1" r:id="rId1"/>
  <headerFooter alignWithMargins="0"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77</vt:i4>
      </vt:variant>
    </vt:vector>
  </HeadingPairs>
  <TitlesOfParts>
    <vt:vector size="99" baseType="lpstr">
      <vt:lpstr>Récapitulatif</vt:lpstr>
      <vt:lpstr>empl1</vt:lpstr>
      <vt:lpstr>empl2</vt:lpstr>
      <vt:lpstr>empl3</vt:lpstr>
      <vt:lpstr>empl4</vt:lpstr>
      <vt:lpstr>empl5</vt:lpstr>
      <vt:lpstr>empl6</vt:lpstr>
      <vt:lpstr>empl7</vt:lpstr>
      <vt:lpstr>empl8</vt:lpstr>
      <vt:lpstr>empl9</vt:lpstr>
      <vt:lpstr>empl10</vt:lpstr>
      <vt:lpstr>empl11</vt:lpstr>
      <vt:lpstr>empl12</vt:lpstr>
      <vt:lpstr>empl13</vt:lpstr>
      <vt:lpstr>empl14</vt:lpstr>
      <vt:lpstr>empl15</vt:lpstr>
      <vt:lpstr>empl16</vt:lpstr>
      <vt:lpstr>empl17</vt:lpstr>
      <vt:lpstr>empl18</vt:lpstr>
      <vt:lpstr>empl19</vt:lpstr>
      <vt:lpstr>empl20</vt:lpstr>
      <vt:lpstr>Totaux mensuels</vt:lpstr>
      <vt:lpstr>empl12!adsfsafsf</vt:lpstr>
      <vt:lpstr>empl11!afdasf</vt:lpstr>
      <vt:lpstr>empl5!affafee</vt:lpstr>
      <vt:lpstr>AHV</vt:lpstr>
      <vt:lpstr>ALV</vt:lpstr>
      <vt:lpstr>ALVMAX</vt:lpstr>
      <vt:lpstr>ALVMAX2</vt:lpstr>
      <vt:lpstr>empl4!asfdsfsfs</vt:lpstr>
      <vt:lpstr>empl1!dfadf</vt:lpstr>
      <vt:lpstr>empl1!Druckbereich</vt:lpstr>
      <vt:lpstr>empl10!Druckbereich</vt:lpstr>
      <vt:lpstr>empl11!Druckbereich</vt:lpstr>
      <vt:lpstr>empl12!Druckbereich</vt:lpstr>
      <vt:lpstr>empl13!Druckbereich</vt:lpstr>
      <vt:lpstr>empl14!Druckbereich</vt:lpstr>
      <vt:lpstr>empl15!Druckbereich</vt:lpstr>
      <vt:lpstr>empl16!Druckbereich</vt:lpstr>
      <vt:lpstr>empl17!Druckbereich</vt:lpstr>
      <vt:lpstr>empl18!Druckbereich</vt:lpstr>
      <vt:lpstr>empl19!Druckbereich</vt:lpstr>
      <vt:lpstr>empl2!Druckbereich</vt:lpstr>
      <vt:lpstr>empl20!Druckbereich</vt:lpstr>
      <vt:lpstr>empl3!Druckbereich</vt:lpstr>
      <vt:lpstr>empl4!Druckbereich</vt:lpstr>
      <vt:lpstr>empl5!Druckbereich</vt:lpstr>
      <vt:lpstr>empl6!Druckbereich</vt:lpstr>
      <vt:lpstr>empl7!Druckbereich</vt:lpstr>
      <vt:lpstr>empl8!Druckbereich</vt:lpstr>
      <vt:lpstr>empl9!Druckbereich</vt:lpstr>
      <vt:lpstr>Récapitulatif!Druckbereich</vt:lpstr>
      <vt:lpstr>'Totaux mensuels'!Druckbereich</vt:lpstr>
      <vt:lpstr>empl20!eaasfaeae</vt:lpstr>
      <vt:lpstr>empl3!earetgaf</vt:lpstr>
      <vt:lpstr>empl13!eeee</vt:lpstr>
      <vt:lpstr>empl7!eeee</vt:lpstr>
      <vt:lpstr>empl8!eeee</vt:lpstr>
      <vt:lpstr>empl9!eeee</vt:lpstr>
      <vt:lpstr>empl6!eeeee</vt:lpstr>
      <vt:lpstr>empl2!egagas</vt:lpstr>
      <vt:lpstr>Récapitulatif!eraffaf</vt:lpstr>
      <vt:lpstr>empl17!ewrq</vt:lpstr>
      <vt:lpstr>empl18!eww</vt:lpstr>
      <vt:lpstr>Firma</vt:lpstr>
      <vt:lpstr>Jahr</vt:lpstr>
      <vt:lpstr>KTG</vt:lpstr>
      <vt:lpstr>KTGW</vt:lpstr>
      <vt:lpstr>NBU</vt:lpstr>
      <vt:lpstr>Ort</vt:lpstr>
      <vt:lpstr>empl1!Print_Area</vt:lpstr>
      <vt:lpstr>empl10!Print_Area</vt:lpstr>
      <vt:lpstr>empl11!Print_Area</vt:lpstr>
      <vt:lpstr>empl12!Print_Area</vt:lpstr>
      <vt:lpstr>empl13!Print_Area</vt:lpstr>
      <vt:lpstr>empl14!Print_Area</vt:lpstr>
      <vt:lpstr>empl15!Print_Area</vt:lpstr>
      <vt:lpstr>empl16!Print_Area</vt:lpstr>
      <vt:lpstr>empl17!Print_Area</vt:lpstr>
      <vt:lpstr>empl18!Print_Area</vt:lpstr>
      <vt:lpstr>empl19!Print_Area</vt:lpstr>
      <vt:lpstr>empl2!Print_Area</vt:lpstr>
      <vt:lpstr>empl20!Print_Area</vt:lpstr>
      <vt:lpstr>empl3!Print_Area</vt:lpstr>
      <vt:lpstr>empl4!Print_Area</vt:lpstr>
      <vt:lpstr>empl5!Print_Area</vt:lpstr>
      <vt:lpstr>empl6!Print_Area</vt:lpstr>
      <vt:lpstr>empl7!Print_Area</vt:lpstr>
      <vt:lpstr>empl8!Print_Area</vt:lpstr>
      <vt:lpstr>empl9!Print_Area</vt:lpstr>
      <vt:lpstr>Récapitulatif!Print_Area</vt:lpstr>
      <vt:lpstr>'Totaux mensuels'!Print_Area</vt:lpstr>
      <vt:lpstr>empl10!sdfasdf</vt:lpstr>
      <vt:lpstr>Version</vt:lpstr>
      <vt:lpstr>empl15!wee</vt:lpstr>
      <vt:lpstr>empl16!wer</vt:lpstr>
      <vt:lpstr>'Totaux mensuels'!werewr</vt:lpstr>
      <vt:lpstr>empl19!wrewr</vt:lpstr>
      <vt:lpstr>empl14!wwww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Roniger</dc:creator>
  <cp:lastModifiedBy>Cassandra Brunner</cp:lastModifiedBy>
  <cp:lastPrinted>2025-01-31T08:05:20Z</cp:lastPrinted>
  <dcterms:created xsi:type="dcterms:W3CDTF">2016-01-05T08:20:05Z</dcterms:created>
  <dcterms:modified xsi:type="dcterms:W3CDTF">2026-01-09T13:37:41Z</dcterms:modified>
</cp:coreProperties>
</file>