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DieseArbeitsmappe"/>
  <mc:AlternateContent xmlns:mc="http://schemas.openxmlformats.org/markup-compatibility/2006">
    <mc:Choice Requires="x15">
      <x15ac:absPath xmlns:x15ac="http://schemas.microsoft.com/office/spreadsheetml/2010/11/ac" url="S:\AAA_Tools\Intern\Vorlagen\Diverse Intern\"/>
    </mc:Choice>
  </mc:AlternateContent>
  <xr:revisionPtr revIDLastSave="0" documentId="13_ncr:1_{C7442917-ABB7-421D-AA86-6A50E6D3514C}" xr6:coauthVersionLast="47" xr6:coauthVersionMax="47" xr10:uidLastSave="{00000000-0000-0000-0000-000000000000}"/>
  <workbookProtection workbookAlgorithmName="SHA-512" workbookHashValue="cn2DvkZBE5IdxSI/VeWK3DCjHku27mr2mI/+sf0AOxo2j5zt6dpuLjKvEdWZwFP+ptzmb8NOYqni2XkvyPyMww==" workbookSaltValue="POdxaI3+5btxyn4Hc2GpZA==" workbookSpinCount="100000" lockStructure="1"/>
  <bookViews>
    <workbookView xWindow="-120" yWindow="-120" windowWidth="29040" windowHeight="15840" tabRatio="792" activeTab="11" xr2:uid="{00000000-000D-0000-FFFF-FFFF00000000}"/>
  </bookViews>
  <sheets>
    <sheet name="Janvier" sheetId="24" r:id="rId1"/>
    <sheet name="Février" sheetId="62" r:id="rId2"/>
    <sheet name="Mars" sheetId="63" r:id="rId3"/>
    <sheet name="Avril" sheetId="99" r:id="rId4"/>
    <sheet name="Mai" sheetId="100" r:id="rId5"/>
    <sheet name="Juin" sheetId="101" r:id="rId6"/>
    <sheet name="Juillet" sheetId="102" r:id="rId7"/>
    <sheet name="Août" sheetId="103" r:id="rId8"/>
    <sheet name="Septembre" sheetId="104" r:id="rId9"/>
    <sheet name="Octobre" sheetId="105" r:id="rId10"/>
    <sheet name="Novembre" sheetId="106" r:id="rId11"/>
    <sheet name="Décembre" sheetId="107" r:id="rId12"/>
    <sheet name="Read-Me" sheetId="61" state="hidden" r:id="rId13"/>
    <sheet name="Setting Datum" sheetId="98" state="hidden" r:id="rId14"/>
  </sheets>
  <definedNames>
    <definedName name="Äpfel">#REF!</definedName>
    <definedName name="Artikel">#REF!</definedName>
    <definedName name="Bananen">#REF!</definedName>
    <definedName name="_xlnm.Print_Area" localSheetId="7">Août!$A$1:$H$139</definedName>
    <definedName name="_xlnm.Print_Area" localSheetId="3">Avril!$A$1:$H$139</definedName>
    <definedName name="_xlnm.Print_Area" localSheetId="11">Décembre!$A$1:$H$139</definedName>
    <definedName name="_xlnm.Print_Area" localSheetId="1">Février!$A$1:$H$139</definedName>
    <definedName name="_xlnm.Print_Area" localSheetId="0">Janvier!$A$1:$H$139</definedName>
    <definedName name="_xlnm.Print_Area" localSheetId="6">Juillet!$A$1:$H$139</definedName>
    <definedName name="_xlnm.Print_Area" localSheetId="5">Juin!$A$1:$H$139</definedName>
    <definedName name="_xlnm.Print_Area" localSheetId="4">Mai!$A$1:$H$139</definedName>
    <definedName name="_xlnm.Print_Area" localSheetId="2">Mars!$A$1:$H$139</definedName>
    <definedName name="_xlnm.Print_Area" localSheetId="10">Novembre!$A$1:$H$139</definedName>
    <definedName name="_xlnm.Print_Area" localSheetId="9">Octobre!$A$1:$H$139</definedName>
    <definedName name="_xlnm.Print_Area" localSheetId="8">Septembre!$A$1:$H$139</definedName>
    <definedName name="_xlnm.Print_Titles" localSheetId="7">Août!$1:$3</definedName>
    <definedName name="_xlnm.Print_Titles" localSheetId="3">Avril!$1:$3</definedName>
    <definedName name="_xlnm.Print_Titles" localSheetId="11">Décembre!$1:$3</definedName>
    <definedName name="_xlnm.Print_Titles" localSheetId="1">Février!$1:$3</definedName>
    <definedName name="_xlnm.Print_Titles" localSheetId="0">Janvier!$1:$3</definedName>
    <definedName name="_xlnm.Print_Titles" localSheetId="6">Juillet!$1:$3</definedName>
    <definedName name="_xlnm.Print_Titles" localSheetId="5">Juin!$1:$3</definedName>
    <definedName name="_xlnm.Print_Titles" localSheetId="4">Mai!$1:$3</definedName>
    <definedName name="_xlnm.Print_Titles" localSheetId="2">Mars!$1:$3</definedName>
    <definedName name="_xlnm.Print_Titles" localSheetId="10">Novembre!$1:$3</definedName>
    <definedName name="_xlnm.Print_Titles" localSheetId="9">Octobre!$1:$3</definedName>
    <definedName name="_xlnm.Print_Titles" localSheetId="8">Septembre!$1:$3</definedName>
    <definedName name="Ergebnis">#REF!</definedName>
    <definedName name="ExtraGutschrift">#REF!</definedName>
    <definedName name="Fleischwaren">#REF!</definedName>
    <definedName name="grp_WalkMeArrows">"shp_ArrowCurved,txt_WalkMeArrows,shp_ArrowStraight"</definedName>
    <definedName name="grp_WalkMeBrace">"shp_BraceBottom,txt_WalkMeBrace,shp_BraceLeft"</definedName>
    <definedName name="lst_Fruit">#REF!</definedName>
    <definedName name="lst_FruitType">#REF!</definedName>
    <definedName name="MehrArtikel">#REF!</definedName>
    <definedName name="MehrObst">#REF!</definedName>
    <definedName name="Mehrwertsteuer">0.0825</definedName>
    <definedName name="MoreItem">#REF!</definedName>
    <definedName name="Obst">#REF!</definedName>
    <definedName name="Orangen">#REF!</definedName>
    <definedName name="SUMMEExtraGuthaben">#REF!</definedName>
    <definedName name="SUMMEWENN">#REF!</definedName>
    <definedName name="SUMMEWENNExtraGuthaben">#REF!</definedName>
    <definedName name="Versand">1.25</definedName>
    <definedName name="Zitrone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98" l="1"/>
  <c r="E1" i="107" l="1"/>
  <c r="C4" i="107"/>
  <c r="C4" i="106"/>
  <c r="C4" i="105"/>
  <c r="C4" i="104"/>
  <c r="C4" i="103"/>
  <c r="C4" i="102"/>
  <c r="C4" i="101"/>
  <c r="C4" i="100"/>
  <c r="C4" i="99"/>
  <c r="C4" i="63" l="1"/>
  <c r="C4" i="62"/>
  <c r="B3" i="107"/>
  <c r="C3" i="107"/>
  <c r="D3" i="107"/>
  <c r="E3" i="107"/>
  <c r="F3" i="107"/>
  <c r="G3" i="107"/>
  <c r="H3" i="107"/>
  <c r="A3" i="107"/>
  <c r="B3" i="106"/>
  <c r="C3" i="106"/>
  <c r="D3" i="106"/>
  <c r="E3" i="106"/>
  <c r="F3" i="106"/>
  <c r="G3" i="106"/>
  <c r="H3" i="106"/>
  <c r="I3" i="106"/>
  <c r="A3" i="106"/>
  <c r="B3" i="105"/>
  <c r="C3" i="105"/>
  <c r="D3" i="105"/>
  <c r="E3" i="105"/>
  <c r="F3" i="105"/>
  <c r="G3" i="105"/>
  <c r="H3" i="105"/>
  <c r="I3" i="105"/>
  <c r="A3" i="105"/>
  <c r="B3" i="104"/>
  <c r="C3" i="104"/>
  <c r="D3" i="104"/>
  <c r="E3" i="104"/>
  <c r="F3" i="104"/>
  <c r="G3" i="104"/>
  <c r="H3" i="104"/>
  <c r="I3" i="104"/>
  <c r="A3" i="104"/>
  <c r="B3" i="103"/>
  <c r="C3" i="103"/>
  <c r="D3" i="103"/>
  <c r="E3" i="103"/>
  <c r="F3" i="103"/>
  <c r="G3" i="103"/>
  <c r="H3" i="103"/>
  <c r="A3" i="103"/>
  <c r="B3" i="102"/>
  <c r="C3" i="102"/>
  <c r="D3" i="102"/>
  <c r="E3" i="102"/>
  <c r="F3" i="102"/>
  <c r="G3" i="102"/>
  <c r="H3" i="102"/>
  <c r="A3" i="102"/>
  <c r="B3" i="101"/>
  <c r="C3" i="101"/>
  <c r="D3" i="101"/>
  <c r="E3" i="101"/>
  <c r="F3" i="101"/>
  <c r="G3" i="101"/>
  <c r="H3" i="101"/>
  <c r="A3" i="101"/>
  <c r="B3" i="100"/>
  <c r="C3" i="100"/>
  <c r="D3" i="100"/>
  <c r="E3" i="100"/>
  <c r="F3" i="100"/>
  <c r="G3" i="100"/>
  <c r="H3" i="100"/>
  <c r="A3" i="100"/>
  <c r="B3" i="99"/>
  <c r="C3" i="99"/>
  <c r="D3" i="99"/>
  <c r="E3" i="99"/>
  <c r="F3" i="99"/>
  <c r="G3" i="99"/>
  <c r="H3" i="99"/>
  <c r="A3" i="99"/>
  <c r="B3" i="63"/>
  <c r="C3" i="63"/>
  <c r="D3" i="63"/>
  <c r="E3" i="63"/>
  <c r="F3" i="63"/>
  <c r="G3" i="63"/>
  <c r="H3" i="63"/>
  <c r="A3" i="63"/>
  <c r="A1" i="99"/>
  <c r="A1" i="63"/>
  <c r="B3" i="62"/>
  <c r="C3" i="62"/>
  <c r="D3" i="62"/>
  <c r="E3" i="62"/>
  <c r="F3" i="62"/>
  <c r="G3" i="62"/>
  <c r="H3" i="62"/>
  <c r="I3" i="62"/>
  <c r="A3" i="62"/>
  <c r="E2" i="63" l="1"/>
  <c r="E2" i="24" l="1"/>
  <c r="I5" i="24" l="1"/>
  <c r="I6" i="24" l="1"/>
  <c r="I7" i="24"/>
  <c r="I8" i="24"/>
  <c r="E1" i="102" l="1"/>
  <c r="A1" i="102"/>
  <c r="G139" i="107"/>
  <c r="F139" i="107"/>
  <c r="I138" i="107"/>
  <c r="I137" i="107"/>
  <c r="I136" i="107"/>
  <c r="I135" i="107"/>
  <c r="I134" i="107"/>
  <c r="I133" i="107"/>
  <c r="I128" i="107"/>
  <c r="I127" i="107"/>
  <c r="I126" i="107"/>
  <c r="I125" i="107"/>
  <c r="I124" i="107"/>
  <c r="I123" i="107"/>
  <c r="I122" i="107"/>
  <c r="I121" i="107"/>
  <c r="I120" i="107"/>
  <c r="I119" i="107"/>
  <c r="I118" i="107"/>
  <c r="I117" i="107"/>
  <c r="I116" i="107"/>
  <c r="I115" i="107"/>
  <c r="I114" i="107"/>
  <c r="I113" i="107"/>
  <c r="I112" i="107"/>
  <c r="I111" i="107"/>
  <c r="I110" i="107"/>
  <c r="I109" i="107"/>
  <c r="I108" i="107"/>
  <c r="I107" i="107"/>
  <c r="I106" i="107"/>
  <c r="I105" i="107"/>
  <c r="I104" i="107"/>
  <c r="I103" i="107"/>
  <c r="I102" i="107"/>
  <c r="I101" i="107"/>
  <c r="I100" i="107"/>
  <c r="I99" i="107"/>
  <c r="I98" i="107"/>
  <c r="I97" i="107"/>
  <c r="I96" i="107"/>
  <c r="I95" i="107"/>
  <c r="I94" i="107"/>
  <c r="I93" i="107"/>
  <c r="I92" i="107"/>
  <c r="I91" i="107"/>
  <c r="I90" i="107"/>
  <c r="I89" i="107"/>
  <c r="I88" i="107"/>
  <c r="I87" i="107"/>
  <c r="I86" i="107"/>
  <c r="I85" i="107"/>
  <c r="I84" i="107"/>
  <c r="I83" i="107"/>
  <c r="I82" i="107"/>
  <c r="I81" i="107"/>
  <c r="I80" i="107"/>
  <c r="I79" i="107"/>
  <c r="I78" i="107"/>
  <c r="I77" i="107"/>
  <c r="I76" i="107"/>
  <c r="I75" i="107"/>
  <c r="I74" i="107"/>
  <c r="I73" i="107"/>
  <c r="I72" i="107"/>
  <c r="I71" i="107"/>
  <c r="I70" i="107"/>
  <c r="I69" i="107"/>
  <c r="I68" i="107"/>
  <c r="I67" i="107"/>
  <c r="I66" i="107"/>
  <c r="I65" i="107"/>
  <c r="I64" i="107"/>
  <c r="I63" i="107"/>
  <c r="I62" i="107"/>
  <c r="I61" i="107"/>
  <c r="I60" i="107"/>
  <c r="I59" i="107"/>
  <c r="I58" i="107"/>
  <c r="I57" i="107"/>
  <c r="I56" i="107"/>
  <c r="I55" i="107"/>
  <c r="I54" i="107"/>
  <c r="I53" i="107"/>
  <c r="I52" i="107"/>
  <c r="I51" i="107"/>
  <c r="I50" i="107"/>
  <c r="I49" i="107"/>
  <c r="I48" i="107"/>
  <c r="I47" i="107"/>
  <c r="I46" i="107"/>
  <c r="I45" i="107"/>
  <c r="I44" i="107"/>
  <c r="I43" i="107"/>
  <c r="I42" i="107"/>
  <c r="I41" i="107"/>
  <c r="I40" i="107"/>
  <c r="I39" i="107"/>
  <c r="I38" i="107"/>
  <c r="I37" i="107"/>
  <c r="I36" i="107"/>
  <c r="I35" i="107"/>
  <c r="I34" i="107"/>
  <c r="I33" i="107"/>
  <c r="I32" i="107"/>
  <c r="I31" i="107"/>
  <c r="I30" i="107"/>
  <c r="I29" i="107"/>
  <c r="I28" i="107"/>
  <c r="I27" i="107"/>
  <c r="I26" i="107"/>
  <c r="I25" i="107"/>
  <c r="I24" i="107"/>
  <c r="I23" i="107"/>
  <c r="I22" i="107"/>
  <c r="I21" i="107"/>
  <c r="I20" i="107"/>
  <c r="I19" i="107"/>
  <c r="I18" i="107"/>
  <c r="I17" i="107"/>
  <c r="I16" i="107"/>
  <c r="I15" i="107"/>
  <c r="I14" i="107"/>
  <c r="I13" i="107"/>
  <c r="I12" i="107"/>
  <c r="I11" i="107"/>
  <c r="I10" i="107"/>
  <c r="I9" i="107"/>
  <c r="I8" i="107"/>
  <c r="I7" i="107"/>
  <c r="I6" i="107"/>
  <c r="I5" i="107"/>
  <c r="E2" i="107"/>
  <c r="A1" i="107"/>
  <c r="G139" i="106"/>
  <c r="F139" i="106"/>
  <c r="I138" i="106"/>
  <c r="I137" i="106"/>
  <c r="I136" i="106"/>
  <c r="I135" i="106"/>
  <c r="I134" i="106"/>
  <c r="I133" i="106"/>
  <c r="I128" i="106"/>
  <c r="I127" i="106"/>
  <c r="I126" i="106"/>
  <c r="I125" i="106"/>
  <c r="I124" i="106"/>
  <c r="I123" i="106"/>
  <c r="I122" i="106"/>
  <c r="I121" i="106"/>
  <c r="I120" i="106"/>
  <c r="I119" i="106"/>
  <c r="I118" i="106"/>
  <c r="I117" i="106"/>
  <c r="I116" i="106"/>
  <c r="I115" i="106"/>
  <c r="I114" i="106"/>
  <c r="I113" i="106"/>
  <c r="I112" i="106"/>
  <c r="I111" i="106"/>
  <c r="I110" i="106"/>
  <c r="I109" i="106"/>
  <c r="I108" i="106"/>
  <c r="I107" i="106"/>
  <c r="I106" i="106"/>
  <c r="I105" i="106"/>
  <c r="I104" i="106"/>
  <c r="I103" i="106"/>
  <c r="I102" i="106"/>
  <c r="I101" i="106"/>
  <c r="I100" i="106"/>
  <c r="I99" i="106"/>
  <c r="I98" i="106"/>
  <c r="I97" i="106"/>
  <c r="I96" i="106"/>
  <c r="I95" i="106"/>
  <c r="I94" i="106"/>
  <c r="I93" i="106"/>
  <c r="I92" i="106"/>
  <c r="I91" i="106"/>
  <c r="I90" i="106"/>
  <c r="I89" i="106"/>
  <c r="I88" i="106"/>
  <c r="I87" i="106"/>
  <c r="I86" i="106"/>
  <c r="I85" i="106"/>
  <c r="I84" i="106"/>
  <c r="I83" i="106"/>
  <c r="I82" i="106"/>
  <c r="I81" i="106"/>
  <c r="I80" i="106"/>
  <c r="I79" i="106"/>
  <c r="I78" i="106"/>
  <c r="I77" i="106"/>
  <c r="I76" i="106"/>
  <c r="I75" i="106"/>
  <c r="I74" i="106"/>
  <c r="I73" i="106"/>
  <c r="I72" i="106"/>
  <c r="I71" i="106"/>
  <c r="I70" i="106"/>
  <c r="I69" i="106"/>
  <c r="I68" i="106"/>
  <c r="I67" i="106"/>
  <c r="I66" i="106"/>
  <c r="I65" i="106"/>
  <c r="I64" i="106"/>
  <c r="I63" i="106"/>
  <c r="I62" i="106"/>
  <c r="I61" i="106"/>
  <c r="I60" i="106"/>
  <c r="I59" i="106"/>
  <c r="I58" i="106"/>
  <c r="I57" i="106"/>
  <c r="I56" i="106"/>
  <c r="I55" i="106"/>
  <c r="I54" i="106"/>
  <c r="I53" i="106"/>
  <c r="I52" i="106"/>
  <c r="I51" i="106"/>
  <c r="I50" i="106"/>
  <c r="I49" i="106"/>
  <c r="I48" i="106"/>
  <c r="I47" i="106"/>
  <c r="I46" i="106"/>
  <c r="I45" i="106"/>
  <c r="I44" i="106"/>
  <c r="I43" i="106"/>
  <c r="I42" i="106"/>
  <c r="I41" i="106"/>
  <c r="I40" i="106"/>
  <c r="I39" i="106"/>
  <c r="I38" i="106"/>
  <c r="I37" i="106"/>
  <c r="I36" i="106"/>
  <c r="I35" i="106"/>
  <c r="I34" i="106"/>
  <c r="I33" i="106"/>
  <c r="I32" i="106"/>
  <c r="I31" i="106"/>
  <c r="I30" i="106"/>
  <c r="I29" i="106"/>
  <c r="I28" i="106"/>
  <c r="I27" i="106"/>
  <c r="I26" i="106"/>
  <c r="I25" i="106"/>
  <c r="I24" i="106"/>
  <c r="I23" i="106"/>
  <c r="I22" i="106"/>
  <c r="I21" i="106"/>
  <c r="I20" i="106"/>
  <c r="I19" i="106"/>
  <c r="I18" i="106"/>
  <c r="I17" i="106"/>
  <c r="I16" i="106"/>
  <c r="I15" i="106"/>
  <c r="I14" i="106"/>
  <c r="I13" i="106"/>
  <c r="I12" i="106"/>
  <c r="I11" i="106"/>
  <c r="I10" i="106"/>
  <c r="I9" i="106"/>
  <c r="I8" i="106"/>
  <c r="I7" i="106"/>
  <c r="I6" i="106"/>
  <c r="I5" i="106"/>
  <c r="E2" i="106"/>
  <c r="E1" i="106"/>
  <c r="A1" i="106"/>
  <c r="G139" i="105"/>
  <c r="F139" i="105"/>
  <c r="I138" i="105"/>
  <c r="I137" i="105"/>
  <c r="I136" i="105"/>
  <c r="I135" i="105"/>
  <c r="I134" i="105"/>
  <c r="I133" i="105"/>
  <c r="I128" i="105"/>
  <c r="I127" i="105"/>
  <c r="I126" i="105"/>
  <c r="I125" i="105"/>
  <c r="I124" i="105"/>
  <c r="I123" i="105"/>
  <c r="I122" i="105"/>
  <c r="I121" i="105"/>
  <c r="I120" i="105"/>
  <c r="I119" i="105"/>
  <c r="I118" i="105"/>
  <c r="I117" i="105"/>
  <c r="I116" i="105"/>
  <c r="I115" i="105"/>
  <c r="I114" i="105"/>
  <c r="I113" i="105"/>
  <c r="I112" i="105"/>
  <c r="I111" i="105"/>
  <c r="I110" i="105"/>
  <c r="I109" i="105"/>
  <c r="I108" i="105"/>
  <c r="I107" i="105"/>
  <c r="I106" i="105"/>
  <c r="I105" i="105"/>
  <c r="I104" i="105"/>
  <c r="I103" i="105"/>
  <c r="I102" i="105"/>
  <c r="I101" i="105"/>
  <c r="I100" i="105"/>
  <c r="I99" i="105"/>
  <c r="I98" i="105"/>
  <c r="I97" i="105"/>
  <c r="I96" i="105"/>
  <c r="I95" i="105"/>
  <c r="I94" i="105"/>
  <c r="I93" i="105"/>
  <c r="I92" i="105"/>
  <c r="I91" i="105"/>
  <c r="I90" i="105"/>
  <c r="I89" i="105"/>
  <c r="I88" i="105"/>
  <c r="I87" i="105"/>
  <c r="I86" i="105"/>
  <c r="I85" i="105"/>
  <c r="I84" i="105"/>
  <c r="I83" i="105"/>
  <c r="I82" i="105"/>
  <c r="I81" i="105"/>
  <c r="I80" i="105"/>
  <c r="I79" i="105"/>
  <c r="I78" i="105"/>
  <c r="I77" i="105"/>
  <c r="I76" i="105"/>
  <c r="I75" i="105"/>
  <c r="I74" i="105"/>
  <c r="I73" i="105"/>
  <c r="I72" i="105"/>
  <c r="I71" i="105"/>
  <c r="I70" i="105"/>
  <c r="I69" i="105"/>
  <c r="I68" i="105"/>
  <c r="I67" i="105"/>
  <c r="I66" i="105"/>
  <c r="I65" i="105"/>
  <c r="I64" i="105"/>
  <c r="I63" i="105"/>
  <c r="I62" i="105"/>
  <c r="I61" i="105"/>
  <c r="I60" i="105"/>
  <c r="I59" i="105"/>
  <c r="I58" i="105"/>
  <c r="I57" i="105"/>
  <c r="I56" i="105"/>
  <c r="I55" i="105"/>
  <c r="I54" i="105"/>
  <c r="I53" i="105"/>
  <c r="I52" i="105"/>
  <c r="I51" i="105"/>
  <c r="I50" i="105"/>
  <c r="I49" i="105"/>
  <c r="I48" i="105"/>
  <c r="I47" i="105"/>
  <c r="I46" i="105"/>
  <c r="I45" i="105"/>
  <c r="I44" i="105"/>
  <c r="I43" i="105"/>
  <c r="I42" i="105"/>
  <c r="I41" i="105"/>
  <c r="I40" i="105"/>
  <c r="I39" i="105"/>
  <c r="I38" i="105"/>
  <c r="I37" i="105"/>
  <c r="I36" i="105"/>
  <c r="I35" i="105"/>
  <c r="I34" i="105"/>
  <c r="I33" i="105"/>
  <c r="I32" i="105"/>
  <c r="I31" i="105"/>
  <c r="I30" i="105"/>
  <c r="I29" i="105"/>
  <c r="I28" i="105"/>
  <c r="I27" i="105"/>
  <c r="I26" i="105"/>
  <c r="I25" i="105"/>
  <c r="I24" i="105"/>
  <c r="I23" i="105"/>
  <c r="I22" i="105"/>
  <c r="I21" i="105"/>
  <c r="I20" i="105"/>
  <c r="I19" i="105"/>
  <c r="I18" i="105"/>
  <c r="I17" i="105"/>
  <c r="I16" i="105"/>
  <c r="I15" i="105"/>
  <c r="I14" i="105"/>
  <c r="I13" i="105"/>
  <c r="I12" i="105"/>
  <c r="I11" i="105"/>
  <c r="I10" i="105"/>
  <c r="I9" i="105"/>
  <c r="I8" i="105"/>
  <c r="I7" i="105"/>
  <c r="I6" i="105"/>
  <c r="I5" i="105"/>
  <c r="E2" i="105"/>
  <c r="E1" i="105"/>
  <c r="A1" i="105"/>
  <c r="G139" i="104"/>
  <c r="F139" i="104"/>
  <c r="I138" i="104"/>
  <c r="I137" i="104"/>
  <c r="I136" i="104"/>
  <c r="I135" i="104"/>
  <c r="I134" i="104"/>
  <c r="I133" i="104"/>
  <c r="I128" i="104"/>
  <c r="I127" i="104"/>
  <c r="I126" i="104"/>
  <c r="I125" i="104"/>
  <c r="I124" i="104"/>
  <c r="I123" i="104"/>
  <c r="I122" i="104"/>
  <c r="I121" i="104"/>
  <c r="I120" i="104"/>
  <c r="I119" i="104"/>
  <c r="I118" i="104"/>
  <c r="I117" i="104"/>
  <c r="I116" i="104"/>
  <c r="I115" i="104"/>
  <c r="I114" i="104"/>
  <c r="I113" i="104"/>
  <c r="I112" i="104"/>
  <c r="I111" i="104"/>
  <c r="I110" i="104"/>
  <c r="I109" i="104"/>
  <c r="I108" i="104"/>
  <c r="I107" i="104"/>
  <c r="I106" i="104"/>
  <c r="I105" i="104"/>
  <c r="I104" i="104"/>
  <c r="I103" i="104"/>
  <c r="I102" i="104"/>
  <c r="I101" i="104"/>
  <c r="I100" i="104"/>
  <c r="I99" i="104"/>
  <c r="I98" i="104"/>
  <c r="I97" i="104"/>
  <c r="I96" i="104"/>
  <c r="I95" i="104"/>
  <c r="I94" i="104"/>
  <c r="I93" i="104"/>
  <c r="I92" i="104"/>
  <c r="I91" i="104"/>
  <c r="I90" i="104"/>
  <c r="I89" i="104"/>
  <c r="I88" i="104"/>
  <c r="I87" i="104"/>
  <c r="I86" i="104"/>
  <c r="I85" i="104"/>
  <c r="I84" i="104"/>
  <c r="I83" i="104"/>
  <c r="I82" i="104"/>
  <c r="I81" i="104"/>
  <c r="I80" i="104"/>
  <c r="I79" i="104"/>
  <c r="I78" i="104"/>
  <c r="I77" i="104"/>
  <c r="I76" i="104"/>
  <c r="I75" i="104"/>
  <c r="I74" i="104"/>
  <c r="I73" i="104"/>
  <c r="I72" i="104"/>
  <c r="I71" i="104"/>
  <c r="I70" i="104"/>
  <c r="I69" i="104"/>
  <c r="I68" i="104"/>
  <c r="I67" i="104"/>
  <c r="I66" i="104"/>
  <c r="I65" i="104"/>
  <c r="I64" i="104"/>
  <c r="I63" i="104"/>
  <c r="I62" i="104"/>
  <c r="I61" i="104"/>
  <c r="I60" i="104"/>
  <c r="I59" i="104"/>
  <c r="I58" i="104"/>
  <c r="I57" i="104"/>
  <c r="I56" i="104"/>
  <c r="I55" i="104"/>
  <c r="I54" i="104"/>
  <c r="I53" i="104"/>
  <c r="I52" i="104"/>
  <c r="I51" i="104"/>
  <c r="I50" i="104"/>
  <c r="I49" i="104"/>
  <c r="I48" i="104"/>
  <c r="I47" i="104"/>
  <c r="I46" i="104"/>
  <c r="I45" i="104"/>
  <c r="I44" i="104"/>
  <c r="I43" i="104"/>
  <c r="I42" i="104"/>
  <c r="I41" i="104"/>
  <c r="I40" i="104"/>
  <c r="I39" i="104"/>
  <c r="I38" i="104"/>
  <c r="I37" i="104"/>
  <c r="I36" i="104"/>
  <c r="I35" i="104"/>
  <c r="I34" i="104"/>
  <c r="I33" i="104"/>
  <c r="I32" i="104"/>
  <c r="I31" i="104"/>
  <c r="I30" i="104"/>
  <c r="I29" i="104"/>
  <c r="I28" i="104"/>
  <c r="I27" i="104"/>
  <c r="I26" i="104"/>
  <c r="I25" i="104"/>
  <c r="I24" i="104"/>
  <c r="I23" i="104"/>
  <c r="I22" i="104"/>
  <c r="I21" i="104"/>
  <c r="I20" i="104"/>
  <c r="I19" i="104"/>
  <c r="I18" i="104"/>
  <c r="I17" i="104"/>
  <c r="I16" i="104"/>
  <c r="I15" i="104"/>
  <c r="I14" i="104"/>
  <c r="I13" i="104"/>
  <c r="I12" i="104"/>
  <c r="I11" i="104"/>
  <c r="I10" i="104"/>
  <c r="I9" i="104"/>
  <c r="I8" i="104"/>
  <c r="I7" i="104"/>
  <c r="I6" i="104"/>
  <c r="I5" i="104"/>
  <c r="E2" i="104"/>
  <c r="E1" i="104"/>
  <c r="A1" i="104"/>
  <c r="G139" i="103"/>
  <c r="F139" i="103"/>
  <c r="I138" i="103"/>
  <c r="I137" i="103"/>
  <c r="I136" i="103"/>
  <c r="I135" i="103"/>
  <c r="I134" i="103"/>
  <c r="I133" i="103"/>
  <c r="I128" i="103"/>
  <c r="I127" i="103"/>
  <c r="I126" i="103"/>
  <c r="I125" i="103"/>
  <c r="I124" i="103"/>
  <c r="I123" i="103"/>
  <c r="I122" i="103"/>
  <c r="I121" i="103"/>
  <c r="I120" i="103"/>
  <c r="I119" i="103"/>
  <c r="I118" i="103"/>
  <c r="I117" i="103"/>
  <c r="I116" i="103"/>
  <c r="I115" i="103"/>
  <c r="I114" i="103"/>
  <c r="I113" i="103"/>
  <c r="I112" i="103"/>
  <c r="I111" i="103"/>
  <c r="I110" i="103"/>
  <c r="I109" i="103"/>
  <c r="I108" i="103"/>
  <c r="I107" i="103"/>
  <c r="I106" i="103"/>
  <c r="I105" i="103"/>
  <c r="I104" i="103"/>
  <c r="I103" i="103"/>
  <c r="I102" i="103"/>
  <c r="I101" i="103"/>
  <c r="I100" i="103"/>
  <c r="I99" i="103"/>
  <c r="I98" i="103"/>
  <c r="I97" i="103"/>
  <c r="I96" i="103"/>
  <c r="I95" i="103"/>
  <c r="I94" i="103"/>
  <c r="I93" i="103"/>
  <c r="I92" i="103"/>
  <c r="I91" i="103"/>
  <c r="I90" i="103"/>
  <c r="I89" i="103"/>
  <c r="I88" i="103"/>
  <c r="I87" i="103"/>
  <c r="I86" i="103"/>
  <c r="I85" i="103"/>
  <c r="I84" i="103"/>
  <c r="I83" i="103"/>
  <c r="I82" i="103"/>
  <c r="I81" i="103"/>
  <c r="I80" i="103"/>
  <c r="I79" i="103"/>
  <c r="I78" i="103"/>
  <c r="I77" i="103"/>
  <c r="I76" i="103"/>
  <c r="I75" i="103"/>
  <c r="I74" i="103"/>
  <c r="I73" i="103"/>
  <c r="I72" i="103"/>
  <c r="I71" i="103"/>
  <c r="I70" i="103"/>
  <c r="I69" i="103"/>
  <c r="I68" i="103"/>
  <c r="I67" i="103"/>
  <c r="I66" i="103"/>
  <c r="I65" i="103"/>
  <c r="I64" i="103"/>
  <c r="I63" i="103"/>
  <c r="I62" i="103"/>
  <c r="I61" i="103"/>
  <c r="I60" i="103"/>
  <c r="I59" i="103"/>
  <c r="I58" i="103"/>
  <c r="I57" i="103"/>
  <c r="I56" i="103"/>
  <c r="I55" i="103"/>
  <c r="I54" i="103"/>
  <c r="I53" i="103"/>
  <c r="I52" i="103"/>
  <c r="I51" i="103"/>
  <c r="I50" i="103"/>
  <c r="I49" i="103"/>
  <c r="I48" i="103"/>
  <c r="I47" i="103"/>
  <c r="I46" i="103"/>
  <c r="I45" i="103"/>
  <c r="I44" i="103"/>
  <c r="I43" i="103"/>
  <c r="I42" i="103"/>
  <c r="I41" i="103"/>
  <c r="I40" i="103"/>
  <c r="I39" i="103"/>
  <c r="I38" i="103"/>
  <c r="I37" i="103"/>
  <c r="I36" i="103"/>
  <c r="I35" i="103"/>
  <c r="I34" i="103"/>
  <c r="I33" i="103"/>
  <c r="I32" i="103"/>
  <c r="I31" i="103"/>
  <c r="I30" i="103"/>
  <c r="I29" i="103"/>
  <c r="I28" i="103"/>
  <c r="I27" i="103"/>
  <c r="I26" i="103"/>
  <c r="I25" i="103"/>
  <c r="I24" i="103"/>
  <c r="I23" i="103"/>
  <c r="I22" i="103"/>
  <c r="I21" i="103"/>
  <c r="I20" i="103"/>
  <c r="I19" i="103"/>
  <c r="I18" i="103"/>
  <c r="I17" i="103"/>
  <c r="I16" i="103"/>
  <c r="I15" i="103"/>
  <c r="I14" i="103"/>
  <c r="I13" i="103"/>
  <c r="I12" i="103"/>
  <c r="I11" i="103"/>
  <c r="I10" i="103"/>
  <c r="I9" i="103"/>
  <c r="I8" i="103"/>
  <c r="I7" i="103"/>
  <c r="I6" i="103"/>
  <c r="I5" i="103"/>
  <c r="E2" i="103"/>
  <c r="E1" i="103"/>
  <c r="A1" i="103"/>
  <c r="G139" i="102"/>
  <c r="F139" i="102"/>
  <c r="I138" i="102"/>
  <c r="I137" i="102"/>
  <c r="I136" i="102"/>
  <c r="I135" i="102"/>
  <c r="I134" i="102"/>
  <c r="I133" i="102"/>
  <c r="I128" i="102"/>
  <c r="I127" i="102"/>
  <c r="I126" i="102"/>
  <c r="I125" i="102"/>
  <c r="I124" i="102"/>
  <c r="I123" i="102"/>
  <c r="I122" i="102"/>
  <c r="I121" i="102"/>
  <c r="I120" i="102"/>
  <c r="I119" i="102"/>
  <c r="I118" i="102"/>
  <c r="I117" i="102"/>
  <c r="I116" i="102"/>
  <c r="I115" i="102"/>
  <c r="I114" i="102"/>
  <c r="I113" i="102"/>
  <c r="I112" i="102"/>
  <c r="I111" i="102"/>
  <c r="I110" i="102"/>
  <c r="I109" i="102"/>
  <c r="I108" i="102"/>
  <c r="I107" i="102"/>
  <c r="I106" i="102"/>
  <c r="I105" i="102"/>
  <c r="I104" i="102"/>
  <c r="I103" i="102"/>
  <c r="I102" i="102"/>
  <c r="I101" i="102"/>
  <c r="I100" i="102"/>
  <c r="I99" i="102"/>
  <c r="I98" i="102"/>
  <c r="I97" i="102"/>
  <c r="I96" i="102"/>
  <c r="I95" i="102"/>
  <c r="I94" i="102"/>
  <c r="I93" i="102"/>
  <c r="I92" i="102"/>
  <c r="I91" i="102"/>
  <c r="I90" i="102"/>
  <c r="I89" i="102"/>
  <c r="I88" i="102"/>
  <c r="I87" i="102"/>
  <c r="I86" i="102"/>
  <c r="I85" i="102"/>
  <c r="I84" i="102"/>
  <c r="I83" i="102"/>
  <c r="I82" i="102"/>
  <c r="I81" i="102"/>
  <c r="I80" i="102"/>
  <c r="I79" i="102"/>
  <c r="I78" i="102"/>
  <c r="I77" i="102"/>
  <c r="I76" i="102"/>
  <c r="I75" i="102"/>
  <c r="I74" i="102"/>
  <c r="I73" i="102"/>
  <c r="I72" i="102"/>
  <c r="I71" i="102"/>
  <c r="I70" i="102"/>
  <c r="I69" i="102"/>
  <c r="I68" i="102"/>
  <c r="I67" i="102"/>
  <c r="I66" i="102"/>
  <c r="I65" i="102"/>
  <c r="I64" i="102"/>
  <c r="I63" i="102"/>
  <c r="I62" i="102"/>
  <c r="I61" i="102"/>
  <c r="I60" i="102"/>
  <c r="I59" i="102"/>
  <c r="I58" i="102"/>
  <c r="I57" i="102"/>
  <c r="I56" i="102"/>
  <c r="I55" i="102"/>
  <c r="I54" i="102"/>
  <c r="I53" i="102"/>
  <c r="I52" i="102"/>
  <c r="I51" i="102"/>
  <c r="I50" i="102"/>
  <c r="I49" i="102"/>
  <c r="I48" i="102"/>
  <c r="I47" i="102"/>
  <c r="I46" i="102"/>
  <c r="I45" i="102"/>
  <c r="I44" i="102"/>
  <c r="I43" i="102"/>
  <c r="I42" i="102"/>
  <c r="I41" i="102"/>
  <c r="I40" i="102"/>
  <c r="I39" i="102"/>
  <c r="I38" i="102"/>
  <c r="I37" i="102"/>
  <c r="I36" i="102"/>
  <c r="I35" i="102"/>
  <c r="I34" i="102"/>
  <c r="I33" i="102"/>
  <c r="I32" i="102"/>
  <c r="I31" i="102"/>
  <c r="I30" i="102"/>
  <c r="I29" i="102"/>
  <c r="I28" i="102"/>
  <c r="I27" i="102"/>
  <c r="I26" i="102"/>
  <c r="I25" i="102"/>
  <c r="I24" i="102"/>
  <c r="I23" i="102"/>
  <c r="I22" i="102"/>
  <c r="I21" i="102"/>
  <c r="I20" i="102"/>
  <c r="I19" i="102"/>
  <c r="I18" i="102"/>
  <c r="I17" i="102"/>
  <c r="I16" i="102"/>
  <c r="I15" i="102"/>
  <c r="I14" i="102"/>
  <c r="I13" i="102"/>
  <c r="I12" i="102"/>
  <c r="I11" i="102"/>
  <c r="I10" i="102"/>
  <c r="I9" i="102"/>
  <c r="I8" i="102"/>
  <c r="I7" i="102"/>
  <c r="I6" i="102"/>
  <c r="I5" i="102"/>
  <c r="E2" i="102"/>
  <c r="G139" i="101"/>
  <c r="F139" i="101"/>
  <c r="I138" i="101"/>
  <c r="I137" i="101"/>
  <c r="I136" i="101"/>
  <c r="I135" i="101"/>
  <c r="I134" i="101"/>
  <c r="I133" i="101"/>
  <c r="I128" i="101"/>
  <c r="I127" i="101"/>
  <c r="I126" i="101"/>
  <c r="I125" i="101"/>
  <c r="I124" i="101"/>
  <c r="I123" i="101"/>
  <c r="I122" i="101"/>
  <c r="I121" i="101"/>
  <c r="I120" i="101"/>
  <c r="I119" i="101"/>
  <c r="I118" i="101"/>
  <c r="I117" i="101"/>
  <c r="I116" i="101"/>
  <c r="I115" i="101"/>
  <c r="I114" i="101"/>
  <c r="I113" i="101"/>
  <c r="I112" i="101"/>
  <c r="I111" i="101"/>
  <c r="I110" i="101"/>
  <c r="I109" i="101"/>
  <c r="I108" i="101"/>
  <c r="I107" i="101"/>
  <c r="I106" i="101"/>
  <c r="I105" i="101"/>
  <c r="I104" i="101"/>
  <c r="I103" i="101"/>
  <c r="I102" i="101"/>
  <c r="I101" i="101"/>
  <c r="I100" i="101"/>
  <c r="I99" i="101"/>
  <c r="I98" i="101"/>
  <c r="I97" i="101"/>
  <c r="I96" i="101"/>
  <c r="I95" i="101"/>
  <c r="I94" i="101"/>
  <c r="I93" i="101"/>
  <c r="I92" i="101"/>
  <c r="I91" i="101"/>
  <c r="I90" i="101"/>
  <c r="I89" i="101"/>
  <c r="I88" i="101"/>
  <c r="I87" i="101"/>
  <c r="I86" i="101"/>
  <c r="I85" i="101"/>
  <c r="I84" i="101"/>
  <c r="I83" i="101"/>
  <c r="I82" i="101"/>
  <c r="I81" i="101"/>
  <c r="I80" i="101"/>
  <c r="I79" i="101"/>
  <c r="I78" i="101"/>
  <c r="I77" i="101"/>
  <c r="I76" i="101"/>
  <c r="I75" i="101"/>
  <c r="I74" i="101"/>
  <c r="I73" i="101"/>
  <c r="I72" i="101"/>
  <c r="I71" i="101"/>
  <c r="I70" i="101"/>
  <c r="I69" i="101"/>
  <c r="I68" i="101"/>
  <c r="I67" i="101"/>
  <c r="I66" i="101"/>
  <c r="I65" i="101"/>
  <c r="I64" i="101"/>
  <c r="I63" i="101"/>
  <c r="I62" i="101"/>
  <c r="I61" i="101"/>
  <c r="I60" i="101"/>
  <c r="I59" i="101"/>
  <c r="I58" i="101"/>
  <c r="I57" i="101"/>
  <c r="I56" i="101"/>
  <c r="I55" i="101"/>
  <c r="I54" i="101"/>
  <c r="I53" i="101"/>
  <c r="I52" i="101"/>
  <c r="I51" i="101"/>
  <c r="I50" i="101"/>
  <c r="I49" i="101"/>
  <c r="I48" i="101"/>
  <c r="I47" i="101"/>
  <c r="I46" i="101"/>
  <c r="I45" i="101"/>
  <c r="I44" i="101"/>
  <c r="I43" i="101"/>
  <c r="I42" i="101"/>
  <c r="I41" i="101"/>
  <c r="I40" i="101"/>
  <c r="I39" i="101"/>
  <c r="I38" i="101"/>
  <c r="I37" i="101"/>
  <c r="I36" i="101"/>
  <c r="I35" i="101"/>
  <c r="I34" i="101"/>
  <c r="I33" i="101"/>
  <c r="I32" i="101"/>
  <c r="I31" i="101"/>
  <c r="I30" i="101"/>
  <c r="I29" i="101"/>
  <c r="I28" i="101"/>
  <c r="I27" i="101"/>
  <c r="I26" i="101"/>
  <c r="I25" i="101"/>
  <c r="I24" i="101"/>
  <c r="I23" i="101"/>
  <c r="I22" i="101"/>
  <c r="I21" i="101"/>
  <c r="I20" i="101"/>
  <c r="I19" i="101"/>
  <c r="I18" i="101"/>
  <c r="I17" i="101"/>
  <c r="I16" i="101"/>
  <c r="I15" i="101"/>
  <c r="I14" i="101"/>
  <c r="I13" i="101"/>
  <c r="I12" i="101"/>
  <c r="I11" i="101"/>
  <c r="I10" i="101"/>
  <c r="I9" i="101"/>
  <c r="I8" i="101"/>
  <c r="I7" i="101"/>
  <c r="I6" i="101"/>
  <c r="I5" i="101"/>
  <c r="E2" i="101"/>
  <c r="E1" i="101"/>
  <c r="A1" i="101"/>
  <c r="G139" i="100"/>
  <c r="F139" i="100"/>
  <c r="I138" i="100"/>
  <c r="I137" i="100"/>
  <c r="I136" i="100"/>
  <c r="I135" i="100"/>
  <c r="I134" i="100"/>
  <c r="I133" i="100"/>
  <c r="I128" i="100"/>
  <c r="I127" i="100"/>
  <c r="I126" i="100"/>
  <c r="I125" i="100"/>
  <c r="I124" i="100"/>
  <c r="I123" i="100"/>
  <c r="I122" i="100"/>
  <c r="I121" i="100"/>
  <c r="I120" i="100"/>
  <c r="I119" i="100"/>
  <c r="I118" i="100"/>
  <c r="I117" i="100"/>
  <c r="I116" i="100"/>
  <c r="I115" i="100"/>
  <c r="I114" i="100"/>
  <c r="I113" i="100"/>
  <c r="I112" i="100"/>
  <c r="I111" i="100"/>
  <c r="I110" i="100"/>
  <c r="I109" i="100"/>
  <c r="I108" i="100"/>
  <c r="I107" i="100"/>
  <c r="I106" i="100"/>
  <c r="I105" i="100"/>
  <c r="I104" i="100"/>
  <c r="I103" i="100"/>
  <c r="I102" i="100"/>
  <c r="I101" i="100"/>
  <c r="I100" i="100"/>
  <c r="I99" i="100"/>
  <c r="I98" i="100"/>
  <c r="I97" i="100"/>
  <c r="I96" i="100"/>
  <c r="I95" i="100"/>
  <c r="I94" i="100"/>
  <c r="I93" i="100"/>
  <c r="I92" i="100"/>
  <c r="I91" i="100"/>
  <c r="I90" i="100"/>
  <c r="I89" i="100"/>
  <c r="I88" i="100"/>
  <c r="I87" i="100"/>
  <c r="I86" i="100"/>
  <c r="I85" i="100"/>
  <c r="I84" i="100"/>
  <c r="I83" i="100"/>
  <c r="I82" i="100"/>
  <c r="I81" i="100"/>
  <c r="I80" i="100"/>
  <c r="I79" i="100"/>
  <c r="I78" i="100"/>
  <c r="I77" i="100"/>
  <c r="I76" i="100"/>
  <c r="I75" i="100"/>
  <c r="I74" i="100"/>
  <c r="I73" i="100"/>
  <c r="I72" i="100"/>
  <c r="I71" i="100"/>
  <c r="I70" i="100"/>
  <c r="I69" i="100"/>
  <c r="I68" i="100"/>
  <c r="I67" i="100"/>
  <c r="I66" i="100"/>
  <c r="I65" i="100"/>
  <c r="I64" i="100"/>
  <c r="I63" i="100"/>
  <c r="I62" i="100"/>
  <c r="I61" i="100"/>
  <c r="I60" i="100"/>
  <c r="I59" i="100"/>
  <c r="I58" i="100"/>
  <c r="I57" i="100"/>
  <c r="I56" i="100"/>
  <c r="I55" i="100"/>
  <c r="I54" i="100"/>
  <c r="I53" i="100"/>
  <c r="I52" i="100"/>
  <c r="I51" i="100"/>
  <c r="I50" i="100"/>
  <c r="I49" i="100"/>
  <c r="I48" i="100"/>
  <c r="I47" i="100"/>
  <c r="I46" i="100"/>
  <c r="I45" i="100"/>
  <c r="I44" i="100"/>
  <c r="I43" i="100"/>
  <c r="I42" i="100"/>
  <c r="I41" i="100"/>
  <c r="I40" i="100"/>
  <c r="I39" i="100"/>
  <c r="I38" i="100"/>
  <c r="I37" i="100"/>
  <c r="I36" i="100"/>
  <c r="I35" i="100"/>
  <c r="I34" i="100"/>
  <c r="I33" i="100"/>
  <c r="I32" i="100"/>
  <c r="I31" i="100"/>
  <c r="I30" i="100"/>
  <c r="I29" i="100"/>
  <c r="I28" i="100"/>
  <c r="I27" i="100"/>
  <c r="I26" i="100"/>
  <c r="I25" i="100"/>
  <c r="I24" i="100"/>
  <c r="I23" i="100"/>
  <c r="I22" i="100"/>
  <c r="I21" i="100"/>
  <c r="I20" i="100"/>
  <c r="I19" i="100"/>
  <c r="I18" i="100"/>
  <c r="I17" i="100"/>
  <c r="I16" i="100"/>
  <c r="I15" i="100"/>
  <c r="I14" i="100"/>
  <c r="I13" i="100"/>
  <c r="I12" i="100"/>
  <c r="I11" i="100"/>
  <c r="I10" i="100"/>
  <c r="I9" i="100"/>
  <c r="I8" i="100"/>
  <c r="I7" i="100"/>
  <c r="I6" i="100"/>
  <c r="I5" i="100"/>
  <c r="E2" i="100"/>
  <c r="A2" i="100"/>
  <c r="E1" i="100"/>
  <c r="A1" i="100"/>
  <c r="G139" i="99"/>
  <c r="F139" i="99"/>
  <c r="I138" i="99"/>
  <c r="I137" i="99"/>
  <c r="I136" i="99"/>
  <c r="I135" i="99"/>
  <c r="I134" i="99"/>
  <c r="I133" i="99"/>
  <c r="I128" i="99"/>
  <c r="I127" i="99"/>
  <c r="I126" i="99"/>
  <c r="I125" i="99"/>
  <c r="I124" i="99"/>
  <c r="I123" i="99"/>
  <c r="I122" i="99"/>
  <c r="I121" i="99"/>
  <c r="I120" i="99"/>
  <c r="I119" i="99"/>
  <c r="I118" i="99"/>
  <c r="I117" i="99"/>
  <c r="I116" i="99"/>
  <c r="I115" i="99"/>
  <c r="I114" i="99"/>
  <c r="I113" i="99"/>
  <c r="I112" i="99"/>
  <c r="I111" i="99"/>
  <c r="I110" i="99"/>
  <c r="I109" i="99"/>
  <c r="I108" i="99"/>
  <c r="I107" i="99"/>
  <c r="I106" i="99"/>
  <c r="I105" i="99"/>
  <c r="I104" i="99"/>
  <c r="I103" i="99"/>
  <c r="I102" i="99"/>
  <c r="I101" i="99"/>
  <c r="I100" i="99"/>
  <c r="I99" i="99"/>
  <c r="I98" i="99"/>
  <c r="I97" i="99"/>
  <c r="I96" i="99"/>
  <c r="I95" i="99"/>
  <c r="I94" i="99"/>
  <c r="I93" i="99"/>
  <c r="I92" i="99"/>
  <c r="I91" i="99"/>
  <c r="I90" i="99"/>
  <c r="I89" i="99"/>
  <c r="I88" i="99"/>
  <c r="I87" i="99"/>
  <c r="I86" i="99"/>
  <c r="I85" i="99"/>
  <c r="I84" i="99"/>
  <c r="I83" i="99"/>
  <c r="I82" i="99"/>
  <c r="I81" i="99"/>
  <c r="I80" i="99"/>
  <c r="I79" i="99"/>
  <c r="I78" i="99"/>
  <c r="I77" i="99"/>
  <c r="I76" i="99"/>
  <c r="I75" i="99"/>
  <c r="I74" i="99"/>
  <c r="I73" i="99"/>
  <c r="I72" i="99"/>
  <c r="I71" i="99"/>
  <c r="I70" i="99"/>
  <c r="I69" i="99"/>
  <c r="I68" i="99"/>
  <c r="I67" i="99"/>
  <c r="I66" i="99"/>
  <c r="I65" i="99"/>
  <c r="I64" i="99"/>
  <c r="I63" i="99"/>
  <c r="I62" i="99"/>
  <c r="I61" i="99"/>
  <c r="I60" i="99"/>
  <c r="I59" i="99"/>
  <c r="I58" i="99"/>
  <c r="I57" i="99"/>
  <c r="I56" i="99"/>
  <c r="I55" i="99"/>
  <c r="I54" i="99"/>
  <c r="I53" i="99"/>
  <c r="I52" i="99"/>
  <c r="I51" i="99"/>
  <c r="I50" i="99"/>
  <c r="I49" i="99"/>
  <c r="I48" i="99"/>
  <c r="I47" i="99"/>
  <c r="I46" i="99"/>
  <c r="I45" i="99"/>
  <c r="I44" i="99"/>
  <c r="I43" i="99"/>
  <c r="I42" i="99"/>
  <c r="I41" i="99"/>
  <c r="I40" i="99"/>
  <c r="I39" i="99"/>
  <c r="I38" i="99"/>
  <c r="I37" i="99"/>
  <c r="I36" i="99"/>
  <c r="I35" i="99"/>
  <c r="I34" i="99"/>
  <c r="I33" i="99"/>
  <c r="I32" i="99"/>
  <c r="I31" i="99"/>
  <c r="I30" i="99"/>
  <c r="I29" i="99"/>
  <c r="I28" i="99"/>
  <c r="I27" i="99"/>
  <c r="I26" i="99"/>
  <c r="I25" i="99"/>
  <c r="I24" i="99"/>
  <c r="I23" i="99"/>
  <c r="I22" i="99"/>
  <c r="I21" i="99"/>
  <c r="I20" i="99"/>
  <c r="I19" i="99"/>
  <c r="I18" i="99"/>
  <c r="I17" i="99"/>
  <c r="I16" i="99"/>
  <c r="I15" i="99"/>
  <c r="I14" i="99"/>
  <c r="I13" i="99"/>
  <c r="I12" i="99"/>
  <c r="I11" i="99"/>
  <c r="I10" i="99"/>
  <c r="I9" i="99"/>
  <c r="I8" i="99"/>
  <c r="I7" i="99"/>
  <c r="I6" i="99"/>
  <c r="I5" i="99"/>
  <c r="E2" i="99"/>
  <c r="E1" i="99"/>
  <c r="G139" i="63"/>
  <c r="F139" i="63"/>
  <c r="F139" i="62"/>
  <c r="G139" i="62"/>
  <c r="G139" i="24"/>
  <c r="F139" i="24"/>
  <c r="E1" i="63"/>
  <c r="A1" i="62"/>
  <c r="E1" i="62"/>
  <c r="E2" i="62"/>
  <c r="B25" i="98"/>
  <c r="B24" i="98"/>
  <c r="B23" i="98"/>
  <c r="B22" i="98"/>
  <c r="B21" i="98"/>
  <c r="B20" i="98"/>
  <c r="B19" i="98"/>
  <c r="B18" i="98"/>
  <c r="B17" i="98"/>
  <c r="B16" i="98"/>
  <c r="B15" i="98"/>
  <c r="B14" i="98"/>
  <c r="B13" i="98"/>
  <c r="B12" i="98"/>
  <c r="B11" i="98"/>
  <c r="B10" i="98"/>
  <c r="B9" i="98"/>
  <c r="B8" i="98"/>
  <c r="B7" i="98"/>
  <c r="B6" i="98"/>
  <c r="B4" i="98"/>
  <c r="B3" i="98"/>
  <c r="B2" i="98"/>
  <c r="I138" i="63" l="1"/>
  <c r="I137" i="63"/>
  <c r="I136" i="63"/>
  <c r="I135" i="63"/>
  <c r="I134" i="63"/>
  <c r="I133" i="63"/>
  <c r="I128" i="63"/>
  <c r="I127" i="63"/>
  <c r="I126" i="63"/>
  <c r="I125" i="63"/>
  <c r="I124" i="63"/>
  <c r="I123" i="63"/>
  <c r="I122" i="63"/>
  <c r="I121" i="63"/>
  <c r="I120" i="63"/>
  <c r="I119" i="63"/>
  <c r="I118" i="63"/>
  <c r="I117" i="63"/>
  <c r="I116" i="63"/>
  <c r="I115" i="63"/>
  <c r="I114" i="63"/>
  <c r="I113" i="63"/>
  <c r="I112" i="63"/>
  <c r="I111" i="63"/>
  <c r="I110" i="63"/>
  <c r="I109" i="63"/>
  <c r="I108" i="63"/>
  <c r="I107" i="63"/>
  <c r="I106" i="63"/>
  <c r="I105" i="63"/>
  <c r="I104" i="63"/>
  <c r="I103" i="63"/>
  <c r="I102" i="63"/>
  <c r="I101" i="63"/>
  <c r="I100" i="63"/>
  <c r="I99" i="63"/>
  <c r="I98" i="63"/>
  <c r="I97" i="63"/>
  <c r="I96" i="63"/>
  <c r="I95" i="63"/>
  <c r="I94" i="63"/>
  <c r="I93" i="63"/>
  <c r="I92" i="63"/>
  <c r="I91" i="63"/>
  <c r="I90" i="63"/>
  <c r="I89" i="63"/>
  <c r="I88" i="63"/>
  <c r="I87" i="63"/>
  <c r="I86" i="63"/>
  <c r="I85" i="63"/>
  <c r="I84" i="63"/>
  <c r="I83" i="63"/>
  <c r="I82" i="63"/>
  <c r="I81" i="63"/>
  <c r="I80" i="63"/>
  <c r="I79" i="63"/>
  <c r="I78" i="63"/>
  <c r="I77" i="63"/>
  <c r="I76" i="63"/>
  <c r="I75" i="63"/>
  <c r="I74" i="63"/>
  <c r="I73" i="63"/>
  <c r="I72" i="63"/>
  <c r="I71" i="63"/>
  <c r="I70" i="63"/>
  <c r="I69" i="63"/>
  <c r="I68" i="63"/>
  <c r="I67" i="63"/>
  <c r="I66" i="63"/>
  <c r="I65" i="63"/>
  <c r="I64" i="63"/>
  <c r="I63" i="63"/>
  <c r="I62" i="63"/>
  <c r="I61" i="63"/>
  <c r="I60" i="63"/>
  <c r="I59" i="63"/>
  <c r="I58" i="63"/>
  <c r="I57" i="63"/>
  <c r="I56" i="63"/>
  <c r="I55" i="63"/>
  <c r="I54" i="63"/>
  <c r="I53" i="63"/>
  <c r="I52" i="63"/>
  <c r="I51" i="63"/>
  <c r="I50" i="63"/>
  <c r="I49" i="63"/>
  <c r="I48" i="63"/>
  <c r="I47" i="63"/>
  <c r="I46" i="63"/>
  <c r="I45" i="63"/>
  <c r="I44" i="63"/>
  <c r="I43" i="63"/>
  <c r="I42" i="63"/>
  <c r="I41" i="63"/>
  <c r="I40" i="63"/>
  <c r="I39" i="63"/>
  <c r="I38" i="63"/>
  <c r="I37" i="63"/>
  <c r="I36" i="63"/>
  <c r="I35" i="63"/>
  <c r="I34" i="63"/>
  <c r="I33" i="63"/>
  <c r="I32" i="63"/>
  <c r="I31" i="63"/>
  <c r="I30" i="63"/>
  <c r="I29" i="63"/>
  <c r="I28" i="63"/>
  <c r="I27" i="63"/>
  <c r="I26" i="63"/>
  <c r="I25" i="63"/>
  <c r="I24" i="63"/>
  <c r="I23" i="63"/>
  <c r="I22" i="63"/>
  <c r="I21" i="63"/>
  <c r="I20" i="63"/>
  <c r="I19" i="63"/>
  <c r="I18" i="63"/>
  <c r="I17" i="63"/>
  <c r="I16" i="63"/>
  <c r="I15" i="63"/>
  <c r="I14" i="63"/>
  <c r="I13" i="63"/>
  <c r="I12" i="63"/>
  <c r="I11" i="63"/>
  <c r="I10" i="63"/>
  <c r="I9" i="63"/>
  <c r="I8" i="63"/>
  <c r="I7" i="63"/>
  <c r="I6" i="63"/>
  <c r="I5" i="63"/>
  <c r="I138" i="62"/>
  <c r="I137" i="62"/>
  <c r="I136" i="62"/>
  <c r="I135" i="62"/>
  <c r="I134" i="62"/>
  <c r="I133" i="62"/>
  <c r="I132" i="62"/>
  <c r="I131" i="62"/>
  <c r="I126" i="62"/>
  <c r="I125" i="62"/>
  <c r="I124" i="62"/>
  <c r="I123" i="62"/>
  <c r="I122" i="62"/>
  <c r="I121" i="62"/>
  <c r="I120" i="62"/>
  <c r="I119" i="62"/>
  <c r="I118" i="62"/>
  <c r="I117" i="62"/>
  <c r="I116" i="62"/>
  <c r="I115" i="62"/>
  <c r="I114" i="62"/>
  <c r="I113" i="62"/>
  <c r="I112" i="62"/>
  <c r="I111" i="62"/>
  <c r="I110" i="62"/>
  <c r="I109" i="62"/>
  <c r="I108" i="62"/>
  <c r="I107" i="62"/>
  <c r="I106" i="62"/>
  <c r="I105" i="62"/>
  <c r="I104" i="62"/>
  <c r="I103" i="62"/>
  <c r="I102" i="62"/>
  <c r="I101" i="62"/>
  <c r="I100" i="62"/>
  <c r="I99" i="62"/>
  <c r="I98" i="62"/>
  <c r="I97" i="62"/>
  <c r="I96" i="62"/>
  <c r="I95" i="62"/>
  <c r="I94" i="62"/>
  <c r="I93" i="62"/>
  <c r="I92" i="62"/>
  <c r="I91" i="62"/>
  <c r="I90" i="62"/>
  <c r="I89" i="62"/>
  <c r="I88" i="62"/>
  <c r="I87" i="62"/>
  <c r="I86" i="62"/>
  <c r="I85" i="62"/>
  <c r="I84" i="62"/>
  <c r="I83" i="62"/>
  <c r="I82" i="62"/>
  <c r="I81" i="62"/>
  <c r="I80" i="62"/>
  <c r="I79" i="62"/>
  <c r="I78" i="62"/>
  <c r="I77" i="62"/>
  <c r="I76" i="62"/>
  <c r="I75" i="62"/>
  <c r="I74" i="62"/>
  <c r="I73" i="62"/>
  <c r="I72" i="62"/>
  <c r="I71" i="62"/>
  <c r="I70" i="62"/>
  <c r="I69" i="62"/>
  <c r="I68" i="62"/>
  <c r="I67" i="62"/>
  <c r="I66" i="62"/>
  <c r="I65" i="62"/>
  <c r="I64" i="62"/>
  <c r="I63" i="62"/>
  <c r="I62" i="62"/>
  <c r="I61" i="62"/>
  <c r="I60" i="62"/>
  <c r="I59" i="62"/>
  <c r="I58" i="62"/>
  <c r="I57" i="62"/>
  <c r="I56" i="62"/>
  <c r="I55" i="62"/>
  <c r="I54" i="62"/>
  <c r="I53" i="62"/>
  <c r="I52" i="62"/>
  <c r="I51" i="62"/>
  <c r="I50" i="62"/>
  <c r="I49" i="62"/>
  <c r="I48" i="62"/>
  <c r="I47" i="62"/>
  <c r="I46" i="62"/>
  <c r="I45" i="62"/>
  <c r="I44" i="62"/>
  <c r="I43" i="62"/>
  <c r="I42" i="62"/>
  <c r="I41" i="62"/>
  <c r="I40" i="62"/>
  <c r="I39" i="62"/>
  <c r="I38" i="62"/>
  <c r="I37" i="62"/>
  <c r="I36" i="62"/>
  <c r="I35" i="62"/>
  <c r="I34" i="62"/>
  <c r="I33" i="62"/>
  <c r="I32" i="62"/>
  <c r="I31" i="62"/>
  <c r="I30" i="62"/>
  <c r="I29" i="62"/>
  <c r="I28" i="62"/>
  <c r="I27" i="62"/>
  <c r="I26" i="62"/>
  <c r="I25" i="62"/>
  <c r="I24" i="62"/>
  <c r="I23" i="62"/>
  <c r="I22" i="62"/>
  <c r="I21" i="62"/>
  <c r="I20" i="62"/>
  <c r="I19" i="62"/>
  <c r="I18" i="62"/>
  <c r="I17" i="62"/>
  <c r="I16" i="62"/>
  <c r="I15" i="62"/>
  <c r="I14" i="62"/>
  <c r="I13" i="62"/>
  <c r="I12" i="62"/>
  <c r="I11" i="62"/>
  <c r="I10" i="62"/>
  <c r="I9" i="62"/>
  <c r="I8" i="62"/>
  <c r="I7" i="62"/>
  <c r="I6" i="62"/>
  <c r="I5" i="62"/>
  <c r="I9" i="24" l="1"/>
  <c r="I10" i="24"/>
  <c r="I11" i="24"/>
  <c r="I12" i="24"/>
  <c r="I13" i="24"/>
  <c r="I14" i="24"/>
  <c r="I15" i="24"/>
  <c r="I16" i="24"/>
  <c r="I17" i="24"/>
  <c r="I18" i="24"/>
  <c r="I19" i="24"/>
  <c r="I20" i="24"/>
  <c r="I21" i="24"/>
  <c r="I22" i="24"/>
  <c r="I23" i="24"/>
  <c r="I24" i="24"/>
  <c r="I25" i="24"/>
  <c r="I26" i="24"/>
  <c r="I27" i="24"/>
  <c r="I28" i="24"/>
  <c r="I29" i="24"/>
  <c r="I30" i="24"/>
  <c r="I31" i="24"/>
  <c r="I32" i="24"/>
  <c r="I33" i="24"/>
  <c r="I34" i="24"/>
  <c r="I35" i="24"/>
  <c r="I36" i="24"/>
  <c r="I37" i="24"/>
  <c r="I38" i="24"/>
  <c r="I39" i="24"/>
  <c r="I40" i="24"/>
  <c r="I41" i="24"/>
  <c r="I42" i="24"/>
  <c r="I43" i="24"/>
  <c r="I44" i="24"/>
  <c r="I45" i="24"/>
  <c r="I46" i="24"/>
  <c r="I47" i="24"/>
  <c r="I48" i="24"/>
  <c r="I49" i="24"/>
  <c r="I50" i="24"/>
  <c r="I51" i="24"/>
  <c r="I52" i="24"/>
  <c r="I53" i="24"/>
  <c r="I54" i="24"/>
  <c r="I55" i="24"/>
  <c r="I56" i="24"/>
  <c r="I57" i="24"/>
  <c r="I58" i="24"/>
  <c r="I59" i="24"/>
  <c r="I60" i="24"/>
  <c r="I61" i="24"/>
  <c r="I62" i="24"/>
  <c r="I63" i="24"/>
  <c r="I64" i="24"/>
  <c r="I65" i="24"/>
  <c r="I66" i="24"/>
  <c r="I67" i="24"/>
  <c r="I68" i="24"/>
  <c r="I69" i="24"/>
  <c r="I70" i="24"/>
  <c r="I71" i="24"/>
  <c r="I72" i="24"/>
  <c r="I73" i="24"/>
  <c r="I74" i="24"/>
  <c r="I75" i="24"/>
  <c r="I76" i="24"/>
  <c r="I77" i="24"/>
  <c r="I78" i="24"/>
  <c r="I79" i="24"/>
  <c r="I80" i="24"/>
  <c r="I81" i="24"/>
  <c r="I82" i="24"/>
  <c r="I83" i="24"/>
  <c r="I84" i="24"/>
  <c r="I85" i="24"/>
  <c r="I86" i="24"/>
  <c r="I87" i="24"/>
  <c r="I88" i="24"/>
  <c r="I89" i="24"/>
  <c r="I90" i="24"/>
  <c r="I91" i="24"/>
  <c r="I92" i="24"/>
  <c r="I93" i="24"/>
  <c r="I94" i="24"/>
  <c r="I95" i="24"/>
  <c r="I96" i="24"/>
  <c r="I97" i="24"/>
  <c r="I98" i="24"/>
  <c r="I99" i="24"/>
  <c r="I100" i="24"/>
  <c r="I101" i="24"/>
  <c r="I102" i="24"/>
  <c r="I103" i="24"/>
  <c r="I104" i="24"/>
  <c r="I105" i="24"/>
  <c r="I106" i="24"/>
  <c r="I107" i="24"/>
  <c r="I108" i="24"/>
  <c r="I109" i="24"/>
  <c r="I110" i="24"/>
  <c r="I111" i="24"/>
  <c r="I112" i="24"/>
  <c r="I113" i="24"/>
  <c r="I114" i="24"/>
  <c r="I115" i="24"/>
  <c r="I116" i="24"/>
  <c r="I117" i="24"/>
  <c r="I118" i="24"/>
  <c r="I119" i="24"/>
  <c r="I120" i="24"/>
  <c r="I121" i="24"/>
  <c r="I122" i="24"/>
  <c r="I123" i="24"/>
  <c r="I124" i="24"/>
  <c r="I129" i="24"/>
  <c r="I130" i="24"/>
  <c r="I131" i="24"/>
  <c r="I132" i="24"/>
  <c r="I133" i="24"/>
  <c r="I134" i="24"/>
  <c r="I135" i="24"/>
  <c r="I136" i="24"/>
  <c r="I137" i="24"/>
  <c r="I138" i="24"/>
  <c r="H5" i="24"/>
  <c r="H6" i="24" s="1"/>
  <c r="H7" i="24" s="1"/>
  <c r="H8" i="24" s="1"/>
  <c r="H9" i="24" s="1"/>
  <c r="H10" i="24" l="1"/>
  <c r="H11" i="24" s="1"/>
  <c r="H12" i="24" s="1"/>
  <c r="H13" i="24" s="1"/>
  <c r="H14" i="24" s="1"/>
  <c r="H15" i="24" s="1"/>
  <c r="H16" i="24" s="1"/>
  <c r="H17" i="24" s="1"/>
  <c r="H18" i="24" s="1"/>
  <c r="H19" i="24" s="1"/>
  <c r="H20" i="24" s="1"/>
  <c r="H21" i="24" s="1"/>
  <c r="H22" i="24" s="1"/>
  <c r="H23" i="24" s="1"/>
  <c r="H24" i="24" s="1"/>
  <c r="H25" i="24" s="1"/>
  <c r="H26" i="24" s="1"/>
  <c r="H27" i="24" s="1"/>
  <c r="H28" i="24" s="1"/>
  <c r="H29" i="24" s="1"/>
  <c r="H30" i="24" l="1"/>
  <c r="H31" i="24" s="1"/>
  <c r="H32" i="24" s="1"/>
  <c r="H33" i="24" s="1"/>
  <c r="H34" i="24" s="1"/>
  <c r="H35" i="24" s="1"/>
  <c r="H36" i="24" s="1"/>
  <c r="H37" i="24" s="1"/>
  <c r="H38" i="24" s="1"/>
  <c r="H39" i="24" s="1"/>
  <c r="H40" i="24" s="1"/>
  <c r="H41" i="24" s="1"/>
  <c r="H42" i="24" s="1"/>
  <c r="H43" i="24" s="1"/>
  <c r="H44" i="24" s="1"/>
  <c r="H45" i="24" s="1"/>
  <c r="H46" i="24" s="1"/>
  <c r="H47" i="24" s="1"/>
  <c r="H48" i="24" s="1"/>
  <c r="H49" i="24" s="1"/>
  <c r="H50" i="24" s="1"/>
  <c r="H51" i="24" s="1"/>
  <c r="H52" i="24" s="1"/>
  <c r="H53" i="24" s="1"/>
  <c r="H54" i="24" s="1"/>
  <c r="H55" i="24" s="1"/>
  <c r="H56" i="24" s="1"/>
  <c r="H57" i="24" s="1"/>
  <c r="H58" i="24" s="1"/>
  <c r="H59" i="24" s="1"/>
  <c r="H60" i="24" s="1"/>
  <c r="H61" i="24" s="1"/>
  <c r="H62" i="24" s="1"/>
  <c r="H63" i="24" s="1"/>
  <c r="H64" i="24" s="1"/>
  <c r="H65" i="24" s="1"/>
  <c r="H66" i="24" s="1"/>
  <c r="H67" i="24" s="1"/>
  <c r="H68" i="24" s="1"/>
  <c r="H69" i="24" s="1"/>
  <c r="H70" i="24" s="1"/>
  <c r="H71" i="24" s="1"/>
  <c r="H72" i="24" s="1"/>
  <c r="H73" i="24" s="1"/>
  <c r="H74" i="24" s="1"/>
  <c r="H75" i="24" s="1"/>
  <c r="H76" i="24" s="1"/>
  <c r="H77" i="24" s="1"/>
  <c r="H78" i="24" s="1"/>
  <c r="H79" i="24" s="1"/>
  <c r="H80" i="24" s="1"/>
  <c r="H81" i="24" s="1"/>
  <c r="H82" i="24" s="1"/>
  <c r="H83" i="24" s="1"/>
  <c r="H84" i="24" s="1"/>
  <c r="H85" i="24" s="1"/>
  <c r="H86" i="24" s="1"/>
  <c r="H87" i="24" s="1"/>
  <c r="H88" i="24" s="1"/>
  <c r="H89" i="24" s="1"/>
  <c r="H90" i="24" s="1"/>
  <c r="H91" i="24" s="1"/>
  <c r="H92" i="24" s="1"/>
  <c r="H93" i="24" s="1"/>
  <c r="H94" i="24" s="1"/>
  <c r="H95" i="24" s="1"/>
  <c r="H96" i="24" s="1"/>
  <c r="H97" i="24" s="1"/>
  <c r="H98" i="24" s="1"/>
  <c r="H99" i="24" s="1"/>
  <c r="H100" i="24" s="1"/>
  <c r="H101" i="24" s="1"/>
  <c r="H102" i="24" s="1"/>
  <c r="H103" i="24" s="1"/>
  <c r="H104" i="24" s="1"/>
  <c r="H105" i="24" s="1"/>
  <c r="H106" i="24" s="1"/>
  <c r="H107" i="24" s="1"/>
  <c r="H108" i="24" s="1"/>
  <c r="H109" i="24" s="1"/>
  <c r="H110" i="24" s="1"/>
  <c r="H111" i="24" s="1"/>
  <c r="H112" i="24" s="1"/>
  <c r="H113" i="24" s="1"/>
  <c r="H114" i="24" s="1"/>
  <c r="H115" i="24" s="1"/>
  <c r="H116" i="24" s="1"/>
  <c r="H117" i="24" s="1"/>
  <c r="H118" i="24" s="1"/>
  <c r="H119" i="24" s="1"/>
  <c r="H120" i="24" s="1"/>
  <c r="H121" i="24" s="1"/>
  <c r="H122" i="24" s="1"/>
  <c r="H123" i="24" s="1"/>
  <c r="H124" i="24" s="1"/>
  <c r="H125" i="24" s="1"/>
  <c r="H126" i="24" s="1"/>
  <c r="H127" i="24" s="1"/>
  <c r="H128" i="24" s="1"/>
  <c r="H129" i="24" s="1"/>
  <c r="H130" i="24" s="1"/>
  <c r="H131" i="24" s="1"/>
  <c r="H132" i="24" l="1"/>
  <c r="H133" i="24" s="1"/>
  <c r="H134" i="24" s="1"/>
  <c r="H135" i="24" s="1"/>
  <c r="H136" i="24" s="1"/>
  <c r="H137" i="24" s="1"/>
  <c r="H138" i="24" s="1"/>
  <c r="H139" i="24" l="1"/>
  <c r="H4" i="62" s="1"/>
  <c r="H5" i="62" s="1"/>
  <c r="H6" i="62" s="1"/>
  <c r="H7" i="62" s="1"/>
  <c r="H8" i="62" s="1"/>
  <c r="H9" i="62" s="1"/>
  <c r="H10" i="62" s="1"/>
  <c r="H11" i="62" s="1"/>
  <c r="H12" i="62" s="1"/>
  <c r="H13" i="62" s="1"/>
  <c r="H14" i="62" s="1"/>
  <c r="H15" i="62" s="1"/>
  <c r="H16" i="62" s="1"/>
  <c r="H17" i="62" s="1"/>
  <c r="H18" i="62" s="1"/>
  <c r="H19" i="62" s="1"/>
  <c r="H20" i="62" s="1"/>
  <c r="H21" i="62" s="1"/>
  <c r="H22" i="62" s="1"/>
  <c r="H23" i="62" s="1"/>
  <c r="H24" i="62" s="1"/>
  <c r="H25" i="62" s="1"/>
  <c r="H26" i="62" s="1"/>
  <c r="H27" i="62" s="1"/>
  <c r="H28" i="62" s="1"/>
  <c r="H29" i="62" s="1"/>
  <c r="H30" i="62" s="1"/>
  <c r="H31" i="62" s="1"/>
  <c r="H32" i="62" s="1"/>
  <c r="H33" i="62" s="1"/>
  <c r="H34" i="62" s="1"/>
  <c r="H35" i="62" s="1"/>
  <c r="H36" i="62" s="1"/>
  <c r="H37" i="62" s="1"/>
  <c r="H38" i="62" s="1"/>
  <c r="H39" i="62" s="1"/>
  <c r="H40" i="62" s="1"/>
  <c r="H41" i="62" s="1"/>
  <c r="H42" i="62" s="1"/>
  <c r="H43" i="62" s="1"/>
  <c r="H44" i="62" s="1"/>
  <c r="H45" i="62" s="1"/>
  <c r="H46" i="62" s="1"/>
  <c r="H47" i="62" s="1"/>
  <c r="H48" i="62" s="1"/>
  <c r="H49" i="62" s="1"/>
  <c r="H50" i="62" s="1"/>
  <c r="H51" i="62" s="1"/>
  <c r="H52" i="62" s="1"/>
  <c r="H53" i="62" s="1"/>
  <c r="H54" i="62" s="1"/>
  <c r="H55" i="62" s="1"/>
  <c r="H56" i="62" s="1"/>
  <c r="H57" i="62" s="1"/>
  <c r="H58" i="62" s="1"/>
  <c r="H59" i="62" s="1"/>
  <c r="H60" i="62" s="1"/>
  <c r="H61" i="62" s="1"/>
  <c r="H62" i="62" s="1"/>
  <c r="H63" i="62" s="1"/>
  <c r="H64" i="62" s="1"/>
  <c r="H65" i="62" s="1"/>
  <c r="H66" i="62" s="1"/>
  <c r="H67" i="62" s="1"/>
  <c r="H68" i="62" s="1"/>
  <c r="H69" i="62" s="1"/>
  <c r="H70" i="62" s="1"/>
  <c r="H71" i="62" s="1"/>
  <c r="H72" i="62" s="1"/>
  <c r="H73" i="62" s="1"/>
  <c r="H74" i="62" s="1"/>
  <c r="H75" i="62" s="1"/>
  <c r="H76" i="62" s="1"/>
  <c r="H77" i="62" s="1"/>
  <c r="H78" i="62" s="1"/>
  <c r="H79" i="62" s="1"/>
  <c r="H80" i="62" s="1"/>
  <c r="H81" i="62" s="1"/>
  <c r="H82" i="62" s="1"/>
  <c r="H83" i="62" s="1"/>
  <c r="H84" i="62" s="1"/>
  <c r="H85" i="62" s="1"/>
  <c r="H86" i="62" s="1"/>
  <c r="H87" i="62" s="1"/>
  <c r="H88" i="62" s="1"/>
  <c r="H89" i="62" s="1"/>
  <c r="H90" i="62" s="1"/>
  <c r="H91" i="62" s="1"/>
  <c r="H92" i="62" s="1"/>
  <c r="H93" i="62" s="1"/>
  <c r="H94" i="62" s="1"/>
  <c r="H95" i="62" s="1"/>
  <c r="H96" i="62" s="1"/>
  <c r="H97" i="62" s="1"/>
  <c r="H98" i="62" s="1"/>
  <c r="H99" i="62" s="1"/>
  <c r="H100" i="62" s="1"/>
  <c r="H101" i="62" s="1"/>
  <c r="H102" i="62" s="1"/>
  <c r="H103" i="62" s="1"/>
  <c r="H104" i="62" s="1"/>
  <c r="H105" i="62" s="1"/>
  <c r="H106" i="62" s="1"/>
  <c r="H107" i="62" s="1"/>
  <c r="H108" i="62" s="1"/>
  <c r="H109" i="62" s="1"/>
  <c r="H110" i="62" s="1"/>
  <c r="H111" i="62" s="1"/>
  <c r="H112" i="62" s="1"/>
  <c r="H113" i="62" s="1"/>
  <c r="H114" i="62" s="1"/>
  <c r="H115" i="62" s="1"/>
  <c r="H116" i="62" s="1"/>
  <c r="H117" i="62" s="1"/>
  <c r="H118" i="62" s="1"/>
  <c r="H119" i="62" s="1"/>
  <c r="H120" i="62" s="1"/>
  <c r="H121" i="62" s="1"/>
  <c r="H122" i="62" s="1"/>
  <c r="H123" i="62" s="1"/>
  <c r="H124" i="62" s="1"/>
  <c r="H125" i="62" s="1"/>
  <c r="H126" i="62" s="1"/>
  <c r="H127" i="62" s="1"/>
  <c r="H128" i="62" s="1"/>
  <c r="H129" i="62" s="1"/>
  <c r="H130" i="62" s="1"/>
  <c r="H131" i="62" s="1"/>
  <c r="H132" i="62" s="1"/>
  <c r="H133" i="62" s="1"/>
  <c r="H134" i="62" s="1"/>
  <c r="H135" i="62" s="1"/>
  <c r="H136" i="62" s="1"/>
  <c r="H137" i="62" s="1"/>
  <c r="H138" i="62" s="1"/>
  <c r="H139" i="62" l="1"/>
  <c r="H4" i="63" s="1"/>
  <c r="H5" i="63" s="1"/>
  <c r="H6" i="63" s="1"/>
  <c r="H7" i="63" s="1"/>
  <c r="H8" i="63" s="1"/>
  <c r="H9" i="63" s="1"/>
  <c r="H10" i="63" s="1"/>
  <c r="H11" i="63" s="1"/>
  <c r="H12" i="63" s="1"/>
  <c r="H13" i="63" s="1"/>
  <c r="H14" i="63" s="1"/>
  <c r="H15" i="63" s="1"/>
  <c r="H16" i="63" s="1"/>
  <c r="H17" i="63" s="1"/>
  <c r="H18" i="63" s="1"/>
  <c r="H19" i="63" s="1"/>
  <c r="H20" i="63" s="1"/>
  <c r="H21" i="63" s="1"/>
  <c r="H22" i="63" s="1"/>
  <c r="H23" i="63" s="1"/>
  <c r="H24" i="63" s="1"/>
  <c r="H25" i="63" s="1"/>
  <c r="H26" i="63" s="1"/>
  <c r="H27" i="63" s="1"/>
  <c r="H28" i="63" s="1"/>
  <c r="H29" i="63" s="1"/>
  <c r="H30" i="63" s="1"/>
  <c r="H31" i="63" s="1"/>
  <c r="H32" i="63" s="1"/>
  <c r="H33" i="63" s="1"/>
  <c r="H34" i="63" s="1"/>
  <c r="H35" i="63" s="1"/>
  <c r="H36" i="63" s="1"/>
  <c r="H37" i="63" s="1"/>
  <c r="H38" i="63" s="1"/>
  <c r="H39" i="63" s="1"/>
  <c r="H40" i="63" s="1"/>
  <c r="H41" i="63" s="1"/>
  <c r="H42" i="63" s="1"/>
  <c r="H43" i="63" s="1"/>
  <c r="H44" i="63" s="1"/>
  <c r="H45" i="63" s="1"/>
  <c r="H46" i="63" s="1"/>
  <c r="H47" i="63" s="1"/>
  <c r="H48" i="63" s="1"/>
  <c r="H49" i="63" s="1"/>
  <c r="H50" i="63" s="1"/>
  <c r="H51" i="63" s="1"/>
  <c r="H52" i="63" s="1"/>
  <c r="H53" i="63" s="1"/>
  <c r="H54" i="63" s="1"/>
  <c r="H55" i="63" s="1"/>
  <c r="H56" i="63" s="1"/>
  <c r="H57" i="63" s="1"/>
  <c r="H58" i="63" s="1"/>
  <c r="H59" i="63" s="1"/>
  <c r="H60" i="63" s="1"/>
  <c r="H61" i="63" s="1"/>
  <c r="H62" i="63" s="1"/>
  <c r="H63" i="63" s="1"/>
  <c r="H64" i="63" s="1"/>
  <c r="H65" i="63" s="1"/>
  <c r="H66" i="63" s="1"/>
  <c r="H67" i="63" s="1"/>
  <c r="H68" i="63" s="1"/>
  <c r="H69" i="63" s="1"/>
  <c r="H70" i="63" s="1"/>
  <c r="H71" i="63" s="1"/>
  <c r="H72" i="63" s="1"/>
  <c r="H73" i="63" s="1"/>
  <c r="H74" i="63" s="1"/>
  <c r="H75" i="63" s="1"/>
  <c r="H76" i="63" s="1"/>
  <c r="H77" i="63" s="1"/>
  <c r="H78" i="63" s="1"/>
  <c r="H79" i="63" s="1"/>
  <c r="H80" i="63" s="1"/>
  <c r="H81" i="63" s="1"/>
  <c r="H82" i="63" s="1"/>
  <c r="H83" i="63" s="1"/>
  <c r="H84" i="63" s="1"/>
  <c r="H85" i="63" s="1"/>
  <c r="H86" i="63" s="1"/>
  <c r="H87" i="63" s="1"/>
  <c r="H88" i="63" s="1"/>
  <c r="H89" i="63" s="1"/>
  <c r="H90" i="63" s="1"/>
  <c r="H91" i="63" s="1"/>
  <c r="H92" i="63" s="1"/>
  <c r="H93" i="63" s="1"/>
  <c r="H94" i="63" s="1"/>
  <c r="H95" i="63" s="1"/>
  <c r="H96" i="63" s="1"/>
  <c r="H97" i="63" s="1"/>
  <c r="H98" i="63" s="1"/>
  <c r="H99" i="63" s="1"/>
  <c r="H100" i="63" s="1"/>
  <c r="H101" i="63" s="1"/>
  <c r="H102" i="63" s="1"/>
  <c r="H103" i="63" s="1"/>
  <c r="H104" i="63" s="1"/>
  <c r="H105" i="63" s="1"/>
  <c r="H106" i="63" s="1"/>
  <c r="H107" i="63" s="1"/>
  <c r="H108" i="63" s="1"/>
  <c r="H109" i="63" s="1"/>
  <c r="H110" i="63" s="1"/>
  <c r="H111" i="63" s="1"/>
  <c r="H112" i="63" s="1"/>
  <c r="H113" i="63" s="1"/>
  <c r="H114" i="63" s="1"/>
  <c r="H115" i="63" s="1"/>
  <c r="H116" i="63" s="1"/>
  <c r="H117" i="63" s="1"/>
  <c r="H118" i="63" s="1"/>
  <c r="H119" i="63" s="1"/>
  <c r="H120" i="63" s="1"/>
  <c r="H121" i="63" s="1"/>
  <c r="H122" i="63" s="1"/>
  <c r="H123" i="63" s="1"/>
  <c r="H124" i="63" s="1"/>
  <c r="H125" i="63" s="1"/>
  <c r="H126" i="63" s="1"/>
  <c r="H127" i="63" s="1"/>
  <c r="H128" i="63" s="1"/>
  <c r="H129" i="63" s="1"/>
  <c r="H130" i="63" s="1"/>
  <c r="H131" i="63" s="1"/>
  <c r="H132" i="63" s="1"/>
  <c r="H133" i="63" s="1"/>
  <c r="H134" i="63" s="1"/>
  <c r="H135" i="63" s="1"/>
  <c r="H136" i="63" s="1"/>
  <c r="H137" i="63" s="1"/>
  <c r="H138" i="63" s="1"/>
  <c r="H139" i="63" s="1"/>
  <c r="H4" i="99" s="1"/>
  <c r="H5" i="99" s="1"/>
  <c r="H6" i="99" s="1"/>
  <c r="H7" i="99" s="1"/>
  <c r="H8" i="99" s="1"/>
  <c r="H9" i="99" s="1"/>
  <c r="H10" i="99" s="1"/>
  <c r="H11" i="99" s="1"/>
  <c r="H12" i="99" s="1"/>
  <c r="H13" i="99" s="1"/>
  <c r="H14" i="99" s="1"/>
  <c r="H15" i="99" s="1"/>
  <c r="H16" i="99" s="1"/>
  <c r="H17" i="99" s="1"/>
  <c r="H18" i="99" s="1"/>
  <c r="H19" i="99" s="1"/>
  <c r="H20" i="99" s="1"/>
  <c r="H21" i="99" s="1"/>
  <c r="H22" i="99" s="1"/>
  <c r="H23" i="99" s="1"/>
  <c r="H24" i="99" s="1"/>
  <c r="H25" i="99" s="1"/>
  <c r="H26" i="99" s="1"/>
  <c r="H27" i="99" s="1"/>
  <c r="H28" i="99" s="1"/>
  <c r="H29" i="99" s="1"/>
  <c r="H30" i="99" s="1"/>
  <c r="H31" i="99" s="1"/>
  <c r="H32" i="99" s="1"/>
  <c r="H33" i="99" s="1"/>
  <c r="H34" i="99" s="1"/>
  <c r="H35" i="99" s="1"/>
  <c r="H36" i="99" s="1"/>
  <c r="H37" i="99" s="1"/>
  <c r="H38" i="99" s="1"/>
  <c r="H39" i="99" s="1"/>
  <c r="H40" i="99" s="1"/>
  <c r="H41" i="99" s="1"/>
  <c r="H42" i="99" s="1"/>
  <c r="H43" i="99" s="1"/>
  <c r="H44" i="99" s="1"/>
  <c r="H45" i="99" s="1"/>
  <c r="H46" i="99" s="1"/>
  <c r="H47" i="99" s="1"/>
  <c r="H48" i="99" s="1"/>
  <c r="H49" i="99" s="1"/>
  <c r="H50" i="99" s="1"/>
  <c r="H51" i="99" s="1"/>
  <c r="H52" i="99" s="1"/>
  <c r="H53" i="99" s="1"/>
  <c r="H54" i="99" s="1"/>
  <c r="H55" i="99" s="1"/>
  <c r="H56" i="99" s="1"/>
  <c r="H57" i="99" s="1"/>
  <c r="H58" i="99" s="1"/>
  <c r="H59" i="99" s="1"/>
  <c r="H60" i="99" s="1"/>
  <c r="H61" i="99" s="1"/>
  <c r="H62" i="99" s="1"/>
  <c r="H63" i="99" s="1"/>
  <c r="H64" i="99" s="1"/>
  <c r="H65" i="99" s="1"/>
  <c r="H66" i="99" s="1"/>
  <c r="H67" i="99" s="1"/>
  <c r="H68" i="99" s="1"/>
  <c r="H69" i="99" s="1"/>
  <c r="H70" i="99" s="1"/>
  <c r="H71" i="99" s="1"/>
  <c r="H72" i="99" s="1"/>
  <c r="H73" i="99" s="1"/>
  <c r="H74" i="99" s="1"/>
  <c r="H75" i="99" s="1"/>
  <c r="H76" i="99" s="1"/>
  <c r="H77" i="99" s="1"/>
  <c r="H78" i="99" s="1"/>
  <c r="H79" i="99" s="1"/>
  <c r="H80" i="99" s="1"/>
  <c r="H81" i="99" s="1"/>
  <c r="H82" i="99" s="1"/>
  <c r="H83" i="99" s="1"/>
  <c r="H84" i="99" s="1"/>
  <c r="H85" i="99" s="1"/>
  <c r="H86" i="99" s="1"/>
  <c r="H87" i="99" s="1"/>
  <c r="H88" i="99" s="1"/>
  <c r="H89" i="99" s="1"/>
  <c r="H90" i="99" s="1"/>
  <c r="H91" i="99" s="1"/>
  <c r="H92" i="99" s="1"/>
  <c r="H93" i="99" s="1"/>
  <c r="H94" i="99" s="1"/>
  <c r="H95" i="99" s="1"/>
  <c r="H96" i="99" s="1"/>
  <c r="H97" i="99" s="1"/>
  <c r="H98" i="99" s="1"/>
  <c r="H99" i="99" s="1"/>
  <c r="H100" i="99" s="1"/>
  <c r="H101" i="99" s="1"/>
  <c r="H102" i="99" s="1"/>
  <c r="H103" i="99" s="1"/>
  <c r="H104" i="99" s="1"/>
  <c r="H105" i="99" s="1"/>
  <c r="H106" i="99" s="1"/>
  <c r="H107" i="99" s="1"/>
  <c r="H108" i="99" s="1"/>
  <c r="H109" i="99" s="1"/>
  <c r="H110" i="99" s="1"/>
  <c r="H111" i="99" s="1"/>
  <c r="H112" i="99" s="1"/>
  <c r="H113" i="99" s="1"/>
  <c r="H114" i="99" s="1"/>
  <c r="H115" i="99" s="1"/>
  <c r="H116" i="99" s="1"/>
  <c r="H117" i="99" s="1"/>
  <c r="H118" i="99" s="1"/>
  <c r="H119" i="99" s="1"/>
  <c r="H120" i="99" s="1"/>
  <c r="H121" i="99" s="1"/>
  <c r="H122" i="99" s="1"/>
  <c r="H123" i="99" s="1"/>
  <c r="H124" i="99" s="1"/>
  <c r="H125" i="99" s="1"/>
  <c r="H126" i="99" s="1"/>
  <c r="H127" i="99" s="1"/>
  <c r="H128" i="99" s="1"/>
  <c r="H129" i="99" s="1"/>
  <c r="H130" i="99" s="1"/>
  <c r="H131" i="99" s="1"/>
  <c r="H132" i="99" s="1"/>
  <c r="H133" i="99" s="1"/>
  <c r="H134" i="99" s="1"/>
  <c r="H135" i="99" s="1"/>
  <c r="H136" i="99" s="1"/>
  <c r="H137" i="99" s="1"/>
  <c r="H138" i="99" s="1"/>
  <c r="H139" i="99" l="1"/>
  <c r="H4" i="100" s="1"/>
  <c r="H5" i="100" s="1"/>
  <c r="H6" i="100" s="1"/>
  <c r="H7" i="100" s="1"/>
  <c r="H8" i="100" s="1"/>
  <c r="H9" i="100" s="1"/>
  <c r="H10" i="100" s="1"/>
  <c r="H11" i="100" s="1"/>
  <c r="H12" i="100" s="1"/>
  <c r="H13" i="100" s="1"/>
  <c r="H14" i="100" s="1"/>
  <c r="H15" i="100" s="1"/>
  <c r="H16" i="100" s="1"/>
  <c r="H17" i="100" s="1"/>
  <c r="H18" i="100" s="1"/>
  <c r="H19" i="100" s="1"/>
  <c r="H20" i="100" s="1"/>
  <c r="H21" i="100" s="1"/>
  <c r="H22" i="100" s="1"/>
  <c r="H23" i="100" s="1"/>
  <c r="H24" i="100" s="1"/>
  <c r="H25" i="100" s="1"/>
  <c r="H26" i="100" s="1"/>
  <c r="H27" i="100" s="1"/>
  <c r="H28" i="100" s="1"/>
  <c r="H29" i="100" s="1"/>
  <c r="H30" i="100" s="1"/>
  <c r="H31" i="100" s="1"/>
  <c r="H32" i="100" s="1"/>
  <c r="H33" i="100" s="1"/>
  <c r="H34" i="100" s="1"/>
  <c r="H35" i="100" s="1"/>
  <c r="H36" i="100" s="1"/>
  <c r="H37" i="100" s="1"/>
  <c r="H38" i="100" s="1"/>
  <c r="H39" i="100" s="1"/>
  <c r="H40" i="100" s="1"/>
  <c r="H41" i="100" s="1"/>
  <c r="H42" i="100" s="1"/>
  <c r="H43" i="100" s="1"/>
  <c r="H44" i="100" s="1"/>
  <c r="H45" i="100" s="1"/>
  <c r="H46" i="100" s="1"/>
  <c r="H47" i="100" s="1"/>
  <c r="H48" i="100" s="1"/>
  <c r="H49" i="100" s="1"/>
  <c r="H50" i="100" s="1"/>
  <c r="H51" i="100" s="1"/>
  <c r="H52" i="100" s="1"/>
  <c r="H53" i="100" s="1"/>
  <c r="H54" i="100" s="1"/>
  <c r="H55" i="100" s="1"/>
  <c r="H56" i="100" s="1"/>
  <c r="H57" i="100" s="1"/>
  <c r="H58" i="100" s="1"/>
  <c r="H59" i="100" s="1"/>
  <c r="H60" i="100" s="1"/>
  <c r="H61" i="100" s="1"/>
  <c r="H62" i="100" s="1"/>
  <c r="H63" i="100" s="1"/>
  <c r="H64" i="100" s="1"/>
  <c r="H65" i="100" s="1"/>
  <c r="H66" i="100" s="1"/>
  <c r="H67" i="100" s="1"/>
  <c r="H68" i="100" s="1"/>
  <c r="H69" i="100" s="1"/>
  <c r="H70" i="100" s="1"/>
  <c r="H71" i="100" s="1"/>
  <c r="H72" i="100" s="1"/>
  <c r="H73" i="100" s="1"/>
  <c r="H74" i="100" s="1"/>
  <c r="H75" i="100" s="1"/>
  <c r="H76" i="100" s="1"/>
  <c r="H77" i="100" s="1"/>
  <c r="H78" i="100" s="1"/>
  <c r="H79" i="100" s="1"/>
  <c r="H80" i="100" s="1"/>
  <c r="H81" i="100" s="1"/>
  <c r="H82" i="100" s="1"/>
  <c r="H83" i="100" s="1"/>
  <c r="H84" i="100" s="1"/>
  <c r="H85" i="100" s="1"/>
  <c r="H86" i="100" s="1"/>
  <c r="H87" i="100" s="1"/>
  <c r="H88" i="100" s="1"/>
  <c r="H89" i="100" s="1"/>
  <c r="H90" i="100" s="1"/>
  <c r="H91" i="100" s="1"/>
  <c r="H92" i="100" s="1"/>
  <c r="H93" i="100" s="1"/>
  <c r="H94" i="100" s="1"/>
  <c r="H95" i="100" s="1"/>
  <c r="H96" i="100" s="1"/>
  <c r="H97" i="100" s="1"/>
  <c r="H98" i="100" s="1"/>
  <c r="H99" i="100" s="1"/>
  <c r="H100" i="100" s="1"/>
  <c r="H101" i="100" s="1"/>
  <c r="H102" i="100" s="1"/>
  <c r="H103" i="100" s="1"/>
  <c r="H104" i="100" s="1"/>
  <c r="H105" i="100" s="1"/>
  <c r="H106" i="100" s="1"/>
  <c r="H107" i="100" s="1"/>
  <c r="H108" i="100" s="1"/>
  <c r="H109" i="100" s="1"/>
  <c r="H110" i="100" s="1"/>
  <c r="H111" i="100" s="1"/>
  <c r="H112" i="100" s="1"/>
  <c r="H113" i="100" s="1"/>
  <c r="H114" i="100" s="1"/>
  <c r="H115" i="100" s="1"/>
  <c r="H116" i="100" s="1"/>
  <c r="H117" i="100" s="1"/>
  <c r="H118" i="100" s="1"/>
  <c r="H119" i="100" s="1"/>
  <c r="H120" i="100" s="1"/>
  <c r="H121" i="100" s="1"/>
  <c r="H122" i="100" s="1"/>
  <c r="H123" i="100" s="1"/>
  <c r="H124" i="100" s="1"/>
  <c r="H125" i="100" s="1"/>
  <c r="H126" i="100" s="1"/>
  <c r="H127" i="100" s="1"/>
  <c r="H128" i="100" s="1"/>
  <c r="H129" i="100" s="1"/>
  <c r="H130" i="100" s="1"/>
  <c r="H131" i="100" s="1"/>
  <c r="H132" i="100" s="1"/>
  <c r="H133" i="100" s="1"/>
  <c r="H134" i="100" s="1"/>
  <c r="H135" i="100" s="1"/>
  <c r="H136" i="100" s="1"/>
  <c r="H137" i="100" s="1"/>
  <c r="H138" i="100" s="1"/>
  <c r="H139" i="100" l="1"/>
  <c r="H4" i="101" s="1"/>
  <c r="H5" i="101" s="1"/>
  <c r="H6" i="101" s="1"/>
  <c r="H7" i="101" s="1"/>
  <c r="H8" i="101" s="1"/>
  <c r="H9" i="101" s="1"/>
  <c r="H10" i="101" s="1"/>
  <c r="H11" i="101" s="1"/>
  <c r="H12" i="101" s="1"/>
  <c r="H13" i="101" s="1"/>
  <c r="H14" i="101" s="1"/>
  <c r="H15" i="101" s="1"/>
  <c r="H16" i="101" s="1"/>
  <c r="H17" i="101" s="1"/>
  <c r="H18" i="101" s="1"/>
  <c r="H19" i="101" s="1"/>
  <c r="H20" i="101" s="1"/>
  <c r="H21" i="101" s="1"/>
  <c r="H22" i="101" s="1"/>
  <c r="H23" i="101" s="1"/>
  <c r="H24" i="101" s="1"/>
  <c r="H25" i="101" s="1"/>
  <c r="H26" i="101" s="1"/>
  <c r="H27" i="101" s="1"/>
  <c r="H28" i="101" s="1"/>
  <c r="H29" i="101" s="1"/>
  <c r="H30" i="101" s="1"/>
  <c r="H31" i="101" s="1"/>
  <c r="H32" i="101" s="1"/>
  <c r="H33" i="101" s="1"/>
  <c r="H34" i="101" s="1"/>
  <c r="H35" i="101" s="1"/>
  <c r="H36" i="101" s="1"/>
  <c r="H37" i="101" s="1"/>
  <c r="H38" i="101" s="1"/>
  <c r="H39" i="101" s="1"/>
  <c r="H40" i="101" s="1"/>
  <c r="H41" i="101" s="1"/>
  <c r="H42" i="101" s="1"/>
  <c r="H43" i="101" s="1"/>
  <c r="H44" i="101" s="1"/>
  <c r="H45" i="101" s="1"/>
  <c r="H46" i="101" s="1"/>
  <c r="H47" i="101" s="1"/>
  <c r="H48" i="101" s="1"/>
  <c r="H49" i="101" s="1"/>
  <c r="H50" i="101" s="1"/>
  <c r="H51" i="101" s="1"/>
  <c r="H52" i="101" s="1"/>
  <c r="H53" i="101" s="1"/>
  <c r="H54" i="101" s="1"/>
  <c r="H55" i="101" s="1"/>
  <c r="H56" i="101" s="1"/>
  <c r="H57" i="101" s="1"/>
  <c r="H58" i="101" s="1"/>
  <c r="H59" i="101" s="1"/>
  <c r="H60" i="101" s="1"/>
  <c r="H61" i="101" s="1"/>
  <c r="H62" i="101" s="1"/>
  <c r="H63" i="101" s="1"/>
  <c r="H64" i="101" s="1"/>
  <c r="H65" i="101" s="1"/>
  <c r="H66" i="101" s="1"/>
  <c r="H67" i="101" s="1"/>
  <c r="H68" i="101" s="1"/>
  <c r="H69" i="101" s="1"/>
  <c r="H70" i="101" s="1"/>
  <c r="H71" i="101" s="1"/>
  <c r="H72" i="101" s="1"/>
  <c r="H73" i="101" s="1"/>
  <c r="H74" i="101" s="1"/>
  <c r="H75" i="101" s="1"/>
  <c r="H76" i="101" s="1"/>
  <c r="H77" i="101" s="1"/>
  <c r="H78" i="101" s="1"/>
  <c r="H79" i="101" s="1"/>
  <c r="H80" i="101" s="1"/>
  <c r="H81" i="101" s="1"/>
  <c r="H82" i="101" s="1"/>
  <c r="H83" i="101" s="1"/>
  <c r="H84" i="101" s="1"/>
  <c r="H85" i="101" s="1"/>
  <c r="H86" i="101" s="1"/>
  <c r="H87" i="101" s="1"/>
  <c r="H88" i="101" s="1"/>
  <c r="H89" i="101" s="1"/>
  <c r="H90" i="101" s="1"/>
  <c r="H91" i="101" s="1"/>
  <c r="H92" i="101" s="1"/>
  <c r="H93" i="101" s="1"/>
  <c r="H94" i="101" s="1"/>
  <c r="H95" i="101" s="1"/>
  <c r="H96" i="101" s="1"/>
  <c r="H97" i="101" s="1"/>
  <c r="H98" i="101" s="1"/>
  <c r="H99" i="101" s="1"/>
  <c r="H100" i="101" s="1"/>
  <c r="H101" i="101" s="1"/>
  <c r="H102" i="101" s="1"/>
  <c r="H103" i="101" s="1"/>
  <c r="H104" i="101" s="1"/>
  <c r="H105" i="101" s="1"/>
  <c r="H106" i="101" s="1"/>
  <c r="H107" i="101" s="1"/>
  <c r="H108" i="101" s="1"/>
  <c r="H109" i="101" s="1"/>
  <c r="H110" i="101" s="1"/>
  <c r="H111" i="101" s="1"/>
  <c r="H112" i="101" s="1"/>
  <c r="H113" i="101" s="1"/>
  <c r="H114" i="101" s="1"/>
  <c r="H115" i="101" s="1"/>
  <c r="H116" i="101" s="1"/>
  <c r="H117" i="101" s="1"/>
  <c r="H118" i="101" s="1"/>
  <c r="H119" i="101" s="1"/>
  <c r="H120" i="101" s="1"/>
  <c r="H121" i="101" s="1"/>
  <c r="H122" i="101" s="1"/>
  <c r="H123" i="101" s="1"/>
  <c r="H124" i="101" s="1"/>
  <c r="H125" i="101" s="1"/>
  <c r="H126" i="101" s="1"/>
  <c r="H127" i="101" s="1"/>
  <c r="H128" i="101" s="1"/>
  <c r="H129" i="101" s="1"/>
  <c r="H130" i="101" s="1"/>
  <c r="H131" i="101" s="1"/>
  <c r="H132" i="101" s="1"/>
  <c r="H133" i="101" s="1"/>
  <c r="H134" i="101" s="1"/>
  <c r="H135" i="101" s="1"/>
  <c r="H136" i="101" s="1"/>
  <c r="H137" i="101" s="1"/>
  <c r="H138" i="101" s="1"/>
  <c r="H139" i="101" l="1"/>
  <c r="H4" i="102" s="1"/>
  <c r="H5" i="102" s="1"/>
  <c r="H6" i="102" s="1"/>
  <c r="H7" i="102" s="1"/>
  <c r="H8" i="102" s="1"/>
  <c r="H9" i="102" s="1"/>
  <c r="H10" i="102" s="1"/>
  <c r="H11" i="102" s="1"/>
  <c r="H12" i="102" s="1"/>
  <c r="H13" i="102" s="1"/>
  <c r="H14" i="102" s="1"/>
  <c r="H15" i="102" s="1"/>
  <c r="H16" i="102" s="1"/>
  <c r="H17" i="102" s="1"/>
  <c r="H18" i="102" s="1"/>
  <c r="H19" i="102" s="1"/>
  <c r="H20" i="102" s="1"/>
  <c r="H21" i="102" s="1"/>
  <c r="H22" i="102" s="1"/>
  <c r="H23" i="102" s="1"/>
  <c r="H24" i="102" s="1"/>
  <c r="H25" i="102" s="1"/>
  <c r="H26" i="102" s="1"/>
  <c r="H27" i="102" s="1"/>
  <c r="H28" i="102" s="1"/>
  <c r="H29" i="102" s="1"/>
  <c r="H30" i="102" s="1"/>
  <c r="H31" i="102" s="1"/>
  <c r="H32" i="102" s="1"/>
  <c r="H33" i="102" s="1"/>
  <c r="H34" i="102" s="1"/>
  <c r="H35" i="102" s="1"/>
  <c r="H36" i="102" s="1"/>
  <c r="H37" i="102" s="1"/>
  <c r="H38" i="102" s="1"/>
  <c r="H39" i="102" s="1"/>
  <c r="H40" i="102" s="1"/>
  <c r="H41" i="102" s="1"/>
  <c r="H42" i="102" s="1"/>
  <c r="H43" i="102" s="1"/>
  <c r="H44" i="102" s="1"/>
  <c r="H45" i="102" s="1"/>
  <c r="H46" i="102" s="1"/>
  <c r="H47" i="102" s="1"/>
  <c r="H48" i="102" s="1"/>
  <c r="H49" i="102" s="1"/>
  <c r="H50" i="102" s="1"/>
  <c r="H51" i="102" s="1"/>
  <c r="H52" i="102" s="1"/>
  <c r="H53" i="102" s="1"/>
  <c r="H54" i="102" s="1"/>
  <c r="H55" i="102" s="1"/>
  <c r="H56" i="102" s="1"/>
  <c r="H57" i="102" s="1"/>
  <c r="H58" i="102" s="1"/>
  <c r="H59" i="102" s="1"/>
  <c r="H60" i="102" s="1"/>
  <c r="H61" i="102" s="1"/>
  <c r="H62" i="102" s="1"/>
  <c r="H63" i="102" s="1"/>
  <c r="H64" i="102" s="1"/>
  <c r="H65" i="102" s="1"/>
  <c r="H66" i="102" s="1"/>
  <c r="H67" i="102" s="1"/>
  <c r="H68" i="102" s="1"/>
  <c r="H69" i="102" s="1"/>
  <c r="H70" i="102" s="1"/>
  <c r="H71" i="102" s="1"/>
  <c r="H72" i="102" s="1"/>
  <c r="H73" i="102" s="1"/>
  <c r="H74" i="102" s="1"/>
  <c r="H75" i="102" s="1"/>
  <c r="H76" i="102" s="1"/>
  <c r="H77" i="102" s="1"/>
  <c r="H78" i="102" s="1"/>
  <c r="H79" i="102" s="1"/>
  <c r="H80" i="102" s="1"/>
  <c r="H81" i="102" s="1"/>
  <c r="H82" i="102" s="1"/>
  <c r="H83" i="102" s="1"/>
  <c r="H84" i="102" s="1"/>
  <c r="H85" i="102" s="1"/>
  <c r="H86" i="102" s="1"/>
  <c r="H87" i="102" s="1"/>
  <c r="H88" i="102" s="1"/>
  <c r="H89" i="102" s="1"/>
  <c r="H90" i="102" s="1"/>
  <c r="H91" i="102" s="1"/>
  <c r="H92" i="102" s="1"/>
  <c r="H93" i="102" s="1"/>
  <c r="H94" i="102" s="1"/>
  <c r="H95" i="102" s="1"/>
  <c r="H96" i="102" s="1"/>
  <c r="H97" i="102" s="1"/>
  <c r="H98" i="102" s="1"/>
  <c r="H99" i="102" s="1"/>
  <c r="H100" i="102" s="1"/>
  <c r="H101" i="102" s="1"/>
  <c r="H102" i="102" s="1"/>
  <c r="H103" i="102" s="1"/>
  <c r="H104" i="102" s="1"/>
  <c r="H105" i="102" s="1"/>
  <c r="H106" i="102" s="1"/>
  <c r="H107" i="102" s="1"/>
  <c r="H108" i="102" s="1"/>
  <c r="H109" i="102" s="1"/>
  <c r="H110" i="102" s="1"/>
  <c r="H111" i="102" s="1"/>
  <c r="H112" i="102" s="1"/>
  <c r="H113" i="102" s="1"/>
  <c r="H114" i="102" s="1"/>
  <c r="H115" i="102" s="1"/>
  <c r="H116" i="102" s="1"/>
  <c r="H117" i="102" s="1"/>
  <c r="H118" i="102" s="1"/>
  <c r="H119" i="102" s="1"/>
  <c r="H120" i="102" s="1"/>
  <c r="H121" i="102" s="1"/>
  <c r="H122" i="102" s="1"/>
  <c r="H123" i="102" s="1"/>
  <c r="H124" i="102" s="1"/>
  <c r="H125" i="102" s="1"/>
  <c r="H126" i="102" s="1"/>
  <c r="H127" i="102" s="1"/>
  <c r="H128" i="102" s="1"/>
  <c r="H129" i="102" s="1"/>
  <c r="H130" i="102" s="1"/>
  <c r="H131" i="102" s="1"/>
  <c r="H132" i="102" s="1"/>
  <c r="H133" i="102" s="1"/>
  <c r="H134" i="102" s="1"/>
  <c r="H135" i="102" s="1"/>
  <c r="H136" i="102" s="1"/>
  <c r="H137" i="102" s="1"/>
  <c r="H138" i="102" s="1"/>
  <c r="H139" i="102" l="1"/>
  <c r="H4" i="103" s="1"/>
  <c r="H5" i="103" s="1"/>
  <c r="H6" i="103" s="1"/>
  <c r="H7" i="103" s="1"/>
  <c r="H8" i="103" s="1"/>
  <c r="H9" i="103" s="1"/>
  <c r="H10" i="103" s="1"/>
  <c r="H11" i="103" s="1"/>
  <c r="H12" i="103" s="1"/>
  <c r="H13" i="103" s="1"/>
  <c r="H14" i="103" s="1"/>
  <c r="H15" i="103" s="1"/>
  <c r="H16" i="103" s="1"/>
  <c r="H17" i="103" s="1"/>
  <c r="H18" i="103" s="1"/>
  <c r="H19" i="103" s="1"/>
  <c r="H20" i="103" s="1"/>
  <c r="H21" i="103" s="1"/>
  <c r="H22" i="103" s="1"/>
  <c r="H23" i="103" s="1"/>
  <c r="H24" i="103" s="1"/>
  <c r="H25" i="103" s="1"/>
  <c r="H26" i="103" s="1"/>
  <c r="H27" i="103" s="1"/>
  <c r="H28" i="103" s="1"/>
  <c r="H29" i="103" s="1"/>
  <c r="H30" i="103" s="1"/>
  <c r="H31" i="103" s="1"/>
  <c r="H32" i="103" s="1"/>
  <c r="H33" i="103" s="1"/>
  <c r="H34" i="103" s="1"/>
  <c r="H35" i="103" s="1"/>
  <c r="H36" i="103" s="1"/>
  <c r="H37" i="103" s="1"/>
  <c r="H38" i="103" s="1"/>
  <c r="H39" i="103" s="1"/>
  <c r="H40" i="103" s="1"/>
  <c r="H41" i="103" s="1"/>
  <c r="H42" i="103" s="1"/>
  <c r="H43" i="103" s="1"/>
  <c r="H44" i="103" s="1"/>
  <c r="H45" i="103" s="1"/>
  <c r="H46" i="103" s="1"/>
  <c r="H47" i="103" s="1"/>
  <c r="H48" i="103" s="1"/>
  <c r="H49" i="103" s="1"/>
  <c r="H50" i="103" s="1"/>
  <c r="H51" i="103" s="1"/>
  <c r="H52" i="103" s="1"/>
  <c r="H53" i="103" s="1"/>
  <c r="H54" i="103" s="1"/>
  <c r="H55" i="103" s="1"/>
  <c r="H56" i="103" s="1"/>
  <c r="H57" i="103" s="1"/>
  <c r="H58" i="103" s="1"/>
  <c r="H59" i="103" s="1"/>
  <c r="H60" i="103" s="1"/>
  <c r="H61" i="103" s="1"/>
  <c r="H62" i="103" s="1"/>
  <c r="H63" i="103" s="1"/>
  <c r="H64" i="103" s="1"/>
  <c r="H65" i="103" s="1"/>
  <c r="H66" i="103" s="1"/>
  <c r="H67" i="103" s="1"/>
  <c r="H68" i="103" s="1"/>
  <c r="H69" i="103" s="1"/>
  <c r="H70" i="103" s="1"/>
  <c r="H71" i="103" s="1"/>
  <c r="H72" i="103" s="1"/>
  <c r="H73" i="103" s="1"/>
  <c r="H74" i="103" s="1"/>
  <c r="H75" i="103" s="1"/>
  <c r="H76" i="103" s="1"/>
  <c r="H77" i="103" s="1"/>
  <c r="H78" i="103" s="1"/>
  <c r="H79" i="103" s="1"/>
  <c r="H80" i="103" s="1"/>
  <c r="H81" i="103" s="1"/>
  <c r="H82" i="103" s="1"/>
  <c r="H83" i="103" s="1"/>
  <c r="H84" i="103" s="1"/>
  <c r="H85" i="103" s="1"/>
  <c r="H86" i="103" s="1"/>
  <c r="H87" i="103" s="1"/>
  <c r="H88" i="103" s="1"/>
  <c r="H89" i="103" s="1"/>
  <c r="H90" i="103" s="1"/>
  <c r="H91" i="103" s="1"/>
  <c r="H92" i="103" s="1"/>
  <c r="H93" i="103" s="1"/>
  <c r="H94" i="103" s="1"/>
  <c r="H95" i="103" s="1"/>
  <c r="H96" i="103" s="1"/>
  <c r="H97" i="103" s="1"/>
  <c r="H98" i="103" s="1"/>
  <c r="H99" i="103" s="1"/>
  <c r="H100" i="103" s="1"/>
  <c r="H101" i="103" s="1"/>
  <c r="H102" i="103" s="1"/>
  <c r="H103" i="103" s="1"/>
  <c r="H104" i="103" s="1"/>
  <c r="H105" i="103" s="1"/>
  <c r="H106" i="103" s="1"/>
  <c r="H107" i="103" s="1"/>
  <c r="H108" i="103" s="1"/>
  <c r="H109" i="103" s="1"/>
  <c r="H110" i="103" s="1"/>
  <c r="H111" i="103" s="1"/>
  <c r="H112" i="103" s="1"/>
  <c r="H113" i="103" s="1"/>
  <c r="H114" i="103" s="1"/>
  <c r="H115" i="103" s="1"/>
  <c r="H116" i="103" s="1"/>
  <c r="H117" i="103" s="1"/>
  <c r="H118" i="103" s="1"/>
  <c r="H119" i="103" s="1"/>
  <c r="H120" i="103" s="1"/>
  <c r="H121" i="103" s="1"/>
  <c r="H122" i="103" s="1"/>
  <c r="H123" i="103" s="1"/>
  <c r="H124" i="103" s="1"/>
  <c r="H125" i="103" s="1"/>
  <c r="H126" i="103" s="1"/>
  <c r="H127" i="103" s="1"/>
  <c r="H128" i="103" s="1"/>
  <c r="H129" i="103" s="1"/>
  <c r="H130" i="103" s="1"/>
  <c r="H131" i="103" s="1"/>
  <c r="H132" i="103" s="1"/>
  <c r="H133" i="103" s="1"/>
  <c r="H134" i="103" s="1"/>
  <c r="H135" i="103" s="1"/>
  <c r="H136" i="103" s="1"/>
  <c r="H137" i="103" s="1"/>
  <c r="H138" i="103" s="1"/>
  <c r="H139" i="103" l="1"/>
  <c r="H4" i="104" s="1"/>
  <c r="H5" i="104" s="1"/>
  <c r="H6" i="104" s="1"/>
  <c r="H7" i="104" s="1"/>
  <c r="H8" i="104" s="1"/>
  <c r="H9" i="104" s="1"/>
  <c r="H10" i="104" s="1"/>
  <c r="H11" i="104" s="1"/>
  <c r="H12" i="104" s="1"/>
  <c r="H13" i="104" s="1"/>
  <c r="H14" i="104" s="1"/>
  <c r="H15" i="104" s="1"/>
  <c r="H16" i="104" s="1"/>
  <c r="H17" i="104" s="1"/>
  <c r="H18" i="104" s="1"/>
  <c r="H19" i="104" s="1"/>
  <c r="H20" i="104" s="1"/>
  <c r="H21" i="104" s="1"/>
  <c r="H22" i="104" s="1"/>
  <c r="H23" i="104" s="1"/>
  <c r="H24" i="104" s="1"/>
  <c r="H25" i="104" s="1"/>
  <c r="H26" i="104" s="1"/>
  <c r="H27" i="104" s="1"/>
  <c r="H28" i="104" s="1"/>
  <c r="H29" i="104" s="1"/>
  <c r="H30" i="104" s="1"/>
  <c r="H31" i="104" s="1"/>
  <c r="H32" i="104" s="1"/>
  <c r="H33" i="104" s="1"/>
  <c r="H34" i="104" s="1"/>
  <c r="H35" i="104" s="1"/>
  <c r="H36" i="104" s="1"/>
  <c r="H37" i="104" s="1"/>
  <c r="H38" i="104" s="1"/>
  <c r="H39" i="104" s="1"/>
  <c r="H40" i="104" s="1"/>
  <c r="H41" i="104" s="1"/>
  <c r="H42" i="104" s="1"/>
  <c r="H43" i="104" s="1"/>
  <c r="H44" i="104" s="1"/>
  <c r="H45" i="104" s="1"/>
  <c r="H46" i="104" s="1"/>
  <c r="H47" i="104" s="1"/>
  <c r="H48" i="104" s="1"/>
  <c r="H49" i="104" s="1"/>
  <c r="H50" i="104" s="1"/>
  <c r="H51" i="104" s="1"/>
  <c r="H52" i="104" s="1"/>
  <c r="H53" i="104" s="1"/>
  <c r="H54" i="104" s="1"/>
  <c r="H55" i="104" s="1"/>
  <c r="H56" i="104" s="1"/>
  <c r="H57" i="104" s="1"/>
  <c r="H58" i="104" s="1"/>
  <c r="H59" i="104" s="1"/>
  <c r="H60" i="104" s="1"/>
  <c r="H61" i="104" s="1"/>
  <c r="H62" i="104" s="1"/>
  <c r="H63" i="104" s="1"/>
  <c r="H64" i="104" s="1"/>
  <c r="H65" i="104" s="1"/>
  <c r="H66" i="104" s="1"/>
  <c r="H67" i="104" s="1"/>
  <c r="H68" i="104" s="1"/>
  <c r="H69" i="104" s="1"/>
  <c r="H70" i="104" s="1"/>
  <c r="H71" i="104" s="1"/>
  <c r="H72" i="104" s="1"/>
  <c r="H73" i="104" s="1"/>
  <c r="H74" i="104" s="1"/>
  <c r="H75" i="104" s="1"/>
  <c r="H76" i="104" s="1"/>
  <c r="H77" i="104" s="1"/>
  <c r="H78" i="104" s="1"/>
  <c r="H79" i="104" s="1"/>
  <c r="H80" i="104" s="1"/>
  <c r="H81" i="104" s="1"/>
  <c r="H82" i="104" s="1"/>
  <c r="H83" i="104" s="1"/>
  <c r="H84" i="104" s="1"/>
  <c r="H85" i="104" s="1"/>
  <c r="H86" i="104" s="1"/>
  <c r="H87" i="104" s="1"/>
  <c r="H88" i="104" s="1"/>
  <c r="H89" i="104" s="1"/>
  <c r="H90" i="104" s="1"/>
  <c r="H91" i="104" s="1"/>
  <c r="H92" i="104" s="1"/>
  <c r="H93" i="104" s="1"/>
  <c r="H94" i="104" s="1"/>
  <c r="H95" i="104" s="1"/>
  <c r="H96" i="104" s="1"/>
  <c r="H97" i="104" s="1"/>
  <c r="H98" i="104" s="1"/>
  <c r="H99" i="104" s="1"/>
  <c r="H100" i="104" s="1"/>
  <c r="H101" i="104" s="1"/>
  <c r="H102" i="104" s="1"/>
  <c r="H103" i="104" s="1"/>
  <c r="H104" i="104" s="1"/>
  <c r="H105" i="104" s="1"/>
  <c r="H106" i="104" s="1"/>
  <c r="H107" i="104" s="1"/>
  <c r="H108" i="104" s="1"/>
  <c r="H109" i="104" s="1"/>
  <c r="H110" i="104" s="1"/>
  <c r="H111" i="104" s="1"/>
  <c r="H112" i="104" s="1"/>
  <c r="H113" i="104" s="1"/>
  <c r="H114" i="104" s="1"/>
  <c r="H115" i="104" s="1"/>
  <c r="H116" i="104" s="1"/>
  <c r="H117" i="104" s="1"/>
  <c r="H118" i="104" s="1"/>
  <c r="H119" i="104" s="1"/>
  <c r="H120" i="104" s="1"/>
  <c r="H121" i="104" s="1"/>
  <c r="H122" i="104" s="1"/>
  <c r="H123" i="104" s="1"/>
  <c r="H124" i="104" s="1"/>
  <c r="H125" i="104" s="1"/>
  <c r="H126" i="104" s="1"/>
  <c r="H127" i="104" s="1"/>
  <c r="H128" i="104" s="1"/>
  <c r="H129" i="104" s="1"/>
  <c r="H130" i="104" s="1"/>
  <c r="H131" i="104" s="1"/>
  <c r="H132" i="104" s="1"/>
  <c r="H133" i="104" s="1"/>
  <c r="H134" i="104" s="1"/>
  <c r="H135" i="104" s="1"/>
  <c r="H136" i="104" s="1"/>
  <c r="H137" i="104" s="1"/>
  <c r="H138" i="104" s="1"/>
  <c r="H139" i="104" l="1"/>
  <c r="H4" i="105" s="1"/>
  <c r="H5" i="105" s="1"/>
  <c r="H6" i="105" s="1"/>
  <c r="H7" i="105" s="1"/>
  <c r="H8" i="105" s="1"/>
  <c r="H9" i="105" s="1"/>
  <c r="H10" i="105" s="1"/>
  <c r="H11" i="105" s="1"/>
  <c r="H12" i="105" s="1"/>
  <c r="H13" i="105" s="1"/>
  <c r="H14" i="105" s="1"/>
  <c r="H15" i="105" s="1"/>
  <c r="H16" i="105" s="1"/>
  <c r="H17" i="105" s="1"/>
  <c r="H18" i="105" s="1"/>
  <c r="H19" i="105" s="1"/>
  <c r="H20" i="105" s="1"/>
  <c r="H21" i="105" s="1"/>
  <c r="H22" i="105" s="1"/>
  <c r="H23" i="105" s="1"/>
  <c r="H24" i="105" s="1"/>
  <c r="H25" i="105" s="1"/>
  <c r="H26" i="105" s="1"/>
  <c r="H27" i="105" s="1"/>
  <c r="H28" i="105" s="1"/>
  <c r="H29" i="105" s="1"/>
  <c r="H30" i="105" s="1"/>
  <c r="H31" i="105" s="1"/>
  <c r="H32" i="105" s="1"/>
  <c r="H33" i="105" s="1"/>
  <c r="H34" i="105" s="1"/>
  <c r="H35" i="105" s="1"/>
  <c r="H36" i="105" s="1"/>
  <c r="H37" i="105" s="1"/>
  <c r="H38" i="105" s="1"/>
  <c r="H39" i="105" s="1"/>
  <c r="H40" i="105" s="1"/>
  <c r="H41" i="105" s="1"/>
  <c r="H42" i="105" s="1"/>
  <c r="H43" i="105" s="1"/>
  <c r="H44" i="105" s="1"/>
  <c r="H45" i="105" s="1"/>
  <c r="H46" i="105" s="1"/>
  <c r="H47" i="105" s="1"/>
  <c r="H48" i="105" s="1"/>
  <c r="H49" i="105" s="1"/>
  <c r="H50" i="105" s="1"/>
  <c r="H51" i="105" s="1"/>
  <c r="H52" i="105" s="1"/>
  <c r="H53" i="105" s="1"/>
  <c r="H54" i="105" s="1"/>
  <c r="H55" i="105" s="1"/>
  <c r="H56" i="105" s="1"/>
  <c r="H57" i="105" s="1"/>
  <c r="H58" i="105" s="1"/>
  <c r="H59" i="105" s="1"/>
  <c r="H60" i="105" s="1"/>
  <c r="H61" i="105" s="1"/>
  <c r="H62" i="105" s="1"/>
  <c r="H63" i="105" s="1"/>
  <c r="H64" i="105" s="1"/>
  <c r="H65" i="105" s="1"/>
  <c r="H66" i="105" s="1"/>
  <c r="H67" i="105" s="1"/>
  <c r="H68" i="105" s="1"/>
  <c r="H69" i="105" s="1"/>
  <c r="H70" i="105" s="1"/>
  <c r="H71" i="105" s="1"/>
  <c r="H72" i="105" s="1"/>
  <c r="H73" i="105" s="1"/>
  <c r="H74" i="105" s="1"/>
  <c r="H75" i="105" s="1"/>
  <c r="H76" i="105" s="1"/>
  <c r="H77" i="105" s="1"/>
  <c r="H78" i="105" s="1"/>
  <c r="H79" i="105" s="1"/>
  <c r="H80" i="105" s="1"/>
  <c r="H81" i="105" s="1"/>
  <c r="H82" i="105" s="1"/>
  <c r="H83" i="105" s="1"/>
  <c r="H84" i="105" s="1"/>
  <c r="H85" i="105" s="1"/>
  <c r="H86" i="105" s="1"/>
  <c r="H87" i="105" s="1"/>
  <c r="H88" i="105" s="1"/>
  <c r="H89" i="105" s="1"/>
  <c r="H90" i="105" s="1"/>
  <c r="H91" i="105" s="1"/>
  <c r="H92" i="105" s="1"/>
  <c r="H93" i="105" s="1"/>
  <c r="H94" i="105" s="1"/>
  <c r="H95" i="105" s="1"/>
  <c r="H96" i="105" s="1"/>
  <c r="H97" i="105" s="1"/>
  <c r="H98" i="105" s="1"/>
  <c r="H99" i="105" s="1"/>
  <c r="H100" i="105" s="1"/>
  <c r="H101" i="105" s="1"/>
  <c r="H102" i="105" s="1"/>
  <c r="H103" i="105" s="1"/>
  <c r="H104" i="105" s="1"/>
  <c r="H105" i="105" s="1"/>
  <c r="H106" i="105" s="1"/>
  <c r="H107" i="105" s="1"/>
  <c r="H108" i="105" s="1"/>
  <c r="H109" i="105" s="1"/>
  <c r="H110" i="105" s="1"/>
  <c r="H111" i="105" s="1"/>
  <c r="H112" i="105" s="1"/>
  <c r="H113" i="105" s="1"/>
  <c r="H114" i="105" s="1"/>
  <c r="H115" i="105" s="1"/>
  <c r="H116" i="105" s="1"/>
  <c r="H117" i="105" s="1"/>
  <c r="H118" i="105" s="1"/>
  <c r="H119" i="105" s="1"/>
  <c r="H120" i="105" s="1"/>
  <c r="H121" i="105" s="1"/>
  <c r="H122" i="105" s="1"/>
  <c r="H123" i="105" s="1"/>
  <c r="H124" i="105" s="1"/>
  <c r="H125" i="105" s="1"/>
  <c r="H126" i="105" s="1"/>
  <c r="H127" i="105" s="1"/>
  <c r="H128" i="105" s="1"/>
  <c r="H129" i="105" s="1"/>
  <c r="H130" i="105" s="1"/>
  <c r="H131" i="105" s="1"/>
  <c r="H132" i="105" s="1"/>
  <c r="H133" i="105" s="1"/>
  <c r="H134" i="105" s="1"/>
  <c r="H135" i="105" s="1"/>
  <c r="H136" i="105" s="1"/>
  <c r="H137" i="105" s="1"/>
  <c r="H138" i="105" s="1"/>
  <c r="H139" i="105" l="1"/>
  <c r="H4" i="106" s="1"/>
  <c r="H5" i="106" s="1"/>
  <c r="H6" i="106" s="1"/>
  <c r="H7" i="106" s="1"/>
  <c r="H8" i="106" s="1"/>
  <c r="H9" i="106" s="1"/>
  <c r="H10" i="106" s="1"/>
  <c r="H11" i="106" s="1"/>
  <c r="H12" i="106" s="1"/>
  <c r="H13" i="106" s="1"/>
  <c r="H14" i="106" s="1"/>
  <c r="H15" i="106" s="1"/>
  <c r="H16" i="106" s="1"/>
  <c r="H17" i="106" s="1"/>
  <c r="H18" i="106" s="1"/>
  <c r="H19" i="106" s="1"/>
  <c r="H20" i="106" s="1"/>
  <c r="H21" i="106" s="1"/>
  <c r="H22" i="106" s="1"/>
  <c r="H23" i="106" s="1"/>
  <c r="H24" i="106" s="1"/>
  <c r="H25" i="106" s="1"/>
  <c r="H26" i="106" s="1"/>
  <c r="H27" i="106" s="1"/>
  <c r="H28" i="106" s="1"/>
  <c r="H29" i="106" s="1"/>
  <c r="H30" i="106" s="1"/>
  <c r="H31" i="106" s="1"/>
  <c r="H32" i="106" s="1"/>
  <c r="H33" i="106" s="1"/>
  <c r="H34" i="106" s="1"/>
  <c r="H35" i="106" s="1"/>
  <c r="H36" i="106" s="1"/>
  <c r="H37" i="106" s="1"/>
  <c r="H38" i="106" s="1"/>
  <c r="H39" i="106" s="1"/>
  <c r="H40" i="106" s="1"/>
  <c r="H41" i="106" s="1"/>
  <c r="H42" i="106" s="1"/>
  <c r="H43" i="106" s="1"/>
  <c r="H44" i="106" s="1"/>
  <c r="H45" i="106" s="1"/>
  <c r="H46" i="106" s="1"/>
  <c r="H47" i="106" s="1"/>
  <c r="H48" i="106" s="1"/>
  <c r="H49" i="106" s="1"/>
  <c r="H50" i="106" s="1"/>
  <c r="H51" i="106" s="1"/>
  <c r="H52" i="106" s="1"/>
  <c r="H53" i="106" s="1"/>
  <c r="H54" i="106" s="1"/>
  <c r="H55" i="106" s="1"/>
  <c r="H56" i="106" s="1"/>
  <c r="H57" i="106" s="1"/>
  <c r="H58" i="106" s="1"/>
  <c r="H59" i="106" s="1"/>
  <c r="H60" i="106" s="1"/>
  <c r="H61" i="106" s="1"/>
  <c r="H62" i="106" s="1"/>
  <c r="H63" i="106" s="1"/>
  <c r="H64" i="106" s="1"/>
  <c r="H65" i="106" s="1"/>
  <c r="H66" i="106" s="1"/>
  <c r="H67" i="106" s="1"/>
  <c r="H68" i="106" s="1"/>
  <c r="H69" i="106" s="1"/>
  <c r="H70" i="106" s="1"/>
  <c r="H71" i="106" s="1"/>
  <c r="H72" i="106" s="1"/>
  <c r="H73" i="106" s="1"/>
  <c r="H74" i="106" s="1"/>
  <c r="H75" i="106" s="1"/>
  <c r="H76" i="106" s="1"/>
  <c r="H77" i="106" s="1"/>
  <c r="H78" i="106" s="1"/>
  <c r="H79" i="106" s="1"/>
  <c r="H80" i="106" s="1"/>
  <c r="H81" i="106" s="1"/>
  <c r="H82" i="106" s="1"/>
  <c r="H83" i="106" s="1"/>
  <c r="H84" i="106" s="1"/>
  <c r="H85" i="106" s="1"/>
  <c r="H86" i="106" s="1"/>
  <c r="H87" i="106" s="1"/>
  <c r="H88" i="106" s="1"/>
  <c r="H89" i="106" s="1"/>
  <c r="H90" i="106" s="1"/>
  <c r="H91" i="106" s="1"/>
  <c r="H92" i="106" s="1"/>
  <c r="H93" i="106" s="1"/>
  <c r="H94" i="106" s="1"/>
  <c r="H95" i="106" s="1"/>
  <c r="H96" i="106" s="1"/>
  <c r="H97" i="106" s="1"/>
  <c r="H98" i="106" s="1"/>
  <c r="H99" i="106" s="1"/>
  <c r="H100" i="106" s="1"/>
  <c r="H101" i="106" s="1"/>
  <c r="H102" i="106" s="1"/>
  <c r="H103" i="106" s="1"/>
  <c r="H104" i="106" s="1"/>
  <c r="H105" i="106" s="1"/>
  <c r="H106" i="106" s="1"/>
  <c r="H107" i="106" s="1"/>
  <c r="H108" i="106" s="1"/>
  <c r="H109" i="106" s="1"/>
  <c r="H110" i="106" s="1"/>
  <c r="H111" i="106" s="1"/>
  <c r="H112" i="106" s="1"/>
  <c r="H113" i="106" s="1"/>
  <c r="H114" i="106" s="1"/>
  <c r="H115" i="106" s="1"/>
  <c r="H116" i="106" s="1"/>
  <c r="H117" i="106" s="1"/>
  <c r="H118" i="106" s="1"/>
  <c r="H119" i="106" s="1"/>
  <c r="H120" i="106" s="1"/>
  <c r="H121" i="106" s="1"/>
  <c r="H122" i="106" s="1"/>
  <c r="H123" i="106" s="1"/>
  <c r="H124" i="106" s="1"/>
  <c r="H125" i="106" s="1"/>
  <c r="H126" i="106" s="1"/>
  <c r="H127" i="106" s="1"/>
  <c r="H128" i="106" s="1"/>
  <c r="H129" i="106" s="1"/>
  <c r="H130" i="106" s="1"/>
  <c r="H131" i="106" s="1"/>
  <c r="H132" i="106" s="1"/>
  <c r="H133" i="106" s="1"/>
  <c r="H134" i="106" s="1"/>
  <c r="H135" i="106" s="1"/>
  <c r="H136" i="106" s="1"/>
  <c r="H137" i="106" s="1"/>
  <c r="H138" i="106" s="1"/>
  <c r="H139" i="106" l="1"/>
  <c r="H4" i="107" s="1"/>
  <c r="H5" i="107" s="1"/>
  <c r="H6" i="107" s="1"/>
  <c r="H7" i="107" s="1"/>
  <c r="H8" i="107" s="1"/>
  <c r="H9" i="107" s="1"/>
  <c r="H10" i="107" s="1"/>
  <c r="H11" i="107" s="1"/>
  <c r="H12" i="107" s="1"/>
  <c r="H13" i="107" s="1"/>
  <c r="H14" i="107" s="1"/>
  <c r="H15" i="107" s="1"/>
  <c r="H16" i="107" s="1"/>
  <c r="H17" i="107" s="1"/>
  <c r="H18" i="107" s="1"/>
  <c r="H19" i="107" s="1"/>
  <c r="H20" i="107" s="1"/>
  <c r="H21" i="107" s="1"/>
  <c r="H22" i="107" s="1"/>
  <c r="H23" i="107" s="1"/>
  <c r="H24" i="107" s="1"/>
  <c r="H25" i="107" s="1"/>
  <c r="H26" i="107" s="1"/>
  <c r="H27" i="107" s="1"/>
  <c r="H28" i="107" s="1"/>
  <c r="H29" i="107" s="1"/>
  <c r="H30" i="107" s="1"/>
  <c r="H31" i="107" s="1"/>
  <c r="H32" i="107" s="1"/>
  <c r="H33" i="107" s="1"/>
  <c r="H34" i="107" s="1"/>
  <c r="H35" i="107" s="1"/>
  <c r="H36" i="107" s="1"/>
  <c r="H37" i="107" s="1"/>
  <c r="H38" i="107" s="1"/>
  <c r="H39" i="107" s="1"/>
  <c r="H40" i="107" s="1"/>
  <c r="H41" i="107" s="1"/>
  <c r="H42" i="107" s="1"/>
  <c r="H43" i="107" s="1"/>
  <c r="H44" i="107" s="1"/>
  <c r="H45" i="107" s="1"/>
  <c r="H46" i="107" s="1"/>
  <c r="H47" i="107" s="1"/>
  <c r="H48" i="107" s="1"/>
  <c r="H49" i="107" s="1"/>
  <c r="H50" i="107" s="1"/>
  <c r="H51" i="107" s="1"/>
  <c r="H52" i="107" s="1"/>
  <c r="H53" i="107" s="1"/>
  <c r="H54" i="107" s="1"/>
  <c r="H55" i="107" s="1"/>
  <c r="H56" i="107" s="1"/>
  <c r="H57" i="107" s="1"/>
  <c r="H58" i="107" s="1"/>
  <c r="H59" i="107" s="1"/>
  <c r="H60" i="107" s="1"/>
  <c r="H61" i="107" s="1"/>
  <c r="H62" i="107" s="1"/>
  <c r="H63" i="107" s="1"/>
  <c r="H64" i="107" s="1"/>
  <c r="H65" i="107" s="1"/>
  <c r="H66" i="107" s="1"/>
  <c r="H67" i="107" s="1"/>
  <c r="H68" i="107" s="1"/>
  <c r="H69" i="107" s="1"/>
  <c r="H70" i="107" s="1"/>
  <c r="H71" i="107" s="1"/>
  <c r="H72" i="107" s="1"/>
  <c r="H73" i="107" s="1"/>
  <c r="H74" i="107" s="1"/>
  <c r="H75" i="107" s="1"/>
  <c r="H76" i="107" s="1"/>
  <c r="H77" i="107" s="1"/>
  <c r="H78" i="107" s="1"/>
  <c r="H79" i="107" s="1"/>
  <c r="H80" i="107" s="1"/>
  <c r="H81" i="107" s="1"/>
  <c r="H82" i="107" s="1"/>
  <c r="H83" i="107" s="1"/>
  <c r="H84" i="107" s="1"/>
  <c r="H85" i="107" s="1"/>
  <c r="H86" i="107" s="1"/>
  <c r="H87" i="107" s="1"/>
  <c r="H88" i="107" s="1"/>
  <c r="H89" i="107" s="1"/>
  <c r="H90" i="107" s="1"/>
  <c r="H91" i="107" s="1"/>
  <c r="H92" i="107" s="1"/>
  <c r="H93" i="107" s="1"/>
  <c r="H94" i="107" s="1"/>
  <c r="H95" i="107" s="1"/>
  <c r="H96" i="107" s="1"/>
  <c r="H97" i="107" s="1"/>
  <c r="H98" i="107" s="1"/>
  <c r="H99" i="107" s="1"/>
  <c r="H100" i="107" s="1"/>
  <c r="H101" i="107" s="1"/>
  <c r="H102" i="107" s="1"/>
  <c r="H103" i="107" s="1"/>
  <c r="H104" i="107" s="1"/>
  <c r="H105" i="107" s="1"/>
  <c r="H106" i="107" s="1"/>
  <c r="H107" i="107" s="1"/>
  <c r="H108" i="107" s="1"/>
  <c r="H109" i="107" s="1"/>
  <c r="H110" i="107" s="1"/>
  <c r="H111" i="107" s="1"/>
  <c r="H112" i="107" s="1"/>
  <c r="H113" i="107" s="1"/>
  <c r="H114" i="107" s="1"/>
  <c r="H115" i="107" s="1"/>
  <c r="H116" i="107" s="1"/>
  <c r="H117" i="107" s="1"/>
  <c r="H118" i="107" s="1"/>
  <c r="H119" i="107" s="1"/>
  <c r="H120" i="107" s="1"/>
  <c r="H121" i="107" s="1"/>
  <c r="H122" i="107" s="1"/>
  <c r="H123" i="107" s="1"/>
  <c r="H124" i="107" s="1"/>
  <c r="H125" i="107" s="1"/>
  <c r="H126" i="107" s="1"/>
  <c r="H127" i="107" s="1"/>
  <c r="H128" i="107" s="1"/>
  <c r="H129" i="107" s="1"/>
  <c r="H130" i="107" s="1"/>
  <c r="H131" i="107" s="1"/>
  <c r="H132" i="107" s="1"/>
  <c r="H133" i="107" s="1"/>
  <c r="H134" i="107" s="1"/>
  <c r="H135" i="107" s="1"/>
  <c r="H136" i="107" s="1"/>
  <c r="H137" i="107" s="1"/>
  <c r="H138" i="107" s="1"/>
  <c r="H139" i="10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Dario D'Acquarica</author>
  </authors>
  <commentList>
    <comment ref="J4" authorId="0" shapeId="0" xr:uid="{00000000-0006-0000-0000-000001000000}">
      <text>
        <r>
          <rPr>
            <b/>
            <sz val="10"/>
            <color indexed="81"/>
            <rFont val="Arial"/>
            <family val="2"/>
          </rPr>
          <t>Wenn MWSt-Satz Alt = Neu, dann 0 erfassen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Dario D'Acquarica</author>
  </authors>
  <commentList>
    <comment ref="J4" authorId="0" shapeId="0" xr:uid="{00000000-0006-0000-0900-000001000000}">
      <text>
        <r>
          <rPr>
            <b/>
            <sz val="10"/>
            <color indexed="81"/>
            <rFont val="Arial"/>
            <family val="2"/>
          </rPr>
          <t>Wenn MWSt-Satz Alt = Neu, dann 0 erfassen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Dario D'Acquarica</author>
  </authors>
  <commentList>
    <comment ref="J4" authorId="0" shapeId="0" xr:uid="{00000000-0006-0000-0A00-000001000000}">
      <text>
        <r>
          <rPr>
            <b/>
            <sz val="10"/>
            <color indexed="81"/>
            <rFont val="Arial"/>
            <family val="2"/>
          </rPr>
          <t>Wenn MWSt-Satz Alt = Neu, dann 0 erfassen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Dario D'Acquarica</author>
  </authors>
  <commentList>
    <comment ref="J4" authorId="0" shapeId="0" xr:uid="{00000000-0006-0000-0B00-000001000000}">
      <text>
        <r>
          <rPr>
            <b/>
            <sz val="10"/>
            <color indexed="81"/>
            <rFont val="Arial"/>
            <family val="2"/>
          </rPr>
          <t>Wenn MWSt-Satz Alt = Neu, dann 0 erfassen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Dario D'Acquarica</author>
  </authors>
  <commentList>
    <comment ref="J4" authorId="0" shapeId="0" xr:uid="{00000000-0006-0000-0100-000001000000}">
      <text>
        <r>
          <rPr>
            <b/>
            <sz val="10"/>
            <color indexed="81"/>
            <rFont val="Arial"/>
            <family val="2"/>
          </rPr>
          <t>Wenn MWSt-Satz Alt = Neu, dann 0 erfassen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Dario D'Acquarica</author>
  </authors>
  <commentList>
    <comment ref="J4" authorId="0" shapeId="0" xr:uid="{00000000-0006-0000-0200-000001000000}">
      <text>
        <r>
          <rPr>
            <b/>
            <sz val="10"/>
            <color indexed="81"/>
            <rFont val="Arial"/>
            <family val="2"/>
          </rPr>
          <t>Wenn MWSt-Satz Alt = Neu, dann 0 erfassen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Dario D'Acquarica</author>
  </authors>
  <commentList>
    <comment ref="J4" authorId="0" shapeId="0" xr:uid="{00000000-0006-0000-0300-000001000000}">
      <text>
        <r>
          <rPr>
            <b/>
            <sz val="10"/>
            <color indexed="81"/>
            <rFont val="Arial"/>
            <family val="2"/>
          </rPr>
          <t>Wenn MWSt-Satz Alt = Neu, dann 0 erfassen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Dario D'Acquarica</author>
  </authors>
  <commentList>
    <comment ref="J4" authorId="0" shapeId="0" xr:uid="{00000000-0006-0000-0400-000001000000}">
      <text>
        <r>
          <rPr>
            <b/>
            <sz val="10"/>
            <color indexed="81"/>
            <rFont val="Arial"/>
            <family val="2"/>
          </rPr>
          <t>Wenn MWSt-Satz Alt = Neu, dann 0 erfassen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Dario D'Acquarica</author>
  </authors>
  <commentList>
    <comment ref="J4" authorId="0" shapeId="0" xr:uid="{00000000-0006-0000-0500-000001000000}">
      <text>
        <r>
          <rPr>
            <b/>
            <sz val="10"/>
            <color indexed="81"/>
            <rFont val="Arial"/>
            <family val="2"/>
          </rPr>
          <t>Wenn MWSt-Satz Alt = Neu, dann 0 erfassen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Dario D'Acquarica</author>
  </authors>
  <commentList>
    <comment ref="J4" authorId="0" shapeId="0" xr:uid="{00000000-0006-0000-0600-000001000000}">
      <text>
        <r>
          <rPr>
            <b/>
            <sz val="10"/>
            <color indexed="81"/>
            <rFont val="Arial"/>
            <family val="2"/>
          </rPr>
          <t>Wenn MWSt-Satz Alt = Neu, dann 0 erfassen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Dario D'Acquarica</author>
  </authors>
  <commentList>
    <comment ref="J4" authorId="0" shapeId="0" xr:uid="{00000000-0006-0000-0700-000001000000}">
      <text>
        <r>
          <rPr>
            <b/>
            <sz val="10"/>
            <color indexed="81"/>
            <rFont val="Arial"/>
            <family val="2"/>
          </rPr>
          <t>Wenn MWSt-Satz Alt = Neu, dann 0 erfassen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Dario D'Acquarica</author>
  </authors>
  <commentList>
    <comment ref="J4" authorId="0" shapeId="0" xr:uid="{00000000-0006-0000-0800-000001000000}">
      <text>
        <r>
          <rPr>
            <b/>
            <sz val="10"/>
            <color indexed="81"/>
            <rFont val="Arial"/>
            <family val="2"/>
          </rPr>
          <t>Wenn MWSt-Satz Alt = Neu, dann 0 erfassen</t>
        </r>
      </text>
    </comment>
  </commentList>
</comments>
</file>

<file path=xl/sharedStrings.xml><?xml version="1.0" encoding="utf-8"?>
<sst xmlns="http://schemas.openxmlformats.org/spreadsheetml/2006/main" count="497" uniqueCount="66">
  <si>
    <t>VSBn</t>
  </si>
  <si>
    <t>UStn</t>
  </si>
  <si>
    <t>MWST-Code</t>
  </si>
  <si>
    <t>UStg</t>
  </si>
  <si>
    <t>UStgSpez</t>
  </si>
  <si>
    <t>UStnSpez</t>
  </si>
  <si>
    <t>UStr</t>
  </si>
  <si>
    <t>UStrSpez</t>
  </si>
  <si>
    <t>VSBg</t>
  </si>
  <si>
    <t>VSBgSpez</t>
  </si>
  <si>
    <t>VSBnSpez</t>
  </si>
  <si>
    <t>VSBr</t>
  </si>
  <si>
    <t>VSBrSpez</t>
  </si>
  <si>
    <t>VSMg</t>
  </si>
  <si>
    <t>VSMgSpez</t>
  </si>
  <si>
    <t>VSMn</t>
  </si>
  <si>
    <t>VSMnSpez</t>
  </si>
  <si>
    <t>VSMr</t>
  </si>
  <si>
    <t>VSMrSpez</t>
  </si>
  <si>
    <t>Neu</t>
  </si>
  <si>
    <t>Alt</t>
  </si>
  <si>
    <t>Kassabuch optimiert für Topal-Import.</t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</si>
  <si>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MWSt-Sätze können mittels Liste ausgewählt werden (verringert Risiko von falschen MWSt-Sätzen)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</si>
  <si>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MWSt-Code (Normale und Spez) für Topal werden im Hintergrund automatisch generiert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</si>
  <si>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Bei Minussaldo wird die Zelle rot angezeigt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</si>
  <si>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Erfasste Transaktionen vor dem Import auf ungewöhnliche Posten sichten.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</si>
  <si>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In der Import-Funktion von Topal müssen Spalten definiert werden.</t>
    </r>
  </si>
  <si>
    <t>Jahr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</si>
  <si>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</si>
  <si>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</si>
  <si>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</si>
  <si>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</si>
  <si>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</si>
  <si>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</si>
  <si>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</si>
  <si>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</si>
  <si>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</si>
  <si>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</si>
  <si>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</si>
  <si>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</si>
  <si>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r>
      <t>Bei Schaltjahr Formel anpassen =DATUM($B$1;2;</t>
    </r>
    <r>
      <rPr>
        <b/>
        <sz val="10"/>
        <color rgb="FFFF0000"/>
        <rFont val="Arial"/>
        <family val="2"/>
      </rPr>
      <t>28</t>
    </r>
    <r>
      <rPr>
        <sz val="10"/>
        <rFont val="Arial"/>
        <family val="2"/>
      </rPr>
      <t>)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</si>
  <si>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Falsches Datum im falschen Monat erzeugt eine Fehlermeldung. Zwingend Eingabe korrektes Datum.</t>
    </r>
  </si>
  <si>
    <r>
      <t>·</t>
    </r>
    <r>
      <rPr>
        <b/>
        <sz val="7"/>
        <color rgb="FFFF0000"/>
        <rFont val="Times New Roman"/>
        <family val="1"/>
      </rPr>
      <t>      </t>
    </r>
    <r>
      <rPr>
        <b/>
        <sz val="11"/>
        <color rgb="FFFF0000"/>
        <rFont val="Arial"/>
        <family val="2"/>
      </rPr>
      <t>Jedes Jahre die neue Jahreszahl im Arbeitsblatt "Setting Datum" erfassen (Achtung Schaltjahr beachten)</t>
    </r>
  </si>
  <si>
    <r>
      <t>·</t>
    </r>
    <r>
      <rPr>
        <b/>
        <sz val="7"/>
        <color rgb="FFFF0000"/>
        <rFont val="Times New Roman"/>
        <family val="1"/>
      </rPr>
      <t>      </t>
    </r>
    <r>
      <rPr>
        <b/>
        <sz val="11"/>
        <color rgb="FFFF0000"/>
        <rFont val="Arial"/>
        <family val="2"/>
      </rPr>
      <t>MWSt-Sätze bei Spalten I-K im Arbeitsblatt Januar hinterlegen. Restliche Monate sind verknüpft.</t>
    </r>
  </si>
  <si>
    <t>Date</t>
  </si>
  <si>
    <t>Compte</t>
  </si>
  <si>
    <t>TVA</t>
  </si>
  <si>
    <t>Solde</t>
  </si>
  <si>
    <t>Janvier</t>
  </si>
  <si>
    <t>Entreprise</t>
  </si>
  <si>
    <t>Février</t>
  </si>
  <si>
    <t>Mars</t>
  </si>
  <si>
    <t>Avril</t>
  </si>
  <si>
    <t>Juin</t>
  </si>
  <si>
    <t>Juillet</t>
  </si>
  <si>
    <t>Août</t>
  </si>
  <si>
    <t>Septembre</t>
  </si>
  <si>
    <t>Octobre</t>
  </si>
  <si>
    <t>Novembre</t>
  </si>
  <si>
    <t>Décembre</t>
  </si>
  <si>
    <t>Pièce</t>
  </si>
  <si>
    <t>Libellé</t>
  </si>
  <si>
    <t>Entrée</t>
  </si>
  <si>
    <t>Sortie</t>
  </si>
  <si>
    <t>Solde reporté</t>
  </si>
  <si>
    <t>Livre de caisse / Livre de poste / Livre de banque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</si>
</sst>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 * #,##0.00_ ;_ * \-#,##0.00_ ;_ * &quot;-&quot;??_ ;_ @_ "/>
    <numFmt numFmtId="164" formatCode="#,##0\ &quot;€&quot;;[Red]\-#,##0\ &quot;€&quot;"/>
    <numFmt numFmtId="165" formatCode="#,##0\ &quot;€&quot;;\-#,##0\ &quot;€&quot;"/>
    <numFmt numFmtId="166" formatCode="_-* #,##0\ &quot;€&quot;_-;\-* #,##0\ &quot;€&quot;_-;_-* &quot;-&quot;\ &quot;€&quot;_-;_-@_-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1"/>
      <name val="Arial"/>
      <family val="2"/>
    </font>
    <font>
      <sz val="28"/>
      <name val="Calibri Light"/>
      <family val="2"/>
    </font>
    <font>
      <sz val="11"/>
      <name val="Arial"/>
      <family val="2"/>
    </font>
    <font>
      <sz val="11"/>
      <name val="Symbol"/>
      <family val="1"/>
      <charset val="2"/>
    </font>
    <font>
      <sz val="7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7"/>
      <color theme="0"/>
      <name val="Calibri"/>
      <family val="2"/>
      <scheme val="minor"/>
    </font>
    <font>
      <sz val="11"/>
      <color rgb="FF0B744D"/>
      <name val="Calibri"/>
      <family val="2"/>
      <scheme val="minor"/>
    </font>
    <font>
      <sz val="72"/>
      <color theme="0"/>
      <name val="Cambria"/>
      <family val="2"/>
      <scheme val="maj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Symbol"/>
      <family val="1"/>
      <charset val="2"/>
    </font>
    <font>
      <b/>
      <sz val="7"/>
      <color rgb="FFFF0000"/>
      <name val="Times New Roman"/>
      <family val="1"/>
    </font>
    <font>
      <b/>
      <sz val="11"/>
      <color rgb="FFFF0000"/>
      <name val="Arial"/>
      <family val="2"/>
    </font>
    <font>
      <b/>
      <sz val="14"/>
      <name val="Segoe UI"/>
      <family val="2"/>
    </font>
    <font>
      <b/>
      <sz val="11"/>
      <name val="Segoe UI"/>
      <family val="2"/>
    </font>
    <font>
      <sz val="12"/>
      <name val="Segoe UI"/>
      <family val="2"/>
    </font>
    <font>
      <sz val="14"/>
      <name val="Segoe UI"/>
      <family val="2"/>
    </font>
    <font>
      <b/>
      <sz val="10"/>
      <name val="Segoe UI"/>
      <family val="2"/>
    </font>
    <font>
      <b/>
      <i/>
      <sz val="10"/>
      <name val="Segoe UI"/>
      <family val="2"/>
    </font>
    <font>
      <sz val="10"/>
      <name val="Segoe UI"/>
      <family val="2"/>
    </font>
    <font>
      <i/>
      <sz val="10"/>
      <name val="Segoe UI"/>
      <family val="2"/>
    </font>
    <font>
      <sz val="10"/>
      <color rgb="FFFF0000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21734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9E4F9"/>
        <bgColor indexed="64"/>
      </patternFill>
    </fill>
    <fill>
      <patternFill patternType="solid">
        <fgColor rgb="FFD9D9D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ck">
        <color rgb="FFF4B183"/>
      </left>
      <right style="thick">
        <color rgb="FFF4B183"/>
      </right>
      <top style="thick">
        <color rgb="FFF4B183"/>
      </top>
      <bottom style="thick">
        <color rgb="FFF4B183"/>
      </bottom>
      <diagonal/>
    </border>
    <border>
      <left/>
      <right style="thin">
        <color rgb="FF339966"/>
      </right>
      <top/>
      <bottom/>
      <diagonal/>
    </border>
    <border>
      <left style="thin">
        <color rgb="FF339966"/>
      </left>
      <right/>
      <top/>
      <bottom style="thin">
        <color rgb="FF339966"/>
      </bottom>
      <diagonal/>
    </border>
    <border>
      <left style="thin">
        <color rgb="FF339966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7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3" fillId="4" borderId="0" applyNumberFormat="0" applyProtection="0">
      <alignment horizontal="left" wrapText="1" indent="4"/>
    </xf>
    <xf numFmtId="0" fontId="14" fillId="4" borderId="0" applyNumberFormat="0" applyProtection="0">
      <alignment horizontal="left" wrapText="1" indent="4"/>
    </xf>
    <xf numFmtId="0" fontId="15" fillId="4" borderId="0" applyNumberFormat="0" applyBorder="0" applyProtection="0">
      <alignment horizontal="left" indent="1"/>
    </xf>
    <xf numFmtId="0" fontId="16" fillId="0" borderId="0"/>
    <xf numFmtId="0" fontId="1" fillId="5" borderId="19"/>
    <xf numFmtId="0" fontId="1" fillId="6" borderId="0"/>
    <xf numFmtId="0" fontId="12" fillId="7" borderId="0" applyNumberFormat="0" applyBorder="0" applyProtection="0"/>
    <xf numFmtId="0" fontId="1" fillId="6" borderId="20"/>
    <xf numFmtId="0" fontId="1" fillId="0" borderId="0"/>
    <xf numFmtId="0" fontId="12" fillId="0" borderId="0"/>
    <xf numFmtId="0" fontId="15" fillId="4" borderId="0" applyNumberFormat="0" applyBorder="0" applyProtection="0">
      <alignment horizontal="left" indent="1"/>
    </xf>
    <xf numFmtId="0" fontId="14" fillId="0" borderId="0" applyFill="0" applyBorder="0">
      <alignment wrapText="1"/>
    </xf>
    <xf numFmtId="0" fontId="11" fillId="0" borderId="0" applyNumberFormat="0" applyFill="0" applyBorder="0" applyAlignment="0" applyProtection="0"/>
    <xf numFmtId="0" fontId="1" fillId="0" borderId="4" applyNumberFormat="0" applyFont="0" applyFill="0" applyAlignment="0"/>
    <xf numFmtId="0" fontId="1" fillId="0" borderId="21" applyNumberFormat="0" applyFont="0" applyFill="0" applyAlignment="0"/>
    <xf numFmtId="0" fontId="1" fillId="0" borderId="22" applyNumberFormat="0" applyFont="0" applyFill="0"/>
    <xf numFmtId="0" fontId="1" fillId="0" borderId="23" applyNumberFormat="0" applyFont="0" applyFill="0" applyAlignment="0"/>
    <xf numFmtId="14" fontId="1" fillId="0" borderId="0" applyFont="0" applyFill="0" applyBorder="0" applyAlignment="0"/>
    <xf numFmtId="164" fontId="1" fillId="8" borderId="0" applyFont="0" applyBorder="0" applyAlignment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77">
    <xf numFmtId="0" fontId="0" fillId="0" borderId="0" xfId="0"/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 indent="4"/>
    </xf>
    <xf numFmtId="0" fontId="4" fillId="0" borderId="0" xfId="0" applyFont="1"/>
    <xf numFmtId="14" fontId="5" fillId="0" borderId="0" xfId="0" applyNumberFormat="1" applyFont="1" applyAlignment="1">
      <alignment horizontal="left" vertical="center"/>
    </xf>
    <xf numFmtId="0" fontId="5" fillId="0" borderId="0" xfId="0" applyFont="1"/>
    <xf numFmtId="0" fontId="4" fillId="2" borderId="0" xfId="0" applyFont="1" applyFill="1" applyAlignment="1" applyProtection="1">
      <alignment horizontal="left"/>
      <protection locked="0"/>
    </xf>
    <xf numFmtId="14" fontId="18" fillId="2" borderId="0" xfId="0" applyNumberFormat="1" applyFont="1" applyFill="1" applyAlignment="1" applyProtection="1">
      <alignment horizontal="left" vertical="center"/>
      <protection locked="0"/>
    </xf>
    <xf numFmtId="0" fontId="19" fillId="0" borderId="0" xfId="0" applyFont="1" applyAlignment="1">
      <alignment horizontal="left" vertical="center" indent="4"/>
    </xf>
    <xf numFmtId="0" fontId="18" fillId="0" borderId="0" xfId="0" applyFont="1"/>
    <xf numFmtId="0" fontId="23" fillId="0" borderId="0" xfId="0" applyFont="1" applyAlignment="1">
      <alignment vertical="top"/>
    </xf>
    <xf numFmtId="0" fontId="24" fillId="0" borderId="0" xfId="0" applyFont="1"/>
    <xf numFmtId="0" fontId="24" fillId="0" borderId="0" xfId="0" applyFont="1" applyProtection="1">
      <protection locked="0"/>
    </xf>
    <xf numFmtId="0" fontId="22" fillId="0" borderId="4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 applyProtection="1">
      <alignment vertical="center"/>
      <protection locked="0"/>
    </xf>
    <xf numFmtId="14" fontId="26" fillId="10" borderId="1" xfId="0" applyNumberFormat="1" applyFont="1" applyFill="1" applyBorder="1" applyAlignment="1">
      <alignment horizontal="center" vertical="center"/>
    </xf>
    <xf numFmtId="14" fontId="26" fillId="10" borderId="7" xfId="0" applyNumberFormat="1" applyFont="1" applyFill="1" applyBorder="1" applyAlignment="1">
      <alignment horizontal="center" vertical="center"/>
    </xf>
    <xf numFmtId="0" fontId="26" fillId="10" borderId="7" xfId="0" applyFont="1" applyFill="1" applyBorder="1" applyAlignment="1">
      <alignment horizontal="center" vertical="center"/>
    </xf>
    <xf numFmtId="0" fontId="26" fillId="10" borderId="1" xfId="0" applyFont="1" applyFill="1" applyBorder="1" applyAlignment="1">
      <alignment horizontal="center" vertical="center"/>
    </xf>
    <xf numFmtId="1" fontId="27" fillId="3" borderId="9" xfId="1" applyNumberFormat="1" applyFont="1" applyFill="1" applyBorder="1" applyAlignment="1" applyProtection="1">
      <alignment horizontal="center" vertical="center"/>
    </xf>
    <xf numFmtId="0" fontId="28" fillId="0" borderId="0" xfId="0" applyFont="1" applyAlignment="1">
      <alignment vertical="center"/>
    </xf>
    <xf numFmtId="0" fontId="28" fillId="0" borderId="0" xfId="0" applyFont="1" applyAlignment="1" applyProtection="1">
      <alignment vertical="center"/>
      <protection locked="0"/>
    </xf>
    <xf numFmtId="14" fontId="28" fillId="0" borderId="7" xfId="0" applyNumberFormat="1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6" fillId="0" borderId="8" xfId="0" applyFont="1" applyBorder="1" applyAlignment="1">
      <alignment horizontal="left" vertical="center"/>
    </xf>
    <xf numFmtId="4" fontId="28" fillId="0" borderId="8" xfId="0" applyNumberFormat="1" applyFont="1" applyBorder="1" applyAlignment="1">
      <alignment vertical="center"/>
    </xf>
    <xf numFmtId="4" fontId="28" fillId="0" borderId="2" xfId="0" applyNumberFormat="1" applyFont="1" applyBorder="1" applyAlignment="1">
      <alignment vertical="center"/>
    </xf>
    <xf numFmtId="4" fontId="28" fillId="9" borderId="2" xfId="0" applyNumberFormat="1" applyFont="1" applyFill="1" applyBorder="1" applyAlignment="1" applyProtection="1">
      <alignment vertical="center"/>
      <protection locked="0"/>
    </xf>
    <xf numFmtId="1" fontId="29" fillId="0" borderId="8" xfId="1" applyNumberFormat="1" applyFont="1" applyBorder="1" applyAlignment="1" applyProtection="1">
      <alignment horizontal="center" vertical="center"/>
    </xf>
    <xf numFmtId="0" fontId="30" fillId="0" borderId="0" xfId="0" applyFont="1" applyAlignment="1">
      <alignment horizontal="left"/>
    </xf>
    <xf numFmtId="14" fontId="28" fillId="0" borderId="6" xfId="0" applyNumberFormat="1" applyFont="1" applyBorder="1" applyAlignment="1" applyProtection="1">
      <alignment horizontal="center" vertical="center"/>
      <protection locked="0"/>
    </xf>
    <xf numFmtId="0" fontId="28" fillId="0" borderId="5" xfId="0" applyFont="1" applyBorder="1" applyAlignment="1" applyProtection="1">
      <alignment horizontal="center" vertical="center" shrinkToFit="1"/>
      <protection locked="0"/>
    </xf>
    <xf numFmtId="0" fontId="28" fillId="0" borderId="5" xfId="0" applyFont="1" applyBorder="1" applyAlignment="1" applyProtection="1">
      <alignment horizontal="left" vertical="center" shrinkToFit="1"/>
      <protection locked="0"/>
    </xf>
    <xf numFmtId="0" fontId="28" fillId="0" borderId="6" xfId="0" applyFont="1" applyBorder="1" applyAlignment="1" applyProtection="1">
      <alignment horizontal="center" vertical="center"/>
      <protection locked="0"/>
    </xf>
    <xf numFmtId="2" fontId="28" fillId="0" borderId="6" xfId="0" applyNumberFormat="1" applyFont="1" applyBorder="1" applyAlignment="1" applyProtection="1">
      <alignment horizontal="center" vertical="center"/>
      <protection locked="0"/>
    </xf>
    <xf numFmtId="4" fontId="28" fillId="0" borderId="6" xfId="0" applyNumberFormat="1" applyFont="1" applyBorder="1" applyAlignment="1" applyProtection="1">
      <alignment vertical="center"/>
      <protection locked="0"/>
    </xf>
    <xf numFmtId="4" fontId="28" fillId="0" borderId="3" xfId="0" applyNumberFormat="1" applyFont="1" applyBorder="1" applyAlignment="1">
      <alignment vertical="center"/>
    </xf>
    <xf numFmtId="0" fontId="29" fillId="0" borderId="6" xfId="0" applyFont="1" applyBorder="1" applyAlignment="1">
      <alignment horizontal="center" vertical="center"/>
    </xf>
    <xf numFmtId="0" fontId="28" fillId="0" borderId="10" xfId="0" applyFont="1" applyBorder="1"/>
    <xf numFmtId="2" fontId="28" fillId="0" borderId="17" xfId="0" applyNumberFormat="1" applyFont="1" applyBorder="1" applyAlignment="1">
      <alignment horizontal="right"/>
    </xf>
    <xf numFmtId="0" fontId="26" fillId="0" borderId="18" xfId="0" applyFont="1" applyBorder="1" applyAlignment="1">
      <alignment horizontal="center"/>
    </xf>
    <xf numFmtId="0" fontId="28" fillId="0" borderId="0" xfId="0" applyFont="1" applyAlignment="1" applyProtection="1">
      <alignment horizontal="center"/>
      <protection locked="0"/>
    </xf>
    <xf numFmtId="14" fontId="28" fillId="0" borderId="0" xfId="0" applyNumberFormat="1" applyFont="1" applyAlignment="1" applyProtection="1">
      <alignment vertical="center"/>
      <protection locked="0"/>
    </xf>
    <xf numFmtId="0" fontId="26" fillId="2" borderId="14" xfId="0" applyFont="1" applyFill="1" applyBorder="1"/>
    <xf numFmtId="2" fontId="26" fillId="2" borderId="0" xfId="0" applyNumberFormat="1" applyFont="1" applyFill="1" applyAlignment="1">
      <alignment horizontal="right"/>
    </xf>
    <xf numFmtId="0" fontId="26" fillId="2" borderId="15" xfId="0" applyFont="1" applyFill="1" applyBorder="1" applyAlignment="1">
      <alignment horizontal="center"/>
    </xf>
    <xf numFmtId="0" fontId="28" fillId="0" borderId="14" xfId="0" applyFont="1" applyBorder="1"/>
    <xf numFmtId="2" fontId="28" fillId="0" borderId="0" xfId="0" applyNumberFormat="1" applyFont="1" applyAlignment="1">
      <alignment horizontal="right"/>
    </xf>
    <xf numFmtId="0" fontId="26" fillId="0" borderId="15" xfId="0" applyFont="1" applyBorder="1" applyAlignment="1">
      <alignment horizontal="center"/>
    </xf>
    <xf numFmtId="0" fontId="26" fillId="2" borderId="5" xfId="0" applyFont="1" applyFill="1" applyBorder="1"/>
    <xf numFmtId="2" fontId="26" fillId="2" borderId="4" xfId="0" applyNumberFormat="1" applyFont="1" applyFill="1" applyBorder="1" applyAlignment="1">
      <alignment horizontal="right"/>
    </xf>
    <xf numFmtId="0" fontId="26" fillId="2" borderId="3" xfId="0" applyFont="1" applyFill="1" applyBorder="1" applyAlignment="1">
      <alignment horizontal="center"/>
    </xf>
    <xf numFmtId="0" fontId="28" fillId="0" borderId="0" xfId="0" applyFont="1"/>
    <xf numFmtId="0" fontId="28" fillId="0" borderId="0" xfId="0" applyFont="1" applyAlignment="1">
      <alignment horizontal="right"/>
    </xf>
    <xf numFmtId="0" fontId="26" fillId="0" borderId="0" xfId="0" applyFont="1" applyAlignment="1">
      <alignment horizontal="center"/>
    </xf>
    <xf numFmtId="0" fontId="28" fillId="0" borderId="0" xfId="0" applyFont="1" applyAlignment="1" applyProtection="1">
      <alignment horizontal="left"/>
      <protection locked="0"/>
    </xf>
    <xf numFmtId="14" fontId="26" fillId="0" borderId="11" xfId="0" applyNumberFormat="1" applyFont="1" applyBorder="1" applyAlignment="1">
      <alignment horizontal="center" vertical="center"/>
    </xf>
    <xf numFmtId="14" fontId="26" fillId="0" borderId="24" xfId="0" applyNumberFormat="1" applyFont="1" applyBorder="1" applyAlignment="1">
      <alignment horizontal="center" vertical="center"/>
    </xf>
    <xf numFmtId="0" fontId="26" fillId="0" borderId="12" xfId="0" applyFont="1" applyBorder="1" applyAlignment="1">
      <alignment horizontal="left" vertical="center"/>
    </xf>
    <xf numFmtId="0" fontId="26" fillId="0" borderId="13" xfId="0" applyFont="1" applyBorder="1" applyAlignment="1">
      <alignment horizontal="center" vertical="center"/>
    </xf>
    <xf numFmtId="4" fontId="28" fillId="0" borderId="13" xfId="0" applyNumberFormat="1" applyFont="1" applyBorder="1" applyAlignment="1">
      <alignment vertical="center"/>
    </xf>
    <xf numFmtId="4" fontId="26" fillId="0" borderId="16" xfId="0" applyNumberFormat="1" applyFont="1" applyBorder="1" applyAlignment="1">
      <alignment vertical="center"/>
    </xf>
    <xf numFmtId="1" fontId="27" fillId="0" borderId="13" xfId="1" applyNumberFormat="1" applyFont="1" applyBorder="1" applyAlignment="1" applyProtection="1">
      <alignment horizontal="center" vertical="center"/>
    </xf>
    <xf numFmtId="0" fontId="26" fillId="0" borderId="0" xfId="0" applyFont="1" applyAlignment="1">
      <alignment vertical="center"/>
    </xf>
    <xf numFmtId="0" fontId="26" fillId="0" borderId="0" xfId="0" applyFont="1" applyAlignment="1" applyProtection="1">
      <alignment vertical="center"/>
      <protection locked="0"/>
    </xf>
    <xf numFmtId="0" fontId="28" fillId="0" borderId="0" xfId="0" applyFont="1" applyAlignment="1">
      <alignment horizontal="center"/>
    </xf>
    <xf numFmtId="1" fontId="29" fillId="0" borderId="0" xfId="1" applyNumberFormat="1" applyFont="1" applyAlignment="1" applyProtection="1">
      <alignment horizontal="center"/>
    </xf>
    <xf numFmtId="0" fontId="28" fillId="0" borderId="0" xfId="0" applyFont="1" applyProtection="1">
      <protection locked="0"/>
    </xf>
    <xf numFmtId="14" fontId="26" fillId="3" borderId="1" xfId="0" applyNumberFormat="1" applyFont="1" applyFill="1" applyBorder="1" applyAlignment="1">
      <alignment horizontal="center" vertical="center"/>
    </xf>
    <xf numFmtId="0" fontId="23" fillId="9" borderId="0" xfId="0" applyFont="1" applyFill="1" applyAlignment="1" applyProtection="1">
      <alignment horizontal="right" vertical="top" shrinkToFit="1"/>
      <protection locked="0"/>
    </xf>
    <xf numFmtId="0" fontId="22" fillId="9" borderId="0" xfId="0" applyFont="1" applyFill="1" applyAlignment="1" applyProtection="1">
      <alignment horizontal="left" vertical="top" wrapText="1" shrinkToFit="1"/>
      <protection locked="0"/>
    </xf>
    <xf numFmtId="0" fontId="22" fillId="0" borderId="4" xfId="0" applyFont="1" applyBorder="1" applyAlignment="1">
      <alignment horizontal="right" vertical="center"/>
    </xf>
    <xf numFmtId="0" fontId="22" fillId="0" borderId="4" xfId="0" applyFont="1" applyBorder="1" applyAlignment="1">
      <alignment horizontal="left" vertical="center"/>
    </xf>
    <xf numFmtId="0" fontId="22" fillId="0" borderId="0" xfId="0" applyFont="1" applyAlignment="1">
      <alignment horizontal="left" vertical="top" wrapText="1" shrinkToFit="1"/>
    </xf>
    <xf numFmtId="0" fontId="23" fillId="0" borderId="0" xfId="0" applyFont="1" applyAlignment="1">
      <alignment horizontal="right" vertical="top" shrinkToFit="1"/>
    </xf>
    <xf numFmtId="0" fontId="0" fillId="0" borderId="0" xfId="0" applyAlignment="1">
      <alignment horizontal="left" vertical="center"/>
    </xf>
  </cellXfs>
  <cellStyles count="27">
    <cellStyle name="Comma 2" xfId="2" xr:uid="{00000000-0005-0000-0000-000000000000}"/>
    <cellStyle name="Datum" xfId="22" xr:uid="{00000000-0005-0000-0000-000001000000}"/>
    <cellStyle name="Einstiegstext" xfId="16" xr:uid="{00000000-0005-0000-0000-000002000000}"/>
    <cellStyle name="GelbeZelle 2 2" xfId="9" xr:uid="{00000000-0005-0000-0000-000003000000}"/>
    <cellStyle name="GraueZelle 2 2" xfId="10" xr:uid="{00000000-0005-0000-0000-000004000000}"/>
    <cellStyle name="Grüne Rahmenlinie links" xfId="21" xr:uid="{00000000-0005-0000-0000-000005000000}"/>
    <cellStyle name="Grüne Rahmenlinie rechts" xfId="19" xr:uid="{00000000-0005-0000-0000-000006000000}"/>
    <cellStyle name="Grüne Rahmenlinie unten links" xfId="20" xr:uid="{00000000-0005-0000-0000-000007000000}"/>
    <cellStyle name="Hervorheben" xfId="23" xr:uid="{00000000-0005-0000-0000-000008000000}"/>
    <cellStyle name="Komma" xfId="1" builtinId="3"/>
    <cellStyle name="Link 2" xfId="26" xr:uid="{00000000-0005-0000-0000-00000A000000}"/>
    <cellStyle name="OrangeRahmenlinie 2" xfId="12" xr:uid="{00000000-0005-0000-0000-00000B000000}"/>
    <cellStyle name="Spaltentext Z-A" xfId="14" xr:uid="{00000000-0005-0000-0000-00000C000000}"/>
    <cellStyle name="Standard" xfId="0" builtinId="0"/>
    <cellStyle name="Standard 2" xfId="3" xr:uid="{00000000-0005-0000-0000-00000E000000}"/>
    <cellStyle name="Standard 2 2" xfId="4" xr:uid="{00000000-0005-0000-0000-00000F000000}"/>
    <cellStyle name="Standard 3" xfId="8" xr:uid="{00000000-0005-0000-0000-000010000000}"/>
    <cellStyle name="Standard 3 2" xfId="13" xr:uid="{00000000-0005-0000-0000-000011000000}"/>
    <cellStyle name="Titel 2" xfId="7" xr:uid="{00000000-0005-0000-0000-000012000000}"/>
    <cellStyle name="Überschrift 1 2" xfId="5" xr:uid="{00000000-0005-0000-0000-000013000000}"/>
    <cellStyle name="Überschrift 2 2" xfId="6" xr:uid="{00000000-0005-0000-0000-000014000000}"/>
    <cellStyle name="Überschrift 3 2" xfId="11" xr:uid="{00000000-0005-0000-0000-000015000000}"/>
    <cellStyle name="Überschrift 4 2" xfId="17" xr:uid="{00000000-0005-0000-0000-000016000000}"/>
    <cellStyle name="Überschrift 5" xfId="15" xr:uid="{00000000-0005-0000-0000-000017000000}"/>
    <cellStyle name="Unterer Rand" xfId="18" xr:uid="{00000000-0005-0000-0000-000018000000}"/>
    <cellStyle name="Währung [0] 2" xfId="25" xr:uid="{00000000-0005-0000-0000-000019000000}"/>
    <cellStyle name="Währung 2" xfId="24" xr:uid="{00000000-0005-0000-0000-00001A000000}"/>
  </cellStyles>
  <dxfs count="90">
    <dxf>
      <font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color theme="0"/>
      </font>
      <fill>
        <patternFill>
          <bgColor rgb="FF359966"/>
        </patternFill>
      </fill>
    </dxf>
    <dxf>
      <font>
        <color theme="0"/>
      </font>
      <fill>
        <patternFill>
          <bgColor rgb="FF359966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339966"/>
        </patternFill>
      </fill>
    </dxf>
  </dxfs>
  <tableStyles count="2" defaultTableStyle="TableStyleMedium2" defaultPivotStyle="PivotStyleLight16">
    <tableStyle name="FormatvorlageBenutzerdefinierteTabelle" pivot="0" count="2" xr9:uid="{00000000-0011-0000-FFFF-FFFF00000000}">
      <tableStyleElement type="headerRow" dxfId="89"/>
      <tableStyleElement type="firstRowStripe" dxfId="88"/>
    </tableStyle>
    <tableStyle name="PivotTable-Formatvorlage 1" table="0" count="2" xr9:uid="{00000000-0011-0000-FFFF-FFFF01000000}">
      <tableStyleElement type="headerRow" dxfId="87"/>
      <tableStyleElement type="totalRow" dxfId="86"/>
    </tableStyle>
  </tableStyles>
  <colors>
    <mruColors>
      <color rgb="FF1D71B8"/>
      <color rgb="FFB9E4F9"/>
      <color rgb="FFC8C8C8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4"/>
  </sheetPr>
  <dimension ref="A1:AA139"/>
  <sheetViews>
    <sheetView showGridLines="0" zoomScaleNormal="100" workbookViewId="0">
      <selection activeCell="O24" sqref="O24"/>
    </sheetView>
  </sheetViews>
  <sheetFormatPr baseColWidth="10" defaultColWidth="11.42578125" defaultRowHeight="14.25" x14ac:dyDescent="0.25"/>
  <cols>
    <col min="1" max="1" width="10.28515625" style="53" customWidth="1"/>
    <col min="2" max="2" width="10.140625" style="66" bestFit="1" customWidth="1"/>
    <col min="3" max="3" width="28.5703125" style="53" customWidth="1"/>
    <col min="4" max="4" width="8" style="53" bestFit="1" customWidth="1"/>
    <col min="5" max="5" width="6.28515625" style="66" bestFit="1" customWidth="1"/>
    <col min="6" max="6" width="11.28515625" style="53" bestFit="1" customWidth="1"/>
    <col min="7" max="8" width="11.28515625" style="53" customWidth="1"/>
    <col min="9" max="9" width="12.7109375" style="67" hidden="1" customWidth="1"/>
    <col min="10" max="12" width="11.42578125" style="53" hidden="1" customWidth="1"/>
    <col min="13" max="13" width="15.28515625" style="68" customWidth="1"/>
    <col min="14" max="27" width="11.42578125" style="68"/>
    <col min="28" max="16384" width="11.42578125" style="53"/>
  </cols>
  <sheetData>
    <row r="1" spans="1:27" s="11" customFormat="1" ht="37.5" customHeight="1" x14ac:dyDescent="0.3">
      <c r="A1" s="71" t="s">
        <v>65</v>
      </c>
      <c r="B1" s="71"/>
      <c r="C1" s="71"/>
      <c r="D1" s="71"/>
      <c r="E1" s="70" t="s">
        <v>49</v>
      </c>
      <c r="F1" s="70"/>
      <c r="G1" s="70"/>
      <c r="H1" s="70"/>
      <c r="I1" s="10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27" s="14" customFormat="1" ht="30.75" customHeight="1" x14ac:dyDescent="0.2">
      <c r="A2" s="72" t="s">
        <v>48</v>
      </c>
      <c r="B2" s="72"/>
      <c r="C2" s="72"/>
      <c r="D2" s="72"/>
      <c r="E2" s="73">
        <f>'Setting Datum'!$B$1</f>
        <v>2026</v>
      </c>
      <c r="F2" s="73"/>
      <c r="G2" s="73"/>
      <c r="H2" s="73"/>
      <c r="I2" s="13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s="21" customFormat="1" ht="20.100000000000001" customHeight="1" x14ac:dyDescent="0.2">
      <c r="A3" s="16" t="s">
        <v>44</v>
      </c>
      <c r="B3" s="17" t="s">
        <v>60</v>
      </c>
      <c r="C3" s="18" t="s">
        <v>61</v>
      </c>
      <c r="D3" s="19" t="s">
        <v>45</v>
      </c>
      <c r="E3" s="19" t="s">
        <v>46</v>
      </c>
      <c r="F3" s="19" t="s">
        <v>62</v>
      </c>
      <c r="G3" s="19" t="s">
        <v>63</v>
      </c>
      <c r="H3" s="19" t="s">
        <v>47</v>
      </c>
      <c r="I3" s="20" t="s">
        <v>2</v>
      </c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s="21" customFormat="1" ht="20.100000000000001" customHeight="1" x14ac:dyDescent="0.25">
      <c r="A4" s="23"/>
      <c r="B4" s="24"/>
      <c r="C4" s="25" t="s">
        <v>64</v>
      </c>
      <c r="D4" s="24"/>
      <c r="E4" s="24"/>
      <c r="F4" s="26"/>
      <c r="G4" s="27"/>
      <c r="H4" s="28">
        <v>0</v>
      </c>
      <c r="I4" s="29"/>
      <c r="J4" s="30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s="21" customFormat="1" ht="20.100000000000001" customHeight="1" x14ac:dyDescent="0.25">
      <c r="A5" s="31"/>
      <c r="B5" s="32"/>
      <c r="C5" s="33"/>
      <c r="D5" s="34"/>
      <c r="E5" s="35"/>
      <c r="F5" s="36"/>
      <c r="G5" s="36"/>
      <c r="H5" s="37">
        <f>IF(H4="","",H4+F5-G5)</f>
        <v>0</v>
      </c>
      <c r="I5" s="38" t="str">
        <f>IF(D5&gt;2999,IF(D5&lt;4000,VLOOKUP(E5,$K$5:$L$10,2),IF(D5&gt;3999,IF(D5&lt;5000,VLOOKUP(E5,$K$12:$L$17,2),IF(D5&gt;4999,VLOOKUP(E5,$K$19:$L$24,2))))),"")</f>
        <v/>
      </c>
      <c r="J5" s="39" t="s">
        <v>20</v>
      </c>
      <c r="K5" s="40">
        <v>2.5</v>
      </c>
      <c r="L5" s="41" t="s">
        <v>7</v>
      </c>
      <c r="M5" s="42"/>
      <c r="N5" s="22"/>
      <c r="O5" s="43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s="21" customFormat="1" ht="20.100000000000001" customHeight="1" x14ac:dyDescent="0.25">
      <c r="A6" s="31"/>
      <c r="B6" s="32"/>
      <c r="C6" s="33"/>
      <c r="D6" s="34"/>
      <c r="E6" s="35"/>
      <c r="F6" s="36"/>
      <c r="G6" s="36"/>
      <c r="H6" s="37">
        <f t="shared" ref="H6:H66" si="0">IF(H5="","",H5+F6-G6)</f>
        <v>0</v>
      </c>
      <c r="I6" s="38" t="str">
        <f t="shared" ref="I6:I8" si="1">IF(D6&gt;2999,IF(D6&lt;4000,VLOOKUP(E6,$K$5:$L$10,2),IF(D6&gt;3999,IF(D6&lt;5000,VLOOKUP(E6,$K$12:$L$17,2),IF(D6&gt;4999,VLOOKUP(E6,$K$19:$L$24,2))))),"")</f>
        <v/>
      </c>
      <c r="J6" s="44" t="s">
        <v>19</v>
      </c>
      <c r="K6" s="45">
        <v>2.6</v>
      </c>
      <c r="L6" s="46" t="s">
        <v>6</v>
      </c>
      <c r="M6" s="42"/>
      <c r="N6" s="22"/>
      <c r="O6" s="43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s="21" customFormat="1" ht="20.100000000000001" customHeight="1" x14ac:dyDescent="0.25">
      <c r="A7" s="31"/>
      <c r="B7" s="32"/>
      <c r="C7" s="33"/>
      <c r="D7" s="34"/>
      <c r="E7" s="35"/>
      <c r="F7" s="36"/>
      <c r="G7" s="36"/>
      <c r="H7" s="37">
        <f t="shared" si="0"/>
        <v>0</v>
      </c>
      <c r="I7" s="38" t="str">
        <f t="shared" si="1"/>
        <v/>
      </c>
      <c r="J7" s="47" t="s">
        <v>20</v>
      </c>
      <c r="K7" s="48">
        <v>3.7</v>
      </c>
      <c r="L7" s="49" t="s">
        <v>4</v>
      </c>
      <c r="M7" s="4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s="21" customFormat="1" ht="20.100000000000001" customHeight="1" x14ac:dyDescent="0.25">
      <c r="A8" s="31"/>
      <c r="B8" s="32"/>
      <c r="C8" s="33"/>
      <c r="D8" s="34"/>
      <c r="E8" s="35"/>
      <c r="F8" s="36"/>
      <c r="G8" s="36"/>
      <c r="H8" s="37">
        <f t="shared" si="0"/>
        <v>0</v>
      </c>
      <c r="I8" s="38" t="str">
        <f t="shared" si="1"/>
        <v/>
      </c>
      <c r="J8" s="44" t="s">
        <v>19</v>
      </c>
      <c r="K8" s="45">
        <v>3.8</v>
      </c>
      <c r="L8" s="46" t="s">
        <v>3</v>
      </c>
      <c r="M8" s="4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s="21" customFormat="1" ht="20.100000000000001" customHeight="1" x14ac:dyDescent="0.25">
      <c r="A9" s="31"/>
      <c r="B9" s="32"/>
      <c r="C9" s="33"/>
      <c r="D9" s="34"/>
      <c r="E9" s="35"/>
      <c r="F9" s="36"/>
      <c r="G9" s="36"/>
      <c r="H9" s="37">
        <f>IF(H8="","",H8+F9-G9)</f>
        <v>0</v>
      </c>
      <c r="I9" s="38" t="str">
        <f t="shared" ref="I9:I40" si="2">IF(D9&gt;2999,IF(D9&lt;4000,VLOOKUP(E9,$K$5:$L$10,2),IF(D9&gt;3999,IF(D9&lt;5000,VLOOKUP(E9,$K$12:$L$17,2),IF(D9&gt;4999,VLOOKUP(E9,$K$19:$L$24,2))))),"")</f>
        <v/>
      </c>
      <c r="J9" s="47" t="s">
        <v>20</v>
      </c>
      <c r="K9" s="48">
        <v>7.7</v>
      </c>
      <c r="L9" s="49" t="s">
        <v>5</v>
      </c>
      <c r="M9" s="4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s="21" customFormat="1" ht="20.100000000000001" customHeight="1" x14ac:dyDescent="0.25">
      <c r="A10" s="31"/>
      <c r="B10" s="32"/>
      <c r="C10" s="33"/>
      <c r="D10" s="34"/>
      <c r="E10" s="35"/>
      <c r="F10" s="36"/>
      <c r="G10" s="36"/>
      <c r="H10" s="37">
        <f t="shared" si="0"/>
        <v>0</v>
      </c>
      <c r="I10" s="38" t="str">
        <f t="shared" si="2"/>
        <v/>
      </c>
      <c r="J10" s="50" t="s">
        <v>19</v>
      </c>
      <c r="K10" s="51">
        <v>8.1</v>
      </c>
      <c r="L10" s="52" t="s">
        <v>1</v>
      </c>
      <c r="M10" s="4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s="21" customFormat="1" ht="20.100000000000001" customHeight="1" x14ac:dyDescent="0.25">
      <c r="A11" s="31"/>
      <c r="B11" s="32"/>
      <c r="C11" s="33"/>
      <c r="D11" s="34"/>
      <c r="E11" s="35"/>
      <c r="F11" s="36"/>
      <c r="G11" s="36"/>
      <c r="H11" s="37">
        <f t="shared" si="0"/>
        <v>0</v>
      </c>
      <c r="I11" s="38" t="str">
        <f t="shared" si="2"/>
        <v/>
      </c>
      <c r="J11" s="53"/>
      <c r="K11" s="54"/>
      <c r="L11" s="55"/>
      <c r="M11" s="4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s="21" customFormat="1" ht="20.100000000000001" customHeight="1" x14ac:dyDescent="0.25">
      <c r="A12" s="31"/>
      <c r="B12" s="32"/>
      <c r="C12" s="33"/>
      <c r="D12" s="34"/>
      <c r="E12" s="35"/>
      <c r="F12" s="36"/>
      <c r="G12" s="36"/>
      <c r="H12" s="37">
        <f t="shared" si="0"/>
        <v>0</v>
      </c>
      <c r="I12" s="38" t="str">
        <f t="shared" si="2"/>
        <v/>
      </c>
      <c r="J12" s="39" t="s">
        <v>20</v>
      </c>
      <c r="K12" s="40">
        <v>2.5</v>
      </c>
      <c r="L12" s="41" t="s">
        <v>18</v>
      </c>
      <c r="M12" s="4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s="21" customFormat="1" ht="20.100000000000001" customHeight="1" x14ac:dyDescent="0.25">
      <c r="A13" s="31"/>
      <c r="B13" s="32"/>
      <c r="C13" s="33"/>
      <c r="D13" s="34"/>
      <c r="E13" s="35"/>
      <c r="F13" s="36"/>
      <c r="G13" s="36"/>
      <c r="H13" s="37">
        <f t="shared" si="0"/>
        <v>0</v>
      </c>
      <c r="I13" s="38" t="str">
        <f t="shared" si="2"/>
        <v/>
      </c>
      <c r="J13" s="44" t="s">
        <v>19</v>
      </c>
      <c r="K13" s="45">
        <v>2.6</v>
      </c>
      <c r="L13" s="46" t="s">
        <v>17</v>
      </c>
      <c r="M13" s="4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s="21" customFormat="1" ht="20.100000000000001" customHeight="1" x14ac:dyDescent="0.25">
      <c r="A14" s="31"/>
      <c r="B14" s="32"/>
      <c r="C14" s="33"/>
      <c r="D14" s="34"/>
      <c r="E14" s="35"/>
      <c r="F14" s="36"/>
      <c r="G14" s="36"/>
      <c r="H14" s="37">
        <f t="shared" si="0"/>
        <v>0</v>
      </c>
      <c r="I14" s="38" t="str">
        <f t="shared" si="2"/>
        <v/>
      </c>
      <c r="J14" s="47" t="s">
        <v>20</v>
      </c>
      <c r="K14" s="48">
        <v>3.7</v>
      </c>
      <c r="L14" s="49" t="s">
        <v>14</v>
      </c>
      <c r="M14" s="4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s="21" customFormat="1" ht="20.100000000000001" customHeight="1" x14ac:dyDescent="0.25">
      <c r="A15" s="31"/>
      <c r="B15" s="32"/>
      <c r="C15" s="33"/>
      <c r="D15" s="34"/>
      <c r="E15" s="35"/>
      <c r="F15" s="36"/>
      <c r="G15" s="36"/>
      <c r="H15" s="37">
        <f t="shared" si="0"/>
        <v>0</v>
      </c>
      <c r="I15" s="38" t="str">
        <f t="shared" si="2"/>
        <v/>
      </c>
      <c r="J15" s="44" t="s">
        <v>19</v>
      </c>
      <c r="K15" s="45">
        <v>3.8</v>
      </c>
      <c r="L15" s="46" t="s">
        <v>13</v>
      </c>
      <c r="M15" s="4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s="21" customFormat="1" ht="20.100000000000001" customHeight="1" x14ac:dyDescent="0.25">
      <c r="A16" s="31"/>
      <c r="B16" s="32"/>
      <c r="C16" s="33"/>
      <c r="D16" s="34"/>
      <c r="E16" s="35"/>
      <c r="F16" s="36"/>
      <c r="G16" s="36"/>
      <c r="H16" s="37">
        <f t="shared" si="0"/>
        <v>0</v>
      </c>
      <c r="I16" s="38" t="str">
        <f t="shared" si="2"/>
        <v/>
      </c>
      <c r="J16" s="47" t="s">
        <v>20</v>
      </c>
      <c r="K16" s="48">
        <v>7.7</v>
      </c>
      <c r="L16" s="49" t="s">
        <v>16</v>
      </c>
      <c r="M16" s="4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s="21" customFormat="1" ht="20.100000000000001" customHeight="1" x14ac:dyDescent="0.25">
      <c r="A17" s="31"/>
      <c r="B17" s="32"/>
      <c r="C17" s="33"/>
      <c r="D17" s="34"/>
      <c r="E17" s="35"/>
      <c r="F17" s="36"/>
      <c r="G17" s="36"/>
      <c r="H17" s="37">
        <f t="shared" si="0"/>
        <v>0</v>
      </c>
      <c r="I17" s="38" t="str">
        <f t="shared" si="2"/>
        <v/>
      </c>
      <c r="J17" s="50" t="s">
        <v>19</v>
      </c>
      <c r="K17" s="51">
        <v>8.1</v>
      </c>
      <c r="L17" s="52" t="s">
        <v>15</v>
      </c>
      <c r="M17" s="4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s="21" customFormat="1" ht="20.100000000000001" customHeight="1" x14ac:dyDescent="0.25">
      <c r="A18" s="31"/>
      <c r="B18" s="32"/>
      <c r="C18" s="33"/>
      <c r="D18" s="34"/>
      <c r="E18" s="35"/>
      <c r="F18" s="36"/>
      <c r="G18" s="36"/>
      <c r="H18" s="37">
        <f t="shared" si="0"/>
        <v>0</v>
      </c>
      <c r="I18" s="38" t="str">
        <f t="shared" si="2"/>
        <v/>
      </c>
      <c r="J18" s="53"/>
      <c r="K18" s="54"/>
      <c r="L18" s="55"/>
      <c r="M18" s="4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s="21" customFormat="1" ht="20.100000000000001" customHeight="1" x14ac:dyDescent="0.25">
      <c r="A19" s="31"/>
      <c r="B19" s="32"/>
      <c r="C19" s="33"/>
      <c r="D19" s="34"/>
      <c r="E19" s="35"/>
      <c r="F19" s="36"/>
      <c r="G19" s="36"/>
      <c r="H19" s="37">
        <f t="shared" si="0"/>
        <v>0</v>
      </c>
      <c r="I19" s="38" t="str">
        <f t="shared" si="2"/>
        <v/>
      </c>
      <c r="J19" s="39" t="s">
        <v>20</v>
      </c>
      <c r="K19" s="40">
        <v>2.5</v>
      </c>
      <c r="L19" s="41" t="s">
        <v>12</v>
      </c>
      <c r="M19" s="4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s="21" customFormat="1" ht="20.100000000000001" customHeight="1" x14ac:dyDescent="0.25">
      <c r="A20" s="31"/>
      <c r="B20" s="32"/>
      <c r="C20" s="33"/>
      <c r="D20" s="34"/>
      <c r="E20" s="35"/>
      <c r="F20" s="36"/>
      <c r="G20" s="36"/>
      <c r="H20" s="37">
        <f t="shared" si="0"/>
        <v>0</v>
      </c>
      <c r="I20" s="38" t="str">
        <f t="shared" si="2"/>
        <v/>
      </c>
      <c r="J20" s="44" t="s">
        <v>19</v>
      </c>
      <c r="K20" s="45">
        <v>2.6</v>
      </c>
      <c r="L20" s="46" t="s">
        <v>11</v>
      </c>
      <c r="M20" s="4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s="21" customFormat="1" ht="20.100000000000001" customHeight="1" x14ac:dyDescent="0.25">
      <c r="A21" s="31"/>
      <c r="B21" s="32"/>
      <c r="C21" s="33"/>
      <c r="D21" s="34"/>
      <c r="E21" s="35"/>
      <c r="F21" s="36"/>
      <c r="G21" s="36"/>
      <c r="H21" s="37">
        <f t="shared" si="0"/>
        <v>0</v>
      </c>
      <c r="I21" s="38" t="str">
        <f t="shared" si="2"/>
        <v/>
      </c>
      <c r="J21" s="47" t="s">
        <v>20</v>
      </c>
      <c r="K21" s="48">
        <v>3.7</v>
      </c>
      <c r="L21" s="49" t="s">
        <v>9</v>
      </c>
      <c r="M21" s="4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s="21" customFormat="1" ht="20.100000000000001" customHeight="1" x14ac:dyDescent="0.25">
      <c r="A22" s="31"/>
      <c r="B22" s="32"/>
      <c r="C22" s="33"/>
      <c r="D22" s="34"/>
      <c r="E22" s="35"/>
      <c r="F22" s="36"/>
      <c r="G22" s="36"/>
      <c r="H22" s="37">
        <f t="shared" si="0"/>
        <v>0</v>
      </c>
      <c r="I22" s="38" t="str">
        <f t="shared" si="2"/>
        <v/>
      </c>
      <c r="J22" s="44" t="s">
        <v>19</v>
      </c>
      <c r="K22" s="45">
        <v>3.8</v>
      </c>
      <c r="L22" s="46" t="s">
        <v>8</v>
      </c>
      <c r="M22" s="56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s="21" customFormat="1" ht="20.100000000000001" customHeight="1" x14ac:dyDescent="0.25">
      <c r="A23" s="31"/>
      <c r="B23" s="32"/>
      <c r="C23" s="33"/>
      <c r="D23" s="34"/>
      <c r="E23" s="35"/>
      <c r="F23" s="36"/>
      <c r="G23" s="36"/>
      <c r="H23" s="37">
        <f t="shared" si="0"/>
        <v>0</v>
      </c>
      <c r="I23" s="38" t="str">
        <f t="shared" si="2"/>
        <v/>
      </c>
      <c r="J23" s="47" t="s">
        <v>20</v>
      </c>
      <c r="K23" s="48">
        <v>7.7</v>
      </c>
      <c r="L23" s="49" t="s">
        <v>10</v>
      </c>
      <c r="M23" s="4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s="21" customFormat="1" ht="20.100000000000001" customHeight="1" x14ac:dyDescent="0.25">
      <c r="A24" s="31"/>
      <c r="B24" s="32"/>
      <c r="C24" s="33"/>
      <c r="D24" s="34"/>
      <c r="E24" s="35"/>
      <c r="F24" s="36"/>
      <c r="G24" s="36"/>
      <c r="H24" s="37">
        <f t="shared" si="0"/>
        <v>0</v>
      </c>
      <c r="I24" s="38" t="str">
        <f t="shared" si="2"/>
        <v/>
      </c>
      <c r="J24" s="50" t="s">
        <v>19</v>
      </c>
      <c r="K24" s="51">
        <v>8.1</v>
      </c>
      <c r="L24" s="52" t="s">
        <v>0</v>
      </c>
      <c r="M24" s="56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s="21" customFormat="1" ht="20.100000000000001" customHeight="1" x14ac:dyDescent="0.2">
      <c r="A25" s="31"/>
      <c r="B25" s="32"/>
      <c r="C25" s="33"/>
      <c r="D25" s="34"/>
      <c r="E25" s="35"/>
      <c r="F25" s="36"/>
      <c r="G25" s="36"/>
      <c r="H25" s="37">
        <f t="shared" si="0"/>
        <v>0</v>
      </c>
      <c r="I25" s="38" t="str">
        <f t="shared" si="2"/>
        <v/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s="21" customFormat="1" ht="20.100000000000001" customHeight="1" x14ac:dyDescent="0.2">
      <c r="A26" s="31"/>
      <c r="B26" s="32"/>
      <c r="C26" s="33"/>
      <c r="D26" s="34"/>
      <c r="E26" s="35"/>
      <c r="F26" s="36"/>
      <c r="G26" s="36"/>
      <c r="H26" s="37">
        <f t="shared" si="0"/>
        <v>0</v>
      </c>
      <c r="I26" s="38" t="str">
        <f t="shared" si="2"/>
        <v/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s="21" customFormat="1" ht="20.100000000000001" customHeight="1" x14ac:dyDescent="0.2">
      <c r="A27" s="31"/>
      <c r="B27" s="32"/>
      <c r="C27" s="33"/>
      <c r="D27" s="34"/>
      <c r="E27" s="35"/>
      <c r="F27" s="36"/>
      <c r="G27" s="36"/>
      <c r="H27" s="37">
        <f t="shared" si="0"/>
        <v>0</v>
      </c>
      <c r="I27" s="38" t="str">
        <f t="shared" si="2"/>
        <v/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s="21" customFormat="1" ht="20.100000000000001" customHeight="1" x14ac:dyDescent="0.2">
      <c r="A28" s="31"/>
      <c r="B28" s="32"/>
      <c r="C28" s="33"/>
      <c r="D28" s="34"/>
      <c r="E28" s="35"/>
      <c r="F28" s="36"/>
      <c r="G28" s="36"/>
      <c r="H28" s="37">
        <f t="shared" si="0"/>
        <v>0</v>
      </c>
      <c r="I28" s="38" t="str">
        <f t="shared" si="2"/>
        <v/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s="21" customFormat="1" ht="20.100000000000001" customHeight="1" x14ac:dyDescent="0.2">
      <c r="A29" s="31"/>
      <c r="B29" s="32"/>
      <c r="C29" s="33"/>
      <c r="D29" s="34"/>
      <c r="E29" s="35"/>
      <c r="F29" s="36"/>
      <c r="G29" s="36"/>
      <c r="H29" s="37">
        <f t="shared" si="0"/>
        <v>0</v>
      </c>
      <c r="I29" s="38" t="str">
        <f t="shared" si="2"/>
        <v/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s="21" customFormat="1" ht="20.100000000000001" customHeight="1" x14ac:dyDescent="0.2">
      <c r="A30" s="31"/>
      <c r="B30" s="32"/>
      <c r="C30" s="33"/>
      <c r="D30" s="34"/>
      <c r="E30" s="35"/>
      <c r="F30" s="36"/>
      <c r="G30" s="36"/>
      <c r="H30" s="37">
        <f>IF(H29="","",H29+F30-G30)</f>
        <v>0</v>
      </c>
      <c r="I30" s="38" t="str">
        <f t="shared" si="2"/>
        <v/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s="21" customFormat="1" ht="20.100000000000001" customHeight="1" x14ac:dyDescent="0.2">
      <c r="A31" s="31"/>
      <c r="B31" s="32"/>
      <c r="C31" s="33"/>
      <c r="D31" s="34"/>
      <c r="E31" s="35"/>
      <c r="F31" s="36"/>
      <c r="G31" s="36"/>
      <c r="H31" s="37">
        <f t="shared" si="0"/>
        <v>0</v>
      </c>
      <c r="I31" s="38" t="str">
        <f t="shared" si="2"/>
        <v/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s="21" customFormat="1" ht="20.100000000000001" customHeight="1" x14ac:dyDescent="0.2">
      <c r="A32" s="31"/>
      <c r="B32" s="32"/>
      <c r="C32" s="33"/>
      <c r="D32" s="34"/>
      <c r="E32" s="35"/>
      <c r="F32" s="36"/>
      <c r="G32" s="36"/>
      <c r="H32" s="37">
        <f t="shared" si="0"/>
        <v>0</v>
      </c>
      <c r="I32" s="38" t="str">
        <f t="shared" si="2"/>
        <v/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s="21" customFormat="1" ht="20.100000000000001" customHeight="1" x14ac:dyDescent="0.2">
      <c r="A33" s="31"/>
      <c r="B33" s="32"/>
      <c r="C33" s="33"/>
      <c r="D33" s="34"/>
      <c r="E33" s="35"/>
      <c r="F33" s="36"/>
      <c r="G33" s="36"/>
      <c r="H33" s="37">
        <f t="shared" si="0"/>
        <v>0</v>
      </c>
      <c r="I33" s="38" t="str">
        <f t="shared" si="2"/>
        <v/>
      </c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s="21" customFormat="1" ht="20.100000000000001" customHeight="1" x14ac:dyDescent="0.2">
      <c r="A34" s="31"/>
      <c r="B34" s="32"/>
      <c r="C34" s="33"/>
      <c r="D34" s="34"/>
      <c r="E34" s="35"/>
      <c r="F34" s="36"/>
      <c r="G34" s="36"/>
      <c r="H34" s="37">
        <f t="shared" si="0"/>
        <v>0</v>
      </c>
      <c r="I34" s="38" t="str">
        <f t="shared" si="2"/>
        <v/>
      </c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s="21" customFormat="1" ht="20.100000000000001" customHeight="1" x14ac:dyDescent="0.2">
      <c r="A35" s="31"/>
      <c r="B35" s="32"/>
      <c r="C35" s="33"/>
      <c r="D35" s="34"/>
      <c r="E35" s="35"/>
      <c r="F35" s="36"/>
      <c r="G35" s="36"/>
      <c r="H35" s="37">
        <f t="shared" si="0"/>
        <v>0</v>
      </c>
      <c r="I35" s="38" t="str">
        <f t="shared" si="2"/>
        <v/>
      </c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s="21" customFormat="1" ht="20.100000000000001" customHeight="1" x14ac:dyDescent="0.2">
      <c r="A36" s="31"/>
      <c r="B36" s="32"/>
      <c r="C36" s="33"/>
      <c r="D36" s="34"/>
      <c r="E36" s="35"/>
      <c r="F36" s="36"/>
      <c r="G36" s="36"/>
      <c r="H36" s="37">
        <f t="shared" si="0"/>
        <v>0</v>
      </c>
      <c r="I36" s="38" t="str">
        <f t="shared" si="2"/>
        <v/>
      </c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s="21" customFormat="1" ht="20.100000000000001" customHeight="1" x14ac:dyDescent="0.2">
      <c r="A37" s="31"/>
      <c r="B37" s="32"/>
      <c r="C37" s="33"/>
      <c r="D37" s="34"/>
      <c r="E37" s="35"/>
      <c r="F37" s="36"/>
      <c r="G37" s="36"/>
      <c r="H37" s="37">
        <f t="shared" si="0"/>
        <v>0</v>
      </c>
      <c r="I37" s="38" t="str">
        <f t="shared" si="2"/>
        <v/>
      </c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s="21" customFormat="1" ht="20.100000000000001" customHeight="1" x14ac:dyDescent="0.2">
      <c r="A38" s="31"/>
      <c r="B38" s="32"/>
      <c r="C38" s="33"/>
      <c r="D38" s="34"/>
      <c r="E38" s="35"/>
      <c r="F38" s="36"/>
      <c r="G38" s="36"/>
      <c r="H38" s="37">
        <f t="shared" si="0"/>
        <v>0</v>
      </c>
      <c r="I38" s="38" t="str">
        <f t="shared" si="2"/>
        <v/>
      </c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s="21" customFormat="1" ht="20.100000000000001" customHeight="1" x14ac:dyDescent="0.2">
      <c r="A39" s="31"/>
      <c r="B39" s="32"/>
      <c r="C39" s="33"/>
      <c r="D39" s="34"/>
      <c r="E39" s="35"/>
      <c r="F39" s="36"/>
      <c r="G39" s="36"/>
      <c r="H39" s="37">
        <f t="shared" si="0"/>
        <v>0</v>
      </c>
      <c r="I39" s="38" t="str">
        <f t="shared" si="2"/>
        <v/>
      </c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s="21" customFormat="1" ht="20.100000000000001" customHeight="1" x14ac:dyDescent="0.2">
      <c r="A40" s="31"/>
      <c r="B40" s="32"/>
      <c r="C40" s="33"/>
      <c r="D40" s="34"/>
      <c r="E40" s="35"/>
      <c r="F40" s="36"/>
      <c r="G40" s="36"/>
      <c r="H40" s="37">
        <f t="shared" si="0"/>
        <v>0</v>
      </c>
      <c r="I40" s="38" t="str">
        <f t="shared" si="2"/>
        <v/>
      </c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s="21" customFormat="1" ht="20.100000000000001" customHeight="1" x14ac:dyDescent="0.2">
      <c r="A41" s="31"/>
      <c r="B41" s="32"/>
      <c r="C41" s="33"/>
      <c r="D41" s="34"/>
      <c r="E41" s="35"/>
      <c r="F41" s="36"/>
      <c r="G41" s="36"/>
      <c r="H41" s="37">
        <f t="shared" si="0"/>
        <v>0</v>
      </c>
      <c r="I41" s="38" t="str">
        <f t="shared" ref="I41:I72" si="3">IF(D41&gt;2999,IF(D41&lt;4000,VLOOKUP(E41,$K$5:$L$10,2),IF(D41&gt;3999,IF(D41&lt;5000,VLOOKUP(E41,$K$12:$L$17,2),IF(D41&gt;4999,VLOOKUP(E41,$K$19:$L$24,2))))),"")</f>
        <v/>
      </c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s="21" customFormat="1" ht="20.100000000000001" customHeight="1" x14ac:dyDescent="0.2">
      <c r="A42" s="31"/>
      <c r="B42" s="32"/>
      <c r="C42" s="33"/>
      <c r="D42" s="34"/>
      <c r="E42" s="35"/>
      <c r="F42" s="36"/>
      <c r="G42" s="36"/>
      <c r="H42" s="37">
        <f t="shared" si="0"/>
        <v>0</v>
      </c>
      <c r="I42" s="38" t="str">
        <f t="shared" si="3"/>
        <v/>
      </c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s="21" customFormat="1" ht="20.100000000000001" customHeight="1" x14ac:dyDescent="0.2">
      <c r="A43" s="31"/>
      <c r="B43" s="32"/>
      <c r="C43" s="33"/>
      <c r="D43" s="34"/>
      <c r="E43" s="35"/>
      <c r="F43" s="36"/>
      <c r="G43" s="36"/>
      <c r="H43" s="37">
        <f t="shared" si="0"/>
        <v>0</v>
      </c>
      <c r="I43" s="38" t="str">
        <f t="shared" si="3"/>
        <v/>
      </c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s="21" customFormat="1" ht="20.100000000000001" customHeight="1" x14ac:dyDescent="0.2">
      <c r="A44" s="31"/>
      <c r="B44" s="32"/>
      <c r="C44" s="33"/>
      <c r="D44" s="34"/>
      <c r="E44" s="35"/>
      <c r="F44" s="36"/>
      <c r="G44" s="36"/>
      <c r="H44" s="37">
        <f t="shared" si="0"/>
        <v>0</v>
      </c>
      <c r="I44" s="38" t="str">
        <f t="shared" si="3"/>
        <v/>
      </c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s="21" customFormat="1" ht="20.100000000000001" customHeight="1" x14ac:dyDescent="0.2">
      <c r="A45" s="31"/>
      <c r="B45" s="32"/>
      <c r="C45" s="33"/>
      <c r="D45" s="34"/>
      <c r="E45" s="35"/>
      <c r="F45" s="36"/>
      <c r="G45" s="36"/>
      <c r="H45" s="37">
        <f t="shared" si="0"/>
        <v>0</v>
      </c>
      <c r="I45" s="38" t="str">
        <f t="shared" si="3"/>
        <v/>
      </c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s="21" customFormat="1" ht="20.100000000000001" customHeight="1" x14ac:dyDescent="0.2">
      <c r="A46" s="31"/>
      <c r="B46" s="32"/>
      <c r="C46" s="33"/>
      <c r="D46" s="34"/>
      <c r="E46" s="35"/>
      <c r="F46" s="36"/>
      <c r="G46" s="36"/>
      <c r="H46" s="37">
        <f t="shared" si="0"/>
        <v>0</v>
      </c>
      <c r="I46" s="38" t="str">
        <f t="shared" si="3"/>
        <v/>
      </c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s="21" customFormat="1" ht="20.100000000000001" customHeight="1" x14ac:dyDescent="0.2">
      <c r="A47" s="31"/>
      <c r="B47" s="32"/>
      <c r="C47" s="33"/>
      <c r="D47" s="34"/>
      <c r="E47" s="35"/>
      <c r="F47" s="36"/>
      <c r="G47" s="36"/>
      <c r="H47" s="37">
        <f t="shared" si="0"/>
        <v>0</v>
      </c>
      <c r="I47" s="38" t="str">
        <f t="shared" si="3"/>
        <v/>
      </c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s="21" customFormat="1" ht="20.100000000000001" customHeight="1" x14ac:dyDescent="0.2">
      <c r="A48" s="31"/>
      <c r="B48" s="32"/>
      <c r="C48" s="33"/>
      <c r="D48" s="34"/>
      <c r="E48" s="35"/>
      <c r="F48" s="36"/>
      <c r="G48" s="36"/>
      <c r="H48" s="37">
        <f t="shared" si="0"/>
        <v>0</v>
      </c>
      <c r="I48" s="38" t="str">
        <f t="shared" si="3"/>
        <v/>
      </c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s="21" customFormat="1" ht="20.100000000000001" customHeight="1" x14ac:dyDescent="0.2">
      <c r="A49" s="31"/>
      <c r="B49" s="32"/>
      <c r="C49" s="33"/>
      <c r="D49" s="34"/>
      <c r="E49" s="35"/>
      <c r="F49" s="36"/>
      <c r="G49" s="36"/>
      <c r="H49" s="37">
        <f t="shared" si="0"/>
        <v>0</v>
      </c>
      <c r="I49" s="38" t="str">
        <f t="shared" si="3"/>
        <v/>
      </c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s="21" customFormat="1" ht="20.100000000000001" customHeight="1" x14ac:dyDescent="0.2">
      <c r="A50" s="31"/>
      <c r="B50" s="32"/>
      <c r="C50" s="33"/>
      <c r="D50" s="34"/>
      <c r="E50" s="35"/>
      <c r="F50" s="36"/>
      <c r="G50" s="36"/>
      <c r="H50" s="37">
        <f t="shared" si="0"/>
        <v>0</v>
      </c>
      <c r="I50" s="38" t="str">
        <f t="shared" si="3"/>
        <v/>
      </c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s="21" customFormat="1" ht="20.100000000000001" customHeight="1" x14ac:dyDescent="0.2">
      <c r="A51" s="31"/>
      <c r="B51" s="32"/>
      <c r="C51" s="33"/>
      <c r="D51" s="34"/>
      <c r="E51" s="35"/>
      <c r="F51" s="36"/>
      <c r="G51" s="36"/>
      <c r="H51" s="37">
        <f t="shared" si="0"/>
        <v>0</v>
      </c>
      <c r="I51" s="38" t="str">
        <f t="shared" si="3"/>
        <v/>
      </c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s="21" customFormat="1" ht="20.100000000000001" customHeight="1" x14ac:dyDescent="0.2">
      <c r="A52" s="31"/>
      <c r="B52" s="32"/>
      <c r="C52" s="33"/>
      <c r="D52" s="34"/>
      <c r="E52" s="35"/>
      <c r="F52" s="36"/>
      <c r="G52" s="36"/>
      <c r="H52" s="37">
        <f t="shared" si="0"/>
        <v>0</v>
      </c>
      <c r="I52" s="38" t="str">
        <f t="shared" si="3"/>
        <v/>
      </c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s="21" customFormat="1" ht="20.100000000000001" customHeight="1" x14ac:dyDescent="0.2">
      <c r="A53" s="31"/>
      <c r="B53" s="32"/>
      <c r="C53" s="33"/>
      <c r="D53" s="34"/>
      <c r="E53" s="35"/>
      <c r="F53" s="36"/>
      <c r="G53" s="36"/>
      <c r="H53" s="37">
        <f t="shared" si="0"/>
        <v>0</v>
      </c>
      <c r="I53" s="38" t="str">
        <f t="shared" si="3"/>
        <v/>
      </c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s="21" customFormat="1" ht="20.100000000000001" customHeight="1" x14ac:dyDescent="0.2">
      <c r="A54" s="31"/>
      <c r="B54" s="32"/>
      <c r="C54" s="33"/>
      <c r="D54" s="34"/>
      <c r="E54" s="35"/>
      <c r="F54" s="36"/>
      <c r="G54" s="36"/>
      <c r="H54" s="37">
        <f t="shared" si="0"/>
        <v>0</v>
      </c>
      <c r="I54" s="38" t="str">
        <f t="shared" si="3"/>
        <v/>
      </c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s="21" customFormat="1" ht="20.100000000000001" customHeight="1" x14ac:dyDescent="0.2">
      <c r="A55" s="31"/>
      <c r="B55" s="32"/>
      <c r="C55" s="33"/>
      <c r="D55" s="34"/>
      <c r="E55" s="35"/>
      <c r="F55" s="36"/>
      <c r="G55" s="36"/>
      <c r="H55" s="37">
        <f t="shared" si="0"/>
        <v>0</v>
      </c>
      <c r="I55" s="38" t="str">
        <f t="shared" si="3"/>
        <v/>
      </c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s="21" customFormat="1" ht="20.100000000000001" customHeight="1" x14ac:dyDescent="0.2">
      <c r="A56" s="31"/>
      <c r="B56" s="32"/>
      <c r="C56" s="33"/>
      <c r="D56" s="34"/>
      <c r="E56" s="35"/>
      <c r="F56" s="36"/>
      <c r="G56" s="36"/>
      <c r="H56" s="37">
        <f t="shared" si="0"/>
        <v>0</v>
      </c>
      <c r="I56" s="38" t="str">
        <f t="shared" si="3"/>
        <v/>
      </c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s="21" customFormat="1" ht="20.100000000000001" customHeight="1" x14ac:dyDescent="0.2">
      <c r="A57" s="31"/>
      <c r="B57" s="32"/>
      <c r="C57" s="33"/>
      <c r="D57" s="34"/>
      <c r="E57" s="35"/>
      <c r="F57" s="36"/>
      <c r="G57" s="36"/>
      <c r="H57" s="37">
        <f t="shared" si="0"/>
        <v>0</v>
      </c>
      <c r="I57" s="38" t="str">
        <f t="shared" si="3"/>
        <v/>
      </c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s="21" customFormat="1" ht="20.100000000000001" customHeight="1" x14ac:dyDescent="0.2">
      <c r="A58" s="31"/>
      <c r="B58" s="32"/>
      <c r="C58" s="33"/>
      <c r="D58" s="34"/>
      <c r="E58" s="35"/>
      <c r="F58" s="36"/>
      <c r="G58" s="36"/>
      <c r="H58" s="37">
        <f t="shared" si="0"/>
        <v>0</v>
      </c>
      <c r="I58" s="38" t="str">
        <f t="shared" si="3"/>
        <v/>
      </c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s="21" customFormat="1" ht="20.100000000000001" customHeight="1" x14ac:dyDescent="0.2">
      <c r="A59" s="31"/>
      <c r="B59" s="32"/>
      <c r="C59" s="33"/>
      <c r="D59" s="34"/>
      <c r="E59" s="35"/>
      <c r="F59" s="36"/>
      <c r="G59" s="36"/>
      <c r="H59" s="37">
        <f t="shared" si="0"/>
        <v>0</v>
      </c>
      <c r="I59" s="38" t="str">
        <f t="shared" si="3"/>
        <v/>
      </c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s="21" customFormat="1" ht="20.100000000000001" customHeight="1" x14ac:dyDescent="0.2">
      <c r="A60" s="31"/>
      <c r="B60" s="32"/>
      <c r="C60" s="33"/>
      <c r="D60" s="34"/>
      <c r="E60" s="35"/>
      <c r="F60" s="36"/>
      <c r="G60" s="36"/>
      <c r="H60" s="37">
        <f t="shared" si="0"/>
        <v>0</v>
      </c>
      <c r="I60" s="38" t="str">
        <f t="shared" si="3"/>
        <v/>
      </c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s="21" customFormat="1" ht="20.100000000000001" customHeight="1" x14ac:dyDescent="0.2">
      <c r="A61" s="31"/>
      <c r="B61" s="32"/>
      <c r="C61" s="33"/>
      <c r="D61" s="34"/>
      <c r="E61" s="35"/>
      <c r="F61" s="36"/>
      <c r="G61" s="36"/>
      <c r="H61" s="37">
        <f t="shared" si="0"/>
        <v>0</v>
      </c>
      <c r="I61" s="38" t="str">
        <f t="shared" si="3"/>
        <v/>
      </c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s="21" customFormat="1" ht="20.100000000000001" customHeight="1" x14ac:dyDescent="0.2">
      <c r="A62" s="31"/>
      <c r="B62" s="32"/>
      <c r="C62" s="33"/>
      <c r="D62" s="34"/>
      <c r="E62" s="35"/>
      <c r="F62" s="36"/>
      <c r="G62" s="36"/>
      <c r="H62" s="37">
        <f t="shared" si="0"/>
        <v>0</v>
      </c>
      <c r="I62" s="38" t="str">
        <f t="shared" si="3"/>
        <v/>
      </c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s="21" customFormat="1" ht="20.100000000000001" customHeight="1" x14ac:dyDescent="0.2">
      <c r="A63" s="31"/>
      <c r="B63" s="32"/>
      <c r="C63" s="33"/>
      <c r="D63" s="34"/>
      <c r="E63" s="35"/>
      <c r="F63" s="36"/>
      <c r="G63" s="36"/>
      <c r="H63" s="37">
        <f t="shared" si="0"/>
        <v>0</v>
      </c>
      <c r="I63" s="38" t="str">
        <f t="shared" si="3"/>
        <v/>
      </c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s="21" customFormat="1" ht="20.100000000000001" customHeight="1" x14ac:dyDescent="0.2">
      <c r="A64" s="31"/>
      <c r="B64" s="32"/>
      <c r="C64" s="33"/>
      <c r="D64" s="34"/>
      <c r="E64" s="35"/>
      <c r="F64" s="36"/>
      <c r="G64" s="36"/>
      <c r="H64" s="37">
        <f t="shared" si="0"/>
        <v>0</v>
      </c>
      <c r="I64" s="38" t="str">
        <f t="shared" si="3"/>
        <v/>
      </c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s="21" customFormat="1" ht="20.100000000000001" customHeight="1" x14ac:dyDescent="0.2">
      <c r="A65" s="31"/>
      <c r="B65" s="32"/>
      <c r="C65" s="33"/>
      <c r="D65" s="34"/>
      <c r="E65" s="35"/>
      <c r="F65" s="36"/>
      <c r="G65" s="36"/>
      <c r="H65" s="37">
        <f t="shared" si="0"/>
        <v>0</v>
      </c>
      <c r="I65" s="38" t="str">
        <f t="shared" si="3"/>
        <v/>
      </c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s="21" customFormat="1" ht="20.100000000000001" customHeight="1" x14ac:dyDescent="0.2">
      <c r="A66" s="31"/>
      <c r="B66" s="32"/>
      <c r="C66" s="33"/>
      <c r="D66" s="34"/>
      <c r="E66" s="35"/>
      <c r="F66" s="36"/>
      <c r="G66" s="36"/>
      <c r="H66" s="37">
        <f t="shared" si="0"/>
        <v>0</v>
      </c>
      <c r="I66" s="38" t="str">
        <f t="shared" si="3"/>
        <v/>
      </c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s="21" customFormat="1" ht="20.100000000000001" customHeight="1" x14ac:dyDescent="0.2">
      <c r="A67" s="31"/>
      <c r="B67" s="32"/>
      <c r="C67" s="33"/>
      <c r="D67" s="34"/>
      <c r="E67" s="35"/>
      <c r="F67" s="36"/>
      <c r="G67" s="36"/>
      <c r="H67" s="37">
        <f t="shared" ref="H67:H133" si="4">IF(H66="","",H66+F67-G67)</f>
        <v>0</v>
      </c>
      <c r="I67" s="38" t="str">
        <f t="shared" si="3"/>
        <v/>
      </c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s="21" customFormat="1" ht="20.100000000000001" customHeight="1" x14ac:dyDescent="0.2">
      <c r="A68" s="31"/>
      <c r="B68" s="32"/>
      <c r="C68" s="33"/>
      <c r="D68" s="34"/>
      <c r="E68" s="35"/>
      <c r="F68" s="36"/>
      <c r="G68" s="36"/>
      <c r="H68" s="37">
        <f t="shared" si="4"/>
        <v>0</v>
      </c>
      <c r="I68" s="38" t="str">
        <f t="shared" si="3"/>
        <v/>
      </c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s="21" customFormat="1" ht="20.100000000000001" customHeight="1" x14ac:dyDescent="0.2">
      <c r="A69" s="31"/>
      <c r="B69" s="32"/>
      <c r="C69" s="33"/>
      <c r="D69" s="34"/>
      <c r="E69" s="35"/>
      <c r="F69" s="36"/>
      <c r="G69" s="36"/>
      <c r="H69" s="37">
        <f t="shared" si="4"/>
        <v>0</v>
      </c>
      <c r="I69" s="38" t="str">
        <f t="shared" si="3"/>
        <v/>
      </c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s="21" customFormat="1" ht="20.100000000000001" customHeight="1" x14ac:dyDescent="0.2">
      <c r="A70" s="31"/>
      <c r="B70" s="32"/>
      <c r="C70" s="33"/>
      <c r="D70" s="34"/>
      <c r="E70" s="35"/>
      <c r="F70" s="36"/>
      <c r="G70" s="36"/>
      <c r="H70" s="37">
        <f t="shared" si="4"/>
        <v>0</v>
      </c>
      <c r="I70" s="38" t="str">
        <f t="shared" si="3"/>
        <v/>
      </c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s="21" customFormat="1" ht="20.100000000000001" customHeight="1" x14ac:dyDescent="0.2">
      <c r="A71" s="31"/>
      <c r="B71" s="32"/>
      <c r="C71" s="33"/>
      <c r="D71" s="34"/>
      <c r="E71" s="35"/>
      <c r="F71" s="36"/>
      <c r="G71" s="36"/>
      <c r="H71" s="37">
        <f t="shared" si="4"/>
        <v>0</v>
      </c>
      <c r="I71" s="38" t="str">
        <f t="shared" si="3"/>
        <v/>
      </c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s="21" customFormat="1" ht="20.100000000000001" customHeight="1" x14ac:dyDescent="0.2">
      <c r="A72" s="31"/>
      <c r="B72" s="32"/>
      <c r="C72" s="33"/>
      <c r="D72" s="34"/>
      <c r="E72" s="35"/>
      <c r="F72" s="36"/>
      <c r="G72" s="36"/>
      <c r="H72" s="37">
        <f t="shared" si="4"/>
        <v>0</v>
      </c>
      <c r="I72" s="38" t="str">
        <f t="shared" si="3"/>
        <v/>
      </c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s="21" customFormat="1" ht="20.100000000000001" customHeight="1" x14ac:dyDescent="0.2">
      <c r="A73" s="31"/>
      <c r="B73" s="32"/>
      <c r="C73" s="33"/>
      <c r="D73" s="34"/>
      <c r="E73" s="35"/>
      <c r="F73" s="36"/>
      <c r="G73" s="36"/>
      <c r="H73" s="37">
        <f t="shared" si="4"/>
        <v>0</v>
      </c>
      <c r="I73" s="38" t="str">
        <f t="shared" ref="I73:I104" si="5">IF(D73&gt;2999,IF(D73&lt;4000,VLOOKUP(E73,$K$5:$L$10,2),IF(D73&gt;3999,IF(D73&lt;5000,VLOOKUP(E73,$K$12:$L$17,2),IF(D73&gt;4999,VLOOKUP(E73,$K$19:$L$24,2))))),"")</f>
        <v/>
      </c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s="21" customFormat="1" ht="20.100000000000001" customHeight="1" x14ac:dyDescent="0.2">
      <c r="A74" s="31"/>
      <c r="B74" s="32"/>
      <c r="C74" s="33"/>
      <c r="D74" s="34"/>
      <c r="E74" s="35"/>
      <c r="F74" s="36"/>
      <c r="G74" s="36"/>
      <c r="H74" s="37">
        <f t="shared" si="4"/>
        <v>0</v>
      </c>
      <c r="I74" s="38" t="str">
        <f t="shared" si="5"/>
        <v/>
      </c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s="21" customFormat="1" ht="20.100000000000001" customHeight="1" x14ac:dyDescent="0.2">
      <c r="A75" s="31"/>
      <c r="B75" s="32"/>
      <c r="C75" s="33"/>
      <c r="D75" s="34"/>
      <c r="E75" s="35"/>
      <c r="F75" s="36"/>
      <c r="G75" s="36"/>
      <c r="H75" s="37">
        <f t="shared" si="4"/>
        <v>0</v>
      </c>
      <c r="I75" s="38" t="str">
        <f t="shared" si="5"/>
        <v/>
      </c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s="21" customFormat="1" ht="20.100000000000001" customHeight="1" x14ac:dyDescent="0.2">
      <c r="A76" s="31"/>
      <c r="B76" s="32"/>
      <c r="C76" s="33"/>
      <c r="D76" s="34"/>
      <c r="E76" s="35"/>
      <c r="F76" s="36"/>
      <c r="G76" s="36"/>
      <c r="H76" s="37">
        <f t="shared" si="4"/>
        <v>0</v>
      </c>
      <c r="I76" s="38" t="str">
        <f t="shared" si="5"/>
        <v/>
      </c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s="21" customFormat="1" ht="20.100000000000001" customHeight="1" x14ac:dyDescent="0.2">
      <c r="A77" s="31"/>
      <c r="B77" s="32"/>
      <c r="C77" s="33"/>
      <c r="D77" s="34"/>
      <c r="E77" s="35"/>
      <c r="F77" s="36"/>
      <c r="G77" s="36"/>
      <c r="H77" s="37">
        <f t="shared" si="4"/>
        <v>0</v>
      </c>
      <c r="I77" s="38" t="str">
        <f t="shared" si="5"/>
        <v/>
      </c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s="21" customFormat="1" ht="20.100000000000001" customHeight="1" x14ac:dyDescent="0.2">
      <c r="A78" s="31"/>
      <c r="B78" s="32"/>
      <c r="C78" s="33"/>
      <c r="D78" s="34"/>
      <c r="E78" s="35"/>
      <c r="F78" s="36"/>
      <c r="G78" s="36"/>
      <c r="H78" s="37">
        <f t="shared" si="4"/>
        <v>0</v>
      </c>
      <c r="I78" s="38" t="str">
        <f t="shared" si="5"/>
        <v/>
      </c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s="21" customFormat="1" ht="20.100000000000001" customHeight="1" x14ac:dyDescent="0.2">
      <c r="A79" s="31"/>
      <c r="B79" s="32"/>
      <c r="C79" s="33"/>
      <c r="D79" s="34"/>
      <c r="E79" s="35"/>
      <c r="F79" s="36"/>
      <c r="G79" s="36"/>
      <c r="H79" s="37">
        <f t="shared" si="4"/>
        <v>0</v>
      </c>
      <c r="I79" s="38" t="str">
        <f t="shared" si="5"/>
        <v/>
      </c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s="21" customFormat="1" ht="20.100000000000001" customHeight="1" x14ac:dyDescent="0.2">
      <c r="A80" s="31"/>
      <c r="B80" s="32"/>
      <c r="C80" s="33"/>
      <c r="D80" s="34"/>
      <c r="E80" s="35"/>
      <c r="F80" s="36"/>
      <c r="G80" s="36"/>
      <c r="H80" s="37">
        <f t="shared" si="4"/>
        <v>0</v>
      </c>
      <c r="I80" s="38" t="str">
        <f t="shared" si="5"/>
        <v/>
      </c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s="21" customFormat="1" ht="20.100000000000001" customHeight="1" x14ac:dyDescent="0.2">
      <c r="A81" s="31"/>
      <c r="B81" s="32"/>
      <c r="C81" s="33"/>
      <c r="D81" s="34"/>
      <c r="E81" s="35"/>
      <c r="F81" s="36"/>
      <c r="G81" s="36"/>
      <c r="H81" s="37">
        <f t="shared" si="4"/>
        <v>0</v>
      </c>
      <c r="I81" s="38" t="str">
        <f t="shared" si="5"/>
        <v/>
      </c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s="21" customFormat="1" ht="20.100000000000001" customHeight="1" x14ac:dyDescent="0.2">
      <c r="A82" s="31"/>
      <c r="B82" s="32"/>
      <c r="C82" s="33"/>
      <c r="D82" s="34"/>
      <c r="E82" s="35"/>
      <c r="F82" s="36"/>
      <c r="G82" s="36"/>
      <c r="H82" s="37">
        <f t="shared" si="4"/>
        <v>0</v>
      </c>
      <c r="I82" s="38" t="str">
        <f t="shared" si="5"/>
        <v/>
      </c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s="21" customFormat="1" ht="20.100000000000001" customHeight="1" x14ac:dyDescent="0.2">
      <c r="A83" s="31"/>
      <c r="B83" s="32"/>
      <c r="C83" s="33"/>
      <c r="D83" s="34"/>
      <c r="E83" s="35"/>
      <c r="F83" s="36"/>
      <c r="G83" s="36"/>
      <c r="H83" s="37">
        <f t="shared" si="4"/>
        <v>0</v>
      </c>
      <c r="I83" s="38" t="str">
        <f t="shared" si="5"/>
        <v/>
      </c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s="21" customFormat="1" ht="20.100000000000001" customHeight="1" x14ac:dyDescent="0.2">
      <c r="A84" s="31"/>
      <c r="B84" s="32"/>
      <c r="C84" s="33"/>
      <c r="D84" s="34"/>
      <c r="E84" s="35"/>
      <c r="F84" s="36"/>
      <c r="G84" s="36"/>
      <c r="H84" s="37">
        <f t="shared" si="4"/>
        <v>0</v>
      </c>
      <c r="I84" s="38" t="str">
        <f t="shared" si="5"/>
        <v/>
      </c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s="21" customFormat="1" ht="20.100000000000001" customHeight="1" x14ac:dyDescent="0.2">
      <c r="A85" s="31"/>
      <c r="B85" s="32"/>
      <c r="C85" s="33"/>
      <c r="D85" s="34"/>
      <c r="E85" s="35"/>
      <c r="F85" s="36"/>
      <c r="G85" s="36"/>
      <c r="H85" s="37">
        <f t="shared" si="4"/>
        <v>0</v>
      </c>
      <c r="I85" s="38" t="str">
        <f t="shared" si="5"/>
        <v/>
      </c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s="21" customFormat="1" ht="20.100000000000001" customHeight="1" x14ac:dyDescent="0.2">
      <c r="A86" s="31"/>
      <c r="B86" s="32"/>
      <c r="C86" s="33"/>
      <c r="D86" s="34"/>
      <c r="E86" s="35"/>
      <c r="F86" s="36"/>
      <c r="G86" s="36"/>
      <c r="H86" s="37">
        <f t="shared" si="4"/>
        <v>0</v>
      </c>
      <c r="I86" s="38" t="str">
        <f t="shared" si="5"/>
        <v/>
      </c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s="21" customFormat="1" ht="20.100000000000001" customHeight="1" x14ac:dyDescent="0.2">
      <c r="A87" s="31"/>
      <c r="B87" s="32"/>
      <c r="C87" s="33"/>
      <c r="D87" s="34"/>
      <c r="E87" s="35"/>
      <c r="F87" s="36"/>
      <c r="G87" s="36"/>
      <c r="H87" s="37">
        <f t="shared" si="4"/>
        <v>0</v>
      </c>
      <c r="I87" s="38" t="str">
        <f t="shared" si="5"/>
        <v/>
      </c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s="21" customFormat="1" ht="20.100000000000001" customHeight="1" x14ac:dyDescent="0.2">
      <c r="A88" s="31"/>
      <c r="B88" s="32"/>
      <c r="C88" s="33"/>
      <c r="D88" s="34"/>
      <c r="E88" s="35"/>
      <c r="F88" s="36"/>
      <c r="G88" s="36"/>
      <c r="H88" s="37">
        <f t="shared" si="4"/>
        <v>0</v>
      </c>
      <c r="I88" s="38" t="str">
        <f t="shared" si="5"/>
        <v/>
      </c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s="21" customFormat="1" ht="20.100000000000001" customHeight="1" x14ac:dyDescent="0.2">
      <c r="A89" s="31"/>
      <c r="B89" s="32"/>
      <c r="C89" s="33"/>
      <c r="D89" s="34"/>
      <c r="E89" s="35"/>
      <c r="F89" s="36"/>
      <c r="G89" s="36"/>
      <c r="H89" s="37">
        <f t="shared" si="4"/>
        <v>0</v>
      </c>
      <c r="I89" s="38" t="str">
        <f t="shared" si="5"/>
        <v/>
      </c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s="21" customFormat="1" ht="20.100000000000001" customHeight="1" x14ac:dyDescent="0.2">
      <c r="A90" s="31"/>
      <c r="B90" s="32"/>
      <c r="C90" s="33"/>
      <c r="D90" s="34"/>
      <c r="E90" s="35"/>
      <c r="F90" s="36"/>
      <c r="G90" s="36"/>
      <c r="H90" s="37">
        <f t="shared" si="4"/>
        <v>0</v>
      </c>
      <c r="I90" s="38" t="str">
        <f t="shared" si="5"/>
        <v/>
      </c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s="21" customFormat="1" ht="20.100000000000001" customHeight="1" x14ac:dyDescent="0.2">
      <c r="A91" s="31"/>
      <c r="B91" s="32"/>
      <c r="C91" s="33"/>
      <c r="D91" s="34"/>
      <c r="E91" s="35"/>
      <c r="F91" s="36"/>
      <c r="G91" s="36"/>
      <c r="H91" s="37">
        <f t="shared" si="4"/>
        <v>0</v>
      </c>
      <c r="I91" s="38" t="str">
        <f t="shared" si="5"/>
        <v/>
      </c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s="21" customFormat="1" ht="20.100000000000001" customHeight="1" x14ac:dyDescent="0.2">
      <c r="A92" s="31"/>
      <c r="B92" s="32"/>
      <c r="C92" s="33"/>
      <c r="D92" s="34"/>
      <c r="E92" s="35"/>
      <c r="F92" s="36"/>
      <c r="G92" s="36"/>
      <c r="H92" s="37">
        <f t="shared" si="4"/>
        <v>0</v>
      </c>
      <c r="I92" s="38" t="str">
        <f t="shared" si="5"/>
        <v/>
      </c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s="21" customFormat="1" ht="20.100000000000001" customHeight="1" x14ac:dyDescent="0.2">
      <c r="A93" s="31"/>
      <c r="B93" s="32"/>
      <c r="C93" s="33"/>
      <c r="D93" s="34"/>
      <c r="E93" s="35"/>
      <c r="F93" s="36"/>
      <c r="G93" s="36"/>
      <c r="H93" s="37">
        <f t="shared" si="4"/>
        <v>0</v>
      </c>
      <c r="I93" s="38" t="str">
        <f t="shared" si="5"/>
        <v/>
      </c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s="21" customFormat="1" ht="20.100000000000001" customHeight="1" x14ac:dyDescent="0.2">
      <c r="A94" s="31"/>
      <c r="B94" s="32"/>
      <c r="C94" s="33"/>
      <c r="D94" s="34"/>
      <c r="E94" s="35"/>
      <c r="F94" s="36"/>
      <c r="G94" s="36"/>
      <c r="H94" s="37">
        <f t="shared" si="4"/>
        <v>0</v>
      </c>
      <c r="I94" s="38" t="str">
        <f t="shared" si="5"/>
        <v/>
      </c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s="21" customFormat="1" ht="20.100000000000001" customHeight="1" x14ac:dyDescent="0.2">
      <c r="A95" s="31"/>
      <c r="B95" s="32"/>
      <c r="C95" s="33"/>
      <c r="D95" s="34"/>
      <c r="E95" s="35"/>
      <c r="F95" s="36"/>
      <c r="G95" s="36"/>
      <c r="H95" s="37">
        <f t="shared" si="4"/>
        <v>0</v>
      </c>
      <c r="I95" s="38" t="str">
        <f t="shared" si="5"/>
        <v/>
      </c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s="21" customFormat="1" ht="20.100000000000001" customHeight="1" x14ac:dyDescent="0.2">
      <c r="A96" s="31"/>
      <c r="B96" s="32"/>
      <c r="C96" s="33"/>
      <c r="D96" s="34"/>
      <c r="E96" s="35"/>
      <c r="F96" s="36"/>
      <c r="G96" s="36"/>
      <c r="H96" s="37">
        <f t="shared" si="4"/>
        <v>0</v>
      </c>
      <c r="I96" s="38" t="str">
        <f t="shared" si="5"/>
        <v/>
      </c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s="21" customFormat="1" ht="20.100000000000001" customHeight="1" x14ac:dyDescent="0.2">
      <c r="A97" s="31"/>
      <c r="B97" s="32"/>
      <c r="C97" s="33"/>
      <c r="D97" s="34"/>
      <c r="E97" s="35"/>
      <c r="F97" s="36"/>
      <c r="G97" s="36"/>
      <c r="H97" s="37">
        <f t="shared" si="4"/>
        <v>0</v>
      </c>
      <c r="I97" s="38" t="str">
        <f t="shared" si="5"/>
        <v/>
      </c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s="21" customFormat="1" ht="20.100000000000001" customHeight="1" x14ac:dyDescent="0.2">
      <c r="A98" s="31"/>
      <c r="B98" s="32"/>
      <c r="C98" s="33"/>
      <c r="D98" s="34"/>
      <c r="E98" s="35"/>
      <c r="F98" s="36"/>
      <c r="G98" s="36"/>
      <c r="H98" s="37">
        <f t="shared" si="4"/>
        <v>0</v>
      </c>
      <c r="I98" s="38" t="str">
        <f t="shared" si="5"/>
        <v/>
      </c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s="21" customFormat="1" ht="20.100000000000001" customHeight="1" x14ac:dyDescent="0.2">
      <c r="A99" s="31"/>
      <c r="B99" s="32"/>
      <c r="C99" s="33"/>
      <c r="D99" s="34"/>
      <c r="E99" s="35"/>
      <c r="F99" s="36"/>
      <c r="G99" s="36"/>
      <c r="H99" s="37">
        <f t="shared" si="4"/>
        <v>0</v>
      </c>
      <c r="I99" s="38" t="str">
        <f t="shared" si="5"/>
        <v/>
      </c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s="21" customFormat="1" ht="20.100000000000001" customHeight="1" x14ac:dyDescent="0.2">
      <c r="A100" s="31"/>
      <c r="B100" s="32"/>
      <c r="C100" s="33"/>
      <c r="D100" s="34"/>
      <c r="E100" s="35"/>
      <c r="F100" s="36"/>
      <c r="G100" s="36"/>
      <c r="H100" s="37">
        <f t="shared" si="4"/>
        <v>0</v>
      </c>
      <c r="I100" s="38" t="str">
        <f t="shared" si="5"/>
        <v/>
      </c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s="21" customFormat="1" ht="20.100000000000001" customHeight="1" x14ac:dyDescent="0.2">
      <c r="A101" s="31"/>
      <c r="B101" s="32"/>
      <c r="C101" s="33"/>
      <c r="D101" s="34"/>
      <c r="E101" s="35"/>
      <c r="F101" s="36"/>
      <c r="G101" s="36"/>
      <c r="H101" s="37">
        <f t="shared" si="4"/>
        <v>0</v>
      </c>
      <c r="I101" s="38" t="str">
        <f t="shared" si="5"/>
        <v/>
      </c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s="21" customFormat="1" ht="20.100000000000001" customHeight="1" x14ac:dyDescent="0.2">
      <c r="A102" s="31"/>
      <c r="B102" s="32"/>
      <c r="C102" s="33"/>
      <c r="D102" s="34"/>
      <c r="E102" s="35"/>
      <c r="F102" s="36"/>
      <c r="G102" s="36"/>
      <c r="H102" s="37">
        <f t="shared" si="4"/>
        <v>0</v>
      </c>
      <c r="I102" s="38" t="str">
        <f t="shared" si="5"/>
        <v/>
      </c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s="21" customFormat="1" ht="20.100000000000001" customHeight="1" x14ac:dyDescent="0.2">
      <c r="A103" s="31"/>
      <c r="B103" s="32"/>
      <c r="C103" s="33"/>
      <c r="D103" s="34"/>
      <c r="E103" s="35"/>
      <c r="F103" s="36"/>
      <c r="G103" s="36"/>
      <c r="H103" s="37">
        <f t="shared" si="4"/>
        <v>0</v>
      </c>
      <c r="I103" s="38" t="str">
        <f t="shared" si="5"/>
        <v/>
      </c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s="21" customFormat="1" ht="20.100000000000001" customHeight="1" x14ac:dyDescent="0.2">
      <c r="A104" s="31"/>
      <c r="B104" s="32"/>
      <c r="C104" s="33"/>
      <c r="D104" s="34"/>
      <c r="E104" s="35"/>
      <c r="F104" s="36"/>
      <c r="G104" s="36"/>
      <c r="H104" s="37">
        <f t="shared" si="4"/>
        <v>0</v>
      </c>
      <c r="I104" s="38" t="str">
        <f t="shared" si="5"/>
        <v/>
      </c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s="21" customFormat="1" ht="20.100000000000001" customHeight="1" x14ac:dyDescent="0.2">
      <c r="A105" s="31"/>
      <c r="B105" s="32"/>
      <c r="C105" s="33"/>
      <c r="D105" s="34"/>
      <c r="E105" s="35"/>
      <c r="F105" s="36"/>
      <c r="G105" s="36"/>
      <c r="H105" s="37">
        <f t="shared" si="4"/>
        <v>0</v>
      </c>
      <c r="I105" s="38" t="str">
        <f t="shared" ref="I105:I124" si="6">IF(D105&gt;2999,IF(D105&lt;4000,VLOOKUP(E105,$K$5:$L$10,2),IF(D105&gt;3999,IF(D105&lt;5000,VLOOKUP(E105,$K$12:$L$17,2),IF(D105&gt;4999,VLOOKUP(E105,$K$19:$L$24,2))))),"")</f>
        <v/>
      </c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s="21" customFormat="1" ht="20.100000000000001" customHeight="1" x14ac:dyDescent="0.2">
      <c r="A106" s="31"/>
      <c r="B106" s="32"/>
      <c r="C106" s="33"/>
      <c r="D106" s="34"/>
      <c r="E106" s="35"/>
      <c r="F106" s="36"/>
      <c r="G106" s="36"/>
      <c r="H106" s="37">
        <f t="shared" si="4"/>
        <v>0</v>
      </c>
      <c r="I106" s="38" t="str">
        <f t="shared" si="6"/>
        <v/>
      </c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s="21" customFormat="1" ht="20.100000000000001" customHeight="1" x14ac:dyDescent="0.2">
      <c r="A107" s="31"/>
      <c r="B107" s="32"/>
      <c r="C107" s="33"/>
      <c r="D107" s="34"/>
      <c r="E107" s="35"/>
      <c r="F107" s="36"/>
      <c r="G107" s="36"/>
      <c r="H107" s="37">
        <f t="shared" si="4"/>
        <v>0</v>
      </c>
      <c r="I107" s="38" t="str">
        <f t="shared" si="6"/>
        <v/>
      </c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s="21" customFormat="1" ht="20.100000000000001" customHeight="1" x14ac:dyDescent="0.2">
      <c r="A108" s="31"/>
      <c r="B108" s="32"/>
      <c r="C108" s="33"/>
      <c r="D108" s="34"/>
      <c r="E108" s="35"/>
      <c r="F108" s="36"/>
      <c r="G108" s="36"/>
      <c r="H108" s="37">
        <f t="shared" si="4"/>
        <v>0</v>
      </c>
      <c r="I108" s="38" t="str">
        <f t="shared" si="6"/>
        <v/>
      </c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s="21" customFormat="1" ht="20.100000000000001" customHeight="1" x14ac:dyDescent="0.2">
      <c r="A109" s="31"/>
      <c r="B109" s="32"/>
      <c r="C109" s="33"/>
      <c r="D109" s="34"/>
      <c r="E109" s="35"/>
      <c r="F109" s="36"/>
      <c r="G109" s="36"/>
      <c r="H109" s="37">
        <f t="shared" si="4"/>
        <v>0</v>
      </c>
      <c r="I109" s="38" t="str">
        <f t="shared" si="6"/>
        <v/>
      </c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s="21" customFormat="1" ht="20.100000000000001" customHeight="1" x14ac:dyDescent="0.2">
      <c r="A110" s="31"/>
      <c r="B110" s="32"/>
      <c r="C110" s="33"/>
      <c r="D110" s="34"/>
      <c r="E110" s="35"/>
      <c r="F110" s="36"/>
      <c r="G110" s="36"/>
      <c r="H110" s="37">
        <f t="shared" si="4"/>
        <v>0</v>
      </c>
      <c r="I110" s="38" t="str">
        <f t="shared" si="6"/>
        <v/>
      </c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s="21" customFormat="1" ht="20.100000000000001" customHeight="1" x14ac:dyDescent="0.2">
      <c r="A111" s="31"/>
      <c r="B111" s="32"/>
      <c r="C111" s="33"/>
      <c r="D111" s="34"/>
      <c r="E111" s="35"/>
      <c r="F111" s="36"/>
      <c r="G111" s="36"/>
      <c r="H111" s="37">
        <f t="shared" si="4"/>
        <v>0</v>
      </c>
      <c r="I111" s="38" t="str">
        <f t="shared" si="6"/>
        <v/>
      </c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s="21" customFormat="1" ht="20.100000000000001" customHeight="1" x14ac:dyDescent="0.2">
      <c r="A112" s="31"/>
      <c r="B112" s="32"/>
      <c r="C112" s="33"/>
      <c r="D112" s="34"/>
      <c r="E112" s="35"/>
      <c r="F112" s="36"/>
      <c r="G112" s="36"/>
      <c r="H112" s="37">
        <f t="shared" si="4"/>
        <v>0</v>
      </c>
      <c r="I112" s="38" t="str">
        <f t="shared" si="6"/>
        <v/>
      </c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s="21" customFormat="1" ht="20.100000000000001" customHeight="1" x14ac:dyDescent="0.2">
      <c r="A113" s="31"/>
      <c r="B113" s="32"/>
      <c r="C113" s="33"/>
      <c r="D113" s="34"/>
      <c r="E113" s="35"/>
      <c r="F113" s="36"/>
      <c r="G113" s="36"/>
      <c r="H113" s="37">
        <f t="shared" si="4"/>
        <v>0</v>
      </c>
      <c r="I113" s="38" t="str">
        <f t="shared" si="6"/>
        <v/>
      </c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s="21" customFormat="1" ht="20.100000000000001" customHeight="1" x14ac:dyDescent="0.2">
      <c r="A114" s="31"/>
      <c r="B114" s="32"/>
      <c r="C114" s="33"/>
      <c r="D114" s="34"/>
      <c r="E114" s="35"/>
      <c r="F114" s="36"/>
      <c r="G114" s="36"/>
      <c r="H114" s="37">
        <f t="shared" si="4"/>
        <v>0</v>
      </c>
      <c r="I114" s="38" t="str">
        <f t="shared" si="6"/>
        <v/>
      </c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s="21" customFormat="1" ht="20.100000000000001" customHeight="1" x14ac:dyDescent="0.2">
      <c r="A115" s="31"/>
      <c r="B115" s="32"/>
      <c r="C115" s="33"/>
      <c r="D115" s="34"/>
      <c r="E115" s="35"/>
      <c r="F115" s="36"/>
      <c r="G115" s="36"/>
      <c r="H115" s="37">
        <f t="shared" si="4"/>
        <v>0</v>
      </c>
      <c r="I115" s="38" t="str">
        <f t="shared" si="6"/>
        <v/>
      </c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s="21" customFormat="1" ht="20.100000000000001" customHeight="1" x14ac:dyDescent="0.2">
      <c r="A116" s="31"/>
      <c r="B116" s="32"/>
      <c r="C116" s="33"/>
      <c r="D116" s="34"/>
      <c r="E116" s="35"/>
      <c r="F116" s="36"/>
      <c r="G116" s="36"/>
      <c r="H116" s="37">
        <f t="shared" si="4"/>
        <v>0</v>
      </c>
      <c r="I116" s="38" t="str">
        <f t="shared" si="6"/>
        <v/>
      </c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s="21" customFormat="1" ht="20.100000000000001" customHeight="1" x14ac:dyDescent="0.2">
      <c r="A117" s="31"/>
      <c r="B117" s="32"/>
      <c r="C117" s="33"/>
      <c r="D117" s="34"/>
      <c r="E117" s="35"/>
      <c r="F117" s="36"/>
      <c r="G117" s="36"/>
      <c r="H117" s="37">
        <f t="shared" si="4"/>
        <v>0</v>
      </c>
      <c r="I117" s="38" t="str">
        <f t="shared" si="6"/>
        <v/>
      </c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s="21" customFormat="1" ht="20.100000000000001" customHeight="1" x14ac:dyDescent="0.2">
      <c r="A118" s="31"/>
      <c r="B118" s="32"/>
      <c r="C118" s="33"/>
      <c r="D118" s="34"/>
      <c r="E118" s="35"/>
      <c r="F118" s="36"/>
      <c r="G118" s="36"/>
      <c r="H118" s="37">
        <f t="shared" si="4"/>
        <v>0</v>
      </c>
      <c r="I118" s="38" t="str">
        <f t="shared" si="6"/>
        <v/>
      </c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s="21" customFormat="1" ht="20.100000000000001" customHeight="1" x14ac:dyDescent="0.2">
      <c r="A119" s="31"/>
      <c r="B119" s="32"/>
      <c r="C119" s="33"/>
      <c r="D119" s="34"/>
      <c r="E119" s="35"/>
      <c r="F119" s="36"/>
      <c r="G119" s="36"/>
      <c r="H119" s="37">
        <f t="shared" si="4"/>
        <v>0</v>
      </c>
      <c r="I119" s="38" t="str">
        <f t="shared" si="6"/>
        <v/>
      </c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s="21" customFormat="1" ht="20.100000000000001" customHeight="1" x14ac:dyDescent="0.2">
      <c r="A120" s="31"/>
      <c r="B120" s="32"/>
      <c r="C120" s="33"/>
      <c r="D120" s="34"/>
      <c r="E120" s="35"/>
      <c r="F120" s="36"/>
      <c r="G120" s="36"/>
      <c r="H120" s="37">
        <f t="shared" si="4"/>
        <v>0</v>
      </c>
      <c r="I120" s="38" t="str">
        <f t="shared" si="6"/>
        <v/>
      </c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s="21" customFormat="1" ht="20.100000000000001" customHeight="1" x14ac:dyDescent="0.2">
      <c r="A121" s="31"/>
      <c r="B121" s="32"/>
      <c r="C121" s="33"/>
      <c r="D121" s="34"/>
      <c r="E121" s="35"/>
      <c r="F121" s="36"/>
      <c r="G121" s="36"/>
      <c r="H121" s="37">
        <f t="shared" si="4"/>
        <v>0</v>
      </c>
      <c r="I121" s="38" t="str">
        <f t="shared" si="6"/>
        <v/>
      </c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s="21" customFormat="1" ht="20.100000000000001" customHeight="1" x14ac:dyDescent="0.2">
      <c r="A122" s="31"/>
      <c r="B122" s="32"/>
      <c r="C122" s="33"/>
      <c r="D122" s="34"/>
      <c r="E122" s="35"/>
      <c r="F122" s="36"/>
      <c r="G122" s="36"/>
      <c r="H122" s="37">
        <f t="shared" si="4"/>
        <v>0</v>
      </c>
      <c r="I122" s="38" t="str">
        <f t="shared" si="6"/>
        <v/>
      </c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s="21" customFormat="1" ht="20.100000000000001" customHeight="1" x14ac:dyDescent="0.2">
      <c r="A123" s="31"/>
      <c r="B123" s="32"/>
      <c r="C123" s="33"/>
      <c r="D123" s="34"/>
      <c r="E123" s="35"/>
      <c r="F123" s="36"/>
      <c r="G123" s="36"/>
      <c r="H123" s="37">
        <f t="shared" si="4"/>
        <v>0</v>
      </c>
      <c r="I123" s="38" t="str">
        <f t="shared" si="6"/>
        <v/>
      </c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s="21" customFormat="1" ht="20.100000000000001" customHeight="1" x14ac:dyDescent="0.2">
      <c r="A124" s="31"/>
      <c r="B124" s="32"/>
      <c r="C124" s="33"/>
      <c r="D124" s="34"/>
      <c r="E124" s="35"/>
      <c r="F124" s="36"/>
      <c r="G124" s="36"/>
      <c r="H124" s="37">
        <f t="shared" si="4"/>
        <v>0</v>
      </c>
      <c r="I124" s="38" t="str">
        <f t="shared" si="6"/>
        <v/>
      </c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s="21" customFormat="1" ht="20.100000000000001" customHeight="1" x14ac:dyDescent="0.2">
      <c r="A125" s="31"/>
      <c r="B125" s="32"/>
      <c r="C125" s="33"/>
      <c r="D125" s="34"/>
      <c r="E125" s="35"/>
      <c r="F125" s="36"/>
      <c r="G125" s="36"/>
      <c r="H125" s="37">
        <f t="shared" si="4"/>
        <v>0</v>
      </c>
      <c r="I125" s="38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s="21" customFormat="1" ht="20.100000000000001" customHeight="1" x14ac:dyDescent="0.2">
      <c r="A126" s="31"/>
      <c r="B126" s="32"/>
      <c r="C126" s="33"/>
      <c r="D126" s="34"/>
      <c r="E126" s="35"/>
      <c r="F126" s="36"/>
      <c r="G126" s="36"/>
      <c r="H126" s="37">
        <f t="shared" si="4"/>
        <v>0</v>
      </c>
      <c r="I126" s="38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s="21" customFormat="1" ht="20.100000000000001" customHeight="1" x14ac:dyDescent="0.2">
      <c r="A127" s="31"/>
      <c r="B127" s="32"/>
      <c r="C127" s="33"/>
      <c r="D127" s="34"/>
      <c r="E127" s="35"/>
      <c r="F127" s="36"/>
      <c r="G127" s="36"/>
      <c r="H127" s="37">
        <f t="shared" si="4"/>
        <v>0</v>
      </c>
      <c r="I127" s="38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s="21" customFormat="1" ht="20.100000000000001" customHeight="1" x14ac:dyDescent="0.2">
      <c r="A128" s="31"/>
      <c r="B128" s="32"/>
      <c r="C128" s="33"/>
      <c r="D128" s="34"/>
      <c r="E128" s="35"/>
      <c r="F128" s="36"/>
      <c r="G128" s="36"/>
      <c r="H128" s="37">
        <f t="shared" si="4"/>
        <v>0</v>
      </c>
      <c r="I128" s="38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s="21" customFormat="1" ht="20.100000000000001" customHeight="1" x14ac:dyDescent="0.2">
      <c r="A129" s="31"/>
      <c r="B129" s="32"/>
      <c r="C129" s="33"/>
      <c r="D129" s="34"/>
      <c r="E129" s="35"/>
      <c r="F129" s="36"/>
      <c r="G129" s="36"/>
      <c r="H129" s="37">
        <f t="shared" si="4"/>
        <v>0</v>
      </c>
      <c r="I129" s="38" t="str">
        <f t="shared" ref="I129:I138" si="7">IF(D129&gt;2999,IF(D129&lt;4000,VLOOKUP(E129,$K$5:$L$10,2),IF(D129&gt;3999,IF(D129&lt;5000,VLOOKUP(E129,$K$12:$L$17,2),IF(D129&gt;4999,VLOOKUP(E129,$K$19:$L$24,2))))),"")</f>
        <v/>
      </c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s="21" customFormat="1" ht="20.100000000000001" customHeight="1" x14ac:dyDescent="0.2">
      <c r="A130" s="31"/>
      <c r="B130" s="32"/>
      <c r="C130" s="33"/>
      <c r="D130" s="34"/>
      <c r="E130" s="35"/>
      <c r="F130" s="36"/>
      <c r="G130" s="36"/>
      <c r="H130" s="37">
        <f t="shared" si="4"/>
        <v>0</v>
      </c>
      <c r="I130" s="38" t="str">
        <f t="shared" si="7"/>
        <v/>
      </c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s="21" customFormat="1" ht="20.100000000000001" customHeight="1" x14ac:dyDescent="0.2">
      <c r="A131" s="31"/>
      <c r="B131" s="32"/>
      <c r="C131" s="33"/>
      <c r="D131" s="34"/>
      <c r="E131" s="35"/>
      <c r="F131" s="36"/>
      <c r="G131" s="36"/>
      <c r="H131" s="37">
        <f t="shared" si="4"/>
        <v>0</v>
      </c>
      <c r="I131" s="38" t="str">
        <f t="shared" si="7"/>
        <v/>
      </c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s="21" customFormat="1" ht="20.100000000000001" customHeight="1" x14ac:dyDescent="0.2">
      <c r="A132" s="31"/>
      <c r="B132" s="32"/>
      <c r="C132" s="33"/>
      <c r="D132" s="34"/>
      <c r="E132" s="35"/>
      <c r="F132" s="36"/>
      <c r="G132" s="36"/>
      <c r="H132" s="37">
        <f>IF(H131="","",H131+F132-G132)</f>
        <v>0</v>
      </c>
      <c r="I132" s="38" t="str">
        <f t="shared" si="7"/>
        <v/>
      </c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s="21" customFormat="1" ht="20.100000000000001" customHeight="1" x14ac:dyDescent="0.2">
      <c r="A133" s="31"/>
      <c r="B133" s="32"/>
      <c r="C133" s="33"/>
      <c r="D133" s="34"/>
      <c r="E133" s="35"/>
      <c r="F133" s="36"/>
      <c r="G133" s="36"/>
      <c r="H133" s="37">
        <f t="shared" si="4"/>
        <v>0</v>
      </c>
      <c r="I133" s="38" t="str">
        <f t="shared" si="7"/>
        <v/>
      </c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s="21" customFormat="1" ht="20.100000000000001" customHeight="1" x14ac:dyDescent="0.2">
      <c r="A134" s="31"/>
      <c r="B134" s="32"/>
      <c r="C134" s="33"/>
      <c r="D134" s="34"/>
      <c r="E134" s="35"/>
      <c r="F134" s="36"/>
      <c r="G134" s="36"/>
      <c r="H134" s="37">
        <f t="shared" ref="H134:H138" si="8">IF(H133="","",H133+F134-G134)</f>
        <v>0</v>
      </c>
      <c r="I134" s="38" t="str">
        <f t="shared" si="7"/>
        <v/>
      </c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s="21" customFormat="1" ht="20.100000000000001" customHeight="1" x14ac:dyDescent="0.2">
      <c r="A135" s="31"/>
      <c r="B135" s="32"/>
      <c r="C135" s="33"/>
      <c r="D135" s="34"/>
      <c r="E135" s="35"/>
      <c r="F135" s="36"/>
      <c r="G135" s="36"/>
      <c r="H135" s="37">
        <f t="shared" si="8"/>
        <v>0</v>
      </c>
      <c r="I135" s="38" t="str">
        <f t="shared" si="7"/>
        <v/>
      </c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s="21" customFormat="1" ht="20.100000000000001" customHeight="1" x14ac:dyDescent="0.2">
      <c r="A136" s="31"/>
      <c r="B136" s="32"/>
      <c r="C136" s="33"/>
      <c r="D136" s="34"/>
      <c r="E136" s="35"/>
      <c r="F136" s="36"/>
      <c r="G136" s="36"/>
      <c r="H136" s="37">
        <f t="shared" si="8"/>
        <v>0</v>
      </c>
      <c r="I136" s="38" t="str">
        <f t="shared" si="7"/>
        <v/>
      </c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s="21" customFormat="1" ht="20.100000000000001" customHeight="1" x14ac:dyDescent="0.2">
      <c r="A137" s="31"/>
      <c r="B137" s="32"/>
      <c r="C137" s="33"/>
      <c r="D137" s="34"/>
      <c r="E137" s="35"/>
      <c r="F137" s="36"/>
      <c r="G137" s="36"/>
      <c r="H137" s="37">
        <f t="shared" si="8"/>
        <v>0</v>
      </c>
      <c r="I137" s="38" t="str">
        <f t="shared" si="7"/>
        <v/>
      </c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s="21" customFormat="1" ht="20.100000000000001" customHeight="1" thickBot="1" x14ac:dyDescent="0.25">
      <c r="A138" s="31"/>
      <c r="B138" s="32"/>
      <c r="C138" s="33"/>
      <c r="D138" s="34"/>
      <c r="E138" s="35"/>
      <c r="F138" s="36"/>
      <c r="G138" s="36"/>
      <c r="H138" s="37">
        <f t="shared" si="8"/>
        <v>0</v>
      </c>
      <c r="I138" s="38" t="str">
        <f t="shared" si="7"/>
        <v/>
      </c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s="64" customFormat="1" ht="21.75" customHeight="1" thickBot="1" x14ac:dyDescent="0.25">
      <c r="A139" s="57"/>
      <c r="B139" s="58"/>
      <c r="C139" s="59" t="s">
        <v>47</v>
      </c>
      <c r="D139" s="60"/>
      <c r="E139" s="60"/>
      <c r="F139" s="61">
        <f>SUM(F5:F138)</f>
        <v>0</v>
      </c>
      <c r="G139" s="61">
        <f>SUM(G5:G138)</f>
        <v>0</v>
      </c>
      <c r="H139" s="62">
        <f>H138</f>
        <v>0</v>
      </c>
      <c r="I139" s="63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</row>
  </sheetData>
  <sheetProtection algorithmName="SHA-512" hashValue="z5B76lKW0E9RRnTWbF1gd4HvFEsY8mNngV7OES8Im9D3qxKY6zQ0EXwYNAUbn8j3oWnr5SrHCP7rjuefCiDeew==" saltValue="BhprWn1HEI3+F/0id5gx1A==" spinCount="100000" sheet="1" objects="1" scenarios="1" selectLockedCells="1"/>
  <mergeCells count="4">
    <mergeCell ref="E1:H1"/>
    <mergeCell ref="A1:D1"/>
    <mergeCell ref="A2:D2"/>
    <mergeCell ref="E2:H2"/>
  </mergeCells>
  <phoneticPr fontId="0" type="noConversion"/>
  <conditionalFormatting sqref="A1:B1">
    <cfRule type="containsText" dxfId="85" priority="1" operator="containsText" text="Kassabuch / Postbuch / Bankbuch">
      <formula>NOT(ISERROR(SEARCH("Kassabuch / Postbuch / Bankbuch",A1)))</formula>
    </cfRule>
  </conditionalFormatting>
  <conditionalFormatting sqref="A1:B2">
    <cfRule type="containsBlanks" dxfId="84" priority="4">
      <formula>LEN(TRIM(A1))=0</formula>
    </cfRule>
  </conditionalFormatting>
  <conditionalFormatting sqref="A2:B2">
    <cfRule type="containsText" dxfId="83" priority="3" operator="containsText" text="Firma">
      <formula>NOT(ISERROR(SEARCH("Firma",A2)))</formula>
    </cfRule>
  </conditionalFormatting>
  <conditionalFormatting sqref="E1">
    <cfRule type="containsText" dxfId="82" priority="9" operator="containsText" text="Firma">
      <formula>NOT(ISERROR(SEARCH("Firma",E1)))</formula>
    </cfRule>
    <cfRule type="containsBlanks" dxfId="81" priority="10">
      <formula>LEN(TRIM(E1))=0</formula>
    </cfRule>
  </conditionalFormatting>
  <conditionalFormatting sqref="H4">
    <cfRule type="cellIs" dxfId="80" priority="6" operator="equal">
      <formula>0</formula>
    </cfRule>
  </conditionalFormatting>
  <conditionalFormatting sqref="H4:H139">
    <cfRule type="cellIs" dxfId="79" priority="5" operator="lessThan">
      <formula>0</formula>
    </cfRule>
  </conditionalFormatting>
  <dataValidations count="3">
    <dataValidation allowBlank="1" showInputMessage="1" showErrorMessage="1" promptTitle="Titre" prompt="La déscription peut être définie individuellement." sqref="A1:D1" xr:uid="{00000000-0002-0000-0000-000000000000}"/>
    <dataValidation allowBlank="1" showInputMessage="1" showErrorMessage="1" promptTitle="Nom de la société" prompt="Saisir le nom de l'entreprise comme dans le registre du commerce." sqref="E1:H1" xr:uid="{00000000-0002-0000-0000-000001000000}"/>
    <dataValidation type="list" allowBlank="1" showInputMessage="1" showErrorMessage="1" prompt="Choisir taux de TVA" sqref="E5:E138" xr:uid="{00000000-0002-0000-0000-000002000000}">
      <formula1>$K$4:$K$10</formula1>
    </dataValidation>
  </dataValidations>
  <pageMargins left="0.59055118110236227" right="0.19685039370078741" top="0.59055118110236227" bottom="0.78740157480314965" header="0.31496062992125984" footer="0.31496062992125984"/>
  <pageSetup paperSize="9" orientation="portrait" horizontalDpi="4294967292" r:id="rId1"/>
  <headerFooter alignWithMargins="0">
    <oddFooter>&amp;L&amp;G&amp;C&amp;"Segoe UI,Standard"&amp;9&amp;K1D71B8Bern | Biel/Bienne&amp;R&amp;"Segoe UI,Standard"&amp;K1D71B8Page &amp;P de &amp;N</oddFooter>
  </headerFooter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ate" allowBlank="1" showErrorMessage="1" errorTitle="Falsches Datum" error="Falsches Datum erfasst. Bitte korrigieren." xr:uid="{00000000-0002-0000-0000-000004000000}">
          <x14:formula1>
            <xm:f>'Setting Datum'!$B$2</xm:f>
          </x14:formula1>
          <x14:formula2>
            <xm:f>'Setting Datum'!$B$3</xm:f>
          </x14:formula2>
          <xm:sqref>A5:A138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8">
    <tabColor theme="3" tint="0.79998168889431442"/>
  </sheetPr>
  <dimension ref="A1:AA139"/>
  <sheetViews>
    <sheetView showGridLines="0" zoomScaleNormal="100" workbookViewId="0">
      <selection activeCell="C29" sqref="C29"/>
    </sheetView>
  </sheetViews>
  <sheetFormatPr baseColWidth="10" defaultColWidth="11.42578125" defaultRowHeight="14.25" x14ac:dyDescent="0.25"/>
  <cols>
    <col min="1" max="1" width="10.28515625" style="53" customWidth="1"/>
    <col min="2" max="2" width="10.140625" style="66" bestFit="1" customWidth="1"/>
    <col min="3" max="3" width="28.5703125" style="53" customWidth="1"/>
    <col min="4" max="4" width="8" style="53" bestFit="1" customWidth="1"/>
    <col min="5" max="5" width="6.28515625" style="66" customWidth="1"/>
    <col min="6" max="8" width="11.28515625" style="53" customWidth="1"/>
    <col min="9" max="9" width="11.28515625" style="67" hidden="1" customWidth="1"/>
    <col min="10" max="12" width="11.42578125" style="53" hidden="1" customWidth="1"/>
    <col min="13" max="27" width="11.42578125" style="68"/>
    <col min="28" max="16384" width="11.42578125" style="53"/>
  </cols>
  <sheetData>
    <row r="1" spans="1:27" s="11" customFormat="1" ht="37.5" customHeight="1" x14ac:dyDescent="0.3">
      <c r="A1" s="74" t="str">
        <f>Janvier!A1</f>
        <v>Livre de caisse / Livre de poste / Livre de banque</v>
      </c>
      <c r="B1" s="74"/>
      <c r="C1" s="74"/>
      <c r="D1" s="74"/>
      <c r="E1" s="75" t="str">
        <f>Janvier!E1</f>
        <v>Entreprise</v>
      </c>
      <c r="F1" s="75"/>
      <c r="G1" s="75"/>
      <c r="H1" s="75"/>
      <c r="I1" s="10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27" s="14" customFormat="1" ht="30.75" customHeight="1" x14ac:dyDescent="0.2">
      <c r="A2" s="72" t="s">
        <v>57</v>
      </c>
      <c r="B2" s="72"/>
      <c r="C2" s="72"/>
      <c r="D2" s="72"/>
      <c r="E2" s="73">
        <f>'Setting Datum'!$B$1</f>
        <v>2026</v>
      </c>
      <c r="F2" s="73"/>
      <c r="G2" s="73"/>
      <c r="H2" s="73"/>
      <c r="I2" s="13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s="21" customFormat="1" ht="20.100000000000001" customHeight="1" x14ac:dyDescent="0.2">
      <c r="A3" s="16" t="str">
        <f>Janvier!A3</f>
        <v>Date</v>
      </c>
      <c r="B3" s="16" t="str">
        <f>Janvier!B3</f>
        <v>Pièce</v>
      </c>
      <c r="C3" s="16" t="str">
        <f>Janvier!C3</f>
        <v>Libellé</v>
      </c>
      <c r="D3" s="16" t="str">
        <f>Janvier!D3</f>
        <v>Compte</v>
      </c>
      <c r="E3" s="16" t="str">
        <f>Janvier!E3</f>
        <v>TVA</v>
      </c>
      <c r="F3" s="16" t="str">
        <f>Janvier!F3</f>
        <v>Entrée</v>
      </c>
      <c r="G3" s="16" t="str">
        <f>Janvier!G3</f>
        <v>Sortie</v>
      </c>
      <c r="H3" s="16" t="str">
        <f>Janvier!H3</f>
        <v>Solde</v>
      </c>
      <c r="I3" s="69" t="str">
        <f>Janvier!I3</f>
        <v>MWST-Code</v>
      </c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s="21" customFormat="1" ht="20.100000000000001" customHeight="1" x14ac:dyDescent="0.25">
      <c r="A4" s="23"/>
      <c r="B4" s="24"/>
      <c r="C4" s="25" t="str">
        <f>Janvier!C4</f>
        <v>Solde reporté</v>
      </c>
      <c r="D4" s="24"/>
      <c r="E4" s="24"/>
      <c r="F4" s="26"/>
      <c r="G4" s="27"/>
      <c r="H4" s="27">
        <f>Septembre!H139</f>
        <v>0</v>
      </c>
      <c r="I4" s="29"/>
      <c r="J4" s="30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s="21" customFormat="1" ht="20.100000000000001" customHeight="1" x14ac:dyDescent="0.25">
      <c r="A5" s="31"/>
      <c r="B5" s="32"/>
      <c r="C5" s="33"/>
      <c r="D5" s="34"/>
      <c r="E5" s="35"/>
      <c r="F5" s="36"/>
      <c r="G5" s="36"/>
      <c r="H5" s="37">
        <f>IF(H4="","",H4+F5-G5)</f>
        <v>0</v>
      </c>
      <c r="I5" s="38" t="str">
        <f t="shared" ref="I5:I68" si="0">IF(D5&gt;2999,IF(D5&lt;4000,VLOOKUP(E5,$K$5:$L$10,2),IF(D5&gt;3999,IF(D5&lt;5000,VLOOKUP(E5,$K$12:$L$17,2),IF(D5&gt;4999,VLOOKUP(E5,$K$19:$L$24,2))))),"")</f>
        <v/>
      </c>
      <c r="J5" s="39" t="s">
        <v>20</v>
      </c>
      <c r="K5" s="40">
        <v>2.5</v>
      </c>
      <c r="L5" s="41" t="s">
        <v>7</v>
      </c>
      <c r="M5" s="4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s="21" customFormat="1" ht="20.100000000000001" customHeight="1" x14ac:dyDescent="0.25">
      <c r="A6" s="31"/>
      <c r="B6" s="32"/>
      <c r="C6" s="33"/>
      <c r="D6" s="34"/>
      <c r="E6" s="35"/>
      <c r="F6" s="36"/>
      <c r="G6" s="36"/>
      <c r="H6" s="37">
        <f t="shared" ref="H6:H70" si="1">IF(H5="","",H5+F6-G6)</f>
        <v>0</v>
      </c>
      <c r="I6" s="38" t="str">
        <f t="shared" si="0"/>
        <v/>
      </c>
      <c r="J6" s="44" t="s">
        <v>19</v>
      </c>
      <c r="K6" s="45">
        <v>2.6</v>
      </c>
      <c r="L6" s="46" t="s">
        <v>6</v>
      </c>
      <c r="M6" s="56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s="21" customFormat="1" ht="20.100000000000001" customHeight="1" x14ac:dyDescent="0.25">
      <c r="A7" s="31"/>
      <c r="B7" s="32"/>
      <c r="C7" s="33"/>
      <c r="D7" s="34"/>
      <c r="E7" s="35"/>
      <c r="F7" s="36"/>
      <c r="G7" s="36"/>
      <c r="H7" s="37">
        <f t="shared" si="1"/>
        <v>0</v>
      </c>
      <c r="I7" s="38" t="str">
        <f t="shared" si="0"/>
        <v/>
      </c>
      <c r="J7" s="47" t="s">
        <v>20</v>
      </c>
      <c r="K7" s="48">
        <v>3.7</v>
      </c>
      <c r="L7" s="49" t="s">
        <v>4</v>
      </c>
      <c r="M7" s="4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s="21" customFormat="1" ht="20.100000000000001" customHeight="1" x14ac:dyDescent="0.25">
      <c r="A8" s="31"/>
      <c r="B8" s="32"/>
      <c r="C8" s="33"/>
      <c r="D8" s="34"/>
      <c r="E8" s="35"/>
      <c r="F8" s="36"/>
      <c r="G8" s="36"/>
      <c r="H8" s="37">
        <f t="shared" si="1"/>
        <v>0</v>
      </c>
      <c r="I8" s="38" t="str">
        <f t="shared" si="0"/>
        <v/>
      </c>
      <c r="J8" s="44" t="s">
        <v>19</v>
      </c>
      <c r="K8" s="45">
        <v>3.8</v>
      </c>
      <c r="L8" s="46" t="s">
        <v>3</v>
      </c>
      <c r="M8" s="56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s="21" customFormat="1" ht="20.100000000000001" customHeight="1" x14ac:dyDescent="0.25">
      <c r="A9" s="31"/>
      <c r="B9" s="32"/>
      <c r="C9" s="33"/>
      <c r="D9" s="34"/>
      <c r="E9" s="35"/>
      <c r="F9" s="36"/>
      <c r="G9" s="36"/>
      <c r="H9" s="37">
        <f t="shared" si="1"/>
        <v>0</v>
      </c>
      <c r="I9" s="38" t="str">
        <f t="shared" si="0"/>
        <v/>
      </c>
      <c r="J9" s="47" t="s">
        <v>20</v>
      </c>
      <c r="K9" s="48">
        <v>7.7</v>
      </c>
      <c r="L9" s="49" t="s">
        <v>5</v>
      </c>
      <c r="M9" s="4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s="21" customFormat="1" ht="20.100000000000001" customHeight="1" x14ac:dyDescent="0.25">
      <c r="A10" s="31"/>
      <c r="B10" s="32"/>
      <c r="C10" s="33"/>
      <c r="D10" s="34"/>
      <c r="E10" s="35"/>
      <c r="F10" s="36"/>
      <c r="G10" s="36"/>
      <c r="H10" s="37">
        <f t="shared" si="1"/>
        <v>0</v>
      </c>
      <c r="I10" s="38" t="str">
        <f t="shared" si="0"/>
        <v/>
      </c>
      <c r="J10" s="50" t="s">
        <v>19</v>
      </c>
      <c r="K10" s="51">
        <v>8.1</v>
      </c>
      <c r="L10" s="52" t="s">
        <v>1</v>
      </c>
      <c r="M10" s="56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s="21" customFormat="1" ht="20.100000000000001" customHeight="1" x14ac:dyDescent="0.25">
      <c r="A11" s="31"/>
      <c r="B11" s="32"/>
      <c r="C11" s="33"/>
      <c r="D11" s="34"/>
      <c r="E11" s="35"/>
      <c r="F11" s="36"/>
      <c r="G11" s="36"/>
      <c r="H11" s="37">
        <f t="shared" si="1"/>
        <v>0</v>
      </c>
      <c r="I11" s="38" t="str">
        <f t="shared" si="0"/>
        <v/>
      </c>
      <c r="J11" s="53"/>
      <c r="K11" s="54"/>
      <c r="L11" s="55"/>
      <c r="M11" s="4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s="21" customFormat="1" ht="20.100000000000001" customHeight="1" x14ac:dyDescent="0.25">
      <c r="A12" s="31"/>
      <c r="B12" s="32"/>
      <c r="C12" s="33"/>
      <c r="D12" s="34"/>
      <c r="E12" s="35"/>
      <c r="F12" s="36"/>
      <c r="G12" s="36"/>
      <c r="H12" s="37">
        <f t="shared" si="1"/>
        <v>0</v>
      </c>
      <c r="I12" s="38" t="str">
        <f t="shared" si="0"/>
        <v/>
      </c>
      <c r="J12" s="39" t="s">
        <v>20</v>
      </c>
      <c r="K12" s="40">
        <v>2.5</v>
      </c>
      <c r="L12" s="41" t="s">
        <v>18</v>
      </c>
      <c r="M12" s="4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s="21" customFormat="1" ht="20.100000000000001" customHeight="1" x14ac:dyDescent="0.25">
      <c r="A13" s="31"/>
      <c r="B13" s="32"/>
      <c r="C13" s="33"/>
      <c r="D13" s="34"/>
      <c r="E13" s="35"/>
      <c r="F13" s="36"/>
      <c r="G13" s="36"/>
      <c r="H13" s="37">
        <f t="shared" si="1"/>
        <v>0</v>
      </c>
      <c r="I13" s="38" t="str">
        <f t="shared" si="0"/>
        <v/>
      </c>
      <c r="J13" s="44" t="s">
        <v>19</v>
      </c>
      <c r="K13" s="45">
        <v>2.6</v>
      </c>
      <c r="L13" s="46" t="s">
        <v>17</v>
      </c>
      <c r="M13" s="56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s="21" customFormat="1" ht="20.100000000000001" customHeight="1" x14ac:dyDescent="0.25">
      <c r="A14" s="31"/>
      <c r="B14" s="32"/>
      <c r="C14" s="33"/>
      <c r="D14" s="34"/>
      <c r="E14" s="35"/>
      <c r="F14" s="36"/>
      <c r="G14" s="36"/>
      <c r="H14" s="37">
        <f t="shared" si="1"/>
        <v>0</v>
      </c>
      <c r="I14" s="38" t="str">
        <f t="shared" si="0"/>
        <v/>
      </c>
      <c r="J14" s="47" t="s">
        <v>20</v>
      </c>
      <c r="K14" s="48">
        <v>3.7</v>
      </c>
      <c r="L14" s="49" t="s">
        <v>14</v>
      </c>
      <c r="M14" s="4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s="21" customFormat="1" ht="20.100000000000001" customHeight="1" x14ac:dyDescent="0.25">
      <c r="A15" s="31"/>
      <c r="B15" s="32"/>
      <c r="C15" s="33"/>
      <c r="D15" s="34"/>
      <c r="E15" s="35"/>
      <c r="F15" s="36"/>
      <c r="G15" s="36"/>
      <c r="H15" s="37">
        <f t="shared" si="1"/>
        <v>0</v>
      </c>
      <c r="I15" s="38" t="str">
        <f t="shared" si="0"/>
        <v/>
      </c>
      <c r="J15" s="44" t="s">
        <v>19</v>
      </c>
      <c r="K15" s="45">
        <v>3.8</v>
      </c>
      <c r="L15" s="46" t="s">
        <v>13</v>
      </c>
      <c r="M15" s="56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s="21" customFormat="1" ht="20.100000000000001" customHeight="1" x14ac:dyDescent="0.25">
      <c r="A16" s="31"/>
      <c r="B16" s="32"/>
      <c r="C16" s="33"/>
      <c r="D16" s="34"/>
      <c r="E16" s="35"/>
      <c r="F16" s="36"/>
      <c r="G16" s="36"/>
      <c r="H16" s="37">
        <f t="shared" si="1"/>
        <v>0</v>
      </c>
      <c r="I16" s="38" t="str">
        <f t="shared" si="0"/>
        <v/>
      </c>
      <c r="J16" s="47" t="s">
        <v>20</v>
      </c>
      <c r="K16" s="48">
        <v>7.7</v>
      </c>
      <c r="L16" s="49" t="s">
        <v>16</v>
      </c>
      <c r="M16" s="4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s="21" customFormat="1" ht="20.100000000000001" customHeight="1" x14ac:dyDescent="0.25">
      <c r="A17" s="31"/>
      <c r="B17" s="32"/>
      <c r="C17" s="33"/>
      <c r="D17" s="34"/>
      <c r="E17" s="35"/>
      <c r="F17" s="36"/>
      <c r="G17" s="36"/>
      <c r="H17" s="37">
        <f t="shared" si="1"/>
        <v>0</v>
      </c>
      <c r="I17" s="38" t="str">
        <f t="shared" si="0"/>
        <v/>
      </c>
      <c r="J17" s="50" t="s">
        <v>19</v>
      </c>
      <c r="K17" s="51">
        <v>8.1</v>
      </c>
      <c r="L17" s="52" t="s">
        <v>15</v>
      </c>
      <c r="M17" s="56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s="21" customFormat="1" ht="20.100000000000001" customHeight="1" x14ac:dyDescent="0.25">
      <c r="A18" s="31"/>
      <c r="B18" s="32"/>
      <c r="C18" s="33"/>
      <c r="D18" s="34"/>
      <c r="E18" s="35"/>
      <c r="F18" s="36"/>
      <c r="G18" s="36"/>
      <c r="H18" s="37">
        <f t="shared" si="1"/>
        <v>0</v>
      </c>
      <c r="I18" s="38" t="str">
        <f t="shared" si="0"/>
        <v/>
      </c>
      <c r="J18" s="53"/>
      <c r="K18" s="54"/>
      <c r="L18" s="55"/>
      <c r="M18" s="4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s="21" customFormat="1" ht="20.100000000000001" customHeight="1" x14ac:dyDescent="0.25">
      <c r="A19" s="31"/>
      <c r="B19" s="32"/>
      <c r="C19" s="33"/>
      <c r="D19" s="34"/>
      <c r="E19" s="35"/>
      <c r="F19" s="36"/>
      <c r="G19" s="36"/>
      <c r="H19" s="37">
        <f t="shared" si="1"/>
        <v>0</v>
      </c>
      <c r="I19" s="38" t="str">
        <f t="shared" si="0"/>
        <v/>
      </c>
      <c r="J19" s="39" t="s">
        <v>20</v>
      </c>
      <c r="K19" s="40">
        <v>2.5</v>
      </c>
      <c r="L19" s="41" t="s">
        <v>12</v>
      </c>
      <c r="M19" s="4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s="21" customFormat="1" ht="20.100000000000001" customHeight="1" x14ac:dyDescent="0.25">
      <c r="A20" s="31"/>
      <c r="B20" s="32"/>
      <c r="C20" s="33"/>
      <c r="D20" s="34"/>
      <c r="E20" s="35"/>
      <c r="F20" s="36"/>
      <c r="G20" s="36"/>
      <c r="H20" s="37">
        <f t="shared" si="1"/>
        <v>0</v>
      </c>
      <c r="I20" s="38" t="str">
        <f t="shared" si="0"/>
        <v/>
      </c>
      <c r="J20" s="44" t="s">
        <v>19</v>
      </c>
      <c r="K20" s="45">
        <v>2.6</v>
      </c>
      <c r="L20" s="46" t="s">
        <v>11</v>
      </c>
      <c r="M20" s="56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s="21" customFormat="1" ht="20.100000000000001" customHeight="1" x14ac:dyDescent="0.25">
      <c r="A21" s="31"/>
      <c r="B21" s="32"/>
      <c r="C21" s="33"/>
      <c r="D21" s="34"/>
      <c r="E21" s="35"/>
      <c r="F21" s="36"/>
      <c r="G21" s="36"/>
      <c r="H21" s="37">
        <f t="shared" si="1"/>
        <v>0</v>
      </c>
      <c r="I21" s="38" t="str">
        <f t="shared" si="0"/>
        <v/>
      </c>
      <c r="J21" s="47" t="s">
        <v>20</v>
      </c>
      <c r="K21" s="48">
        <v>3.7</v>
      </c>
      <c r="L21" s="49" t="s">
        <v>9</v>
      </c>
      <c r="M21" s="4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s="21" customFormat="1" ht="20.100000000000001" customHeight="1" x14ac:dyDescent="0.25">
      <c r="A22" s="31"/>
      <c r="B22" s="32"/>
      <c r="C22" s="33"/>
      <c r="D22" s="34"/>
      <c r="E22" s="35"/>
      <c r="F22" s="36"/>
      <c r="G22" s="36"/>
      <c r="H22" s="37">
        <f t="shared" si="1"/>
        <v>0</v>
      </c>
      <c r="I22" s="38" t="str">
        <f t="shared" si="0"/>
        <v/>
      </c>
      <c r="J22" s="44" t="s">
        <v>19</v>
      </c>
      <c r="K22" s="45">
        <v>3.8</v>
      </c>
      <c r="L22" s="46" t="s">
        <v>8</v>
      </c>
      <c r="M22" s="56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s="21" customFormat="1" ht="20.100000000000001" customHeight="1" x14ac:dyDescent="0.25">
      <c r="A23" s="31"/>
      <c r="B23" s="32"/>
      <c r="C23" s="33"/>
      <c r="D23" s="34"/>
      <c r="E23" s="35"/>
      <c r="F23" s="36"/>
      <c r="G23" s="36"/>
      <c r="H23" s="37">
        <f t="shared" si="1"/>
        <v>0</v>
      </c>
      <c r="I23" s="38" t="str">
        <f t="shared" si="0"/>
        <v/>
      </c>
      <c r="J23" s="47" t="s">
        <v>20</v>
      </c>
      <c r="K23" s="48">
        <v>7.7</v>
      </c>
      <c r="L23" s="49" t="s">
        <v>10</v>
      </c>
      <c r="M23" s="4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s="21" customFormat="1" ht="20.100000000000001" customHeight="1" x14ac:dyDescent="0.25">
      <c r="A24" s="31"/>
      <c r="B24" s="32"/>
      <c r="C24" s="33"/>
      <c r="D24" s="34"/>
      <c r="E24" s="35"/>
      <c r="F24" s="36"/>
      <c r="G24" s="36"/>
      <c r="H24" s="37">
        <f t="shared" si="1"/>
        <v>0</v>
      </c>
      <c r="I24" s="38" t="str">
        <f t="shared" si="0"/>
        <v/>
      </c>
      <c r="J24" s="50" t="s">
        <v>19</v>
      </c>
      <c r="K24" s="51">
        <v>8.1</v>
      </c>
      <c r="L24" s="52" t="s">
        <v>0</v>
      </c>
      <c r="M24" s="56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s="21" customFormat="1" ht="20.100000000000001" customHeight="1" x14ac:dyDescent="0.2">
      <c r="A25" s="31"/>
      <c r="B25" s="32"/>
      <c r="C25" s="33"/>
      <c r="D25" s="34"/>
      <c r="E25" s="35"/>
      <c r="F25" s="36"/>
      <c r="G25" s="36"/>
      <c r="H25" s="37">
        <f t="shared" si="1"/>
        <v>0</v>
      </c>
      <c r="I25" s="38" t="str">
        <f t="shared" si="0"/>
        <v/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s="21" customFormat="1" ht="20.100000000000001" customHeight="1" x14ac:dyDescent="0.2">
      <c r="A26" s="31"/>
      <c r="B26" s="32"/>
      <c r="C26" s="33"/>
      <c r="D26" s="34"/>
      <c r="E26" s="35"/>
      <c r="F26" s="36"/>
      <c r="G26" s="36"/>
      <c r="H26" s="37">
        <f t="shared" si="1"/>
        <v>0</v>
      </c>
      <c r="I26" s="38" t="str">
        <f t="shared" si="0"/>
        <v/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s="21" customFormat="1" ht="20.100000000000001" customHeight="1" x14ac:dyDescent="0.2">
      <c r="A27" s="31"/>
      <c r="B27" s="32"/>
      <c r="C27" s="33"/>
      <c r="D27" s="34"/>
      <c r="E27" s="35"/>
      <c r="F27" s="36"/>
      <c r="G27" s="36"/>
      <c r="H27" s="37">
        <f t="shared" si="1"/>
        <v>0</v>
      </c>
      <c r="I27" s="38" t="str">
        <f t="shared" si="0"/>
        <v/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s="21" customFormat="1" ht="20.100000000000001" customHeight="1" x14ac:dyDescent="0.2">
      <c r="A28" s="31"/>
      <c r="B28" s="32"/>
      <c r="C28" s="33"/>
      <c r="D28" s="34"/>
      <c r="E28" s="35"/>
      <c r="F28" s="36"/>
      <c r="G28" s="36"/>
      <c r="H28" s="37">
        <f t="shared" si="1"/>
        <v>0</v>
      </c>
      <c r="I28" s="38" t="str">
        <f t="shared" si="0"/>
        <v/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s="21" customFormat="1" ht="20.100000000000001" customHeight="1" x14ac:dyDescent="0.2">
      <c r="A29" s="31"/>
      <c r="B29" s="32"/>
      <c r="C29" s="33"/>
      <c r="D29" s="34"/>
      <c r="E29" s="35"/>
      <c r="F29" s="36"/>
      <c r="G29" s="36"/>
      <c r="H29" s="37">
        <f t="shared" si="1"/>
        <v>0</v>
      </c>
      <c r="I29" s="38" t="str">
        <f t="shared" si="0"/>
        <v/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s="21" customFormat="1" ht="20.100000000000001" customHeight="1" x14ac:dyDescent="0.2">
      <c r="A30" s="31"/>
      <c r="B30" s="32"/>
      <c r="C30" s="33"/>
      <c r="D30" s="34"/>
      <c r="E30" s="35"/>
      <c r="F30" s="36"/>
      <c r="G30" s="36"/>
      <c r="H30" s="37">
        <f t="shared" si="1"/>
        <v>0</v>
      </c>
      <c r="I30" s="38" t="str">
        <f t="shared" si="0"/>
        <v/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s="21" customFormat="1" ht="20.100000000000001" customHeight="1" x14ac:dyDescent="0.2">
      <c r="A31" s="31"/>
      <c r="B31" s="32"/>
      <c r="C31" s="33"/>
      <c r="D31" s="34"/>
      <c r="E31" s="35"/>
      <c r="F31" s="36"/>
      <c r="G31" s="36"/>
      <c r="H31" s="37">
        <f t="shared" si="1"/>
        <v>0</v>
      </c>
      <c r="I31" s="38" t="str">
        <f t="shared" si="0"/>
        <v/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s="21" customFormat="1" ht="20.100000000000001" customHeight="1" x14ac:dyDescent="0.2">
      <c r="A32" s="31"/>
      <c r="B32" s="32"/>
      <c r="C32" s="33"/>
      <c r="D32" s="34"/>
      <c r="E32" s="35"/>
      <c r="F32" s="36"/>
      <c r="G32" s="36"/>
      <c r="H32" s="37">
        <f t="shared" si="1"/>
        <v>0</v>
      </c>
      <c r="I32" s="38" t="str">
        <f t="shared" si="0"/>
        <v/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s="21" customFormat="1" ht="20.100000000000001" customHeight="1" x14ac:dyDescent="0.2">
      <c r="A33" s="31"/>
      <c r="B33" s="32"/>
      <c r="C33" s="33"/>
      <c r="D33" s="34"/>
      <c r="E33" s="35"/>
      <c r="F33" s="36"/>
      <c r="G33" s="36"/>
      <c r="H33" s="37">
        <f t="shared" si="1"/>
        <v>0</v>
      </c>
      <c r="I33" s="38" t="str">
        <f t="shared" si="0"/>
        <v/>
      </c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s="21" customFormat="1" ht="20.100000000000001" customHeight="1" x14ac:dyDescent="0.2">
      <c r="A34" s="31"/>
      <c r="B34" s="32"/>
      <c r="C34" s="33"/>
      <c r="D34" s="34"/>
      <c r="E34" s="35"/>
      <c r="F34" s="36"/>
      <c r="G34" s="36"/>
      <c r="H34" s="37">
        <f t="shared" si="1"/>
        <v>0</v>
      </c>
      <c r="I34" s="38" t="str">
        <f t="shared" si="0"/>
        <v/>
      </c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s="21" customFormat="1" ht="20.100000000000001" customHeight="1" x14ac:dyDescent="0.2">
      <c r="A35" s="31"/>
      <c r="B35" s="32"/>
      <c r="C35" s="33"/>
      <c r="D35" s="34"/>
      <c r="E35" s="35"/>
      <c r="F35" s="36"/>
      <c r="G35" s="36"/>
      <c r="H35" s="37">
        <f t="shared" si="1"/>
        <v>0</v>
      </c>
      <c r="I35" s="38" t="str">
        <f t="shared" si="0"/>
        <v/>
      </c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s="21" customFormat="1" ht="20.100000000000001" customHeight="1" x14ac:dyDescent="0.2">
      <c r="A36" s="31"/>
      <c r="B36" s="32"/>
      <c r="C36" s="33"/>
      <c r="D36" s="34"/>
      <c r="E36" s="35"/>
      <c r="F36" s="36"/>
      <c r="G36" s="36"/>
      <c r="H36" s="37">
        <f t="shared" si="1"/>
        <v>0</v>
      </c>
      <c r="I36" s="38" t="str">
        <f t="shared" si="0"/>
        <v/>
      </c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s="21" customFormat="1" ht="20.100000000000001" customHeight="1" x14ac:dyDescent="0.2">
      <c r="A37" s="31"/>
      <c r="B37" s="32"/>
      <c r="C37" s="33"/>
      <c r="D37" s="34"/>
      <c r="E37" s="35"/>
      <c r="F37" s="36"/>
      <c r="G37" s="36"/>
      <c r="H37" s="37">
        <f t="shared" si="1"/>
        <v>0</v>
      </c>
      <c r="I37" s="38" t="str">
        <f t="shared" si="0"/>
        <v/>
      </c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s="21" customFormat="1" ht="20.100000000000001" customHeight="1" x14ac:dyDescent="0.2">
      <c r="A38" s="31"/>
      <c r="B38" s="32"/>
      <c r="C38" s="33"/>
      <c r="D38" s="34"/>
      <c r="E38" s="35"/>
      <c r="F38" s="36"/>
      <c r="G38" s="36"/>
      <c r="H38" s="37">
        <f t="shared" si="1"/>
        <v>0</v>
      </c>
      <c r="I38" s="38" t="str">
        <f t="shared" si="0"/>
        <v/>
      </c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s="21" customFormat="1" ht="20.100000000000001" customHeight="1" x14ac:dyDescent="0.2">
      <c r="A39" s="31"/>
      <c r="B39" s="32"/>
      <c r="C39" s="33"/>
      <c r="D39" s="34"/>
      <c r="E39" s="35"/>
      <c r="F39" s="36"/>
      <c r="G39" s="36"/>
      <c r="H39" s="37">
        <f t="shared" si="1"/>
        <v>0</v>
      </c>
      <c r="I39" s="38" t="str">
        <f t="shared" si="0"/>
        <v/>
      </c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s="21" customFormat="1" ht="20.100000000000001" customHeight="1" x14ac:dyDescent="0.2">
      <c r="A40" s="31"/>
      <c r="B40" s="32"/>
      <c r="C40" s="33"/>
      <c r="D40" s="34"/>
      <c r="E40" s="35"/>
      <c r="F40" s="36"/>
      <c r="G40" s="36"/>
      <c r="H40" s="37">
        <f t="shared" si="1"/>
        <v>0</v>
      </c>
      <c r="I40" s="38" t="str">
        <f t="shared" si="0"/>
        <v/>
      </c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s="21" customFormat="1" ht="20.100000000000001" customHeight="1" x14ac:dyDescent="0.2">
      <c r="A41" s="31"/>
      <c r="B41" s="32"/>
      <c r="C41" s="33"/>
      <c r="D41" s="34"/>
      <c r="E41" s="35"/>
      <c r="F41" s="36"/>
      <c r="G41" s="36"/>
      <c r="H41" s="37">
        <f t="shared" si="1"/>
        <v>0</v>
      </c>
      <c r="I41" s="38" t="str">
        <f t="shared" si="0"/>
        <v/>
      </c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s="21" customFormat="1" ht="20.100000000000001" customHeight="1" x14ac:dyDescent="0.2">
      <c r="A42" s="31"/>
      <c r="B42" s="32"/>
      <c r="C42" s="33"/>
      <c r="D42" s="34"/>
      <c r="E42" s="35"/>
      <c r="F42" s="36"/>
      <c r="G42" s="36"/>
      <c r="H42" s="37">
        <f t="shared" si="1"/>
        <v>0</v>
      </c>
      <c r="I42" s="38" t="str">
        <f t="shared" si="0"/>
        <v/>
      </c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s="21" customFormat="1" ht="20.100000000000001" customHeight="1" x14ac:dyDescent="0.2">
      <c r="A43" s="31"/>
      <c r="B43" s="32"/>
      <c r="C43" s="33"/>
      <c r="D43" s="34"/>
      <c r="E43" s="35"/>
      <c r="F43" s="36"/>
      <c r="G43" s="36"/>
      <c r="H43" s="37">
        <f t="shared" si="1"/>
        <v>0</v>
      </c>
      <c r="I43" s="38" t="str">
        <f t="shared" si="0"/>
        <v/>
      </c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s="21" customFormat="1" ht="20.100000000000001" customHeight="1" x14ac:dyDescent="0.2">
      <c r="A44" s="31"/>
      <c r="B44" s="32"/>
      <c r="C44" s="33"/>
      <c r="D44" s="34"/>
      <c r="E44" s="35"/>
      <c r="F44" s="36"/>
      <c r="G44" s="36"/>
      <c r="H44" s="37">
        <f t="shared" si="1"/>
        <v>0</v>
      </c>
      <c r="I44" s="38" t="str">
        <f t="shared" si="0"/>
        <v/>
      </c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s="21" customFormat="1" ht="20.100000000000001" customHeight="1" x14ac:dyDescent="0.2">
      <c r="A45" s="31"/>
      <c r="B45" s="32"/>
      <c r="C45" s="33"/>
      <c r="D45" s="34"/>
      <c r="E45" s="35"/>
      <c r="F45" s="36"/>
      <c r="G45" s="36"/>
      <c r="H45" s="37">
        <f t="shared" si="1"/>
        <v>0</v>
      </c>
      <c r="I45" s="38" t="str">
        <f t="shared" si="0"/>
        <v/>
      </c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s="21" customFormat="1" ht="20.100000000000001" customHeight="1" x14ac:dyDescent="0.2">
      <c r="A46" s="31"/>
      <c r="B46" s="32"/>
      <c r="C46" s="33"/>
      <c r="D46" s="34"/>
      <c r="E46" s="35"/>
      <c r="F46" s="36"/>
      <c r="G46" s="36"/>
      <c r="H46" s="37">
        <f t="shared" si="1"/>
        <v>0</v>
      </c>
      <c r="I46" s="38" t="str">
        <f t="shared" si="0"/>
        <v/>
      </c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s="21" customFormat="1" ht="20.100000000000001" customHeight="1" x14ac:dyDescent="0.2">
      <c r="A47" s="31"/>
      <c r="B47" s="32"/>
      <c r="C47" s="33"/>
      <c r="D47" s="34"/>
      <c r="E47" s="35"/>
      <c r="F47" s="36"/>
      <c r="G47" s="36"/>
      <c r="H47" s="37">
        <f t="shared" si="1"/>
        <v>0</v>
      </c>
      <c r="I47" s="38" t="str">
        <f t="shared" si="0"/>
        <v/>
      </c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s="21" customFormat="1" ht="20.100000000000001" customHeight="1" x14ac:dyDescent="0.2">
      <c r="A48" s="31"/>
      <c r="B48" s="32"/>
      <c r="C48" s="33"/>
      <c r="D48" s="34"/>
      <c r="E48" s="35"/>
      <c r="F48" s="36"/>
      <c r="G48" s="36"/>
      <c r="H48" s="37">
        <f t="shared" si="1"/>
        <v>0</v>
      </c>
      <c r="I48" s="38" t="str">
        <f t="shared" si="0"/>
        <v/>
      </c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s="21" customFormat="1" ht="20.100000000000001" customHeight="1" x14ac:dyDescent="0.2">
      <c r="A49" s="31"/>
      <c r="B49" s="32"/>
      <c r="C49" s="33"/>
      <c r="D49" s="34"/>
      <c r="E49" s="35"/>
      <c r="F49" s="36"/>
      <c r="G49" s="36"/>
      <c r="H49" s="37">
        <f t="shared" si="1"/>
        <v>0</v>
      </c>
      <c r="I49" s="38" t="str">
        <f t="shared" si="0"/>
        <v/>
      </c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s="21" customFormat="1" ht="20.100000000000001" customHeight="1" x14ac:dyDescent="0.2">
      <c r="A50" s="31"/>
      <c r="B50" s="32"/>
      <c r="C50" s="33"/>
      <c r="D50" s="34"/>
      <c r="E50" s="35"/>
      <c r="F50" s="36"/>
      <c r="G50" s="36"/>
      <c r="H50" s="37">
        <f t="shared" si="1"/>
        <v>0</v>
      </c>
      <c r="I50" s="38" t="str">
        <f t="shared" si="0"/>
        <v/>
      </c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s="21" customFormat="1" ht="20.100000000000001" customHeight="1" x14ac:dyDescent="0.2">
      <c r="A51" s="31"/>
      <c r="B51" s="32"/>
      <c r="C51" s="33"/>
      <c r="D51" s="34"/>
      <c r="E51" s="35"/>
      <c r="F51" s="36"/>
      <c r="G51" s="36"/>
      <c r="H51" s="37">
        <f t="shared" si="1"/>
        <v>0</v>
      </c>
      <c r="I51" s="38" t="str">
        <f t="shared" si="0"/>
        <v/>
      </c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s="21" customFormat="1" ht="20.100000000000001" customHeight="1" x14ac:dyDescent="0.2">
      <c r="A52" s="31"/>
      <c r="B52" s="32"/>
      <c r="C52" s="33"/>
      <c r="D52" s="34"/>
      <c r="E52" s="35"/>
      <c r="F52" s="36"/>
      <c r="G52" s="36"/>
      <c r="H52" s="37">
        <f t="shared" si="1"/>
        <v>0</v>
      </c>
      <c r="I52" s="38" t="str">
        <f t="shared" si="0"/>
        <v/>
      </c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s="21" customFormat="1" ht="20.100000000000001" customHeight="1" x14ac:dyDescent="0.2">
      <c r="A53" s="31"/>
      <c r="B53" s="32"/>
      <c r="C53" s="33"/>
      <c r="D53" s="34"/>
      <c r="E53" s="35"/>
      <c r="F53" s="36"/>
      <c r="G53" s="36"/>
      <c r="H53" s="37">
        <f t="shared" si="1"/>
        <v>0</v>
      </c>
      <c r="I53" s="38" t="str">
        <f t="shared" si="0"/>
        <v/>
      </c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s="21" customFormat="1" ht="20.100000000000001" customHeight="1" x14ac:dyDescent="0.2">
      <c r="A54" s="31"/>
      <c r="B54" s="32"/>
      <c r="C54" s="33"/>
      <c r="D54" s="34"/>
      <c r="E54" s="35"/>
      <c r="F54" s="36"/>
      <c r="G54" s="36"/>
      <c r="H54" s="37">
        <f t="shared" si="1"/>
        <v>0</v>
      </c>
      <c r="I54" s="38" t="str">
        <f t="shared" si="0"/>
        <v/>
      </c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s="21" customFormat="1" ht="20.100000000000001" customHeight="1" x14ac:dyDescent="0.2">
      <c r="A55" s="31"/>
      <c r="B55" s="32"/>
      <c r="C55" s="33"/>
      <c r="D55" s="34"/>
      <c r="E55" s="35"/>
      <c r="F55" s="36"/>
      <c r="G55" s="36"/>
      <c r="H55" s="37">
        <f t="shared" si="1"/>
        <v>0</v>
      </c>
      <c r="I55" s="38" t="str">
        <f t="shared" si="0"/>
        <v/>
      </c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s="21" customFormat="1" ht="20.100000000000001" customHeight="1" x14ac:dyDescent="0.2">
      <c r="A56" s="31"/>
      <c r="B56" s="32"/>
      <c r="C56" s="33"/>
      <c r="D56" s="34"/>
      <c r="E56" s="35"/>
      <c r="F56" s="36"/>
      <c r="G56" s="36"/>
      <c r="H56" s="37">
        <f t="shared" si="1"/>
        <v>0</v>
      </c>
      <c r="I56" s="38" t="str">
        <f t="shared" si="0"/>
        <v/>
      </c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s="21" customFormat="1" ht="20.100000000000001" customHeight="1" x14ac:dyDescent="0.2">
      <c r="A57" s="31"/>
      <c r="B57" s="32"/>
      <c r="C57" s="33"/>
      <c r="D57" s="34"/>
      <c r="E57" s="35"/>
      <c r="F57" s="36"/>
      <c r="G57" s="36"/>
      <c r="H57" s="37">
        <f t="shared" si="1"/>
        <v>0</v>
      </c>
      <c r="I57" s="38" t="str">
        <f t="shared" si="0"/>
        <v/>
      </c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s="21" customFormat="1" ht="20.100000000000001" customHeight="1" x14ac:dyDescent="0.2">
      <c r="A58" s="31"/>
      <c r="B58" s="32"/>
      <c r="C58" s="33"/>
      <c r="D58" s="34"/>
      <c r="E58" s="35"/>
      <c r="F58" s="36"/>
      <c r="G58" s="36"/>
      <c r="H58" s="37">
        <f t="shared" si="1"/>
        <v>0</v>
      </c>
      <c r="I58" s="38" t="str">
        <f t="shared" si="0"/>
        <v/>
      </c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s="21" customFormat="1" ht="20.100000000000001" customHeight="1" x14ac:dyDescent="0.2">
      <c r="A59" s="31"/>
      <c r="B59" s="32"/>
      <c r="C59" s="33"/>
      <c r="D59" s="34"/>
      <c r="E59" s="35"/>
      <c r="F59" s="36"/>
      <c r="G59" s="36"/>
      <c r="H59" s="37">
        <f t="shared" si="1"/>
        <v>0</v>
      </c>
      <c r="I59" s="38" t="str">
        <f t="shared" si="0"/>
        <v/>
      </c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s="21" customFormat="1" ht="20.100000000000001" customHeight="1" x14ac:dyDescent="0.2">
      <c r="A60" s="31"/>
      <c r="B60" s="32"/>
      <c r="C60" s="33"/>
      <c r="D60" s="34"/>
      <c r="E60" s="35"/>
      <c r="F60" s="36"/>
      <c r="G60" s="36"/>
      <c r="H60" s="37">
        <f t="shared" si="1"/>
        <v>0</v>
      </c>
      <c r="I60" s="38" t="str">
        <f t="shared" si="0"/>
        <v/>
      </c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s="21" customFormat="1" ht="20.100000000000001" customHeight="1" x14ac:dyDescent="0.2">
      <c r="A61" s="31"/>
      <c r="B61" s="32"/>
      <c r="C61" s="33"/>
      <c r="D61" s="34"/>
      <c r="E61" s="35"/>
      <c r="F61" s="36"/>
      <c r="G61" s="36"/>
      <c r="H61" s="37">
        <f t="shared" si="1"/>
        <v>0</v>
      </c>
      <c r="I61" s="38" t="str">
        <f t="shared" si="0"/>
        <v/>
      </c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s="21" customFormat="1" ht="20.100000000000001" customHeight="1" x14ac:dyDescent="0.2">
      <c r="A62" s="31"/>
      <c r="B62" s="32"/>
      <c r="C62" s="33"/>
      <c r="D62" s="34"/>
      <c r="E62" s="35"/>
      <c r="F62" s="36"/>
      <c r="G62" s="36"/>
      <c r="H62" s="37">
        <f t="shared" si="1"/>
        <v>0</v>
      </c>
      <c r="I62" s="38" t="str">
        <f t="shared" si="0"/>
        <v/>
      </c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s="21" customFormat="1" ht="20.100000000000001" customHeight="1" x14ac:dyDescent="0.2">
      <c r="A63" s="31"/>
      <c r="B63" s="32"/>
      <c r="C63" s="33"/>
      <c r="D63" s="34"/>
      <c r="E63" s="35"/>
      <c r="F63" s="36"/>
      <c r="G63" s="36"/>
      <c r="H63" s="37">
        <f t="shared" si="1"/>
        <v>0</v>
      </c>
      <c r="I63" s="38" t="str">
        <f t="shared" si="0"/>
        <v/>
      </c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s="21" customFormat="1" ht="20.100000000000001" customHeight="1" x14ac:dyDescent="0.2">
      <c r="A64" s="31"/>
      <c r="B64" s="32"/>
      <c r="C64" s="33"/>
      <c r="D64" s="34"/>
      <c r="E64" s="35"/>
      <c r="F64" s="36"/>
      <c r="G64" s="36"/>
      <c r="H64" s="37">
        <f t="shared" si="1"/>
        <v>0</v>
      </c>
      <c r="I64" s="38" t="str">
        <f t="shared" si="0"/>
        <v/>
      </c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s="21" customFormat="1" ht="20.100000000000001" customHeight="1" x14ac:dyDescent="0.2">
      <c r="A65" s="31"/>
      <c r="B65" s="32"/>
      <c r="C65" s="33"/>
      <c r="D65" s="34"/>
      <c r="E65" s="35"/>
      <c r="F65" s="36"/>
      <c r="G65" s="36"/>
      <c r="H65" s="37">
        <f t="shared" si="1"/>
        <v>0</v>
      </c>
      <c r="I65" s="38" t="str">
        <f t="shared" si="0"/>
        <v/>
      </c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s="21" customFormat="1" ht="20.100000000000001" customHeight="1" x14ac:dyDescent="0.2">
      <c r="A66" s="31"/>
      <c r="B66" s="32"/>
      <c r="C66" s="33"/>
      <c r="D66" s="34"/>
      <c r="E66" s="35"/>
      <c r="F66" s="36"/>
      <c r="G66" s="36"/>
      <c r="H66" s="37">
        <f t="shared" si="1"/>
        <v>0</v>
      </c>
      <c r="I66" s="38" t="str">
        <f t="shared" si="0"/>
        <v/>
      </c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s="21" customFormat="1" ht="20.100000000000001" customHeight="1" x14ac:dyDescent="0.2">
      <c r="A67" s="31"/>
      <c r="B67" s="32"/>
      <c r="C67" s="33"/>
      <c r="D67" s="34"/>
      <c r="E67" s="35"/>
      <c r="F67" s="36"/>
      <c r="G67" s="36"/>
      <c r="H67" s="37">
        <f t="shared" si="1"/>
        <v>0</v>
      </c>
      <c r="I67" s="38" t="str">
        <f t="shared" si="0"/>
        <v/>
      </c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s="21" customFormat="1" ht="20.100000000000001" customHeight="1" x14ac:dyDescent="0.2">
      <c r="A68" s="31"/>
      <c r="B68" s="32"/>
      <c r="C68" s="33"/>
      <c r="D68" s="34"/>
      <c r="E68" s="35"/>
      <c r="F68" s="36"/>
      <c r="G68" s="36"/>
      <c r="H68" s="37">
        <f t="shared" si="1"/>
        <v>0</v>
      </c>
      <c r="I68" s="38" t="str">
        <f t="shared" si="0"/>
        <v/>
      </c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s="21" customFormat="1" ht="20.100000000000001" customHeight="1" x14ac:dyDescent="0.2">
      <c r="A69" s="31"/>
      <c r="B69" s="32"/>
      <c r="C69" s="33"/>
      <c r="D69" s="34"/>
      <c r="E69" s="35"/>
      <c r="F69" s="36"/>
      <c r="G69" s="36"/>
      <c r="H69" s="37">
        <f t="shared" si="1"/>
        <v>0</v>
      </c>
      <c r="I69" s="38" t="str">
        <f t="shared" ref="I69:I128" si="2">IF(D69&gt;2999,IF(D69&lt;4000,VLOOKUP(E69,$K$5:$L$10,2),IF(D69&gt;3999,IF(D69&lt;5000,VLOOKUP(E69,$K$12:$L$17,2),IF(D69&gt;4999,VLOOKUP(E69,$K$19:$L$24,2))))),"")</f>
        <v/>
      </c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s="21" customFormat="1" ht="20.100000000000001" customHeight="1" x14ac:dyDescent="0.2">
      <c r="A70" s="31"/>
      <c r="B70" s="32"/>
      <c r="C70" s="33"/>
      <c r="D70" s="34"/>
      <c r="E70" s="35"/>
      <c r="F70" s="36"/>
      <c r="G70" s="36"/>
      <c r="H70" s="37">
        <f t="shared" si="1"/>
        <v>0</v>
      </c>
      <c r="I70" s="38" t="str">
        <f t="shared" si="2"/>
        <v/>
      </c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s="21" customFormat="1" ht="20.100000000000001" customHeight="1" x14ac:dyDescent="0.2">
      <c r="A71" s="31"/>
      <c r="B71" s="32"/>
      <c r="C71" s="33"/>
      <c r="D71" s="34"/>
      <c r="E71" s="35"/>
      <c r="F71" s="36"/>
      <c r="G71" s="36"/>
      <c r="H71" s="37">
        <f t="shared" ref="H71:H129" si="3">IF(H70="","",H70+F71-G71)</f>
        <v>0</v>
      </c>
      <c r="I71" s="38" t="str">
        <f t="shared" si="2"/>
        <v/>
      </c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s="21" customFormat="1" ht="20.100000000000001" customHeight="1" x14ac:dyDescent="0.2">
      <c r="A72" s="31"/>
      <c r="B72" s="32"/>
      <c r="C72" s="33"/>
      <c r="D72" s="34"/>
      <c r="E72" s="35"/>
      <c r="F72" s="36"/>
      <c r="G72" s="36"/>
      <c r="H72" s="37">
        <f t="shared" si="3"/>
        <v>0</v>
      </c>
      <c r="I72" s="38" t="str">
        <f t="shared" si="2"/>
        <v/>
      </c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s="21" customFormat="1" ht="20.100000000000001" customHeight="1" x14ac:dyDescent="0.2">
      <c r="A73" s="31"/>
      <c r="B73" s="32"/>
      <c r="C73" s="33"/>
      <c r="D73" s="34"/>
      <c r="E73" s="35"/>
      <c r="F73" s="36"/>
      <c r="G73" s="36"/>
      <c r="H73" s="37">
        <f t="shared" si="3"/>
        <v>0</v>
      </c>
      <c r="I73" s="38" t="str">
        <f t="shared" si="2"/>
        <v/>
      </c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s="21" customFormat="1" ht="20.100000000000001" customHeight="1" x14ac:dyDescent="0.2">
      <c r="A74" s="31"/>
      <c r="B74" s="32"/>
      <c r="C74" s="33"/>
      <c r="D74" s="34"/>
      <c r="E74" s="35"/>
      <c r="F74" s="36"/>
      <c r="G74" s="36"/>
      <c r="H74" s="37">
        <f t="shared" si="3"/>
        <v>0</v>
      </c>
      <c r="I74" s="38" t="str">
        <f t="shared" si="2"/>
        <v/>
      </c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s="21" customFormat="1" ht="20.100000000000001" customHeight="1" x14ac:dyDescent="0.2">
      <c r="A75" s="31"/>
      <c r="B75" s="32"/>
      <c r="C75" s="33"/>
      <c r="D75" s="34"/>
      <c r="E75" s="35"/>
      <c r="F75" s="36"/>
      <c r="G75" s="36"/>
      <c r="H75" s="37">
        <f t="shared" si="3"/>
        <v>0</v>
      </c>
      <c r="I75" s="38" t="str">
        <f t="shared" si="2"/>
        <v/>
      </c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s="21" customFormat="1" ht="20.100000000000001" customHeight="1" x14ac:dyDescent="0.2">
      <c r="A76" s="31"/>
      <c r="B76" s="32"/>
      <c r="C76" s="33"/>
      <c r="D76" s="34"/>
      <c r="E76" s="35"/>
      <c r="F76" s="36"/>
      <c r="G76" s="36"/>
      <c r="H76" s="37">
        <f t="shared" si="3"/>
        <v>0</v>
      </c>
      <c r="I76" s="38" t="str">
        <f t="shared" si="2"/>
        <v/>
      </c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s="21" customFormat="1" ht="20.100000000000001" customHeight="1" x14ac:dyDescent="0.2">
      <c r="A77" s="31"/>
      <c r="B77" s="32"/>
      <c r="C77" s="33"/>
      <c r="D77" s="34"/>
      <c r="E77" s="35"/>
      <c r="F77" s="36"/>
      <c r="G77" s="36"/>
      <c r="H77" s="37">
        <f t="shared" si="3"/>
        <v>0</v>
      </c>
      <c r="I77" s="38" t="str">
        <f t="shared" si="2"/>
        <v/>
      </c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s="21" customFormat="1" ht="20.100000000000001" customHeight="1" x14ac:dyDescent="0.2">
      <c r="A78" s="31"/>
      <c r="B78" s="32"/>
      <c r="C78" s="33"/>
      <c r="D78" s="34"/>
      <c r="E78" s="35"/>
      <c r="F78" s="36"/>
      <c r="G78" s="36"/>
      <c r="H78" s="37">
        <f t="shared" si="3"/>
        <v>0</v>
      </c>
      <c r="I78" s="38" t="str">
        <f t="shared" si="2"/>
        <v/>
      </c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s="21" customFormat="1" ht="20.100000000000001" customHeight="1" x14ac:dyDescent="0.2">
      <c r="A79" s="31"/>
      <c r="B79" s="32"/>
      <c r="C79" s="33"/>
      <c r="D79" s="34"/>
      <c r="E79" s="35"/>
      <c r="F79" s="36"/>
      <c r="G79" s="36"/>
      <c r="H79" s="37">
        <f t="shared" si="3"/>
        <v>0</v>
      </c>
      <c r="I79" s="38" t="str">
        <f t="shared" si="2"/>
        <v/>
      </c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s="21" customFormat="1" ht="20.100000000000001" customHeight="1" x14ac:dyDescent="0.2">
      <c r="A80" s="31"/>
      <c r="B80" s="32"/>
      <c r="C80" s="33"/>
      <c r="D80" s="34"/>
      <c r="E80" s="35"/>
      <c r="F80" s="36"/>
      <c r="G80" s="36"/>
      <c r="H80" s="37">
        <f t="shared" si="3"/>
        <v>0</v>
      </c>
      <c r="I80" s="38" t="str">
        <f t="shared" si="2"/>
        <v/>
      </c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s="21" customFormat="1" ht="20.100000000000001" customHeight="1" x14ac:dyDescent="0.2">
      <c r="A81" s="31"/>
      <c r="B81" s="32"/>
      <c r="C81" s="33"/>
      <c r="D81" s="34"/>
      <c r="E81" s="35"/>
      <c r="F81" s="36"/>
      <c r="G81" s="36"/>
      <c r="H81" s="37">
        <f t="shared" si="3"/>
        <v>0</v>
      </c>
      <c r="I81" s="38" t="str">
        <f t="shared" si="2"/>
        <v/>
      </c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s="21" customFormat="1" ht="20.100000000000001" customHeight="1" x14ac:dyDescent="0.2">
      <c r="A82" s="31"/>
      <c r="B82" s="32"/>
      <c r="C82" s="33"/>
      <c r="D82" s="34"/>
      <c r="E82" s="35"/>
      <c r="F82" s="36"/>
      <c r="G82" s="36"/>
      <c r="H82" s="37">
        <f t="shared" si="3"/>
        <v>0</v>
      </c>
      <c r="I82" s="38" t="str">
        <f t="shared" si="2"/>
        <v/>
      </c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s="21" customFormat="1" ht="20.100000000000001" customHeight="1" x14ac:dyDescent="0.2">
      <c r="A83" s="31"/>
      <c r="B83" s="32"/>
      <c r="C83" s="33"/>
      <c r="D83" s="34"/>
      <c r="E83" s="35"/>
      <c r="F83" s="36"/>
      <c r="G83" s="36"/>
      <c r="H83" s="37">
        <f t="shared" si="3"/>
        <v>0</v>
      </c>
      <c r="I83" s="38" t="str">
        <f t="shared" si="2"/>
        <v/>
      </c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s="21" customFormat="1" ht="20.100000000000001" customHeight="1" x14ac:dyDescent="0.2">
      <c r="A84" s="31"/>
      <c r="B84" s="32"/>
      <c r="C84" s="33"/>
      <c r="D84" s="34"/>
      <c r="E84" s="35"/>
      <c r="F84" s="36"/>
      <c r="G84" s="36"/>
      <c r="H84" s="37">
        <f t="shared" si="3"/>
        <v>0</v>
      </c>
      <c r="I84" s="38" t="str">
        <f t="shared" si="2"/>
        <v/>
      </c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s="21" customFormat="1" ht="20.100000000000001" customHeight="1" x14ac:dyDescent="0.2">
      <c r="A85" s="31"/>
      <c r="B85" s="32"/>
      <c r="C85" s="33"/>
      <c r="D85" s="34"/>
      <c r="E85" s="35"/>
      <c r="F85" s="36"/>
      <c r="G85" s="36"/>
      <c r="H85" s="37">
        <f t="shared" si="3"/>
        <v>0</v>
      </c>
      <c r="I85" s="38" t="str">
        <f t="shared" si="2"/>
        <v/>
      </c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s="21" customFormat="1" ht="20.100000000000001" customHeight="1" x14ac:dyDescent="0.2">
      <c r="A86" s="31"/>
      <c r="B86" s="32"/>
      <c r="C86" s="33"/>
      <c r="D86" s="34"/>
      <c r="E86" s="35"/>
      <c r="F86" s="36"/>
      <c r="G86" s="36"/>
      <c r="H86" s="37">
        <f t="shared" si="3"/>
        <v>0</v>
      </c>
      <c r="I86" s="38" t="str">
        <f t="shared" si="2"/>
        <v/>
      </c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s="21" customFormat="1" ht="20.100000000000001" customHeight="1" x14ac:dyDescent="0.2">
      <c r="A87" s="31"/>
      <c r="B87" s="32"/>
      <c r="C87" s="33"/>
      <c r="D87" s="34"/>
      <c r="E87" s="35"/>
      <c r="F87" s="36"/>
      <c r="G87" s="36"/>
      <c r="H87" s="37">
        <f t="shared" si="3"/>
        <v>0</v>
      </c>
      <c r="I87" s="38" t="str">
        <f t="shared" si="2"/>
        <v/>
      </c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s="21" customFormat="1" ht="20.100000000000001" customHeight="1" x14ac:dyDescent="0.2">
      <c r="A88" s="31"/>
      <c r="B88" s="32"/>
      <c r="C88" s="33"/>
      <c r="D88" s="34"/>
      <c r="E88" s="35"/>
      <c r="F88" s="36"/>
      <c r="G88" s="36"/>
      <c r="H88" s="37">
        <f t="shared" si="3"/>
        <v>0</v>
      </c>
      <c r="I88" s="38" t="str">
        <f t="shared" si="2"/>
        <v/>
      </c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s="21" customFormat="1" ht="20.100000000000001" customHeight="1" x14ac:dyDescent="0.2">
      <c r="A89" s="31"/>
      <c r="B89" s="32"/>
      <c r="C89" s="33"/>
      <c r="D89" s="34"/>
      <c r="E89" s="35"/>
      <c r="F89" s="36"/>
      <c r="G89" s="36"/>
      <c r="H89" s="37">
        <f t="shared" si="3"/>
        <v>0</v>
      </c>
      <c r="I89" s="38" t="str">
        <f t="shared" si="2"/>
        <v/>
      </c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s="21" customFormat="1" ht="20.100000000000001" customHeight="1" x14ac:dyDescent="0.2">
      <c r="A90" s="31"/>
      <c r="B90" s="32"/>
      <c r="C90" s="33"/>
      <c r="D90" s="34"/>
      <c r="E90" s="35"/>
      <c r="F90" s="36"/>
      <c r="G90" s="36"/>
      <c r="H90" s="37">
        <f t="shared" si="3"/>
        <v>0</v>
      </c>
      <c r="I90" s="38" t="str">
        <f t="shared" si="2"/>
        <v/>
      </c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s="21" customFormat="1" ht="20.100000000000001" customHeight="1" x14ac:dyDescent="0.2">
      <c r="A91" s="31"/>
      <c r="B91" s="32"/>
      <c r="C91" s="33"/>
      <c r="D91" s="34"/>
      <c r="E91" s="35"/>
      <c r="F91" s="36"/>
      <c r="G91" s="36"/>
      <c r="H91" s="37">
        <f t="shared" si="3"/>
        <v>0</v>
      </c>
      <c r="I91" s="38" t="str">
        <f t="shared" si="2"/>
        <v/>
      </c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s="21" customFormat="1" ht="20.100000000000001" customHeight="1" x14ac:dyDescent="0.2">
      <c r="A92" s="31"/>
      <c r="B92" s="32"/>
      <c r="C92" s="33"/>
      <c r="D92" s="34"/>
      <c r="E92" s="35"/>
      <c r="F92" s="36"/>
      <c r="G92" s="36"/>
      <c r="H92" s="37">
        <f t="shared" si="3"/>
        <v>0</v>
      </c>
      <c r="I92" s="38" t="str">
        <f t="shared" si="2"/>
        <v/>
      </c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s="21" customFormat="1" ht="20.100000000000001" customHeight="1" x14ac:dyDescent="0.2">
      <c r="A93" s="31"/>
      <c r="B93" s="32"/>
      <c r="C93" s="33"/>
      <c r="D93" s="34"/>
      <c r="E93" s="35"/>
      <c r="F93" s="36"/>
      <c r="G93" s="36"/>
      <c r="H93" s="37">
        <f t="shared" si="3"/>
        <v>0</v>
      </c>
      <c r="I93" s="38" t="str">
        <f t="shared" si="2"/>
        <v/>
      </c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s="21" customFormat="1" ht="20.100000000000001" customHeight="1" x14ac:dyDescent="0.2">
      <c r="A94" s="31"/>
      <c r="B94" s="32"/>
      <c r="C94" s="33"/>
      <c r="D94" s="34"/>
      <c r="E94" s="35"/>
      <c r="F94" s="36"/>
      <c r="G94" s="36"/>
      <c r="H94" s="37">
        <f t="shared" si="3"/>
        <v>0</v>
      </c>
      <c r="I94" s="38" t="str">
        <f t="shared" si="2"/>
        <v/>
      </c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s="21" customFormat="1" ht="20.100000000000001" customHeight="1" x14ac:dyDescent="0.2">
      <c r="A95" s="31"/>
      <c r="B95" s="32"/>
      <c r="C95" s="33"/>
      <c r="D95" s="34"/>
      <c r="E95" s="35"/>
      <c r="F95" s="36"/>
      <c r="G95" s="36"/>
      <c r="H95" s="37">
        <f t="shared" si="3"/>
        <v>0</v>
      </c>
      <c r="I95" s="38" t="str">
        <f t="shared" si="2"/>
        <v/>
      </c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s="21" customFormat="1" ht="20.100000000000001" customHeight="1" x14ac:dyDescent="0.2">
      <c r="A96" s="31"/>
      <c r="B96" s="32"/>
      <c r="C96" s="33"/>
      <c r="D96" s="34"/>
      <c r="E96" s="35"/>
      <c r="F96" s="36"/>
      <c r="G96" s="36"/>
      <c r="H96" s="37">
        <f t="shared" si="3"/>
        <v>0</v>
      </c>
      <c r="I96" s="38" t="str">
        <f t="shared" si="2"/>
        <v/>
      </c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s="21" customFormat="1" ht="20.100000000000001" customHeight="1" x14ac:dyDescent="0.2">
      <c r="A97" s="31"/>
      <c r="B97" s="32"/>
      <c r="C97" s="33"/>
      <c r="D97" s="34"/>
      <c r="E97" s="35"/>
      <c r="F97" s="36"/>
      <c r="G97" s="36"/>
      <c r="H97" s="37">
        <f t="shared" si="3"/>
        <v>0</v>
      </c>
      <c r="I97" s="38" t="str">
        <f t="shared" si="2"/>
        <v/>
      </c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s="21" customFormat="1" ht="20.100000000000001" customHeight="1" x14ac:dyDescent="0.2">
      <c r="A98" s="31"/>
      <c r="B98" s="32"/>
      <c r="C98" s="33"/>
      <c r="D98" s="34"/>
      <c r="E98" s="35"/>
      <c r="F98" s="36"/>
      <c r="G98" s="36"/>
      <c r="H98" s="37">
        <f t="shared" si="3"/>
        <v>0</v>
      </c>
      <c r="I98" s="38" t="str">
        <f t="shared" si="2"/>
        <v/>
      </c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s="21" customFormat="1" ht="20.100000000000001" customHeight="1" x14ac:dyDescent="0.2">
      <c r="A99" s="31"/>
      <c r="B99" s="32"/>
      <c r="C99" s="33"/>
      <c r="D99" s="34"/>
      <c r="E99" s="35"/>
      <c r="F99" s="36"/>
      <c r="G99" s="36"/>
      <c r="H99" s="37">
        <f t="shared" si="3"/>
        <v>0</v>
      </c>
      <c r="I99" s="38" t="str">
        <f t="shared" si="2"/>
        <v/>
      </c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s="21" customFormat="1" ht="20.100000000000001" customHeight="1" x14ac:dyDescent="0.2">
      <c r="A100" s="31"/>
      <c r="B100" s="32"/>
      <c r="C100" s="33"/>
      <c r="D100" s="34"/>
      <c r="E100" s="35"/>
      <c r="F100" s="36"/>
      <c r="G100" s="36"/>
      <c r="H100" s="37">
        <f t="shared" si="3"/>
        <v>0</v>
      </c>
      <c r="I100" s="38" t="str">
        <f t="shared" si="2"/>
        <v/>
      </c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s="21" customFormat="1" ht="20.100000000000001" customHeight="1" x14ac:dyDescent="0.2">
      <c r="A101" s="31"/>
      <c r="B101" s="32"/>
      <c r="C101" s="33"/>
      <c r="D101" s="34"/>
      <c r="E101" s="35"/>
      <c r="F101" s="36"/>
      <c r="G101" s="36"/>
      <c r="H101" s="37">
        <f t="shared" si="3"/>
        <v>0</v>
      </c>
      <c r="I101" s="38" t="str">
        <f t="shared" si="2"/>
        <v/>
      </c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s="21" customFormat="1" ht="20.100000000000001" customHeight="1" x14ac:dyDescent="0.2">
      <c r="A102" s="31"/>
      <c r="B102" s="32"/>
      <c r="C102" s="33"/>
      <c r="D102" s="34"/>
      <c r="E102" s="35"/>
      <c r="F102" s="36"/>
      <c r="G102" s="36"/>
      <c r="H102" s="37">
        <f t="shared" si="3"/>
        <v>0</v>
      </c>
      <c r="I102" s="38" t="str">
        <f t="shared" si="2"/>
        <v/>
      </c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s="21" customFormat="1" ht="20.100000000000001" customHeight="1" x14ac:dyDescent="0.2">
      <c r="A103" s="31"/>
      <c r="B103" s="32"/>
      <c r="C103" s="33"/>
      <c r="D103" s="34"/>
      <c r="E103" s="35"/>
      <c r="F103" s="36"/>
      <c r="G103" s="36"/>
      <c r="H103" s="37">
        <f t="shared" si="3"/>
        <v>0</v>
      </c>
      <c r="I103" s="38" t="str">
        <f t="shared" si="2"/>
        <v/>
      </c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s="21" customFormat="1" ht="20.100000000000001" customHeight="1" x14ac:dyDescent="0.2">
      <c r="A104" s="31"/>
      <c r="B104" s="32"/>
      <c r="C104" s="33"/>
      <c r="D104" s="34"/>
      <c r="E104" s="35"/>
      <c r="F104" s="36"/>
      <c r="G104" s="36"/>
      <c r="H104" s="37">
        <f t="shared" si="3"/>
        <v>0</v>
      </c>
      <c r="I104" s="38" t="str">
        <f t="shared" si="2"/>
        <v/>
      </c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s="21" customFormat="1" ht="20.100000000000001" customHeight="1" x14ac:dyDescent="0.2">
      <c r="A105" s="31"/>
      <c r="B105" s="32"/>
      <c r="C105" s="33"/>
      <c r="D105" s="34"/>
      <c r="E105" s="35"/>
      <c r="F105" s="36"/>
      <c r="G105" s="36"/>
      <c r="H105" s="37">
        <f t="shared" si="3"/>
        <v>0</v>
      </c>
      <c r="I105" s="38" t="str">
        <f t="shared" si="2"/>
        <v/>
      </c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s="21" customFormat="1" ht="20.100000000000001" customHeight="1" x14ac:dyDescent="0.2">
      <c r="A106" s="31"/>
      <c r="B106" s="32"/>
      <c r="C106" s="33"/>
      <c r="D106" s="34"/>
      <c r="E106" s="35"/>
      <c r="F106" s="36"/>
      <c r="G106" s="36"/>
      <c r="H106" s="37">
        <f t="shared" si="3"/>
        <v>0</v>
      </c>
      <c r="I106" s="38" t="str">
        <f t="shared" si="2"/>
        <v/>
      </c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s="21" customFormat="1" ht="20.100000000000001" customHeight="1" x14ac:dyDescent="0.2">
      <c r="A107" s="31"/>
      <c r="B107" s="32"/>
      <c r="C107" s="33"/>
      <c r="D107" s="34"/>
      <c r="E107" s="35"/>
      <c r="F107" s="36"/>
      <c r="G107" s="36"/>
      <c r="H107" s="37">
        <f t="shared" si="3"/>
        <v>0</v>
      </c>
      <c r="I107" s="38" t="str">
        <f t="shared" si="2"/>
        <v/>
      </c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s="21" customFormat="1" ht="20.100000000000001" customHeight="1" x14ac:dyDescent="0.2">
      <c r="A108" s="31"/>
      <c r="B108" s="32"/>
      <c r="C108" s="33"/>
      <c r="D108" s="34"/>
      <c r="E108" s="35"/>
      <c r="F108" s="36"/>
      <c r="G108" s="36"/>
      <c r="H108" s="37">
        <f t="shared" si="3"/>
        <v>0</v>
      </c>
      <c r="I108" s="38" t="str">
        <f t="shared" si="2"/>
        <v/>
      </c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s="21" customFormat="1" ht="20.100000000000001" customHeight="1" x14ac:dyDescent="0.2">
      <c r="A109" s="31"/>
      <c r="B109" s="32"/>
      <c r="C109" s="33"/>
      <c r="D109" s="34"/>
      <c r="E109" s="35"/>
      <c r="F109" s="36"/>
      <c r="G109" s="36"/>
      <c r="H109" s="37">
        <f t="shared" si="3"/>
        <v>0</v>
      </c>
      <c r="I109" s="38" t="str">
        <f t="shared" si="2"/>
        <v/>
      </c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s="21" customFormat="1" ht="20.100000000000001" customHeight="1" x14ac:dyDescent="0.2">
      <c r="A110" s="31"/>
      <c r="B110" s="32"/>
      <c r="C110" s="33"/>
      <c r="D110" s="34"/>
      <c r="E110" s="35"/>
      <c r="F110" s="36"/>
      <c r="G110" s="36"/>
      <c r="H110" s="37">
        <f t="shared" si="3"/>
        <v>0</v>
      </c>
      <c r="I110" s="38" t="str">
        <f t="shared" si="2"/>
        <v/>
      </c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s="21" customFormat="1" ht="20.100000000000001" customHeight="1" x14ac:dyDescent="0.2">
      <c r="A111" s="31"/>
      <c r="B111" s="32"/>
      <c r="C111" s="33"/>
      <c r="D111" s="34"/>
      <c r="E111" s="35"/>
      <c r="F111" s="36"/>
      <c r="G111" s="36"/>
      <c r="H111" s="37">
        <f t="shared" si="3"/>
        <v>0</v>
      </c>
      <c r="I111" s="38" t="str">
        <f t="shared" si="2"/>
        <v/>
      </c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s="21" customFormat="1" ht="20.100000000000001" customHeight="1" x14ac:dyDescent="0.2">
      <c r="A112" s="31"/>
      <c r="B112" s="32"/>
      <c r="C112" s="33"/>
      <c r="D112" s="34"/>
      <c r="E112" s="35"/>
      <c r="F112" s="36"/>
      <c r="G112" s="36"/>
      <c r="H112" s="37">
        <f t="shared" si="3"/>
        <v>0</v>
      </c>
      <c r="I112" s="38" t="str">
        <f t="shared" si="2"/>
        <v/>
      </c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s="21" customFormat="1" ht="20.100000000000001" customHeight="1" x14ac:dyDescent="0.2">
      <c r="A113" s="31"/>
      <c r="B113" s="32"/>
      <c r="C113" s="33"/>
      <c r="D113" s="34"/>
      <c r="E113" s="35"/>
      <c r="F113" s="36"/>
      <c r="G113" s="36"/>
      <c r="H113" s="37">
        <f t="shared" si="3"/>
        <v>0</v>
      </c>
      <c r="I113" s="38" t="str">
        <f t="shared" si="2"/>
        <v/>
      </c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s="21" customFormat="1" ht="20.100000000000001" customHeight="1" x14ac:dyDescent="0.2">
      <c r="A114" s="31"/>
      <c r="B114" s="32"/>
      <c r="C114" s="33"/>
      <c r="D114" s="34"/>
      <c r="E114" s="35"/>
      <c r="F114" s="36"/>
      <c r="G114" s="36"/>
      <c r="H114" s="37">
        <f t="shared" si="3"/>
        <v>0</v>
      </c>
      <c r="I114" s="38" t="str">
        <f t="shared" si="2"/>
        <v/>
      </c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s="21" customFormat="1" ht="20.100000000000001" customHeight="1" x14ac:dyDescent="0.2">
      <c r="A115" s="31"/>
      <c r="B115" s="32"/>
      <c r="C115" s="33"/>
      <c r="D115" s="34"/>
      <c r="E115" s="35"/>
      <c r="F115" s="36"/>
      <c r="G115" s="36"/>
      <c r="H115" s="37">
        <f t="shared" si="3"/>
        <v>0</v>
      </c>
      <c r="I115" s="38" t="str">
        <f t="shared" si="2"/>
        <v/>
      </c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s="21" customFormat="1" ht="20.100000000000001" customHeight="1" x14ac:dyDescent="0.2">
      <c r="A116" s="31"/>
      <c r="B116" s="32"/>
      <c r="C116" s="33"/>
      <c r="D116" s="34"/>
      <c r="E116" s="35"/>
      <c r="F116" s="36"/>
      <c r="G116" s="36"/>
      <c r="H116" s="37">
        <f t="shared" si="3"/>
        <v>0</v>
      </c>
      <c r="I116" s="38" t="str">
        <f t="shared" si="2"/>
        <v/>
      </c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s="21" customFormat="1" ht="20.100000000000001" customHeight="1" x14ac:dyDescent="0.2">
      <c r="A117" s="31"/>
      <c r="B117" s="32"/>
      <c r="C117" s="33"/>
      <c r="D117" s="34"/>
      <c r="E117" s="35"/>
      <c r="F117" s="36"/>
      <c r="G117" s="36"/>
      <c r="H117" s="37">
        <f t="shared" si="3"/>
        <v>0</v>
      </c>
      <c r="I117" s="38" t="str">
        <f t="shared" si="2"/>
        <v/>
      </c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s="21" customFormat="1" ht="20.100000000000001" customHeight="1" x14ac:dyDescent="0.2">
      <c r="A118" s="31"/>
      <c r="B118" s="32"/>
      <c r="C118" s="33"/>
      <c r="D118" s="34"/>
      <c r="E118" s="35"/>
      <c r="F118" s="36"/>
      <c r="G118" s="36"/>
      <c r="H118" s="37">
        <f t="shared" si="3"/>
        <v>0</v>
      </c>
      <c r="I118" s="38" t="str">
        <f t="shared" si="2"/>
        <v/>
      </c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s="21" customFormat="1" ht="20.100000000000001" customHeight="1" x14ac:dyDescent="0.2">
      <c r="A119" s="31"/>
      <c r="B119" s="32"/>
      <c r="C119" s="33"/>
      <c r="D119" s="34"/>
      <c r="E119" s="35"/>
      <c r="F119" s="36"/>
      <c r="G119" s="36"/>
      <c r="H119" s="37">
        <f t="shared" si="3"/>
        <v>0</v>
      </c>
      <c r="I119" s="38" t="str">
        <f t="shared" si="2"/>
        <v/>
      </c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s="21" customFormat="1" ht="20.100000000000001" customHeight="1" x14ac:dyDescent="0.2">
      <c r="A120" s="31"/>
      <c r="B120" s="32"/>
      <c r="C120" s="33"/>
      <c r="D120" s="34"/>
      <c r="E120" s="35"/>
      <c r="F120" s="36"/>
      <c r="G120" s="36"/>
      <c r="H120" s="37">
        <f t="shared" si="3"/>
        <v>0</v>
      </c>
      <c r="I120" s="38" t="str">
        <f t="shared" si="2"/>
        <v/>
      </c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s="21" customFormat="1" ht="20.100000000000001" customHeight="1" x14ac:dyDescent="0.2">
      <c r="A121" s="31"/>
      <c r="B121" s="32"/>
      <c r="C121" s="33"/>
      <c r="D121" s="34"/>
      <c r="E121" s="35"/>
      <c r="F121" s="36"/>
      <c r="G121" s="36"/>
      <c r="H121" s="37">
        <f t="shared" si="3"/>
        <v>0</v>
      </c>
      <c r="I121" s="38" t="str">
        <f t="shared" si="2"/>
        <v/>
      </c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s="21" customFormat="1" ht="20.100000000000001" customHeight="1" x14ac:dyDescent="0.2">
      <c r="A122" s="31"/>
      <c r="B122" s="32"/>
      <c r="C122" s="33"/>
      <c r="D122" s="34"/>
      <c r="E122" s="35"/>
      <c r="F122" s="36"/>
      <c r="G122" s="36"/>
      <c r="H122" s="37">
        <f t="shared" si="3"/>
        <v>0</v>
      </c>
      <c r="I122" s="38" t="str">
        <f t="shared" si="2"/>
        <v/>
      </c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s="21" customFormat="1" ht="20.100000000000001" customHeight="1" x14ac:dyDescent="0.2">
      <c r="A123" s="31"/>
      <c r="B123" s="32"/>
      <c r="C123" s="33"/>
      <c r="D123" s="34"/>
      <c r="E123" s="35"/>
      <c r="F123" s="36"/>
      <c r="G123" s="36"/>
      <c r="H123" s="37">
        <f t="shared" si="3"/>
        <v>0</v>
      </c>
      <c r="I123" s="38" t="str">
        <f t="shared" si="2"/>
        <v/>
      </c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s="21" customFormat="1" ht="20.100000000000001" customHeight="1" x14ac:dyDescent="0.2">
      <c r="A124" s="31"/>
      <c r="B124" s="32"/>
      <c r="C124" s="33"/>
      <c r="D124" s="34"/>
      <c r="E124" s="35"/>
      <c r="F124" s="36"/>
      <c r="G124" s="36"/>
      <c r="H124" s="37">
        <f t="shared" si="3"/>
        <v>0</v>
      </c>
      <c r="I124" s="38" t="str">
        <f t="shared" si="2"/>
        <v/>
      </c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s="21" customFormat="1" ht="20.100000000000001" customHeight="1" x14ac:dyDescent="0.2">
      <c r="A125" s="31"/>
      <c r="B125" s="32"/>
      <c r="C125" s="33"/>
      <c r="D125" s="34"/>
      <c r="E125" s="35"/>
      <c r="F125" s="36"/>
      <c r="G125" s="36"/>
      <c r="H125" s="37">
        <f t="shared" si="3"/>
        <v>0</v>
      </c>
      <c r="I125" s="38" t="str">
        <f t="shared" si="2"/>
        <v/>
      </c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s="21" customFormat="1" ht="20.100000000000001" customHeight="1" x14ac:dyDescent="0.2">
      <c r="A126" s="31"/>
      <c r="B126" s="32"/>
      <c r="C126" s="33"/>
      <c r="D126" s="34"/>
      <c r="E126" s="35"/>
      <c r="F126" s="36"/>
      <c r="G126" s="36"/>
      <c r="H126" s="37">
        <f t="shared" si="3"/>
        <v>0</v>
      </c>
      <c r="I126" s="38" t="str">
        <f t="shared" si="2"/>
        <v/>
      </c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s="21" customFormat="1" ht="20.100000000000001" customHeight="1" x14ac:dyDescent="0.2">
      <c r="A127" s="31"/>
      <c r="B127" s="32"/>
      <c r="C127" s="33"/>
      <c r="D127" s="34"/>
      <c r="E127" s="35"/>
      <c r="F127" s="36"/>
      <c r="G127" s="36"/>
      <c r="H127" s="37">
        <f t="shared" si="3"/>
        <v>0</v>
      </c>
      <c r="I127" s="38" t="str">
        <f t="shared" si="2"/>
        <v/>
      </c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s="21" customFormat="1" ht="20.100000000000001" customHeight="1" x14ac:dyDescent="0.2">
      <c r="A128" s="31"/>
      <c r="B128" s="32"/>
      <c r="C128" s="33"/>
      <c r="D128" s="34"/>
      <c r="E128" s="35"/>
      <c r="F128" s="36"/>
      <c r="G128" s="36"/>
      <c r="H128" s="37">
        <f t="shared" si="3"/>
        <v>0</v>
      </c>
      <c r="I128" s="38" t="str">
        <f t="shared" si="2"/>
        <v/>
      </c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s="21" customFormat="1" ht="20.100000000000001" customHeight="1" x14ac:dyDescent="0.2">
      <c r="A129" s="31"/>
      <c r="B129" s="32"/>
      <c r="C129" s="33"/>
      <c r="D129" s="34"/>
      <c r="E129" s="35"/>
      <c r="F129" s="36"/>
      <c r="G129" s="36"/>
      <c r="H129" s="37">
        <f t="shared" si="3"/>
        <v>0</v>
      </c>
      <c r="I129" s="38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s="21" customFormat="1" ht="20.100000000000001" customHeight="1" x14ac:dyDescent="0.2">
      <c r="A130" s="31"/>
      <c r="B130" s="32"/>
      <c r="C130" s="33"/>
      <c r="D130" s="34"/>
      <c r="E130" s="35"/>
      <c r="F130" s="36"/>
      <c r="G130" s="36"/>
      <c r="H130" s="37">
        <f t="shared" ref="H130:H138" si="4">IF(H129="","",H129+F130-G130)</f>
        <v>0</v>
      </c>
      <c r="I130" s="38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s="21" customFormat="1" ht="20.100000000000001" customHeight="1" x14ac:dyDescent="0.2">
      <c r="A131" s="31"/>
      <c r="B131" s="32"/>
      <c r="C131" s="33"/>
      <c r="D131" s="34"/>
      <c r="E131" s="35"/>
      <c r="F131" s="36"/>
      <c r="G131" s="36"/>
      <c r="H131" s="37">
        <f t="shared" si="4"/>
        <v>0</v>
      </c>
      <c r="I131" s="38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s="21" customFormat="1" ht="20.100000000000001" customHeight="1" x14ac:dyDescent="0.2">
      <c r="A132" s="31"/>
      <c r="B132" s="32"/>
      <c r="C132" s="33"/>
      <c r="D132" s="34"/>
      <c r="E132" s="35"/>
      <c r="F132" s="36"/>
      <c r="G132" s="36"/>
      <c r="H132" s="37">
        <f t="shared" si="4"/>
        <v>0</v>
      </c>
      <c r="I132" s="38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s="21" customFormat="1" ht="20.100000000000001" customHeight="1" x14ac:dyDescent="0.2">
      <c r="A133" s="31"/>
      <c r="B133" s="32"/>
      <c r="C133" s="33"/>
      <c r="D133" s="34"/>
      <c r="E133" s="35"/>
      <c r="F133" s="36"/>
      <c r="G133" s="36"/>
      <c r="H133" s="37">
        <f t="shared" si="4"/>
        <v>0</v>
      </c>
      <c r="I133" s="38" t="str">
        <f t="shared" ref="I133:I138" si="5">IF(D133&gt;2999,IF(D133&lt;4000,VLOOKUP(E133,$K$5:$L$10,2),IF(D133&gt;3999,IF(D133&lt;5000,VLOOKUP(E133,$K$12:$L$17,2),IF(D133&gt;4999,VLOOKUP(E133,$K$19:$L$24,2))))),"")</f>
        <v/>
      </c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s="21" customFormat="1" ht="20.100000000000001" customHeight="1" x14ac:dyDescent="0.2">
      <c r="A134" s="31"/>
      <c r="B134" s="32"/>
      <c r="C134" s="33"/>
      <c r="D134" s="34"/>
      <c r="E134" s="35"/>
      <c r="F134" s="36"/>
      <c r="G134" s="36"/>
      <c r="H134" s="37">
        <f t="shared" si="4"/>
        <v>0</v>
      </c>
      <c r="I134" s="38" t="str">
        <f t="shared" si="5"/>
        <v/>
      </c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s="21" customFormat="1" ht="20.100000000000001" customHeight="1" x14ac:dyDescent="0.2">
      <c r="A135" s="31"/>
      <c r="B135" s="32"/>
      <c r="C135" s="33"/>
      <c r="D135" s="34"/>
      <c r="E135" s="35"/>
      <c r="F135" s="36"/>
      <c r="G135" s="36"/>
      <c r="H135" s="37">
        <f t="shared" si="4"/>
        <v>0</v>
      </c>
      <c r="I135" s="38" t="str">
        <f t="shared" si="5"/>
        <v/>
      </c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s="21" customFormat="1" ht="20.100000000000001" customHeight="1" x14ac:dyDescent="0.2">
      <c r="A136" s="31"/>
      <c r="B136" s="32"/>
      <c r="C136" s="33"/>
      <c r="D136" s="34"/>
      <c r="E136" s="35"/>
      <c r="F136" s="36"/>
      <c r="G136" s="36"/>
      <c r="H136" s="37">
        <f t="shared" si="4"/>
        <v>0</v>
      </c>
      <c r="I136" s="38" t="str">
        <f t="shared" si="5"/>
        <v/>
      </c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s="21" customFormat="1" ht="20.100000000000001" customHeight="1" x14ac:dyDescent="0.2">
      <c r="A137" s="31"/>
      <c r="B137" s="32"/>
      <c r="C137" s="33"/>
      <c r="D137" s="34"/>
      <c r="E137" s="35"/>
      <c r="F137" s="36"/>
      <c r="G137" s="36"/>
      <c r="H137" s="37">
        <f t="shared" si="4"/>
        <v>0</v>
      </c>
      <c r="I137" s="38" t="str">
        <f t="shared" si="5"/>
        <v/>
      </c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s="21" customFormat="1" ht="20.100000000000001" customHeight="1" thickBot="1" x14ac:dyDescent="0.25">
      <c r="A138" s="31"/>
      <c r="B138" s="32"/>
      <c r="C138" s="33"/>
      <c r="D138" s="34"/>
      <c r="E138" s="35"/>
      <c r="F138" s="36"/>
      <c r="G138" s="36"/>
      <c r="H138" s="37">
        <f t="shared" si="4"/>
        <v>0</v>
      </c>
      <c r="I138" s="38" t="str">
        <f t="shared" si="5"/>
        <v/>
      </c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s="64" customFormat="1" ht="21.75" customHeight="1" thickBot="1" x14ac:dyDescent="0.25">
      <c r="A139" s="57"/>
      <c r="B139" s="58"/>
      <c r="C139" s="59" t="s">
        <v>47</v>
      </c>
      <c r="D139" s="60"/>
      <c r="E139" s="60"/>
      <c r="F139" s="61">
        <f>SUM(F5:F138)</f>
        <v>0</v>
      </c>
      <c r="G139" s="61">
        <f>SUM(G5:G138)</f>
        <v>0</v>
      </c>
      <c r="H139" s="62">
        <f>H138</f>
        <v>0</v>
      </c>
      <c r="I139" s="63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</row>
  </sheetData>
  <sheetProtection algorithmName="SHA-512" hashValue="oe2VKXwidSfCr7zzbbonnXaSt7mS2QmO5LMPX0JsEswjJAC0OptBYN4ne4VjnGyJlDmgDkH1A8Xg5gTWt5i/AA==" saltValue="psIV653MgU/tW3U92kqC+Q==" spinCount="100000" sheet="1" selectLockedCells="1"/>
  <mergeCells count="4">
    <mergeCell ref="A1:D1"/>
    <mergeCell ref="E1:H1"/>
    <mergeCell ref="A2:D2"/>
    <mergeCell ref="E2:H2"/>
  </mergeCells>
  <conditionalFormatting sqref="A2">
    <cfRule type="containsText" dxfId="20" priority="7" operator="containsText" text="Firma">
      <formula>NOT(ISERROR(SEARCH("Firma",A2)))</formula>
    </cfRule>
    <cfRule type="containsBlanks" dxfId="19" priority="8">
      <formula>LEN(TRIM(A2))=0</formula>
    </cfRule>
  </conditionalFormatting>
  <conditionalFormatting sqref="A1:B1">
    <cfRule type="containsText" dxfId="18" priority="1" operator="containsText" text="Kassabuch / Postbuch / Bankbuch">
      <formula>NOT(ISERROR(SEARCH("Kassabuch / Postbuch / Bankbuch",A1)))</formula>
    </cfRule>
    <cfRule type="containsBlanks" dxfId="17" priority="2">
      <formula>LEN(TRIM(A1))=0</formula>
    </cfRule>
  </conditionalFormatting>
  <conditionalFormatting sqref="H4:H139">
    <cfRule type="cellIs" dxfId="14" priority="10" operator="lessThan">
      <formula>0</formula>
    </cfRule>
  </conditionalFormatting>
  <dataValidations count="3">
    <dataValidation allowBlank="1" showErrorMessage="1" promptTitle="Firmenname" prompt="Kann im Arbeitsblatt &quot;Januar&quot; erfasst werden." sqref="E1:H1" xr:uid="{00000000-0002-0000-0900-000000000000}"/>
    <dataValidation allowBlank="1" showErrorMessage="1" sqref="A1:D1" xr:uid="{00000000-0002-0000-0900-000001000000}"/>
    <dataValidation type="list" allowBlank="1" showInputMessage="1" showErrorMessage="1" prompt="Choisir taux de TVA" sqref="E5:E138" xr:uid="{00000000-0002-0000-0900-000002000000}">
      <formula1>$K$4:$K$10</formula1>
    </dataValidation>
  </dataValidations>
  <pageMargins left="0.59055118110236227" right="0.19685039370078741" top="0.59055118110236227" bottom="0.78740157480314965" header="0.31496062992125984" footer="0.31496062992125984"/>
  <pageSetup paperSize="9" orientation="portrait" horizontalDpi="4294967292" r:id="rId1"/>
  <headerFooter alignWithMargins="0">
    <oddFooter>&amp;L&amp;G&amp;C&amp;"Segoe UI,Standard"&amp;9&amp;K1D71B8Bern | Biel/Bienne&amp;R&amp;"Segoe UI,Standard"&amp;K1D71B8Page &amp;P de &amp;N</oddFoot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text="Firma" id="{5A5DB4C8-E9B3-4555-A073-2456B0D885B4}">
            <xm:f>NOT(ISERROR(SEARCH("Firma",Janvier!B2)))</xm:f>
            <x14:dxf>
              <font>
                <b/>
                <i val="0"/>
              </font>
              <fill>
                <patternFill>
                  <bgColor theme="3" tint="0.79998168889431442"/>
                </patternFill>
              </fill>
            </x14:dxf>
          </x14:cfRule>
          <x14:cfRule type="containsBlanks" priority="5" id="{BF720F93-3A40-420E-B41D-5F3B1CC481B9}">
            <xm:f>LEN(TRIM(Janvier!B2))=0</xm:f>
            <x14:dxf>
              <fill>
                <patternFill>
                  <bgColor theme="3" tint="0.79998168889431442"/>
                </patternFill>
              </fill>
            </x14:dxf>
          </x14:cfRule>
          <xm:sqref>B2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date" allowBlank="1" showErrorMessage="1" errorTitle="Falsches Datum" error="Falsches Datum erfasst. Bitte korrigieren." xr:uid="{00000000-0002-0000-0900-000003000000}">
          <x14:formula1>
            <xm:f>'Setting Datum'!$B$20</xm:f>
          </x14:formula1>
          <x14:formula2>
            <xm:f>'Setting Datum'!$B$21</xm:f>
          </x14:formula2>
          <xm:sqref>A5:A138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9">
    <tabColor theme="4"/>
  </sheetPr>
  <dimension ref="A1:AA139"/>
  <sheetViews>
    <sheetView showGridLines="0" zoomScaleNormal="100" workbookViewId="0">
      <selection activeCell="C29" sqref="C29"/>
    </sheetView>
  </sheetViews>
  <sheetFormatPr baseColWidth="10" defaultColWidth="11.42578125" defaultRowHeight="14.25" x14ac:dyDescent="0.25"/>
  <cols>
    <col min="1" max="1" width="10.28515625" style="53" customWidth="1"/>
    <col min="2" max="2" width="10.140625" style="66" bestFit="1" customWidth="1"/>
    <col min="3" max="3" width="28.5703125" style="53" customWidth="1"/>
    <col min="4" max="4" width="8" style="53" bestFit="1" customWidth="1"/>
    <col min="5" max="5" width="6.28515625" style="66" customWidth="1"/>
    <col min="6" max="8" width="11.28515625" style="53" customWidth="1"/>
    <col min="9" max="9" width="11.28515625" style="67" hidden="1" customWidth="1"/>
    <col min="10" max="12" width="11.42578125" style="53" hidden="1" customWidth="1"/>
    <col min="13" max="27" width="11.42578125" style="68"/>
    <col min="28" max="16384" width="11.42578125" style="53"/>
  </cols>
  <sheetData>
    <row r="1" spans="1:27" s="11" customFormat="1" ht="37.5" customHeight="1" x14ac:dyDescent="0.3">
      <c r="A1" s="74" t="str">
        <f>Janvier!A1</f>
        <v>Livre de caisse / Livre de poste / Livre de banque</v>
      </c>
      <c r="B1" s="74"/>
      <c r="C1" s="74"/>
      <c r="D1" s="74"/>
      <c r="E1" s="75" t="str">
        <f>Janvier!E1</f>
        <v>Entreprise</v>
      </c>
      <c r="F1" s="75"/>
      <c r="G1" s="75"/>
      <c r="H1" s="75"/>
      <c r="I1" s="10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27" s="14" customFormat="1" ht="30.75" customHeight="1" x14ac:dyDescent="0.2">
      <c r="A2" s="72" t="s">
        <v>58</v>
      </c>
      <c r="B2" s="72"/>
      <c r="C2" s="72"/>
      <c r="D2" s="72"/>
      <c r="E2" s="73">
        <f>'Setting Datum'!$B$1</f>
        <v>2026</v>
      </c>
      <c r="F2" s="73"/>
      <c r="G2" s="73"/>
      <c r="H2" s="73"/>
      <c r="I2" s="13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s="21" customFormat="1" ht="20.100000000000001" customHeight="1" x14ac:dyDescent="0.2">
      <c r="A3" s="16" t="str">
        <f>Janvier!A3</f>
        <v>Date</v>
      </c>
      <c r="B3" s="16" t="str">
        <f>Janvier!B3</f>
        <v>Pièce</v>
      </c>
      <c r="C3" s="16" t="str">
        <f>Janvier!C3</f>
        <v>Libellé</v>
      </c>
      <c r="D3" s="16" t="str">
        <f>Janvier!D3</f>
        <v>Compte</v>
      </c>
      <c r="E3" s="16" t="str">
        <f>Janvier!E3</f>
        <v>TVA</v>
      </c>
      <c r="F3" s="16" t="str">
        <f>Janvier!F3</f>
        <v>Entrée</v>
      </c>
      <c r="G3" s="16" t="str">
        <f>Janvier!G3</f>
        <v>Sortie</v>
      </c>
      <c r="H3" s="16" t="str">
        <f>Janvier!H3</f>
        <v>Solde</v>
      </c>
      <c r="I3" s="69" t="str">
        <f>Janvier!I3</f>
        <v>MWST-Code</v>
      </c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s="21" customFormat="1" ht="20.100000000000001" customHeight="1" x14ac:dyDescent="0.25">
      <c r="A4" s="23"/>
      <c r="B4" s="24"/>
      <c r="C4" s="25" t="str">
        <f>Janvier!C4</f>
        <v>Solde reporté</v>
      </c>
      <c r="D4" s="24"/>
      <c r="E4" s="24"/>
      <c r="F4" s="26"/>
      <c r="G4" s="27"/>
      <c r="H4" s="27">
        <f>Octobre!H139</f>
        <v>0</v>
      </c>
      <c r="I4" s="29"/>
      <c r="J4" s="30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s="21" customFormat="1" ht="20.100000000000001" customHeight="1" x14ac:dyDescent="0.25">
      <c r="A5" s="31"/>
      <c r="B5" s="32"/>
      <c r="C5" s="33"/>
      <c r="D5" s="34"/>
      <c r="E5" s="35"/>
      <c r="F5" s="36"/>
      <c r="G5" s="36"/>
      <c r="H5" s="37">
        <f>IF(H4="","",H4+F5-G5)</f>
        <v>0</v>
      </c>
      <c r="I5" s="38" t="str">
        <f t="shared" ref="I5:I68" si="0">IF(D5&gt;2999,IF(D5&lt;4000,VLOOKUP(E5,$K$5:$L$10,2),IF(D5&gt;3999,IF(D5&lt;5000,VLOOKUP(E5,$K$12:$L$17,2),IF(D5&gt;4999,VLOOKUP(E5,$K$19:$L$24,2))))),"")</f>
        <v/>
      </c>
      <c r="J5" s="39" t="s">
        <v>20</v>
      </c>
      <c r="K5" s="40">
        <v>2.5</v>
      </c>
      <c r="L5" s="41" t="s">
        <v>7</v>
      </c>
      <c r="M5" s="4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s="21" customFormat="1" ht="20.100000000000001" customHeight="1" x14ac:dyDescent="0.25">
      <c r="A6" s="31"/>
      <c r="B6" s="32"/>
      <c r="C6" s="33"/>
      <c r="D6" s="34"/>
      <c r="E6" s="35"/>
      <c r="F6" s="36"/>
      <c r="G6" s="36"/>
      <c r="H6" s="37">
        <f t="shared" ref="H6:H69" si="1">IF(H5="","",H5+F6-G6)</f>
        <v>0</v>
      </c>
      <c r="I6" s="38" t="str">
        <f t="shared" si="0"/>
        <v/>
      </c>
      <c r="J6" s="44" t="s">
        <v>19</v>
      </c>
      <c r="K6" s="45">
        <v>2.6</v>
      </c>
      <c r="L6" s="46" t="s">
        <v>6</v>
      </c>
      <c r="M6" s="56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s="21" customFormat="1" ht="20.100000000000001" customHeight="1" x14ac:dyDescent="0.25">
      <c r="A7" s="31"/>
      <c r="B7" s="32"/>
      <c r="C7" s="33"/>
      <c r="D7" s="34"/>
      <c r="E7" s="35"/>
      <c r="F7" s="36"/>
      <c r="G7" s="36"/>
      <c r="H7" s="37">
        <f t="shared" si="1"/>
        <v>0</v>
      </c>
      <c r="I7" s="38" t="str">
        <f t="shared" si="0"/>
        <v/>
      </c>
      <c r="J7" s="47" t="s">
        <v>20</v>
      </c>
      <c r="K7" s="48">
        <v>3.7</v>
      </c>
      <c r="L7" s="49" t="s">
        <v>4</v>
      </c>
      <c r="M7" s="4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s="21" customFormat="1" ht="20.100000000000001" customHeight="1" x14ac:dyDescent="0.25">
      <c r="A8" s="31"/>
      <c r="B8" s="32"/>
      <c r="C8" s="33"/>
      <c r="D8" s="34"/>
      <c r="E8" s="35"/>
      <c r="F8" s="36"/>
      <c r="G8" s="36"/>
      <c r="H8" s="37">
        <f t="shared" si="1"/>
        <v>0</v>
      </c>
      <c r="I8" s="38" t="str">
        <f t="shared" si="0"/>
        <v/>
      </c>
      <c r="J8" s="44" t="s">
        <v>19</v>
      </c>
      <c r="K8" s="45">
        <v>3.8</v>
      </c>
      <c r="L8" s="46" t="s">
        <v>3</v>
      </c>
      <c r="M8" s="56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s="21" customFormat="1" ht="20.100000000000001" customHeight="1" x14ac:dyDescent="0.25">
      <c r="A9" s="31"/>
      <c r="B9" s="32"/>
      <c r="C9" s="33"/>
      <c r="D9" s="34"/>
      <c r="E9" s="35"/>
      <c r="F9" s="36"/>
      <c r="G9" s="36"/>
      <c r="H9" s="37">
        <f t="shared" si="1"/>
        <v>0</v>
      </c>
      <c r="I9" s="38" t="str">
        <f t="shared" si="0"/>
        <v/>
      </c>
      <c r="J9" s="47" t="s">
        <v>20</v>
      </c>
      <c r="K9" s="48">
        <v>7.7</v>
      </c>
      <c r="L9" s="49" t="s">
        <v>5</v>
      </c>
      <c r="M9" s="4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s="21" customFormat="1" ht="20.100000000000001" customHeight="1" x14ac:dyDescent="0.25">
      <c r="A10" s="31"/>
      <c r="B10" s="32"/>
      <c r="C10" s="33"/>
      <c r="D10" s="34"/>
      <c r="E10" s="35"/>
      <c r="F10" s="36"/>
      <c r="G10" s="36"/>
      <c r="H10" s="37">
        <f t="shared" si="1"/>
        <v>0</v>
      </c>
      <c r="I10" s="38" t="str">
        <f t="shared" si="0"/>
        <v/>
      </c>
      <c r="J10" s="50" t="s">
        <v>19</v>
      </c>
      <c r="K10" s="51">
        <v>8.1</v>
      </c>
      <c r="L10" s="52" t="s">
        <v>1</v>
      </c>
      <c r="M10" s="56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s="21" customFormat="1" ht="20.100000000000001" customHeight="1" x14ac:dyDescent="0.25">
      <c r="A11" s="31"/>
      <c r="B11" s="32"/>
      <c r="C11" s="33"/>
      <c r="D11" s="34"/>
      <c r="E11" s="35"/>
      <c r="F11" s="36"/>
      <c r="G11" s="36"/>
      <c r="H11" s="37">
        <f t="shared" si="1"/>
        <v>0</v>
      </c>
      <c r="I11" s="38" t="str">
        <f t="shared" si="0"/>
        <v/>
      </c>
      <c r="J11" s="53"/>
      <c r="K11" s="54"/>
      <c r="L11" s="55"/>
      <c r="M11" s="4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s="21" customFormat="1" ht="20.100000000000001" customHeight="1" x14ac:dyDescent="0.25">
      <c r="A12" s="31"/>
      <c r="B12" s="32"/>
      <c r="C12" s="33"/>
      <c r="D12" s="34"/>
      <c r="E12" s="35"/>
      <c r="F12" s="36"/>
      <c r="G12" s="36"/>
      <c r="H12" s="37">
        <f t="shared" si="1"/>
        <v>0</v>
      </c>
      <c r="I12" s="38" t="str">
        <f t="shared" si="0"/>
        <v/>
      </c>
      <c r="J12" s="39" t="s">
        <v>20</v>
      </c>
      <c r="K12" s="40">
        <v>2.5</v>
      </c>
      <c r="L12" s="41" t="s">
        <v>18</v>
      </c>
      <c r="M12" s="4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s="21" customFormat="1" ht="20.100000000000001" customHeight="1" x14ac:dyDescent="0.25">
      <c r="A13" s="31"/>
      <c r="B13" s="32"/>
      <c r="C13" s="33"/>
      <c r="D13" s="34"/>
      <c r="E13" s="35"/>
      <c r="F13" s="36"/>
      <c r="G13" s="36"/>
      <c r="H13" s="37">
        <f t="shared" si="1"/>
        <v>0</v>
      </c>
      <c r="I13" s="38" t="str">
        <f t="shared" si="0"/>
        <v/>
      </c>
      <c r="J13" s="44" t="s">
        <v>19</v>
      </c>
      <c r="K13" s="45">
        <v>2.6</v>
      </c>
      <c r="L13" s="46" t="s">
        <v>17</v>
      </c>
      <c r="M13" s="56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s="21" customFormat="1" ht="20.100000000000001" customHeight="1" x14ac:dyDescent="0.25">
      <c r="A14" s="31"/>
      <c r="B14" s="32"/>
      <c r="C14" s="33"/>
      <c r="D14" s="34"/>
      <c r="E14" s="35"/>
      <c r="F14" s="36"/>
      <c r="G14" s="36"/>
      <c r="H14" s="37">
        <f t="shared" si="1"/>
        <v>0</v>
      </c>
      <c r="I14" s="38" t="str">
        <f t="shared" si="0"/>
        <v/>
      </c>
      <c r="J14" s="47" t="s">
        <v>20</v>
      </c>
      <c r="K14" s="48">
        <v>3.7</v>
      </c>
      <c r="L14" s="49" t="s">
        <v>14</v>
      </c>
      <c r="M14" s="4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s="21" customFormat="1" ht="20.100000000000001" customHeight="1" x14ac:dyDescent="0.25">
      <c r="A15" s="31"/>
      <c r="B15" s="32"/>
      <c r="C15" s="33"/>
      <c r="D15" s="34"/>
      <c r="E15" s="35"/>
      <c r="F15" s="36"/>
      <c r="G15" s="36"/>
      <c r="H15" s="37">
        <f t="shared" si="1"/>
        <v>0</v>
      </c>
      <c r="I15" s="38" t="str">
        <f t="shared" si="0"/>
        <v/>
      </c>
      <c r="J15" s="44" t="s">
        <v>19</v>
      </c>
      <c r="K15" s="45">
        <v>3.8</v>
      </c>
      <c r="L15" s="46" t="s">
        <v>13</v>
      </c>
      <c r="M15" s="56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s="21" customFormat="1" ht="20.100000000000001" customHeight="1" x14ac:dyDescent="0.25">
      <c r="A16" s="31"/>
      <c r="B16" s="32"/>
      <c r="C16" s="33"/>
      <c r="D16" s="34"/>
      <c r="E16" s="35"/>
      <c r="F16" s="36"/>
      <c r="G16" s="36"/>
      <c r="H16" s="37">
        <f t="shared" si="1"/>
        <v>0</v>
      </c>
      <c r="I16" s="38" t="str">
        <f t="shared" si="0"/>
        <v/>
      </c>
      <c r="J16" s="47" t="s">
        <v>20</v>
      </c>
      <c r="K16" s="48">
        <v>7.7</v>
      </c>
      <c r="L16" s="49" t="s">
        <v>16</v>
      </c>
      <c r="M16" s="4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s="21" customFormat="1" ht="20.100000000000001" customHeight="1" x14ac:dyDescent="0.25">
      <c r="A17" s="31"/>
      <c r="B17" s="32"/>
      <c r="C17" s="33"/>
      <c r="D17" s="34"/>
      <c r="E17" s="35"/>
      <c r="F17" s="36"/>
      <c r="G17" s="36"/>
      <c r="H17" s="37">
        <f t="shared" si="1"/>
        <v>0</v>
      </c>
      <c r="I17" s="38" t="str">
        <f t="shared" si="0"/>
        <v/>
      </c>
      <c r="J17" s="50" t="s">
        <v>19</v>
      </c>
      <c r="K17" s="51">
        <v>8.1</v>
      </c>
      <c r="L17" s="52" t="s">
        <v>15</v>
      </c>
      <c r="M17" s="56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s="21" customFormat="1" ht="20.100000000000001" customHeight="1" x14ac:dyDescent="0.25">
      <c r="A18" s="31"/>
      <c r="B18" s="32"/>
      <c r="C18" s="33"/>
      <c r="D18" s="34"/>
      <c r="E18" s="35"/>
      <c r="F18" s="36"/>
      <c r="G18" s="36"/>
      <c r="H18" s="37">
        <f t="shared" si="1"/>
        <v>0</v>
      </c>
      <c r="I18" s="38" t="str">
        <f t="shared" si="0"/>
        <v/>
      </c>
      <c r="J18" s="53"/>
      <c r="K18" s="54"/>
      <c r="L18" s="55"/>
      <c r="M18" s="4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s="21" customFormat="1" ht="20.100000000000001" customHeight="1" x14ac:dyDescent="0.25">
      <c r="A19" s="31"/>
      <c r="B19" s="32"/>
      <c r="C19" s="33"/>
      <c r="D19" s="34"/>
      <c r="E19" s="35"/>
      <c r="F19" s="36"/>
      <c r="G19" s="36"/>
      <c r="H19" s="37">
        <f t="shared" si="1"/>
        <v>0</v>
      </c>
      <c r="I19" s="38" t="str">
        <f t="shared" si="0"/>
        <v/>
      </c>
      <c r="J19" s="39" t="s">
        <v>20</v>
      </c>
      <c r="K19" s="40">
        <v>2.5</v>
      </c>
      <c r="L19" s="41" t="s">
        <v>12</v>
      </c>
      <c r="M19" s="4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s="21" customFormat="1" ht="20.100000000000001" customHeight="1" x14ac:dyDescent="0.25">
      <c r="A20" s="31"/>
      <c r="B20" s="32"/>
      <c r="C20" s="33"/>
      <c r="D20" s="34"/>
      <c r="E20" s="35"/>
      <c r="F20" s="36"/>
      <c r="G20" s="36"/>
      <c r="H20" s="37">
        <f t="shared" si="1"/>
        <v>0</v>
      </c>
      <c r="I20" s="38" t="str">
        <f t="shared" si="0"/>
        <v/>
      </c>
      <c r="J20" s="44" t="s">
        <v>19</v>
      </c>
      <c r="K20" s="45">
        <v>2.6</v>
      </c>
      <c r="L20" s="46" t="s">
        <v>11</v>
      </c>
      <c r="M20" s="56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s="21" customFormat="1" ht="20.100000000000001" customHeight="1" x14ac:dyDescent="0.25">
      <c r="A21" s="31"/>
      <c r="B21" s="32"/>
      <c r="C21" s="33"/>
      <c r="D21" s="34"/>
      <c r="E21" s="35"/>
      <c r="F21" s="36"/>
      <c r="G21" s="36"/>
      <c r="H21" s="37">
        <f t="shared" si="1"/>
        <v>0</v>
      </c>
      <c r="I21" s="38" t="str">
        <f t="shared" si="0"/>
        <v/>
      </c>
      <c r="J21" s="47" t="s">
        <v>20</v>
      </c>
      <c r="K21" s="48">
        <v>3.7</v>
      </c>
      <c r="L21" s="49" t="s">
        <v>9</v>
      </c>
      <c r="M21" s="4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s="21" customFormat="1" ht="20.100000000000001" customHeight="1" x14ac:dyDescent="0.25">
      <c r="A22" s="31"/>
      <c r="B22" s="32"/>
      <c r="C22" s="33"/>
      <c r="D22" s="34"/>
      <c r="E22" s="35"/>
      <c r="F22" s="36"/>
      <c r="G22" s="36"/>
      <c r="H22" s="37">
        <f t="shared" si="1"/>
        <v>0</v>
      </c>
      <c r="I22" s="38" t="str">
        <f t="shared" si="0"/>
        <v/>
      </c>
      <c r="J22" s="44" t="s">
        <v>19</v>
      </c>
      <c r="K22" s="45">
        <v>3.8</v>
      </c>
      <c r="L22" s="46" t="s">
        <v>8</v>
      </c>
      <c r="M22" s="56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s="21" customFormat="1" ht="20.100000000000001" customHeight="1" x14ac:dyDescent="0.25">
      <c r="A23" s="31"/>
      <c r="B23" s="32"/>
      <c r="C23" s="33"/>
      <c r="D23" s="34"/>
      <c r="E23" s="35"/>
      <c r="F23" s="36"/>
      <c r="G23" s="36"/>
      <c r="H23" s="37">
        <f t="shared" si="1"/>
        <v>0</v>
      </c>
      <c r="I23" s="38" t="str">
        <f t="shared" si="0"/>
        <v/>
      </c>
      <c r="J23" s="47" t="s">
        <v>20</v>
      </c>
      <c r="K23" s="48">
        <v>7.7</v>
      </c>
      <c r="L23" s="49" t="s">
        <v>10</v>
      </c>
      <c r="M23" s="4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s="21" customFormat="1" ht="20.100000000000001" customHeight="1" x14ac:dyDescent="0.25">
      <c r="A24" s="31"/>
      <c r="B24" s="32"/>
      <c r="C24" s="33"/>
      <c r="D24" s="34"/>
      <c r="E24" s="35"/>
      <c r="F24" s="36"/>
      <c r="G24" s="36"/>
      <c r="H24" s="37">
        <f t="shared" si="1"/>
        <v>0</v>
      </c>
      <c r="I24" s="38" t="str">
        <f t="shared" si="0"/>
        <v/>
      </c>
      <c r="J24" s="50" t="s">
        <v>19</v>
      </c>
      <c r="K24" s="51">
        <v>8.1</v>
      </c>
      <c r="L24" s="52" t="s">
        <v>0</v>
      </c>
      <c r="M24" s="56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s="21" customFormat="1" ht="20.100000000000001" customHeight="1" x14ac:dyDescent="0.2">
      <c r="A25" s="31"/>
      <c r="B25" s="32"/>
      <c r="C25" s="33"/>
      <c r="D25" s="34"/>
      <c r="E25" s="35"/>
      <c r="F25" s="36"/>
      <c r="G25" s="36"/>
      <c r="H25" s="37">
        <f t="shared" si="1"/>
        <v>0</v>
      </c>
      <c r="I25" s="38" t="str">
        <f t="shared" si="0"/>
        <v/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s="21" customFormat="1" ht="20.100000000000001" customHeight="1" x14ac:dyDescent="0.2">
      <c r="A26" s="31"/>
      <c r="B26" s="32"/>
      <c r="C26" s="33"/>
      <c r="D26" s="34"/>
      <c r="E26" s="35"/>
      <c r="F26" s="36"/>
      <c r="G26" s="36"/>
      <c r="H26" s="37">
        <f t="shared" si="1"/>
        <v>0</v>
      </c>
      <c r="I26" s="38" t="str">
        <f t="shared" si="0"/>
        <v/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s="21" customFormat="1" ht="20.100000000000001" customHeight="1" x14ac:dyDescent="0.2">
      <c r="A27" s="31"/>
      <c r="B27" s="32"/>
      <c r="C27" s="33"/>
      <c r="D27" s="34"/>
      <c r="E27" s="35"/>
      <c r="F27" s="36"/>
      <c r="G27" s="36"/>
      <c r="H27" s="37">
        <f t="shared" si="1"/>
        <v>0</v>
      </c>
      <c r="I27" s="38" t="str">
        <f t="shared" si="0"/>
        <v/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s="21" customFormat="1" ht="20.100000000000001" customHeight="1" x14ac:dyDescent="0.2">
      <c r="A28" s="31"/>
      <c r="B28" s="32"/>
      <c r="C28" s="33"/>
      <c r="D28" s="34"/>
      <c r="E28" s="35"/>
      <c r="F28" s="36"/>
      <c r="G28" s="36"/>
      <c r="H28" s="37">
        <f t="shared" si="1"/>
        <v>0</v>
      </c>
      <c r="I28" s="38" t="str">
        <f t="shared" si="0"/>
        <v/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s="21" customFormat="1" ht="20.100000000000001" customHeight="1" x14ac:dyDescent="0.2">
      <c r="A29" s="31"/>
      <c r="B29" s="32"/>
      <c r="C29" s="33"/>
      <c r="D29" s="34"/>
      <c r="E29" s="35"/>
      <c r="F29" s="36"/>
      <c r="G29" s="36"/>
      <c r="H29" s="37">
        <f t="shared" si="1"/>
        <v>0</v>
      </c>
      <c r="I29" s="38" t="str">
        <f t="shared" si="0"/>
        <v/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s="21" customFormat="1" ht="20.100000000000001" customHeight="1" x14ac:dyDescent="0.2">
      <c r="A30" s="31"/>
      <c r="B30" s="32"/>
      <c r="C30" s="33"/>
      <c r="D30" s="34"/>
      <c r="E30" s="35"/>
      <c r="F30" s="36"/>
      <c r="G30" s="36"/>
      <c r="H30" s="37">
        <f t="shared" si="1"/>
        <v>0</v>
      </c>
      <c r="I30" s="38" t="str">
        <f t="shared" si="0"/>
        <v/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s="21" customFormat="1" ht="20.100000000000001" customHeight="1" x14ac:dyDescent="0.2">
      <c r="A31" s="31"/>
      <c r="B31" s="32"/>
      <c r="C31" s="33"/>
      <c r="D31" s="34"/>
      <c r="E31" s="35"/>
      <c r="F31" s="36"/>
      <c r="G31" s="36"/>
      <c r="H31" s="37">
        <f t="shared" si="1"/>
        <v>0</v>
      </c>
      <c r="I31" s="38" t="str">
        <f t="shared" si="0"/>
        <v/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s="21" customFormat="1" ht="20.100000000000001" customHeight="1" x14ac:dyDescent="0.2">
      <c r="A32" s="31"/>
      <c r="B32" s="32"/>
      <c r="C32" s="33"/>
      <c r="D32" s="34"/>
      <c r="E32" s="35"/>
      <c r="F32" s="36"/>
      <c r="G32" s="36"/>
      <c r="H32" s="37">
        <f t="shared" si="1"/>
        <v>0</v>
      </c>
      <c r="I32" s="38" t="str">
        <f t="shared" si="0"/>
        <v/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s="21" customFormat="1" ht="20.100000000000001" customHeight="1" x14ac:dyDescent="0.2">
      <c r="A33" s="31"/>
      <c r="B33" s="32"/>
      <c r="C33" s="33"/>
      <c r="D33" s="34"/>
      <c r="E33" s="35"/>
      <c r="F33" s="36"/>
      <c r="G33" s="36"/>
      <c r="H33" s="37">
        <f t="shared" si="1"/>
        <v>0</v>
      </c>
      <c r="I33" s="38" t="str">
        <f t="shared" si="0"/>
        <v/>
      </c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s="21" customFormat="1" ht="20.100000000000001" customHeight="1" x14ac:dyDescent="0.2">
      <c r="A34" s="31"/>
      <c r="B34" s="32"/>
      <c r="C34" s="33"/>
      <c r="D34" s="34"/>
      <c r="E34" s="35"/>
      <c r="F34" s="36"/>
      <c r="G34" s="36"/>
      <c r="H34" s="37">
        <f t="shared" si="1"/>
        <v>0</v>
      </c>
      <c r="I34" s="38" t="str">
        <f t="shared" si="0"/>
        <v/>
      </c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s="21" customFormat="1" ht="20.100000000000001" customHeight="1" x14ac:dyDescent="0.2">
      <c r="A35" s="31"/>
      <c r="B35" s="32"/>
      <c r="C35" s="33"/>
      <c r="D35" s="34"/>
      <c r="E35" s="35"/>
      <c r="F35" s="36"/>
      <c r="G35" s="36"/>
      <c r="H35" s="37">
        <f t="shared" si="1"/>
        <v>0</v>
      </c>
      <c r="I35" s="38" t="str">
        <f t="shared" si="0"/>
        <v/>
      </c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s="21" customFormat="1" ht="20.100000000000001" customHeight="1" x14ac:dyDescent="0.2">
      <c r="A36" s="31"/>
      <c r="B36" s="32"/>
      <c r="C36" s="33"/>
      <c r="D36" s="34"/>
      <c r="E36" s="35"/>
      <c r="F36" s="36"/>
      <c r="G36" s="36"/>
      <c r="H36" s="37">
        <f t="shared" si="1"/>
        <v>0</v>
      </c>
      <c r="I36" s="38" t="str">
        <f t="shared" si="0"/>
        <v/>
      </c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s="21" customFormat="1" ht="20.100000000000001" customHeight="1" x14ac:dyDescent="0.2">
      <c r="A37" s="31"/>
      <c r="B37" s="32"/>
      <c r="C37" s="33"/>
      <c r="D37" s="34"/>
      <c r="E37" s="35"/>
      <c r="F37" s="36"/>
      <c r="G37" s="36"/>
      <c r="H37" s="37">
        <f t="shared" si="1"/>
        <v>0</v>
      </c>
      <c r="I37" s="38" t="str">
        <f t="shared" si="0"/>
        <v/>
      </c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s="21" customFormat="1" ht="20.100000000000001" customHeight="1" x14ac:dyDescent="0.2">
      <c r="A38" s="31"/>
      <c r="B38" s="32"/>
      <c r="C38" s="33"/>
      <c r="D38" s="34"/>
      <c r="E38" s="35"/>
      <c r="F38" s="36"/>
      <c r="G38" s="36"/>
      <c r="H38" s="37">
        <f t="shared" si="1"/>
        <v>0</v>
      </c>
      <c r="I38" s="38" t="str">
        <f t="shared" si="0"/>
        <v/>
      </c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s="21" customFormat="1" ht="20.100000000000001" customHeight="1" x14ac:dyDescent="0.2">
      <c r="A39" s="31"/>
      <c r="B39" s="32"/>
      <c r="C39" s="33"/>
      <c r="D39" s="34"/>
      <c r="E39" s="35"/>
      <c r="F39" s="36"/>
      <c r="G39" s="36"/>
      <c r="H39" s="37">
        <f t="shared" si="1"/>
        <v>0</v>
      </c>
      <c r="I39" s="38" t="str">
        <f t="shared" si="0"/>
        <v/>
      </c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s="21" customFormat="1" ht="20.100000000000001" customHeight="1" x14ac:dyDescent="0.2">
      <c r="A40" s="31"/>
      <c r="B40" s="32"/>
      <c r="C40" s="33"/>
      <c r="D40" s="34"/>
      <c r="E40" s="35"/>
      <c r="F40" s="36"/>
      <c r="G40" s="36"/>
      <c r="H40" s="37">
        <f t="shared" si="1"/>
        <v>0</v>
      </c>
      <c r="I40" s="38" t="str">
        <f t="shared" si="0"/>
        <v/>
      </c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s="21" customFormat="1" ht="20.100000000000001" customHeight="1" x14ac:dyDescent="0.2">
      <c r="A41" s="31"/>
      <c r="B41" s="32"/>
      <c r="C41" s="33"/>
      <c r="D41" s="34"/>
      <c r="E41" s="35"/>
      <c r="F41" s="36"/>
      <c r="G41" s="36"/>
      <c r="H41" s="37">
        <f t="shared" si="1"/>
        <v>0</v>
      </c>
      <c r="I41" s="38" t="str">
        <f t="shared" si="0"/>
        <v/>
      </c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s="21" customFormat="1" ht="20.100000000000001" customHeight="1" x14ac:dyDescent="0.2">
      <c r="A42" s="31"/>
      <c r="B42" s="32"/>
      <c r="C42" s="33"/>
      <c r="D42" s="34"/>
      <c r="E42" s="35"/>
      <c r="F42" s="36"/>
      <c r="G42" s="36"/>
      <c r="H42" s="37">
        <f t="shared" si="1"/>
        <v>0</v>
      </c>
      <c r="I42" s="38" t="str">
        <f t="shared" si="0"/>
        <v/>
      </c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s="21" customFormat="1" ht="20.100000000000001" customHeight="1" x14ac:dyDescent="0.2">
      <c r="A43" s="31"/>
      <c r="B43" s="32"/>
      <c r="C43" s="33"/>
      <c r="D43" s="34"/>
      <c r="E43" s="35"/>
      <c r="F43" s="36"/>
      <c r="G43" s="36"/>
      <c r="H43" s="37">
        <f t="shared" si="1"/>
        <v>0</v>
      </c>
      <c r="I43" s="38" t="str">
        <f t="shared" si="0"/>
        <v/>
      </c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s="21" customFormat="1" ht="20.100000000000001" customHeight="1" x14ac:dyDescent="0.2">
      <c r="A44" s="31"/>
      <c r="B44" s="32"/>
      <c r="C44" s="33"/>
      <c r="D44" s="34"/>
      <c r="E44" s="35"/>
      <c r="F44" s="36"/>
      <c r="G44" s="36"/>
      <c r="H44" s="37">
        <f t="shared" si="1"/>
        <v>0</v>
      </c>
      <c r="I44" s="38" t="str">
        <f t="shared" si="0"/>
        <v/>
      </c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s="21" customFormat="1" ht="20.100000000000001" customHeight="1" x14ac:dyDescent="0.2">
      <c r="A45" s="31"/>
      <c r="B45" s="32"/>
      <c r="C45" s="33"/>
      <c r="D45" s="34"/>
      <c r="E45" s="35"/>
      <c r="F45" s="36"/>
      <c r="G45" s="36"/>
      <c r="H45" s="37">
        <f t="shared" si="1"/>
        <v>0</v>
      </c>
      <c r="I45" s="38" t="str">
        <f t="shared" si="0"/>
        <v/>
      </c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s="21" customFormat="1" ht="20.100000000000001" customHeight="1" x14ac:dyDescent="0.2">
      <c r="A46" s="31"/>
      <c r="B46" s="32"/>
      <c r="C46" s="33"/>
      <c r="D46" s="34"/>
      <c r="E46" s="35"/>
      <c r="F46" s="36"/>
      <c r="G46" s="36"/>
      <c r="H46" s="37">
        <f t="shared" si="1"/>
        <v>0</v>
      </c>
      <c r="I46" s="38" t="str">
        <f t="shared" si="0"/>
        <v/>
      </c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s="21" customFormat="1" ht="20.100000000000001" customHeight="1" x14ac:dyDescent="0.2">
      <c r="A47" s="31"/>
      <c r="B47" s="32"/>
      <c r="C47" s="33"/>
      <c r="D47" s="34"/>
      <c r="E47" s="35"/>
      <c r="F47" s="36"/>
      <c r="G47" s="36"/>
      <c r="H47" s="37">
        <f t="shared" si="1"/>
        <v>0</v>
      </c>
      <c r="I47" s="38" t="str">
        <f t="shared" si="0"/>
        <v/>
      </c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s="21" customFormat="1" ht="20.100000000000001" customHeight="1" x14ac:dyDescent="0.2">
      <c r="A48" s="31"/>
      <c r="B48" s="32"/>
      <c r="C48" s="33"/>
      <c r="D48" s="34"/>
      <c r="E48" s="35"/>
      <c r="F48" s="36"/>
      <c r="G48" s="36"/>
      <c r="H48" s="37">
        <f t="shared" si="1"/>
        <v>0</v>
      </c>
      <c r="I48" s="38" t="str">
        <f t="shared" si="0"/>
        <v/>
      </c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s="21" customFormat="1" ht="20.100000000000001" customHeight="1" x14ac:dyDescent="0.2">
      <c r="A49" s="31"/>
      <c r="B49" s="32"/>
      <c r="C49" s="33"/>
      <c r="D49" s="34"/>
      <c r="E49" s="35"/>
      <c r="F49" s="36"/>
      <c r="G49" s="36"/>
      <c r="H49" s="37">
        <f t="shared" si="1"/>
        <v>0</v>
      </c>
      <c r="I49" s="38" t="str">
        <f t="shared" si="0"/>
        <v/>
      </c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s="21" customFormat="1" ht="20.100000000000001" customHeight="1" x14ac:dyDescent="0.2">
      <c r="A50" s="31"/>
      <c r="B50" s="32"/>
      <c r="C50" s="33"/>
      <c r="D50" s="34"/>
      <c r="E50" s="35"/>
      <c r="F50" s="36"/>
      <c r="G50" s="36"/>
      <c r="H50" s="37">
        <f t="shared" si="1"/>
        <v>0</v>
      </c>
      <c r="I50" s="38" t="str">
        <f t="shared" si="0"/>
        <v/>
      </c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s="21" customFormat="1" ht="20.100000000000001" customHeight="1" x14ac:dyDescent="0.2">
      <c r="A51" s="31"/>
      <c r="B51" s="32"/>
      <c r="C51" s="33"/>
      <c r="D51" s="34"/>
      <c r="E51" s="35"/>
      <c r="F51" s="36"/>
      <c r="G51" s="36"/>
      <c r="H51" s="37">
        <f t="shared" si="1"/>
        <v>0</v>
      </c>
      <c r="I51" s="38" t="str">
        <f t="shared" si="0"/>
        <v/>
      </c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s="21" customFormat="1" ht="20.100000000000001" customHeight="1" x14ac:dyDescent="0.2">
      <c r="A52" s="31"/>
      <c r="B52" s="32"/>
      <c r="C52" s="33"/>
      <c r="D52" s="34"/>
      <c r="E52" s="35"/>
      <c r="F52" s="36"/>
      <c r="G52" s="36"/>
      <c r="H52" s="37">
        <f t="shared" si="1"/>
        <v>0</v>
      </c>
      <c r="I52" s="38" t="str">
        <f t="shared" si="0"/>
        <v/>
      </c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s="21" customFormat="1" ht="20.100000000000001" customHeight="1" x14ac:dyDescent="0.2">
      <c r="A53" s="31"/>
      <c r="B53" s="32"/>
      <c r="C53" s="33"/>
      <c r="D53" s="34"/>
      <c r="E53" s="35"/>
      <c r="F53" s="36"/>
      <c r="G53" s="36"/>
      <c r="H53" s="37">
        <f t="shared" si="1"/>
        <v>0</v>
      </c>
      <c r="I53" s="38" t="str">
        <f t="shared" si="0"/>
        <v/>
      </c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s="21" customFormat="1" ht="20.100000000000001" customHeight="1" x14ac:dyDescent="0.2">
      <c r="A54" s="31"/>
      <c r="B54" s="32"/>
      <c r="C54" s="33"/>
      <c r="D54" s="34"/>
      <c r="E54" s="35"/>
      <c r="F54" s="36"/>
      <c r="G54" s="36"/>
      <c r="H54" s="37">
        <f t="shared" si="1"/>
        <v>0</v>
      </c>
      <c r="I54" s="38" t="str">
        <f t="shared" si="0"/>
        <v/>
      </c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s="21" customFormat="1" ht="20.100000000000001" customHeight="1" x14ac:dyDescent="0.2">
      <c r="A55" s="31"/>
      <c r="B55" s="32"/>
      <c r="C55" s="33"/>
      <c r="D55" s="34"/>
      <c r="E55" s="35"/>
      <c r="F55" s="36"/>
      <c r="G55" s="36"/>
      <c r="H55" s="37">
        <f t="shared" si="1"/>
        <v>0</v>
      </c>
      <c r="I55" s="38" t="str">
        <f t="shared" si="0"/>
        <v/>
      </c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s="21" customFormat="1" ht="20.100000000000001" customHeight="1" x14ac:dyDescent="0.2">
      <c r="A56" s="31"/>
      <c r="B56" s="32"/>
      <c r="C56" s="33"/>
      <c r="D56" s="34"/>
      <c r="E56" s="35"/>
      <c r="F56" s="36"/>
      <c r="G56" s="36"/>
      <c r="H56" s="37">
        <f t="shared" si="1"/>
        <v>0</v>
      </c>
      <c r="I56" s="38" t="str">
        <f t="shared" si="0"/>
        <v/>
      </c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s="21" customFormat="1" ht="20.100000000000001" customHeight="1" x14ac:dyDescent="0.2">
      <c r="A57" s="31"/>
      <c r="B57" s="32"/>
      <c r="C57" s="33"/>
      <c r="D57" s="34"/>
      <c r="E57" s="35"/>
      <c r="F57" s="36"/>
      <c r="G57" s="36"/>
      <c r="H57" s="37">
        <f t="shared" si="1"/>
        <v>0</v>
      </c>
      <c r="I57" s="38" t="str">
        <f t="shared" si="0"/>
        <v/>
      </c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s="21" customFormat="1" ht="20.100000000000001" customHeight="1" x14ac:dyDescent="0.2">
      <c r="A58" s="31"/>
      <c r="B58" s="32"/>
      <c r="C58" s="33"/>
      <c r="D58" s="34"/>
      <c r="E58" s="35"/>
      <c r="F58" s="36"/>
      <c r="G58" s="36"/>
      <c r="H58" s="37">
        <f t="shared" si="1"/>
        <v>0</v>
      </c>
      <c r="I58" s="38" t="str">
        <f t="shared" si="0"/>
        <v/>
      </c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s="21" customFormat="1" ht="20.100000000000001" customHeight="1" x14ac:dyDescent="0.2">
      <c r="A59" s="31"/>
      <c r="B59" s="32"/>
      <c r="C59" s="33"/>
      <c r="D59" s="34"/>
      <c r="E59" s="35"/>
      <c r="F59" s="36"/>
      <c r="G59" s="36"/>
      <c r="H59" s="37">
        <f t="shared" si="1"/>
        <v>0</v>
      </c>
      <c r="I59" s="38" t="str">
        <f t="shared" si="0"/>
        <v/>
      </c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s="21" customFormat="1" ht="20.100000000000001" customHeight="1" x14ac:dyDescent="0.2">
      <c r="A60" s="31"/>
      <c r="B60" s="32"/>
      <c r="C60" s="33"/>
      <c r="D60" s="34"/>
      <c r="E60" s="35"/>
      <c r="F60" s="36"/>
      <c r="G60" s="36"/>
      <c r="H60" s="37">
        <f t="shared" si="1"/>
        <v>0</v>
      </c>
      <c r="I60" s="38" t="str">
        <f t="shared" si="0"/>
        <v/>
      </c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s="21" customFormat="1" ht="20.100000000000001" customHeight="1" x14ac:dyDescent="0.2">
      <c r="A61" s="31"/>
      <c r="B61" s="32"/>
      <c r="C61" s="33"/>
      <c r="D61" s="34"/>
      <c r="E61" s="35"/>
      <c r="F61" s="36"/>
      <c r="G61" s="36"/>
      <c r="H61" s="37">
        <f t="shared" si="1"/>
        <v>0</v>
      </c>
      <c r="I61" s="38" t="str">
        <f t="shared" si="0"/>
        <v/>
      </c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s="21" customFormat="1" ht="20.100000000000001" customHeight="1" x14ac:dyDescent="0.2">
      <c r="A62" s="31"/>
      <c r="B62" s="32"/>
      <c r="C62" s="33"/>
      <c r="D62" s="34"/>
      <c r="E62" s="35"/>
      <c r="F62" s="36"/>
      <c r="G62" s="36"/>
      <c r="H62" s="37">
        <f t="shared" si="1"/>
        <v>0</v>
      </c>
      <c r="I62" s="38" t="str">
        <f t="shared" si="0"/>
        <v/>
      </c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s="21" customFormat="1" ht="20.100000000000001" customHeight="1" x14ac:dyDescent="0.2">
      <c r="A63" s="31"/>
      <c r="B63" s="32"/>
      <c r="C63" s="33"/>
      <c r="D63" s="34"/>
      <c r="E63" s="35"/>
      <c r="F63" s="36"/>
      <c r="G63" s="36"/>
      <c r="H63" s="37">
        <f t="shared" si="1"/>
        <v>0</v>
      </c>
      <c r="I63" s="38" t="str">
        <f t="shared" si="0"/>
        <v/>
      </c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s="21" customFormat="1" ht="20.100000000000001" customHeight="1" x14ac:dyDescent="0.2">
      <c r="A64" s="31"/>
      <c r="B64" s="32"/>
      <c r="C64" s="33"/>
      <c r="D64" s="34"/>
      <c r="E64" s="35"/>
      <c r="F64" s="36"/>
      <c r="G64" s="36"/>
      <c r="H64" s="37">
        <f t="shared" si="1"/>
        <v>0</v>
      </c>
      <c r="I64" s="38" t="str">
        <f t="shared" si="0"/>
        <v/>
      </c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s="21" customFormat="1" ht="20.100000000000001" customHeight="1" x14ac:dyDescent="0.2">
      <c r="A65" s="31"/>
      <c r="B65" s="32"/>
      <c r="C65" s="33"/>
      <c r="D65" s="34"/>
      <c r="E65" s="35"/>
      <c r="F65" s="36"/>
      <c r="G65" s="36"/>
      <c r="H65" s="37">
        <f t="shared" si="1"/>
        <v>0</v>
      </c>
      <c r="I65" s="38" t="str">
        <f t="shared" si="0"/>
        <v/>
      </c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s="21" customFormat="1" ht="20.100000000000001" customHeight="1" x14ac:dyDescent="0.2">
      <c r="A66" s="31"/>
      <c r="B66" s="32"/>
      <c r="C66" s="33"/>
      <c r="D66" s="34"/>
      <c r="E66" s="35"/>
      <c r="F66" s="36"/>
      <c r="G66" s="36"/>
      <c r="H66" s="37">
        <f t="shared" si="1"/>
        <v>0</v>
      </c>
      <c r="I66" s="38" t="str">
        <f t="shared" si="0"/>
        <v/>
      </c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s="21" customFormat="1" ht="20.100000000000001" customHeight="1" x14ac:dyDescent="0.2">
      <c r="A67" s="31"/>
      <c r="B67" s="32"/>
      <c r="C67" s="33"/>
      <c r="D67" s="34"/>
      <c r="E67" s="35"/>
      <c r="F67" s="36"/>
      <c r="G67" s="36"/>
      <c r="H67" s="37">
        <f t="shared" si="1"/>
        <v>0</v>
      </c>
      <c r="I67" s="38" t="str">
        <f t="shared" si="0"/>
        <v/>
      </c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s="21" customFormat="1" ht="20.100000000000001" customHeight="1" x14ac:dyDescent="0.2">
      <c r="A68" s="31"/>
      <c r="B68" s="32"/>
      <c r="C68" s="33"/>
      <c r="D68" s="34"/>
      <c r="E68" s="35"/>
      <c r="F68" s="36"/>
      <c r="G68" s="36"/>
      <c r="H68" s="37">
        <f t="shared" si="1"/>
        <v>0</v>
      </c>
      <c r="I68" s="38" t="str">
        <f t="shared" si="0"/>
        <v/>
      </c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s="21" customFormat="1" ht="20.100000000000001" customHeight="1" x14ac:dyDescent="0.2">
      <c r="A69" s="31"/>
      <c r="B69" s="32"/>
      <c r="C69" s="33"/>
      <c r="D69" s="34"/>
      <c r="E69" s="35"/>
      <c r="F69" s="36"/>
      <c r="G69" s="36"/>
      <c r="H69" s="37">
        <f t="shared" si="1"/>
        <v>0</v>
      </c>
      <c r="I69" s="38" t="str">
        <f t="shared" ref="I69:I128" si="2">IF(D69&gt;2999,IF(D69&lt;4000,VLOOKUP(E69,$K$5:$L$10,2),IF(D69&gt;3999,IF(D69&lt;5000,VLOOKUP(E69,$K$12:$L$17,2),IF(D69&gt;4999,VLOOKUP(E69,$K$19:$L$24,2))))),"")</f>
        <v/>
      </c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s="21" customFormat="1" ht="20.100000000000001" customHeight="1" x14ac:dyDescent="0.2">
      <c r="A70" s="31"/>
      <c r="B70" s="32"/>
      <c r="C70" s="33"/>
      <c r="D70" s="34"/>
      <c r="E70" s="35"/>
      <c r="F70" s="36"/>
      <c r="G70" s="36"/>
      <c r="H70" s="37">
        <f t="shared" ref="H70:H129" si="3">IF(H69="","",H69+F70-G70)</f>
        <v>0</v>
      </c>
      <c r="I70" s="38" t="str">
        <f t="shared" si="2"/>
        <v/>
      </c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s="21" customFormat="1" ht="20.100000000000001" customHeight="1" x14ac:dyDescent="0.2">
      <c r="A71" s="31"/>
      <c r="B71" s="32"/>
      <c r="C71" s="33"/>
      <c r="D71" s="34"/>
      <c r="E71" s="35"/>
      <c r="F71" s="36"/>
      <c r="G71" s="36"/>
      <c r="H71" s="37">
        <f t="shared" si="3"/>
        <v>0</v>
      </c>
      <c r="I71" s="38" t="str">
        <f t="shared" si="2"/>
        <v/>
      </c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s="21" customFormat="1" ht="20.100000000000001" customHeight="1" x14ac:dyDescent="0.2">
      <c r="A72" s="31"/>
      <c r="B72" s="32"/>
      <c r="C72" s="33"/>
      <c r="D72" s="34"/>
      <c r="E72" s="35"/>
      <c r="F72" s="36"/>
      <c r="G72" s="36"/>
      <c r="H72" s="37">
        <f t="shared" si="3"/>
        <v>0</v>
      </c>
      <c r="I72" s="38" t="str">
        <f t="shared" si="2"/>
        <v/>
      </c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s="21" customFormat="1" ht="20.100000000000001" customHeight="1" x14ac:dyDescent="0.2">
      <c r="A73" s="31"/>
      <c r="B73" s="32"/>
      <c r="C73" s="33"/>
      <c r="D73" s="34"/>
      <c r="E73" s="35"/>
      <c r="F73" s="36"/>
      <c r="G73" s="36"/>
      <c r="H73" s="37">
        <f t="shared" si="3"/>
        <v>0</v>
      </c>
      <c r="I73" s="38" t="str">
        <f t="shared" si="2"/>
        <v/>
      </c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s="21" customFormat="1" ht="20.100000000000001" customHeight="1" x14ac:dyDescent="0.2">
      <c r="A74" s="31"/>
      <c r="B74" s="32"/>
      <c r="C74" s="33"/>
      <c r="D74" s="34"/>
      <c r="E74" s="35"/>
      <c r="F74" s="36"/>
      <c r="G74" s="36"/>
      <c r="H74" s="37">
        <f t="shared" si="3"/>
        <v>0</v>
      </c>
      <c r="I74" s="38" t="str">
        <f t="shared" si="2"/>
        <v/>
      </c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s="21" customFormat="1" ht="20.100000000000001" customHeight="1" x14ac:dyDescent="0.2">
      <c r="A75" s="31"/>
      <c r="B75" s="32"/>
      <c r="C75" s="33"/>
      <c r="D75" s="34"/>
      <c r="E75" s="35"/>
      <c r="F75" s="36"/>
      <c r="G75" s="36"/>
      <c r="H75" s="37">
        <f t="shared" si="3"/>
        <v>0</v>
      </c>
      <c r="I75" s="38" t="str">
        <f t="shared" si="2"/>
        <v/>
      </c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s="21" customFormat="1" ht="20.100000000000001" customHeight="1" x14ac:dyDescent="0.2">
      <c r="A76" s="31"/>
      <c r="B76" s="32"/>
      <c r="C76" s="33"/>
      <c r="D76" s="34"/>
      <c r="E76" s="35"/>
      <c r="F76" s="36"/>
      <c r="G76" s="36"/>
      <c r="H76" s="37">
        <f t="shared" si="3"/>
        <v>0</v>
      </c>
      <c r="I76" s="38" t="str">
        <f t="shared" si="2"/>
        <v/>
      </c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s="21" customFormat="1" ht="20.100000000000001" customHeight="1" x14ac:dyDescent="0.2">
      <c r="A77" s="31"/>
      <c r="B77" s="32"/>
      <c r="C77" s="33"/>
      <c r="D77" s="34"/>
      <c r="E77" s="35"/>
      <c r="F77" s="36"/>
      <c r="G77" s="36"/>
      <c r="H77" s="37">
        <f t="shared" si="3"/>
        <v>0</v>
      </c>
      <c r="I77" s="38" t="str">
        <f t="shared" si="2"/>
        <v/>
      </c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s="21" customFormat="1" ht="20.100000000000001" customHeight="1" x14ac:dyDescent="0.2">
      <c r="A78" s="31"/>
      <c r="B78" s="32"/>
      <c r="C78" s="33"/>
      <c r="D78" s="34"/>
      <c r="E78" s="35"/>
      <c r="F78" s="36"/>
      <c r="G78" s="36"/>
      <c r="H78" s="37">
        <f t="shared" si="3"/>
        <v>0</v>
      </c>
      <c r="I78" s="38" t="str">
        <f t="shared" si="2"/>
        <v/>
      </c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s="21" customFormat="1" ht="20.100000000000001" customHeight="1" x14ac:dyDescent="0.2">
      <c r="A79" s="31"/>
      <c r="B79" s="32"/>
      <c r="C79" s="33"/>
      <c r="D79" s="34"/>
      <c r="E79" s="35"/>
      <c r="F79" s="36"/>
      <c r="G79" s="36"/>
      <c r="H79" s="37">
        <f t="shared" si="3"/>
        <v>0</v>
      </c>
      <c r="I79" s="38" t="str">
        <f t="shared" si="2"/>
        <v/>
      </c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s="21" customFormat="1" ht="20.100000000000001" customHeight="1" x14ac:dyDescent="0.2">
      <c r="A80" s="31"/>
      <c r="B80" s="32"/>
      <c r="C80" s="33"/>
      <c r="D80" s="34"/>
      <c r="E80" s="35"/>
      <c r="F80" s="36"/>
      <c r="G80" s="36"/>
      <c r="H80" s="37">
        <f t="shared" si="3"/>
        <v>0</v>
      </c>
      <c r="I80" s="38" t="str">
        <f t="shared" si="2"/>
        <v/>
      </c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s="21" customFormat="1" ht="20.100000000000001" customHeight="1" x14ac:dyDescent="0.2">
      <c r="A81" s="31"/>
      <c r="B81" s="32"/>
      <c r="C81" s="33"/>
      <c r="D81" s="34"/>
      <c r="E81" s="35"/>
      <c r="F81" s="36"/>
      <c r="G81" s="36"/>
      <c r="H81" s="37">
        <f t="shared" si="3"/>
        <v>0</v>
      </c>
      <c r="I81" s="38" t="str">
        <f t="shared" si="2"/>
        <v/>
      </c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s="21" customFormat="1" ht="20.100000000000001" customHeight="1" x14ac:dyDescent="0.2">
      <c r="A82" s="31"/>
      <c r="B82" s="32"/>
      <c r="C82" s="33"/>
      <c r="D82" s="34"/>
      <c r="E82" s="35"/>
      <c r="F82" s="36"/>
      <c r="G82" s="36"/>
      <c r="H82" s="37">
        <f t="shared" si="3"/>
        <v>0</v>
      </c>
      <c r="I82" s="38" t="str">
        <f t="shared" si="2"/>
        <v/>
      </c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s="21" customFormat="1" ht="20.100000000000001" customHeight="1" x14ac:dyDescent="0.2">
      <c r="A83" s="31"/>
      <c r="B83" s="32"/>
      <c r="C83" s="33"/>
      <c r="D83" s="34"/>
      <c r="E83" s="35"/>
      <c r="F83" s="36"/>
      <c r="G83" s="36"/>
      <c r="H83" s="37">
        <f t="shared" si="3"/>
        <v>0</v>
      </c>
      <c r="I83" s="38" t="str">
        <f t="shared" si="2"/>
        <v/>
      </c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s="21" customFormat="1" ht="20.100000000000001" customHeight="1" x14ac:dyDescent="0.2">
      <c r="A84" s="31"/>
      <c r="B84" s="32"/>
      <c r="C84" s="33"/>
      <c r="D84" s="34"/>
      <c r="E84" s="35"/>
      <c r="F84" s="36"/>
      <c r="G84" s="36"/>
      <c r="H84" s="37">
        <f t="shared" si="3"/>
        <v>0</v>
      </c>
      <c r="I84" s="38" t="str">
        <f t="shared" si="2"/>
        <v/>
      </c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s="21" customFormat="1" ht="20.100000000000001" customHeight="1" x14ac:dyDescent="0.2">
      <c r="A85" s="31"/>
      <c r="B85" s="32"/>
      <c r="C85" s="33"/>
      <c r="D85" s="34"/>
      <c r="E85" s="35"/>
      <c r="F85" s="36"/>
      <c r="G85" s="36"/>
      <c r="H85" s="37">
        <f t="shared" si="3"/>
        <v>0</v>
      </c>
      <c r="I85" s="38" t="str">
        <f t="shared" si="2"/>
        <v/>
      </c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s="21" customFormat="1" ht="20.100000000000001" customHeight="1" x14ac:dyDescent="0.2">
      <c r="A86" s="31"/>
      <c r="B86" s="32"/>
      <c r="C86" s="33"/>
      <c r="D86" s="34"/>
      <c r="E86" s="35"/>
      <c r="F86" s="36"/>
      <c r="G86" s="36"/>
      <c r="H86" s="37">
        <f t="shared" si="3"/>
        <v>0</v>
      </c>
      <c r="I86" s="38" t="str">
        <f t="shared" si="2"/>
        <v/>
      </c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s="21" customFormat="1" ht="20.100000000000001" customHeight="1" x14ac:dyDescent="0.2">
      <c r="A87" s="31"/>
      <c r="B87" s="32"/>
      <c r="C87" s="33"/>
      <c r="D87" s="34"/>
      <c r="E87" s="35"/>
      <c r="F87" s="36"/>
      <c r="G87" s="36"/>
      <c r="H87" s="37">
        <f t="shared" si="3"/>
        <v>0</v>
      </c>
      <c r="I87" s="38" t="str">
        <f t="shared" si="2"/>
        <v/>
      </c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s="21" customFormat="1" ht="20.100000000000001" customHeight="1" x14ac:dyDescent="0.2">
      <c r="A88" s="31"/>
      <c r="B88" s="32"/>
      <c r="C88" s="33"/>
      <c r="D88" s="34"/>
      <c r="E88" s="35"/>
      <c r="F88" s="36"/>
      <c r="G88" s="36"/>
      <c r="H88" s="37">
        <f t="shared" si="3"/>
        <v>0</v>
      </c>
      <c r="I88" s="38" t="str">
        <f t="shared" si="2"/>
        <v/>
      </c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s="21" customFormat="1" ht="20.100000000000001" customHeight="1" x14ac:dyDescent="0.2">
      <c r="A89" s="31"/>
      <c r="B89" s="32"/>
      <c r="C89" s="33"/>
      <c r="D89" s="34"/>
      <c r="E89" s="35"/>
      <c r="F89" s="36"/>
      <c r="G89" s="36"/>
      <c r="H89" s="37">
        <f t="shared" si="3"/>
        <v>0</v>
      </c>
      <c r="I89" s="38" t="str">
        <f t="shared" si="2"/>
        <v/>
      </c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s="21" customFormat="1" ht="20.100000000000001" customHeight="1" x14ac:dyDescent="0.2">
      <c r="A90" s="31"/>
      <c r="B90" s="32"/>
      <c r="C90" s="33"/>
      <c r="D90" s="34"/>
      <c r="E90" s="35"/>
      <c r="F90" s="36"/>
      <c r="G90" s="36"/>
      <c r="H90" s="37">
        <f t="shared" si="3"/>
        <v>0</v>
      </c>
      <c r="I90" s="38" t="str">
        <f t="shared" si="2"/>
        <v/>
      </c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s="21" customFormat="1" ht="20.100000000000001" customHeight="1" x14ac:dyDescent="0.2">
      <c r="A91" s="31"/>
      <c r="B91" s="32"/>
      <c r="C91" s="33"/>
      <c r="D91" s="34"/>
      <c r="E91" s="35"/>
      <c r="F91" s="36"/>
      <c r="G91" s="36"/>
      <c r="H91" s="37">
        <f t="shared" si="3"/>
        <v>0</v>
      </c>
      <c r="I91" s="38" t="str">
        <f t="shared" si="2"/>
        <v/>
      </c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s="21" customFormat="1" ht="20.100000000000001" customHeight="1" x14ac:dyDescent="0.2">
      <c r="A92" s="31"/>
      <c r="B92" s="32"/>
      <c r="C92" s="33"/>
      <c r="D92" s="34"/>
      <c r="E92" s="35"/>
      <c r="F92" s="36"/>
      <c r="G92" s="36"/>
      <c r="H92" s="37">
        <f t="shared" si="3"/>
        <v>0</v>
      </c>
      <c r="I92" s="38" t="str">
        <f t="shared" si="2"/>
        <v/>
      </c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s="21" customFormat="1" ht="20.100000000000001" customHeight="1" x14ac:dyDescent="0.2">
      <c r="A93" s="31"/>
      <c r="B93" s="32"/>
      <c r="C93" s="33"/>
      <c r="D93" s="34"/>
      <c r="E93" s="35"/>
      <c r="F93" s="36"/>
      <c r="G93" s="36"/>
      <c r="H93" s="37">
        <f t="shared" si="3"/>
        <v>0</v>
      </c>
      <c r="I93" s="38" t="str">
        <f t="shared" si="2"/>
        <v/>
      </c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s="21" customFormat="1" ht="20.100000000000001" customHeight="1" x14ac:dyDescent="0.2">
      <c r="A94" s="31"/>
      <c r="B94" s="32"/>
      <c r="C94" s="33"/>
      <c r="D94" s="34"/>
      <c r="E94" s="35"/>
      <c r="F94" s="36"/>
      <c r="G94" s="36"/>
      <c r="H94" s="37">
        <f t="shared" si="3"/>
        <v>0</v>
      </c>
      <c r="I94" s="38" t="str">
        <f t="shared" si="2"/>
        <v/>
      </c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s="21" customFormat="1" ht="20.100000000000001" customHeight="1" x14ac:dyDescent="0.2">
      <c r="A95" s="31"/>
      <c r="B95" s="32"/>
      <c r="C95" s="33"/>
      <c r="D95" s="34"/>
      <c r="E95" s="35"/>
      <c r="F95" s="36"/>
      <c r="G95" s="36"/>
      <c r="H95" s="37">
        <f t="shared" si="3"/>
        <v>0</v>
      </c>
      <c r="I95" s="38" t="str">
        <f t="shared" si="2"/>
        <v/>
      </c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s="21" customFormat="1" ht="20.100000000000001" customHeight="1" x14ac:dyDescent="0.2">
      <c r="A96" s="31"/>
      <c r="B96" s="32"/>
      <c r="C96" s="33"/>
      <c r="D96" s="34"/>
      <c r="E96" s="35"/>
      <c r="F96" s="36"/>
      <c r="G96" s="36"/>
      <c r="H96" s="37">
        <f t="shared" si="3"/>
        <v>0</v>
      </c>
      <c r="I96" s="38" t="str">
        <f t="shared" si="2"/>
        <v/>
      </c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s="21" customFormat="1" ht="20.100000000000001" customHeight="1" x14ac:dyDescent="0.2">
      <c r="A97" s="31"/>
      <c r="B97" s="32"/>
      <c r="C97" s="33"/>
      <c r="D97" s="34"/>
      <c r="E97" s="35"/>
      <c r="F97" s="36"/>
      <c r="G97" s="36"/>
      <c r="H97" s="37">
        <f t="shared" si="3"/>
        <v>0</v>
      </c>
      <c r="I97" s="38" t="str">
        <f t="shared" si="2"/>
        <v/>
      </c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s="21" customFormat="1" ht="20.100000000000001" customHeight="1" x14ac:dyDescent="0.2">
      <c r="A98" s="31"/>
      <c r="B98" s="32"/>
      <c r="C98" s="33"/>
      <c r="D98" s="34"/>
      <c r="E98" s="35"/>
      <c r="F98" s="36"/>
      <c r="G98" s="36"/>
      <c r="H98" s="37">
        <f t="shared" si="3"/>
        <v>0</v>
      </c>
      <c r="I98" s="38" t="str">
        <f t="shared" si="2"/>
        <v/>
      </c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s="21" customFormat="1" ht="20.100000000000001" customHeight="1" x14ac:dyDescent="0.2">
      <c r="A99" s="31"/>
      <c r="B99" s="32"/>
      <c r="C99" s="33"/>
      <c r="D99" s="34"/>
      <c r="E99" s="35"/>
      <c r="F99" s="36"/>
      <c r="G99" s="36"/>
      <c r="H99" s="37">
        <f t="shared" si="3"/>
        <v>0</v>
      </c>
      <c r="I99" s="38" t="str">
        <f t="shared" si="2"/>
        <v/>
      </c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s="21" customFormat="1" ht="20.100000000000001" customHeight="1" x14ac:dyDescent="0.2">
      <c r="A100" s="31"/>
      <c r="B100" s="32"/>
      <c r="C100" s="33"/>
      <c r="D100" s="34"/>
      <c r="E100" s="35"/>
      <c r="F100" s="36"/>
      <c r="G100" s="36"/>
      <c r="H100" s="37">
        <f t="shared" si="3"/>
        <v>0</v>
      </c>
      <c r="I100" s="38" t="str">
        <f t="shared" si="2"/>
        <v/>
      </c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s="21" customFormat="1" ht="20.100000000000001" customHeight="1" x14ac:dyDescent="0.2">
      <c r="A101" s="31"/>
      <c r="B101" s="32"/>
      <c r="C101" s="33"/>
      <c r="D101" s="34"/>
      <c r="E101" s="35"/>
      <c r="F101" s="36"/>
      <c r="G101" s="36"/>
      <c r="H101" s="37">
        <f t="shared" si="3"/>
        <v>0</v>
      </c>
      <c r="I101" s="38" t="str">
        <f t="shared" si="2"/>
        <v/>
      </c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s="21" customFormat="1" ht="20.100000000000001" customHeight="1" x14ac:dyDescent="0.2">
      <c r="A102" s="31"/>
      <c r="B102" s="32"/>
      <c r="C102" s="33"/>
      <c r="D102" s="34"/>
      <c r="E102" s="35"/>
      <c r="F102" s="36"/>
      <c r="G102" s="36"/>
      <c r="H102" s="37">
        <f t="shared" si="3"/>
        <v>0</v>
      </c>
      <c r="I102" s="38" t="str">
        <f t="shared" si="2"/>
        <v/>
      </c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s="21" customFormat="1" ht="20.100000000000001" customHeight="1" x14ac:dyDescent="0.2">
      <c r="A103" s="31"/>
      <c r="B103" s="32"/>
      <c r="C103" s="33"/>
      <c r="D103" s="34"/>
      <c r="E103" s="35"/>
      <c r="F103" s="36"/>
      <c r="G103" s="36"/>
      <c r="H103" s="37">
        <f t="shared" si="3"/>
        <v>0</v>
      </c>
      <c r="I103" s="38" t="str">
        <f t="shared" si="2"/>
        <v/>
      </c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s="21" customFormat="1" ht="20.100000000000001" customHeight="1" x14ac:dyDescent="0.2">
      <c r="A104" s="31"/>
      <c r="B104" s="32"/>
      <c r="C104" s="33"/>
      <c r="D104" s="34"/>
      <c r="E104" s="35"/>
      <c r="F104" s="36"/>
      <c r="G104" s="36"/>
      <c r="H104" s="37">
        <f t="shared" si="3"/>
        <v>0</v>
      </c>
      <c r="I104" s="38" t="str">
        <f t="shared" si="2"/>
        <v/>
      </c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s="21" customFormat="1" ht="20.100000000000001" customHeight="1" x14ac:dyDescent="0.2">
      <c r="A105" s="31"/>
      <c r="B105" s="32"/>
      <c r="C105" s="33"/>
      <c r="D105" s="34"/>
      <c r="E105" s="35"/>
      <c r="F105" s="36"/>
      <c r="G105" s="36"/>
      <c r="H105" s="37">
        <f t="shared" si="3"/>
        <v>0</v>
      </c>
      <c r="I105" s="38" t="str">
        <f t="shared" si="2"/>
        <v/>
      </c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s="21" customFormat="1" ht="20.100000000000001" customHeight="1" x14ac:dyDescent="0.2">
      <c r="A106" s="31"/>
      <c r="B106" s="32"/>
      <c r="C106" s="33"/>
      <c r="D106" s="34"/>
      <c r="E106" s="35"/>
      <c r="F106" s="36"/>
      <c r="G106" s="36"/>
      <c r="H106" s="37">
        <f t="shared" si="3"/>
        <v>0</v>
      </c>
      <c r="I106" s="38" t="str">
        <f t="shared" si="2"/>
        <v/>
      </c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s="21" customFormat="1" ht="20.100000000000001" customHeight="1" x14ac:dyDescent="0.2">
      <c r="A107" s="31"/>
      <c r="B107" s="32"/>
      <c r="C107" s="33"/>
      <c r="D107" s="34"/>
      <c r="E107" s="35"/>
      <c r="F107" s="36"/>
      <c r="G107" s="36"/>
      <c r="H107" s="37">
        <f t="shared" si="3"/>
        <v>0</v>
      </c>
      <c r="I107" s="38" t="str">
        <f t="shared" si="2"/>
        <v/>
      </c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s="21" customFormat="1" ht="20.100000000000001" customHeight="1" x14ac:dyDescent="0.2">
      <c r="A108" s="31"/>
      <c r="B108" s="32"/>
      <c r="C108" s="33"/>
      <c r="D108" s="34"/>
      <c r="E108" s="35"/>
      <c r="F108" s="36"/>
      <c r="G108" s="36"/>
      <c r="H108" s="37">
        <f t="shared" si="3"/>
        <v>0</v>
      </c>
      <c r="I108" s="38" t="str">
        <f t="shared" si="2"/>
        <v/>
      </c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s="21" customFormat="1" ht="20.100000000000001" customHeight="1" x14ac:dyDescent="0.2">
      <c r="A109" s="31"/>
      <c r="B109" s="32"/>
      <c r="C109" s="33"/>
      <c r="D109" s="34"/>
      <c r="E109" s="35"/>
      <c r="F109" s="36"/>
      <c r="G109" s="36"/>
      <c r="H109" s="37">
        <f t="shared" si="3"/>
        <v>0</v>
      </c>
      <c r="I109" s="38" t="str">
        <f t="shared" si="2"/>
        <v/>
      </c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s="21" customFormat="1" ht="20.100000000000001" customHeight="1" x14ac:dyDescent="0.2">
      <c r="A110" s="31"/>
      <c r="B110" s="32"/>
      <c r="C110" s="33"/>
      <c r="D110" s="34"/>
      <c r="E110" s="35"/>
      <c r="F110" s="36"/>
      <c r="G110" s="36"/>
      <c r="H110" s="37">
        <f t="shared" si="3"/>
        <v>0</v>
      </c>
      <c r="I110" s="38" t="str">
        <f t="shared" si="2"/>
        <v/>
      </c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s="21" customFormat="1" ht="20.100000000000001" customHeight="1" x14ac:dyDescent="0.2">
      <c r="A111" s="31"/>
      <c r="B111" s="32"/>
      <c r="C111" s="33"/>
      <c r="D111" s="34"/>
      <c r="E111" s="35"/>
      <c r="F111" s="36"/>
      <c r="G111" s="36"/>
      <c r="H111" s="37">
        <f t="shared" si="3"/>
        <v>0</v>
      </c>
      <c r="I111" s="38" t="str">
        <f t="shared" si="2"/>
        <v/>
      </c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s="21" customFormat="1" ht="20.100000000000001" customHeight="1" x14ac:dyDescent="0.2">
      <c r="A112" s="31"/>
      <c r="B112" s="32"/>
      <c r="C112" s="33"/>
      <c r="D112" s="34"/>
      <c r="E112" s="35"/>
      <c r="F112" s="36"/>
      <c r="G112" s="36"/>
      <c r="H112" s="37">
        <f t="shared" si="3"/>
        <v>0</v>
      </c>
      <c r="I112" s="38" t="str">
        <f t="shared" si="2"/>
        <v/>
      </c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s="21" customFormat="1" ht="20.100000000000001" customHeight="1" x14ac:dyDescent="0.2">
      <c r="A113" s="31"/>
      <c r="B113" s="32"/>
      <c r="C113" s="33"/>
      <c r="D113" s="34"/>
      <c r="E113" s="35"/>
      <c r="F113" s="36"/>
      <c r="G113" s="36"/>
      <c r="H113" s="37">
        <f t="shared" si="3"/>
        <v>0</v>
      </c>
      <c r="I113" s="38" t="str">
        <f t="shared" si="2"/>
        <v/>
      </c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s="21" customFormat="1" ht="20.100000000000001" customHeight="1" x14ac:dyDescent="0.2">
      <c r="A114" s="31"/>
      <c r="B114" s="32"/>
      <c r="C114" s="33"/>
      <c r="D114" s="34"/>
      <c r="E114" s="35"/>
      <c r="F114" s="36"/>
      <c r="G114" s="36"/>
      <c r="H114" s="37">
        <f t="shared" si="3"/>
        <v>0</v>
      </c>
      <c r="I114" s="38" t="str">
        <f t="shared" si="2"/>
        <v/>
      </c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s="21" customFormat="1" ht="20.100000000000001" customHeight="1" x14ac:dyDescent="0.2">
      <c r="A115" s="31"/>
      <c r="B115" s="32"/>
      <c r="C115" s="33"/>
      <c r="D115" s="34"/>
      <c r="E115" s="35"/>
      <c r="F115" s="36"/>
      <c r="G115" s="36"/>
      <c r="H115" s="37">
        <f t="shared" si="3"/>
        <v>0</v>
      </c>
      <c r="I115" s="38" t="str">
        <f t="shared" si="2"/>
        <v/>
      </c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s="21" customFormat="1" ht="20.100000000000001" customHeight="1" x14ac:dyDescent="0.2">
      <c r="A116" s="31"/>
      <c r="B116" s="32"/>
      <c r="C116" s="33"/>
      <c r="D116" s="34"/>
      <c r="E116" s="35"/>
      <c r="F116" s="36"/>
      <c r="G116" s="36"/>
      <c r="H116" s="37">
        <f t="shared" si="3"/>
        <v>0</v>
      </c>
      <c r="I116" s="38" t="str">
        <f t="shared" si="2"/>
        <v/>
      </c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s="21" customFormat="1" ht="20.100000000000001" customHeight="1" x14ac:dyDescent="0.2">
      <c r="A117" s="31"/>
      <c r="B117" s="32"/>
      <c r="C117" s="33"/>
      <c r="D117" s="34"/>
      <c r="E117" s="35"/>
      <c r="F117" s="36"/>
      <c r="G117" s="36"/>
      <c r="H117" s="37">
        <f t="shared" si="3"/>
        <v>0</v>
      </c>
      <c r="I117" s="38" t="str">
        <f t="shared" si="2"/>
        <v/>
      </c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s="21" customFormat="1" ht="20.100000000000001" customHeight="1" x14ac:dyDescent="0.2">
      <c r="A118" s="31"/>
      <c r="B118" s="32"/>
      <c r="C118" s="33"/>
      <c r="D118" s="34"/>
      <c r="E118" s="35"/>
      <c r="F118" s="36"/>
      <c r="G118" s="36"/>
      <c r="H118" s="37">
        <f t="shared" si="3"/>
        <v>0</v>
      </c>
      <c r="I118" s="38" t="str">
        <f t="shared" si="2"/>
        <v/>
      </c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s="21" customFormat="1" ht="20.100000000000001" customHeight="1" x14ac:dyDescent="0.2">
      <c r="A119" s="31"/>
      <c r="B119" s="32"/>
      <c r="C119" s="33"/>
      <c r="D119" s="34"/>
      <c r="E119" s="35"/>
      <c r="F119" s="36"/>
      <c r="G119" s="36"/>
      <c r="H119" s="37">
        <f t="shared" si="3"/>
        <v>0</v>
      </c>
      <c r="I119" s="38" t="str">
        <f t="shared" si="2"/>
        <v/>
      </c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s="21" customFormat="1" ht="20.100000000000001" customHeight="1" x14ac:dyDescent="0.2">
      <c r="A120" s="31"/>
      <c r="B120" s="32"/>
      <c r="C120" s="33"/>
      <c r="D120" s="34"/>
      <c r="E120" s="35"/>
      <c r="F120" s="36"/>
      <c r="G120" s="36"/>
      <c r="H120" s="37">
        <f t="shared" si="3"/>
        <v>0</v>
      </c>
      <c r="I120" s="38" t="str">
        <f t="shared" si="2"/>
        <v/>
      </c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s="21" customFormat="1" ht="20.100000000000001" customHeight="1" x14ac:dyDescent="0.2">
      <c r="A121" s="31"/>
      <c r="B121" s="32"/>
      <c r="C121" s="33"/>
      <c r="D121" s="34"/>
      <c r="E121" s="35"/>
      <c r="F121" s="36"/>
      <c r="G121" s="36"/>
      <c r="H121" s="37">
        <f t="shared" si="3"/>
        <v>0</v>
      </c>
      <c r="I121" s="38" t="str">
        <f t="shared" si="2"/>
        <v/>
      </c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s="21" customFormat="1" ht="20.100000000000001" customHeight="1" x14ac:dyDescent="0.2">
      <c r="A122" s="31"/>
      <c r="B122" s="32"/>
      <c r="C122" s="33"/>
      <c r="D122" s="34"/>
      <c r="E122" s="35"/>
      <c r="F122" s="36"/>
      <c r="G122" s="36"/>
      <c r="H122" s="37">
        <f t="shared" si="3"/>
        <v>0</v>
      </c>
      <c r="I122" s="38" t="str">
        <f t="shared" si="2"/>
        <v/>
      </c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s="21" customFormat="1" ht="20.100000000000001" customHeight="1" x14ac:dyDescent="0.2">
      <c r="A123" s="31"/>
      <c r="B123" s="32"/>
      <c r="C123" s="33"/>
      <c r="D123" s="34"/>
      <c r="E123" s="35"/>
      <c r="F123" s="36"/>
      <c r="G123" s="36"/>
      <c r="H123" s="37">
        <f t="shared" si="3"/>
        <v>0</v>
      </c>
      <c r="I123" s="38" t="str">
        <f t="shared" si="2"/>
        <v/>
      </c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s="21" customFormat="1" ht="20.100000000000001" customHeight="1" x14ac:dyDescent="0.2">
      <c r="A124" s="31"/>
      <c r="B124" s="32"/>
      <c r="C124" s="33"/>
      <c r="D124" s="34"/>
      <c r="E124" s="35"/>
      <c r="F124" s="36"/>
      <c r="G124" s="36"/>
      <c r="H124" s="37">
        <f t="shared" si="3"/>
        <v>0</v>
      </c>
      <c r="I124" s="38" t="str">
        <f t="shared" si="2"/>
        <v/>
      </c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s="21" customFormat="1" ht="20.100000000000001" customHeight="1" x14ac:dyDescent="0.2">
      <c r="A125" s="31"/>
      <c r="B125" s="32"/>
      <c r="C125" s="33"/>
      <c r="D125" s="34"/>
      <c r="E125" s="35"/>
      <c r="F125" s="36"/>
      <c r="G125" s="36"/>
      <c r="H125" s="37">
        <f t="shared" si="3"/>
        <v>0</v>
      </c>
      <c r="I125" s="38" t="str">
        <f t="shared" si="2"/>
        <v/>
      </c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s="21" customFormat="1" ht="20.100000000000001" customHeight="1" x14ac:dyDescent="0.2">
      <c r="A126" s="31"/>
      <c r="B126" s="32"/>
      <c r="C126" s="33"/>
      <c r="D126" s="34"/>
      <c r="E126" s="35"/>
      <c r="F126" s="36"/>
      <c r="G126" s="36"/>
      <c r="H126" s="37">
        <f t="shared" si="3"/>
        <v>0</v>
      </c>
      <c r="I126" s="38" t="str">
        <f t="shared" si="2"/>
        <v/>
      </c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s="21" customFormat="1" ht="20.100000000000001" customHeight="1" x14ac:dyDescent="0.2">
      <c r="A127" s="31"/>
      <c r="B127" s="32"/>
      <c r="C127" s="33"/>
      <c r="D127" s="34"/>
      <c r="E127" s="35"/>
      <c r="F127" s="36"/>
      <c r="G127" s="36"/>
      <c r="H127" s="37">
        <f t="shared" si="3"/>
        <v>0</v>
      </c>
      <c r="I127" s="38" t="str">
        <f t="shared" si="2"/>
        <v/>
      </c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s="21" customFormat="1" ht="20.100000000000001" customHeight="1" x14ac:dyDescent="0.2">
      <c r="A128" s="31"/>
      <c r="B128" s="32"/>
      <c r="C128" s="33"/>
      <c r="D128" s="34"/>
      <c r="E128" s="35"/>
      <c r="F128" s="36"/>
      <c r="G128" s="36"/>
      <c r="H128" s="37">
        <f t="shared" si="3"/>
        <v>0</v>
      </c>
      <c r="I128" s="38" t="str">
        <f t="shared" si="2"/>
        <v/>
      </c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s="21" customFormat="1" ht="20.100000000000001" customHeight="1" x14ac:dyDescent="0.2">
      <c r="A129" s="31"/>
      <c r="B129" s="32"/>
      <c r="C129" s="33"/>
      <c r="D129" s="34"/>
      <c r="E129" s="35"/>
      <c r="F129" s="36"/>
      <c r="G129" s="36"/>
      <c r="H129" s="37">
        <f t="shared" si="3"/>
        <v>0</v>
      </c>
      <c r="I129" s="38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s="21" customFormat="1" ht="20.100000000000001" customHeight="1" x14ac:dyDescent="0.2">
      <c r="A130" s="31"/>
      <c r="B130" s="32"/>
      <c r="C130" s="33"/>
      <c r="D130" s="34"/>
      <c r="E130" s="35"/>
      <c r="F130" s="36"/>
      <c r="G130" s="36"/>
      <c r="H130" s="37">
        <f t="shared" ref="H130:H138" si="4">IF(H129="","",H129+F130-G130)</f>
        <v>0</v>
      </c>
      <c r="I130" s="38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s="21" customFormat="1" ht="20.100000000000001" customHeight="1" x14ac:dyDescent="0.2">
      <c r="A131" s="31"/>
      <c r="B131" s="32"/>
      <c r="C131" s="33"/>
      <c r="D131" s="34"/>
      <c r="E131" s="35"/>
      <c r="F131" s="36"/>
      <c r="G131" s="36"/>
      <c r="H131" s="37">
        <f t="shared" si="4"/>
        <v>0</v>
      </c>
      <c r="I131" s="38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s="21" customFormat="1" ht="20.100000000000001" customHeight="1" x14ac:dyDescent="0.2">
      <c r="A132" s="31"/>
      <c r="B132" s="32"/>
      <c r="C132" s="33"/>
      <c r="D132" s="34"/>
      <c r="E132" s="35"/>
      <c r="F132" s="36"/>
      <c r="G132" s="36"/>
      <c r="H132" s="37">
        <f t="shared" si="4"/>
        <v>0</v>
      </c>
      <c r="I132" s="38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s="21" customFormat="1" ht="20.100000000000001" customHeight="1" x14ac:dyDescent="0.2">
      <c r="A133" s="31"/>
      <c r="B133" s="32"/>
      <c r="C133" s="33"/>
      <c r="D133" s="34"/>
      <c r="E133" s="35"/>
      <c r="F133" s="36"/>
      <c r="G133" s="36"/>
      <c r="H133" s="37">
        <f t="shared" si="4"/>
        <v>0</v>
      </c>
      <c r="I133" s="38" t="str">
        <f t="shared" ref="I133:I138" si="5">IF(D133&gt;2999,IF(D133&lt;4000,VLOOKUP(E133,$K$5:$L$10,2),IF(D133&gt;3999,IF(D133&lt;5000,VLOOKUP(E133,$K$12:$L$17,2),IF(D133&gt;4999,VLOOKUP(E133,$K$19:$L$24,2))))),"")</f>
        <v/>
      </c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s="21" customFormat="1" ht="20.100000000000001" customHeight="1" x14ac:dyDescent="0.2">
      <c r="A134" s="31"/>
      <c r="B134" s="32"/>
      <c r="C134" s="33"/>
      <c r="D134" s="34"/>
      <c r="E134" s="35"/>
      <c r="F134" s="36"/>
      <c r="G134" s="36"/>
      <c r="H134" s="37">
        <f t="shared" si="4"/>
        <v>0</v>
      </c>
      <c r="I134" s="38" t="str">
        <f t="shared" si="5"/>
        <v/>
      </c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s="21" customFormat="1" ht="20.100000000000001" customHeight="1" x14ac:dyDescent="0.2">
      <c r="A135" s="31"/>
      <c r="B135" s="32"/>
      <c r="C135" s="33"/>
      <c r="D135" s="34"/>
      <c r="E135" s="35"/>
      <c r="F135" s="36"/>
      <c r="G135" s="36"/>
      <c r="H135" s="37">
        <f t="shared" si="4"/>
        <v>0</v>
      </c>
      <c r="I135" s="38" t="str">
        <f t="shared" si="5"/>
        <v/>
      </c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s="21" customFormat="1" ht="20.100000000000001" customHeight="1" x14ac:dyDescent="0.2">
      <c r="A136" s="31"/>
      <c r="B136" s="32"/>
      <c r="C136" s="33"/>
      <c r="D136" s="34"/>
      <c r="E136" s="35"/>
      <c r="F136" s="36"/>
      <c r="G136" s="36"/>
      <c r="H136" s="37">
        <f t="shared" si="4"/>
        <v>0</v>
      </c>
      <c r="I136" s="38" t="str">
        <f t="shared" si="5"/>
        <v/>
      </c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s="21" customFormat="1" ht="20.100000000000001" customHeight="1" x14ac:dyDescent="0.2">
      <c r="A137" s="31"/>
      <c r="B137" s="32"/>
      <c r="C137" s="33"/>
      <c r="D137" s="34"/>
      <c r="E137" s="35"/>
      <c r="F137" s="36"/>
      <c r="G137" s="36"/>
      <c r="H137" s="37">
        <f t="shared" si="4"/>
        <v>0</v>
      </c>
      <c r="I137" s="38" t="str">
        <f t="shared" si="5"/>
        <v/>
      </c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s="21" customFormat="1" ht="20.100000000000001" customHeight="1" thickBot="1" x14ac:dyDescent="0.25">
      <c r="A138" s="31"/>
      <c r="B138" s="32"/>
      <c r="C138" s="33"/>
      <c r="D138" s="34"/>
      <c r="E138" s="35"/>
      <c r="F138" s="36"/>
      <c r="G138" s="36"/>
      <c r="H138" s="37">
        <f t="shared" si="4"/>
        <v>0</v>
      </c>
      <c r="I138" s="38" t="str">
        <f t="shared" si="5"/>
        <v/>
      </c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s="64" customFormat="1" ht="21.75" customHeight="1" thickBot="1" x14ac:dyDescent="0.25">
      <c r="A139" s="57"/>
      <c r="B139" s="58"/>
      <c r="C139" s="59" t="s">
        <v>47</v>
      </c>
      <c r="D139" s="60"/>
      <c r="E139" s="60"/>
      <c r="F139" s="61">
        <f>SUM(F5:F138)</f>
        <v>0</v>
      </c>
      <c r="G139" s="61">
        <f>SUM(G5:G138)</f>
        <v>0</v>
      </c>
      <c r="H139" s="62">
        <f>H138</f>
        <v>0</v>
      </c>
      <c r="I139" s="63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</row>
  </sheetData>
  <sheetProtection algorithmName="SHA-512" hashValue="k+sylVeMBcTXQNgjOTEEbpPADalP0xyhqJWkQKZmWgsuQ5Oashncj1opYI9dmYzRFZedkVvzQEUvRh40LaCf3Q==" saltValue="dN6GRFXbeGs3RqvB6OAsTQ==" spinCount="100000" sheet="1" selectLockedCells="1"/>
  <mergeCells count="4">
    <mergeCell ref="A1:D1"/>
    <mergeCell ref="E1:H1"/>
    <mergeCell ref="A2:D2"/>
    <mergeCell ref="E2:H2"/>
  </mergeCells>
  <conditionalFormatting sqref="A2">
    <cfRule type="containsText" dxfId="13" priority="7" operator="containsText" text="Firma">
      <formula>NOT(ISERROR(SEARCH("Firma",A2)))</formula>
    </cfRule>
    <cfRule type="containsBlanks" dxfId="12" priority="8">
      <formula>LEN(TRIM(A2))=0</formula>
    </cfRule>
  </conditionalFormatting>
  <conditionalFormatting sqref="A1:B1">
    <cfRule type="containsText" dxfId="11" priority="1" operator="containsText" text="Kassabuch / Postbuch / Bankbuch">
      <formula>NOT(ISERROR(SEARCH("Kassabuch / Postbuch / Bankbuch",A1)))</formula>
    </cfRule>
    <cfRule type="containsBlanks" dxfId="10" priority="2">
      <formula>LEN(TRIM(A1))=0</formula>
    </cfRule>
  </conditionalFormatting>
  <conditionalFormatting sqref="H4:H139">
    <cfRule type="cellIs" dxfId="7" priority="10" operator="lessThan">
      <formula>0</formula>
    </cfRule>
  </conditionalFormatting>
  <dataValidations count="3">
    <dataValidation allowBlank="1" showErrorMessage="1" promptTitle="Firmenname" prompt="Kann im Arbeitsblatt &quot;Januar&quot; erfasst werden." sqref="E1:H1" xr:uid="{00000000-0002-0000-0A00-000000000000}"/>
    <dataValidation allowBlank="1" showErrorMessage="1" sqref="A1:D1" xr:uid="{00000000-0002-0000-0A00-000001000000}"/>
    <dataValidation type="list" allowBlank="1" showInputMessage="1" showErrorMessage="1" prompt="Choisir taux de TVA" sqref="E5:E138" xr:uid="{00000000-0002-0000-0A00-000002000000}">
      <formula1>$K$4:$K$10</formula1>
    </dataValidation>
  </dataValidations>
  <pageMargins left="0.59055118110236227" right="0.19685039370078741" top="0.59055118110236227" bottom="0.78740157480314965" header="0.31496062992125984" footer="0.31496062992125984"/>
  <pageSetup paperSize="9" orientation="portrait" horizontalDpi="4294967292" r:id="rId1"/>
  <headerFooter alignWithMargins="0">
    <oddFooter>&amp;L&amp;G&amp;C&amp;"Segoe UI,Standard"&amp;9&amp;K1D71B8Bern | Biel/Bienne&amp;R&amp;"Segoe UI,Standard"&amp;K1D71B8Page &amp;P de &amp;N</oddFoot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text="Firma" id="{5FD07EFD-719B-4CC6-BE4C-25F6BC158AC6}">
            <xm:f>NOT(ISERROR(SEARCH("Firma",Janvier!B2)))</xm:f>
            <x14:dxf>
              <font>
                <b/>
                <i val="0"/>
              </font>
              <fill>
                <patternFill>
                  <bgColor theme="3" tint="0.79998168889431442"/>
                </patternFill>
              </fill>
            </x14:dxf>
          </x14:cfRule>
          <x14:cfRule type="containsBlanks" priority="5" id="{9F0E8920-799B-4911-9CD9-4B2D57213766}">
            <xm:f>LEN(TRIM(Janvier!B2))=0</xm:f>
            <x14:dxf>
              <fill>
                <patternFill>
                  <bgColor theme="3" tint="0.79998168889431442"/>
                </patternFill>
              </fill>
            </x14:dxf>
          </x14:cfRule>
          <xm:sqref>B2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date" allowBlank="1" showErrorMessage="1" errorTitle="Falsches Datum" error="Falsches Datum erfasst. Bitte korrigieren." xr:uid="{00000000-0002-0000-0A00-000003000000}">
          <x14:formula1>
            <xm:f>'Setting Datum'!$B$22</xm:f>
          </x14:formula1>
          <x14:formula2>
            <xm:f>'Setting Datum'!$B$23</xm:f>
          </x14:formula2>
          <xm:sqref>A5:A138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0">
    <tabColor theme="3" tint="0.79998168889431442"/>
  </sheetPr>
  <dimension ref="A1:AA139"/>
  <sheetViews>
    <sheetView showGridLines="0" tabSelected="1" zoomScaleNormal="100" workbookViewId="0">
      <selection activeCell="C29" sqref="C29"/>
    </sheetView>
  </sheetViews>
  <sheetFormatPr baseColWidth="10" defaultColWidth="11.42578125" defaultRowHeight="14.25" x14ac:dyDescent="0.25"/>
  <cols>
    <col min="1" max="1" width="10.28515625" style="53" customWidth="1"/>
    <col min="2" max="2" width="10.140625" style="66" bestFit="1" customWidth="1"/>
    <col min="3" max="3" width="28.5703125" style="53" customWidth="1"/>
    <col min="4" max="4" width="8" style="53" bestFit="1" customWidth="1"/>
    <col min="5" max="5" width="6.28515625" style="66" customWidth="1"/>
    <col min="6" max="8" width="11.28515625" style="53" customWidth="1"/>
    <col min="9" max="9" width="11.28515625" style="67" hidden="1" customWidth="1"/>
    <col min="10" max="12" width="11.42578125" style="53" hidden="1" customWidth="1"/>
    <col min="13" max="27" width="11.42578125" style="68"/>
    <col min="28" max="16384" width="11.42578125" style="53"/>
  </cols>
  <sheetData>
    <row r="1" spans="1:27" s="11" customFormat="1" ht="37.5" customHeight="1" x14ac:dyDescent="0.3">
      <c r="A1" s="74" t="str">
        <f>Janvier!A1</f>
        <v>Livre de caisse / Livre de poste / Livre de banque</v>
      </c>
      <c r="B1" s="74"/>
      <c r="C1" s="74"/>
      <c r="D1" s="74"/>
      <c r="E1" s="75" t="str">
        <f>Janvier!E1</f>
        <v>Entreprise</v>
      </c>
      <c r="F1" s="75"/>
      <c r="G1" s="75"/>
      <c r="H1" s="75"/>
      <c r="I1" s="10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27" s="14" customFormat="1" ht="30.75" customHeight="1" x14ac:dyDescent="0.2">
      <c r="A2" s="72" t="s">
        <v>59</v>
      </c>
      <c r="B2" s="72"/>
      <c r="C2" s="72"/>
      <c r="D2" s="72"/>
      <c r="E2" s="73">
        <f>'Setting Datum'!$B$1</f>
        <v>2026</v>
      </c>
      <c r="F2" s="73"/>
      <c r="G2" s="73"/>
      <c r="H2" s="73"/>
      <c r="I2" s="13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s="21" customFormat="1" ht="20.100000000000001" customHeight="1" x14ac:dyDescent="0.2">
      <c r="A3" s="16" t="str">
        <f>Janvier!A3</f>
        <v>Date</v>
      </c>
      <c r="B3" s="16" t="str">
        <f>Janvier!B3</f>
        <v>Pièce</v>
      </c>
      <c r="C3" s="16" t="str">
        <f>Janvier!C3</f>
        <v>Libellé</v>
      </c>
      <c r="D3" s="16" t="str">
        <f>Janvier!D3</f>
        <v>Compte</v>
      </c>
      <c r="E3" s="16" t="str">
        <f>Janvier!E3</f>
        <v>TVA</v>
      </c>
      <c r="F3" s="16" t="str">
        <f>Janvier!F3</f>
        <v>Entrée</v>
      </c>
      <c r="G3" s="16" t="str">
        <f>Janvier!G3</f>
        <v>Sortie</v>
      </c>
      <c r="H3" s="16" t="str">
        <f>Janvier!H3</f>
        <v>Solde</v>
      </c>
      <c r="I3" s="20" t="s">
        <v>2</v>
      </c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s="21" customFormat="1" ht="20.100000000000001" customHeight="1" x14ac:dyDescent="0.25">
      <c r="A4" s="23"/>
      <c r="B4" s="24"/>
      <c r="C4" s="25" t="str">
        <f>Janvier!C4</f>
        <v>Solde reporté</v>
      </c>
      <c r="D4" s="24"/>
      <c r="E4" s="24"/>
      <c r="F4" s="26"/>
      <c r="G4" s="27"/>
      <c r="H4" s="27">
        <f>Novembre!H139</f>
        <v>0</v>
      </c>
      <c r="I4" s="29"/>
      <c r="J4" s="30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s="21" customFormat="1" ht="20.100000000000001" customHeight="1" x14ac:dyDescent="0.25">
      <c r="A5" s="31"/>
      <c r="B5" s="32"/>
      <c r="C5" s="33"/>
      <c r="D5" s="34"/>
      <c r="E5" s="35"/>
      <c r="F5" s="36"/>
      <c r="G5" s="36"/>
      <c r="H5" s="37">
        <f>IF(H4="","",H4+F5-G5)</f>
        <v>0</v>
      </c>
      <c r="I5" s="38" t="str">
        <f t="shared" ref="I5:I68" si="0">IF(D5&gt;2999,IF(D5&lt;4000,VLOOKUP(E5,$K$5:$L$10,2),IF(D5&gt;3999,IF(D5&lt;5000,VLOOKUP(E5,$K$12:$L$17,2),IF(D5&gt;4999,VLOOKUP(E5,$K$19:$L$24,2))))),"")</f>
        <v/>
      </c>
      <c r="J5" s="39" t="s">
        <v>20</v>
      </c>
      <c r="K5" s="40">
        <v>2.5</v>
      </c>
      <c r="L5" s="41" t="s">
        <v>7</v>
      </c>
      <c r="M5" s="4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s="21" customFormat="1" ht="20.100000000000001" customHeight="1" x14ac:dyDescent="0.25">
      <c r="A6" s="31"/>
      <c r="B6" s="32"/>
      <c r="C6" s="33"/>
      <c r="D6" s="34"/>
      <c r="E6" s="35"/>
      <c r="F6" s="36"/>
      <c r="G6" s="36"/>
      <c r="H6" s="37">
        <f t="shared" ref="H6:H69" si="1">IF(H5="","",H5+F6-G6)</f>
        <v>0</v>
      </c>
      <c r="I6" s="38" t="str">
        <f t="shared" si="0"/>
        <v/>
      </c>
      <c r="J6" s="44" t="s">
        <v>19</v>
      </c>
      <c r="K6" s="45">
        <v>2.6</v>
      </c>
      <c r="L6" s="46" t="s">
        <v>6</v>
      </c>
      <c r="M6" s="56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s="21" customFormat="1" ht="20.100000000000001" customHeight="1" x14ac:dyDescent="0.25">
      <c r="A7" s="31"/>
      <c r="B7" s="32"/>
      <c r="C7" s="33"/>
      <c r="D7" s="34"/>
      <c r="E7" s="35"/>
      <c r="F7" s="36"/>
      <c r="G7" s="36"/>
      <c r="H7" s="37">
        <f t="shared" si="1"/>
        <v>0</v>
      </c>
      <c r="I7" s="38" t="str">
        <f t="shared" si="0"/>
        <v/>
      </c>
      <c r="J7" s="47" t="s">
        <v>20</v>
      </c>
      <c r="K7" s="48">
        <v>3.7</v>
      </c>
      <c r="L7" s="49" t="s">
        <v>4</v>
      </c>
      <c r="M7" s="4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s="21" customFormat="1" ht="20.100000000000001" customHeight="1" x14ac:dyDescent="0.25">
      <c r="A8" s="31"/>
      <c r="B8" s="32"/>
      <c r="C8" s="33"/>
      <c r="D8" s="34"/>
      <c r="E8" s="35"/>
      <c r="F8" s="36"/>
      <c r="G8" s="36"/>
      <c r="H8" s="37">
        <f t="shared" si="1"/>
        <v>0</v>
      </c>
      <c r="I8" s="38" t="str">
        <f t="shared" si="0"/>
        <v/>
      </c>
      <c r="J8" s="44" t="s">
        <v>19</v>
      </c>
      <c r="K8" s="45">
        <v>3.8</v>
      </c>
      <c r="L8" s="46" t="s">
        <v>3</v>
      </c>
      <c r="M8" s="56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s="21" customFormat="1" ht="20.100000000000001" customHeight="1" x14ac:dyDescent="0.25">
      <c r="A9" s="31"/>
      <c r="B9" s="32"/>
      <c r="C9" s="33"/>
      <c r="D9" s="34"/>
      <c r="E9" s="35"/>
      <c r="F9" s="36"/>
      <c r="G9" s="36"/>
      <c r="H9" s="37">
        <f t="shared" si="1"/>
        <v>0</v>
      </c>
      <c r="I9" s="38" t="str">
        <f t="shared" si="0"/>
        <v/>
      </c>
      <c r="J9" s="47" t="s">
        <v>20</v>
      </c>
      <c r="K9" s="48">
        <v>7.7</v>
      </c>
      <c r="L9" s="49" t="s">
        <v>5</v>
      </c>
      <c r="M9" s="4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s="21" customFormat="1" ht="20.100000000000001" customHeight="1" x14ac:dyDescent="0.25">
      <c r="A10" s="31"/>
      <c r="B10" s="32"/>
      <c r="C10" s="33"/>
      <c r="D10" s="34"/>
      <c r="E10" s="35"/>
      <c r="F10" s="36"/>
      <c r="G10" s="36"/>
      <c r="H10" s="37">
        <f t="shared" si="1"/>
        <v>0</v>
      </c>
      <c r="I10" s="38" t="str">
        <f t="shared" si="0"/>
        <v/>
      </c>
      <c r="J10" s="50" t="s">
        <v>19</v>
      </c>
      <c r="K10" s="51">
        <v>8.1</v>
      </c>
      <c r="L10" s="52" t="s">
        <v>1</v>
      </c>
      <c r="M10" s="56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s="21" customFormat="1" ht="20.100000000000001" customHeight="1" x14ac:dyDescent="0.25">
      <c r="A11" s="31"/>
      <c r="B11" s="32"/>
      <c r="C11" s="33"/>
      <c r="D11" s="34"/>
      <c r="E11" s="35"/>
      <c r="F11" s="36"/>
      <c r="G11" s="36"/>
      <c r="H11" s="37">
        <f t="shared" si="1"/>
        <v>0</v>
      </c>
      <c r="I11" s="38" t="str">
        <f t="shared" si="0"/>
        <v/>
      </c>
      <c r="J11" s="53"/>
      <c r="K11" s="54"/>
      <c r="L11" s="55"/>
      <c r="M11" s="4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s="21" customFormat="1" ht="20.100000000000001" customHeight="1" x14ac:dyDescent="0.25">
      <c r="A12" s="31"/>
      <c r="B12" s="32"/>
      <c r="C12" s="33"/>
      <c r="D12" s="34"/>
      <c r="E12" s="35"/>
      <c r="F12" s="36"/>
      <c r="G12" s="36"/>
      <c r="H12" s="37">
        <f t="shared" si="1"/>
        <v>0</v>
      </c>
      <c r="I12" s="38" t="str">
        <f t="shared" si="0"/>
        <v/>
      </c>
      <c r="J12" s="39" t="s">
        <v>20</v>
      </c>
      <c r="K12" s="40">
        <v>2.5</v>
      </c>
      <c r="L12" s="41" t="s">
        <v>18</v>
      </c>
      <c r="M12" s="4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s="21" customFormat="1" ht="20.100000000000001" customHeight="1" x14ac:dyDescent="0.25">
      <c r="A13" s="31"/>
      <c r="B13" s="32"/>
      <c r="C13" s="33"/>
      <c r="D13" s="34"/>
      <c r="E13" s="35"/>
      <c r="F13" s="36"/>
      <c r="G13" s="36"/>
      <c r="H13" s="37">
        <f t="shared" si="1"/>
        <v>0</v>
      </c>
      <c r="I13" s="38" t="str">
        <f t="shared" si="0"/>
        <v/>
      </c>
      <c r="J13" s="44" t="s">
        <v>19</v>
      </c>
      <c r="K13" s="45">
        <v>2.6</v>
      </c>
      <c r="L13" s="46" t="s">
        <v>17</v>
      </c>
      <c r="M13" s="56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s="21" customFormat="1" ht="20.100000000000001" customHeight="1" x14ac:dyDescent="0.25">
      <c r="A14" s="31"/>
      <c r="B14" s="32"/>
      <c r="C14" s="33"/>
      <c r="D14" s="34"/>
      <c r="E14" s="35"/>
      <c r="F14" s="36"/>
      <c r="G14" s="36"/>
      <c r="H14" s="37">
        <f t="shared" si="1"/>
        <v>0</v>
      </c>
      <c r="I14" s="38" t="str">
        <f t="shared" si="0"/>
        <v/>
      </c>
      <c r="J14" s="47" t="s">
        <v>20</v>
      </c>
      <c r="K14" s="48">
        <v>3.7</v>
      </c>
      <c r="L14" s="49" t="s">
        <v>14</v>
      </c>
      <c r="M14" s="4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s="21" customFormat="1" ht="20.100000000000001" customHeight="1" x14ac:dyDescent="0.25">
      <c r="A15" s="31"/>
      <c r="B15" s="32"/>
      <c r="C15" s="33"/>
      <c r="D15" s="34"/>
      <c r="E15" s="35"/>
      <c r="F15" s="36"/>
      <c r="G15" s="36"/>
      <c r="H15" s="37">
        <f t="shared" si="1"/>
        <v>0</v>
      </c>
      <c r="I15" s="38" t="str">
        <f t="shared" si="0"/>
        <v/>
      </c>
      <c r="J15" s="44" t="s">
        <v>19</v>
      </c>
      <c r="K15" s="45">
        <v>3.8</v>
      </c>
      <c r="L15" s="46" t="s">
        <v>13</v>
      </c>
      <c r="M15" s="56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s="21" customFormat="1" ht="20.100000000000001" customHeight="1" x14ac:dyDescent="0.25">
      <c r="A16" s="31"/>
      <c r="B16" s="32"/>
      <c r="C16" s="33"/>
      <c r="D16" s="34"/>
      <c r="E16" s="35"/>
      <c r="F16" s="36"/>
      <c r="G16" s="36"/>
      <c r="H16" s="37">
        <f t="shared" si="1"/>
        <v>0</v>
      </c>
      <c r="I16" s="38" t="str">
        <f t="shared" si="0"/>
        <v/>
      </c>
      <c r="J16" s="47" t="s">
        <v>20</v>
      </c>
      <c r="K16" s="48">
        <v>7.7</v>
      </c>
      <c r="L16" s="49" t="s">
        <v>16</v>
      </c>
      <c r="M16" s="4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s="21" customFormat="1" ht="20.100000000000001" customHeight="1" x14ac:dyDescent="0.25">
      <c r="A17" s="31"/>
      <c r="B17" s="32"/>
      <c r="C17" s="33"/>
      <c r="D17" s="34"/>
      <c r="E17" s="35"/>
      <c r="F17" s="36"/>
      <c r="G17" s="36"/>
      <c r="H17" s="37">
        <f t="shared" si="1"/>
        <v>0</v>
      </c>
      <c r="I17" s="38" t="str">
        <f t="shared" si="0"/>
        <v/>
      </c>
      <c r="J17" s="50" t="s">
        <v>19</v>
      </c>
      <c r="K17" s="51">
        <v>8.1</v>
      </c>
      <c r="L17" s="52" t="s">
        <v>15</v>
      </c>
      <c r="M17" s="56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s="21" customFormat="1" ht="20.100000000000001" customHeight="1" x14ac:dyDescent="0.25">
      <c r="A18" s="31"/>
      <c r="B18" s="32"/>
      <c r="C18" s="33"/>
      <c r="D18" s="34"/>
      <c r="E18" s="35"/>
      <c r="F18" s="36"/>
      <c r="G18" s="36"/>
      <c r="H18" s="37">
        <f t="shared" si="1"/>
        <v>0</v>
      </c>
      <c r="I18" s="38" t="str">
        <f t="shared" si="0"/>
        <v/>
      </c>
      <c r="J18" s="53"/>
      <c r="K18" s="54"/>
      <c r="L18" s="55"/>
      <c r="M18" s="4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s="21" customFormat="1" ht="20.100000000000001" customHeight="1" x14ac:dyDescent="0.25">
      <c r="A19" s="31"/>
      <c r="B19" s="32"/>
      <c r="C19" s="33"/>
      <c r="D19" s="34"/>
      <c r="E19" s="35"/>
      <c r="F19" s="36"/>
      <c r="G19" s="36"/>
      <c r="H19" s="37">
        <f t="shared" si="1"/>
        <v>0</v>
      </c>
      <c r="I19" s="38" t="str">
        <f t="shared" si="0"/>
        <v/>
      </c>
      <c r="J19" s="39" t="s">
        <v>20</v>
      </c>
      <c r="K19" s="40">
        <v>2.5</v>
      </c>
      <c r="L19" s="41" t="s">
        <v>12</v>
      </c>
      <c r="M19" s="4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s="21" customFormat="1" ht="20.100000000000001" customHeight="1" x14ac:dyDescent="0.25">
      <c r="A20" s="31"/>
      <c r="B20" s="32"/>
      <c r="C20" s="33"/>
      <c r="D20" s="34"/>
      <c r="E20" s="35"/>
      <c r="F20" s="36"/>
      <c r="G20" s="36"/>
      <c r="H20" s="37">
        <f t="shared" si="1"/>
        <v>0</v>
      </c>
      <c r="I20" s="38" t="str">
        <f t="shared" si="0"/>
        <v/>
      </c>
      <c r="J20" s="44" t="s">
        <v>19</v>
      </c>
      <c r="K20" s="45">
        <v>2.6</v>
      </c>
      <c r="L20" s="46" t="s">
        <v>11</v>
      </c>
      <c r="M20" s="56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s="21" customFormat="1" ht="20.100000000000001" customHeight="1" x14ac:dyDescent="0.25">
      <c r="A21" s="31"/>
      <c r="B21" s="32"/>
      <c r="C21" s="33"/>
      <c r="D21" s="34"/>
      <c r="E21" s="35"/>
      <c r="F21" s="36"/>
      <c r="G21" s="36"/>
      <c r="H21" s="37">
        <f t="shared" si="1"/>
        <v>0</v>
      </c>
      <c r="I21" s="38" t="str">
        <f t="shared" si="0"/>
        <v/>
      </c>
      <c r="J21" s="47" t="s">
        <v>20</v>
      </c>
      <c r="K21" s="48">
        <v>3.7</v>
      </c>
      <c r="L21" s="49" t="s">
        <v>9</v>
      </c>
      <c r="M21" s="4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s="21" customFormat="1" ht="20.100000000000001" customHeight="1" x14ac:dyDescent="0.25">
      <c r="A22" s="31"/>
      <c r="B22" s="32"/>
      <c r="C22" s="33"/>
      <c r="D22" s="34"/>
      <c r="E22" s="35"/>
      <c r="F22" s="36"/>
      <c r="G22" s="36"/>
      <c r="H22" s="37">
        <f t="shared" si="1"/>
        <v>0</v>
      </c>
      <c r="I22" s="38" t="str">
        <f t="shared" si="0"/>
        <v/>
      </c>
      <c r="J22" s="44" t="s">
        <v>19</v>
      </c>
      <c r="K22" s="45">
        <v>3.8</v>
      </c>
      <c r="L22" s="46" t="s">
        <v>8</v>
      </c>
      <c r="M22" s="56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s="21" customFormat="1" ht="20.100000000000001" customHeight="1" x14ac:dyDescent="0.25">
      <c r="A23" s="31"/>
      <c r="B23" s="32"/>
      <c r="C23" s="33"/>
      <c r="D23" s="34"/>
      <c r="E23" s="35"/>
      <c r="F23" s="36"/>
      <c r="G23" s="36"/>
      <c r="H23" s="37">
        <f t="shared" si="1"/>
        <v>0</v>
      </c>
      <c r="I23" s="38" t="str">
        <f t="shared" si="0"/>
        <v/>
      </c>
      <c r="J23" s="47" t="s">
        <v>20</v>
      </c>
      <c r="K23" s="48">
        <v>7.7</v>
      </c>
      <c r="L23" s="49" t="s">
        <v>10</v>
      </c>
      <c r="M23" s="4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s="21" customFormat="1" ht="20.100000000000001" customHeight="1" x14ac:dyDescent="0.25">
      <c r="A24" s="31"/>
      <c r="B24" s="32"/>
      <c r="C24" s="33"/>
      <c r="D24" s="34"/>
      <c r="E24" s="35"/>
      <c r="F24" s="36"/>
      <c r="G24" s="36"/>
      <c r="H24" s="37">
        <f t="shared" si="1"/>
        <v>0</v>
      </c>
      <c r="I24" s="38" t="str">
        <f t="shared" si="0"/>
        <v/>
      </c>
      <c r="J24" s="50" t="s">
        <v>19</v>
      </c>
      <c r="K24" s="51">
        <v>8.1</v>
      </c>
      <c r="L24" s="52" t="s">
        <v>0</v>
      </c>
      <c r="M24" s="56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s="21" customFormat="1" ht="20.100000000000001" customHeight="1" x14ac:dyDescent="0.2">
      <c r="A25" s="31"/>
      <c r="B25" s="32"/>
      <c r="C25" s="33"/>
      <c r="D25" s="34"/>
      <c r="E25" s="35"/>
      <c r="F25" s="36"/>
      <c r="G25" s="36"/>
      <c r="H25" s="37">
        <f t="shared" si="1"/>
        <v>0</v>
      </c>
      <c r="I25" s="38" t="str">
        <f t="shared" si="0"/>
        <v/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s="21" customFormat="1" ht="20.100000000000001" customHeight="1" x14ac:dyDescent="0.2">
      <c r="A26" s="31"/>
      <c r="B26" s="32"/>
      <c r="C26" s="33"/>
      <c r="D26" s="34"/>
      <c r="E26" s="35"/>
      <c r="F26" s="36"/>
      <c r="G26" s="36"/>
      <c r="H26" s="37">
        <f t="shared" si="1"/>
        <v>0</v>
      </c>
      <c r="I26" s="38" t="str">
        <f t="shared" si="0"/>
        <v/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s="21" customFormat="1" ht="20.100000000000001" customHeight="1" x14ac:dyDescent="0.2">
      <c r="A27" s="31"/>
      <c r="B27" s="32"/>
      <c r="C27" s="33"/>
      <c r="D27" s="34"/>
      <c r="E27" s="35"/>
      <c r="F27" s="36"/>
      <c r="G27" s="36"/>
      <c r="H27" s="37">
        <f t="shared" si="1"/>
        <v>0</v>
      </c>
      <c r="I27" s="38" t="str">
        <f t="shared" si="0"/>
        <v/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s="21" customFormat="1" ht="20.100000000000001" customHeight="1" x14ac:dyDescent="0.2">
      <c r="A28" s="31"/>
      <c r="B28" s="32"/>
      <c r="C28" s="33"/>
      <c r="D28" s="34"/>
      <c r="E28" s="35"/>
      <c r="F28" s="36"/>
      <c r="G28" s="36"/>
      <c r="H28" s="37">
        <f t="shared" si="1"/>
        <v>0</v>
      </c>
      <c r="I28" s="38" t="str">
        <f t="shared" si="0"/>
        <v/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s="21" customFormat="1" ht="20.100000000000001" customHeight="1" x14ac:dyDescent="0.2">
      <c r="A29" s="31"/>
      <c r="B29" s="32"/>
      <c r="C29" s="33"/>
      <c r="D29" s="34"/>
      <c r="E29" s="35"/>
      <c r="F29" s="36"/>
      <c r="G29" s="36"/>
      <c r="H29" s="37">
        <f t="shared" si="1"/>
        <v>0</v>
      </c>
      <c r="I29" s="38" t="str">
        <f t="shared" si="0"/>
        <v/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s="21" customFormat="1" ht="20.100000000000001" customHeight="1" x14ac:dyDescent="0.2">
      <c r="A30" s="31"/>
      <c r="B30" s="32"/>
      <c r="C30" s="33"/>
      <c r="D30" s="34"/>
      <c r="E30" s="35"/>
      <c r="F30" s="36"/>
      <c r="G30" s="36"/>
      <c r="H30" s="37">
        <f t="shared" si="1"/>
        <v>0</v>
      </c>
      <c r="I30" s="38" t="str">
        <f t="shared" si="0"/>
        <v/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s="21" customFormat="1" ht="20.100000000000001" customHeight="1" x14ac:dyDescent="0.2">
      <c r="A31" s="31"/>
      <c r="B31" s="32"/>
      <c r="C31" s="33"/>
      <c r="D31" s="34"/>
      <c r="E31" s="35"/>
      <c r="F31" s="36"/>
      <c r="G31" s="36"/>
      <c r="H31" s="37">
        <f t="shared" si="1"/>
        <v>0</v>
      </c>
      <c r="I31" s="38" t="str">
        <f t="shared" si="0"/>
        <v/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s="21" customFormat="1" ht="20.100000000000001" customHeight="1" x14ac:dyDescent="0.2">
      <c r="A32" s="31"/>
      <c r="B32" s="32"/>
      <c r="C32" s="33"/>
      <c r="D32" s="34"/>
      <c r="E32" s="35"/>
      <c r="F32" s="36"/>
      <c r="G32" s="36"/>
      <c r="H32" s="37">
        <f t="shared" si="1"/>
        <v>0</v>
      </c>
      <c r="I32" s="38" t="str">
        <f t="shared" si="0"/>
        <v/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s="21" customFormat="1" ht="20.100000000000001" customHeight="1" x14ac:dyDescent="0.2">
      <c r="A33" s="31"/>
      <c r="B33" s="32"/>
      <c r="C33" s="33"/>
      <c r="D33" s="34"/>
      <c r="E33" s="35"/>
      <c r="F33" s="36"/>
      <c r="G33" s="36"/>
      <c r="H33" s="37">
        <f t="shared" si="1"/>
        <v>0</v>
      </c>
      <c r="I33" s="38" t="str">
        <f t="shared" si="0"/>
        <v/>
      </c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s="21" customFormat="1" ht="20.100000000000001" customHeight="1" x14ac:dyDescent="0.2">
      <c r="A34" s="31"/>
      <c r="B34" s="32"/>
      <c r="C34" s="33"/>
      <c r="D34" s="34"/>
      <c r="E34" s="35"/>
      <c r="F34" s="36"/>
      <c r="G34" s="36"/>
      <c r="H34" s="37">
        <f t="shared" si="1"/>
        <v>0</v>
      </c>
      <c r="I34" s="38" t="str">
        <f t="shared" si="0"/>
        <v/>
      </c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s="21" customFormat="1" ht="20.100000000000001" customHeight="1" x14ac:dyDescent="0.2">
      <c r="A35" s="31"/>
      <c r="B35" s="32"/>
      <c r="C35" s="33"/>
      <c r="D35" s="34"/>
      <c r="E35" s="35"/>
      <c r="F35" s="36"/>
      <c r="G35" s="36"/>
      <c r="H35" s="37">
        <f t="shared" si="1"/>
        <v>0</v>
      </c>
      <c r="I35" s="38" t="str">
        <f t="shared" si="0"/>
        <v/>
      </c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s="21" customFormat="1" ht="20.100000000000001" customHeight="1" x14ac:dyDescent="0.2">
      <c r="A36" s="31"/>
      <c r="B36" s="32"/>
      <c r="C36" s="33"/>
      <c r="D36" s="34"/>
      <c r="E36" s="35"/>
      <c r="F36" s="36"/>
      <c r="G36" s="36"/>
      <c r="H36" s="37">
        <f t="shared" si="1"/>
        <v>0</v>
      </c>
      <c r="I36" s="38" t="str">
        <f t="shared" si="0"/>
        <v/>
      </c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s="21" customFormat="1" ht="20.100000000000001" customHeight="1" x14ac:dyDescent="0.2">
      <c r="A37" s="31"/>
      <c r="B37" s="32"/>
      <c r="C37" s="33"/>
      <c r="D37" s="34"/>
      <c r="E37" s="35"/>
      <c r="F37" s="36"/>
      <c r="G37" s="36"/>
      <c r="H37" s="37">
        <f t="shared" si="1"/>
        <v>0</v>
      </c>
      <c r="I37" s="38" t="str">
        <f t="shared" si="0"/>
        <v/>
      </c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s="21" customFormat="1" ht="20.100000000000001" customHeight="1" x14ac:dyDescent="0.2">
      <c r="A38" s="31"/>
      <c r="B38" s="32"/>
      <c r="C38" s="33"/>
      <c r="D38" s="34"/>
      <c r="E38" s="35"/>
      <c r="F38" s="36"/>
      <c r="G38" s="36"/>
      <c r="H38" s="37">
        <f t="shared" si="1"/>
        <v>0</v>
      </c>
      <c r="I38" s="38" t="str">
        <f t="shared" si="0"/>
        <v/>
      </c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s="21" customFormat="1" ht="20.100000000000001" customHeight="1" x14ac:dyDescent="0.2">
      <c r="A39" s="31"/>
      <c r="B39" s="32"/>
      <c r="C39" s="33"/>
      <c r="D39" s="34"/>
      <c r="E39" s="35"/>
      <c r="F39" s="36"/>
      <c r="G39" s="36"/>
      <c r="H39" s="37">
        <f t="shared" si="1"/>
        <v>0</v>
      </c>
      <c r="I39" s="38" t="str">
        <f t="shared" si="0"/>
        <v/>
      </c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s="21" customFormat="1" ht="20.100000000000001" customHeight="1" x14ac:dyDescent="0.2">
      <c r="A40" s="31"/>
      <c r="B40" s="32"/>
      <c r="C40" s="33"/>
      <c r="D40" s="34"/>
      <c r="E40" s="35"/>
      <c r="F40" s="36"/>
      <c r="G40" s="36"/>
      <c r="H40" s="37">
        <f t="shared" si="1"/>
        <v>0</v>
      </c>
      <c r="I40" s="38" t="str">
        <f t="shared" si="0"/>
        <v/>
      </c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s="21" customFormat="1" ht="20.100000000000001" customHeight="1" x14ac:dyDescent="0.2">
      <c r="A41" s="31"/>
      <c r="B41" s="32"/>
      <c r="C41" s="33"/>
      <c r="D41" s="34"/>
      <c r="E41" s="35"/>
      <c r="F41" s="36"/>
      <c r="G41" s="36"/>
      <c r="H41" s="37">
        <f t="shared" si="1"/>
        <v>0</v>
      </c>
      <c r="I41" s="38" t="str">
        <f t="shared" si="0"/>
        <v/>
      </c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s="21" customFormat="1" ht="20.100000000000001" customHeight="1" x14ac:dyDescent="0.2">
      <c r="A42" s="31"/>
      <c r="B42" s="32"/>
      <c r="C42" s="33"/>
      <c r="D42" s="34"/>
      <c r="E42" s="35"/>
      <c r="F42" s="36"/>
      <c r="G42" s="36"/>
      <c r="H42" s="37">
        <f t="shared" si="1"/>
        <v>0</v>
      </c>
      <c r="I42" s="38" t="str">
        <f t="shared" si="0"/>
        <v/>
      </c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s="21" customFormat="1" ht="20.100000000000001" customHeight="1" x14ac:dyDescent="0.2">
      <c r="A43" s="31"/>
      <c r="B43" s="32"/>
      <c r="C43" s="33"/>
      <c r="D43" s="34"/>
      <c r="E43" s="35"/>
      <c r="F43" s="36"/>
      <c r="G43" s="36"/>
      <c r="H43" s="37">
        <f t="shared" si="1"/>
        <v>0</v>
      </c>
      <c r="I43" s="38" t="str">
        <f t="shared" si="0"/>
        <v/>
      </c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s="21" customFormat="1" ht="20.100000000000001" customHeight="1" x14ac:dyDescent="0.2">
      <c r="A44" s="31"/>
      <c r="B44" s="32"/>
      <c r="C44" s="33"/>
      <c r="D44" s="34"/>
      <c r="E44" s="35"/>
      <c r="F44" s="36"/>
      <c r="G44" s="36"/>
      <c r="H44" s="37">
        <f t="shared" si="1"/>
        <v>0</v>
      </c>
      <c r="I44" s="38" t="str">
        <f t="shared" si="0"/>
        <v/>
      </c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s="21" customFormat="1" ht="20.100000000000001" customHeight="1" x14ac:dyDescent="0.2">
      <c r="A45" s="31"/>
      <c r="B45" s="32"/>
      <c r="C45" s="33"/>
      <c r="D45" s="34"/>
      <c r="E45" s="35"/>
      <c r="F45" s="36"/>
      <c r="G45" s="36"/>
      <c r="H45" s="37">
        <f t="shared" si="1"/>
        <v>0</v>
      </c>
      <c r="I45" s="38" t="str">
        <f t="shared" si="0"/>
        <v/>
      </c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s="21" customFormat="1" ht="20.100000000000001" customHeight="1" x14ac:dyDescent="0.2">
      <c r="A46" s="31"/>
      <c r="B46" s="32"/>
      <c r="C46" s="33"/>
      <c r="D46" s="34"/>
      <c r="E46" s="35"/>
      <c r="F46" s="36"/>
      <c r="G46" s="36"/>
      <c r="H46" s="37">
        <f t="shared" si="1"/>
        <v>0</v>
      </c>
      <c r="I46" s="38" t="str">
        <f t="shared" si="0"/>
        <v/>
      </c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s="21" customFormat="1" ht="20.100000000000001" customHeight="1" x14ac:dyDescent="0.2">
      <c r="A47" s="31"/>
      <c r="B47" s="32"/>
      <c r="C47" s="33"/>
      <c r="D47" s="34"/>
      <c r="E47" s="35"/>
      <c r="F47" s="36"/>
      <c r="G47" s="36"/>
      <c r="H47" s="37">
        <f t="shared" si="1"/>
        <v>0</v>
      </c>
      <c r="I47" s="38" t="str">
        <f t="shared" si="0"/>
        <v/>
      </c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s="21" customFormat="1" ht="20.100000000000001" customHeight="1" x14ac:dyDescent="0.2">
      <c r="A48" s="31"/>
      <c r="B48" s="32"/>
      <c r="C48" s="33"/>
      <c r="D48" s="34"/>
      <c r="E48" s="35"/>
      <c r="F48" s="36"/>
      <c r="G48" s="36"/>
      <c r="H48" s="37">
        <f t="shared" si="1"/>
        <v>0</v>
      </c>
      <c r="I48" s="38" t="str">
        <f t="shared" si="0"/>
        <v/>
      </c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s="21" customFormat="1" ht="20.100000000000001" customHeight="1" x14ac:dyDescent="0.2">
      <c r="A49" s="31"/>
      <c r="B49" s="32"/>
      <c r="C49" s="33"/>
      <c r="D49" s="34"/>
      <c r="E49" s="35"/>
      <c r="F49" s="36"/>
      <c r="G49" s="36"/>
      <c r="H49" s="37">
        <f t="shared" si="1"/>
        <v>0</v>
      </c>
      <c r="I49" s="38" t="str">
        <f t="shared" si="0"/>
        <v/>
      </c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s="21" customFormat="1" ht="20.100000000000001" customHeight="1" x14ac:dyDescent="0.2">
      <c r="A50" s="31"/>
      <c r="B50" s="32"/>
      <c r="C50" s="33"/>
      <c r="D50" s="34"/>
      <c r="E50" s="35"/>
      <c r="F50" s="36"/>
      <c r="G50" s="36"/>
      <c r="H50" s="37">
        <f t="shared" si="1"/>
        <v>0</v>
      </c>
      <c r="I50" s="38" t="str">
        <f t="shared" si="0"/>
        <v/>
      </c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s="21" customFormat="1" ht="20.100000000000001" customHeight="1" x14ac:dyDescent="0.2">
      <c r="A51" s="31"/>
      <c r="B51" s="32"/>
      <c r="C51" s="33"/>
      <c r="D51" s="34"/>
      <c r="E51" s="35"/>
      <c r="F51" s="36"/>
      <c r="G51" s="36"/>
      <c r="H51" s="37">
        <f t="shared" si="1"/>
        <v>0</v>
      </c>
      <c r="I51" s="38" t="str">
        <f t="shared" si="0"/>
        <v/>
      </c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s="21" customFormat="1" ht="20.100000000000001" customHeight="1" x14ac:dyDescent="0.2">
      <c r="A52" s="31"/>
      <c r="B52" s="32"/>
      <c r="C52" s="33"/>
      <c r="D52" s="34"/>
      <c r="E52" s="35"/>
      <c r="F52" s="36"/>
      <c r="G52" s="36"/>
      <c r="H52" s="37">
        <f t="shared" si="1"/>
        <v>0</v>
      </c>
      <c r="I52" s="38" t="str">
        <f t="shared" si="0"/>
        <v/>
      </c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s="21" customFormat="1" ht="20.100000000000001" customHeight="1" x14ac:dyDescent="0.2">
      <c r="A53" s="31"/>
      <c r="B53" s="32"/>
      <c r="C53" s="33"/>
      <c r="D53" s="34"/>
      <c r="E53" s="35"/>
      <c r="F53" s="36"/>
      <c r="G53" s="36"/>
      <c r="H53" s="37">
        <f t="shared" si="1"/>
        <v>0</v>
      </c>
      <c r="I53" s="38" t="str">
        <f t="shared" si="0"/>
        <v/>
      </c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s="21" customFormat="1" ht="20.100000000000001" customHeight="1" x14ac:dyDescent="0.2">
      <c r="A54" s="31"/>
      <c r="B54" s="32"/>
      <c r="C54" s="33"/>
      <c r="D54" s="34"/>
      <c r="E54" s="35"/>
      <c r="F54" s="36"/>
      <c r="G54" s="36"/>
      <c r="H54" s="37">
        <f t="shared" si="1"/>
        <v>0</v>
      </c>
      <c r="I54" s="38" t="str">
        <f t="shared" si="0"/>
        <v/>
      </c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s="21" customFormat="1" ht="20.100000000000001" customHeight="1" x14ac:dyDescent="0.2">
      <c r="A55" s="31"/>
      <c r="B55" s="32"/>
      <c r="C55" s="33"/>
      <c r="D55" s="34"/>
      <c r="E55" s="35"/>
      <c r="F55" s="36"/>
      <c r="G55" s="36"/>
      <c r="H55" s="37">
        <f t="shared" si="1"/>
        <v>0</v>
      </c>
      <c r="I55" s="38" t="str">
        <f t="shared" si="0"/>
        <v/>
      </c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s="21" customFormat="1" ht="20.100000000000001" customHeight="1" x14ac:dyDescent="0.2">
      <c r="A56" s="31"/>
      <c r="B56" s="32"/>
      <c r="C56" s="33"/>
      <c r="D56" s="34"/>
      <c r="E56" s="35"/>
      <c r="F56" s="36"/>
      <c r="G56" s="36"/>
      <c r="H56" s="37">
        <f t="shared" si="1"/>
        <v>0</v>
      </c>
      <c r="I56" s="38" t="str">
        <f t="shared" si="0"/>
        <v/>
      </c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s="21" customFormat="1" ht="20.100000000000001" customHeight="1" x14ac:dyDescent="0.2">
      <c r="A57" s="31"/>
      <c r="B57" s="32"/>
      <c r="C57" s="33"/>
      <c r="D57" s="34"/>
      <c r="E57" s="35"/>
      <c r="F57" s="36"/>
      <c r="G57" s="36"/>
      <c r="H57" s="37">
        <f t="shared" si="1"/>
        <v>0</v>
      </c>
      <c r="I57" s="38" t="str">
        <f t="shared" si="0"/>
        <v/>
      </c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s="21" customFormat="1" ht="20.100000000000001" customHeight="1" x14ac:dyDescent="0.2">
      <c r="A58" s="31"/>
      <c r="B58" s="32"/>
      <c r="C58" s="33"/>
      <c r="D58" s="34"/>
      <c r="E58" s="35"/>
      <c r="F58" s="36"/>
      <c r="G58" s="36"/>
      <c r="H58" s="37">
        <f t="shared" si="1"/>
        <v>0</v>
      </c>
      <c r="I58" s="38" t="str">
        <f t="shared" si="0"/>
        <v/>
      </c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s="21" customFormat="1" ht="20.100000000000001" customHeight="1" x14ac:dyDescent="0.2">
      <c r="A59" s="31"/>
      <c r="B59" s="32"/>
      <c r="C59" s="33"/>
      <c r="D59" s="34"/>
      <c r="E59" s="35"/>
      <c r="F59" s="36"/>
      <c r="G59" s="36"/>
      <c r="H59" s="37">
        <f t="shared" si="1"/>
        <v>0</v>
      </c>
      <c r="I59" s="38" t="str">
        <f t="shared" si="0"/>
        <v/>
      </c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s="21" customFormat="1" ht="20.100000000000001" customHeight="1" x14ac:dyDescent="0.2">
      <c r="A60" s="31"/>
      <c r="B60" s="32"/>
      <c r="C60" s="33"/>
      <c r="D60" s="34"/>
      <c r="E60" s="35"/>
      <c r="F60" s="36"/>
      <c r="G60" s="36"/>
      <c r="H60" s="37">
        <f t="shared" si="1"/>
        <v>0</v>
      </c>
      <c r="I60" s="38" t="str">
        <f t="shared" si="0"/>
        <v/>
      </c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s="21" customFormat="1" ht="20.100000000000001" customHeight="1" x14ac:dyDescent="0.2">
      <c r="A61" s="31"/>
      <c r="B61" s="32"/>
      <c r="C61" s="33"/>
      <c r="D61" s="34"/>
      <c r="E61" s="35"/>
      <c r="F61" s="36"/>
      <c r="G61" s="36"/>
      <c r="H61" s="37">
        <f t="shared" si="1"/>
        <v>0</v>
      </c>
      <c r="I61" s="38" t="str">
        <f t="shared" si="0"/>
        <v/>
      </c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s="21" customFormat="1" ht="20.100000000000001" customHeight="1" x14ac:dyDescent="0.2">
      <c r="A62" s="31"/>
      <c r="B62" s="32"/>
      <c r="C62" s="33"/>
      <c r="D62" s="34"/>
      <c r="E62" s="35"/>
      <c r="F62" s="36"/>
      <c r="G62" s="36"/>
      <c r="H62" s="37">
        <f t="shared" si="1"/>
        <v>0</v>
      </c>
      <c r="I62" s="38" t="str">
        <f t="shared" si="0"/>
        <v/>
      </c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s="21" customFormat="1" ht="20.100000000000001" customHeight="1" x14ac:dyDescent="0.2">
      <c r="A63" s="31"/>
      <c r="B63" s="32"/>
      <c r="C63" s="33"/>
      <c r="D63" s="34"/>
      <c r="E63" s="35"/>
      <c r="F63" s="36"/>
      <c r="G63" s="36"/>
      <c r="H63" s="37">
        <f t="shared" si="1"/>
        <v>0</v>
      </c>
      <c r="I63" s="38" t="str">
        <f t="shared" si="0"/>
        <v/>
      </c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s="21" customFormat="1" ht="20.100000000000001" customHeight="1" x14ac:dyDescent="0.2">
      <c r="A64" s="31"/>
      <c r="B64" s="32"/>
      <c r="C64" s="33"/>
      <c r="D64" s="34"/>
      <c r="E64" s="35"/>
      <c r="F64" s="36"/>
      <c r="G64" s="36"/>
      <c r="H64" s="37">
        <f t="shared" si="1"/>
        <v>0</v>
      </c>
      <c r="I64" s="38" t="str">
        <f t="shared" si="0"/>
        <v/>
      </c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s="21" customFormat="1" ht="20.100000000000001" customHeight="1" x14ac:dyDescent="0.2">
      <c r="A65" s="31"/>
      <c r="B65" s="32"/>
      <c r="C65" s="33"/>
      <c r="D65" s="34"/>
      <c r="E65" s="35"/>
      <c r="F65" s="36"/>
      <c r="G65" s="36"/>
      <c r="H65" s="37">
        <f t="shared" si="1"/>
        <v>0</v>
      </c>
      <c r="I65" s="38" t="str">
        <f t="shared" si="0"/>
        <v/>
      </c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s="21" customFormat="1" ht="20.100000000000001" customHeight="1" x14ac:dyDescent="0.2">
      <c r="A66" s="31"/>
      <c r="B66" s="32"/>
      <c r="C66" s="33"/>
      <c r="D66" s="34"/>
      <c r="E66" s="35"/>
      <c r="F66" s="36"/>
      <c r="G66" s="36"/>
      <c r="H66" s="37">
        <f t="shared" si="1"/>
        <v>0</v>
      </c>
      <c r="I66" s="38" t="str">
        <f t="shared" si="0"/>
        <v/>
      </c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s="21" customFormat="1" ht="20.100000000000001" customHeight="1" x14ac:dyDescent="0.2">
      <c r="A67" s="31"/>
      <c r="B67" s="32"/>
      <c r="C67" s="33"/>
      <c r="D67" s="34"/>
      <c r="E67" s="35"/>
      <c r="F67" s="36"/>
      <c r="G67" s="36"/>
      <c r="H67" s="37">
        <f t="shared" si="1"/>
        <v>0</v>
      </c>
      <c r="I67" s="38" t="str">
        <f t="shared" si="0"/>
        <v/>
      </c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s="21" customFormat="1" ht="20.100000000000001" customHeight="1" x14ac:dyDescent="0.2">
      <c r="A68" s="31"/>
      <c r="B68" s="32"/>
      <c r="C68" s="33"/>
      <c r="D68" s="34"/>
      <c r="E68" s="35"/>
      <c r="F68" s="36"/>
      <c r="G68" s="36"/>
      <c r="H68" s="37">
        <f t="shared" si="1"/>
        <v>0</v>
      </c>
      <c r="I68" s="38" t="str">
        <f t="shared" si="0"/>
        <v/>
      </c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s="21" customFormat="1" ht="20.100000000000001" customHeight="1" x14ac:dyDescent="0.2">
      <c r="A69" s="31"/>
      <c r="B69" s="32"/>
      <c r="C69" s="33"/>
      <c r="D69" s="34"/>
      <c r="E69" s="35"/>
      <c r="F69" s="36"/>
      <c r="G69" s="36"/>
      <c r="H69" s="37">
        <f t="shared" si="1"/>
        <v>0</v>
      </c>
      <c r="I69" s="38" t="str">
        <f t="shared" ref="I69:I128" si="2">IF(D69&gt;2999,IF(D69&lt;4000,VLOOKUP(E69,$K$5:$L$10,2),IF(D69&gt;3999,IF(D69&lt;5000,VLOOKUP(E69,$K$12:$L$17,2),IF(D69&gt;4999,VLOOKUP(E69,$K$19:$L$24,2))))),"")</f>
        <v/>
      </c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s="21" customFormat="1" ht="20.100000000000001" customHeight="1" x14ac:dyDescent="0.2">
      <c r="A70" s="31"/>
      <c r="B70" s="32"/>
      <c r="C70" s="33"/>
      <c r="D70" s="34"/>
      <c r="E70" s="35"/>
      <c r="F70" s="36"/>
      <c r="G70" s="36"/>
      <c r="H70" s="37">
        <f t="shared" ref="H70:H129" si="3">IF(H69="","",H69+F70-G70)</f>
        <v>0</v>
      </c>
      <c r="I70" s="38" t="str">
        <f t="shared" si="2"/>
        <v/>
      </c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s="21" customFormat="1" ht="20.100000000000001" customHeight="1" x14ac:dyDescent="0.2">
      <c r="A71" s="31"/>
      <c r="B71" s="32"/>
      <c r="C71" s="33"/>
      <c r="D71" s="34"/>
      <c r="E71" s="35"/>
      <c r="F71" s="36"/>
      <c r="G71" s="36"/>
      <c r="H71" s="37">
        <f t="shared" si="3"/>
        <v>0</v>
      </c>
      <c r="I71" s="38" t="str">
        <f t="shared" si="2"/>
        <v/>
      </c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s="21" customFormat="1" ht="20.100000000000001" customHeight="1" x14ac:dyDescent="0.2">
      <c r="A72" s="31"/>
      <c r="B72" s="32"/>
      <c r="C72" s="33"/>
      <c r="D72" s="34"/>
      <c r="E72" s="35"/>
      <c r="F72" s="36"/>
      <c r="G72" s="36"/>
      <c r="H72" s="37">
        <f t="shared" si="3"/>
        <v>0</v>
      </c>
      <c r="I72" s="38" t="str">
        <f t="shared" si="2"/>
        <v/>
      </c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s="21" customFormat="1" ht="20.100000000000001" customHeight="1" x14ac:dyDescent="0.2">
      <c r="A73" s="31"/>
      <c r="B73" s="32"/>
      <c r="C73" s="33"/>
      <c r="D73" s="34"/>
      <c r="E73" s="35"/>
      <c r="F73" s="36"/>
      <c r="G73" s="36"/>
      <c r="H73" s="37">
        <f t="shared" si="3"/>
        <v>0</v>
      </c>
      <c r="I73" s="38" t="str">
        <f t="shared" si="2"/>
        <v/>
      </c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s="21" customFormat="1" ht="20.100000000000001" customHeight="1" x14ac:dyDescent="0.2">
      <c r="A74" s="31"/>
      <c r="B74" s="32"/>
      <c r="C74" s="33"/>
      <c r="D74" s="34"/>
      <c r="E74" s="35"/>
      <c r="F74" s="36"/>
      <c r="G74" s="36"/>
      <c r="H74" s="37">
        <f t="shared" si="3"/>
        <v>0</v>
      </c>
      <c r="I74" s="38" t="str">
        <f t="shared" si="2"/>
        <v/>
      </c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s="21" customFormat="1" ht="20.100000000000001" customHeight="1" x14ac:dyDescent="0.2">
      <c r="A75" s="31"/>
      <c r="B75" s="32"/>
      <c r="C75" s="33"/>
      <c r="D75" s="34"/>
      <c r="E75" s="35"/>
      <c r="F75" s="36"/>
      <c r="G75" s="36"/>
      <c r="H75" s="37">
        <f t="shared" si="3"/>
        <v>0</v>
      </c>
      <c r="I75" s="38" t="str">
        <f t="shared" si="2"/>
        <v/>
      </c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s="21" customFormat="1" ht="20.100000000000001" customHeight="1" x14ac:dyDescent="0.2">
      <c r="A76" s="31"/>
      <c r="B76" s="32"/>
      <c r="C76" s="33"/>
      <c r="D76" s="34"/>
      <c r="E76" s="35"/>
      <c r="F76" s="36"/>
      <c r="G76" s="36"/>
      <c r="H76" s="37">
        <f t="shared" si="3"/>
        <v>0</v>
      </c>
      <c r="I76" s="38" t="str">
        <f t="shared" si="2"/>
        <v/>
      </c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s="21" customFormat="1" ht="20.100000000000001" customHeight="1" x14ac:dyDescent="0.2">
      <c r="A77" s="31"/>
      <c r="B77" s="32"/>
      <c r="C77" s="33"/>
      <c r="D77" s="34"/>
      <c r="E77" s="35"/>
      <c r="F77" s="36"/>
      <c r="G77" s="36"/>
      <c r="H77" s="37">
        <f t="shared" si="3"/>
        <v>0</v>
      </c>
      <c r="I77" s="38" t="str">
        <f t="shared" si="2"/>
        <v/>
      </c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s="21" customFormat="1" ht="20.100000000000001" customHeight="1" x14ac:dyDescent="0.2">
      <c r="A78" s="31"/>
      <c r="B78" s="32"/>
      <c r="C78" s="33"/>
      <c r="D78" s="34"/>
      <c r="E78" s="35"/>
      <c r="F78" s="36"/>
      <c r="G78" s="36"/>
      <c r="H78" s="37">
        <f t="shared" si="3"/>
        <v>0</v>
      </c>
      <c r="I78" s="38" t="str">
        <f t="shared" si="2"/>
        <v/>
      </c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s="21" customFormat="1" ht="20.100000000000001" customHeight="1" x14ac:dyDescent="0.2">
      <c r="A79" s="31"/>
      <c r="B79" s="32"/>
      <c r="C79" s="33"/>
      <c r="D79" s="34"/>
      <c r="E79" s="35"/>
      <c r="F79" s="36"/>
      <c r="G79" s="36"/>
      <c r="H79" s="37">
        <f t="shared" si="3"/>
        <v>0</v>
      </c>
      <c r="I79" s="38" t="str">
        <f t="shared" si="2"/>
        <v/>
      </c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s="21" customFormat="1" ht="20.100000000000001" customHeight="1" x14ac:dyDescent="0.2">
      <c r="A80" s="31"/>
      <c r="B80" s="32"/>
      <c r="C80" s="33"/>
      <c r="D80" s="34"/>
      <c r="E80" s="35"/>
      <c r="F80" s="36"/>
      <c r="G80" s="36"/>
      <c r="H80" s="37">
        <f t="shared" si="3"/>
        <v>0</v>
      </c>
      <c r="I80" s="38" t="str">
        <f t="shared" si="2"/>
        <v/>
      </c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s="21" customFormat="1" ht="20.100000000000001" customHeight="1" x14ac:dyDescent="0.2">
      <c r="A81" s="31"/>
      <c r="B81" s="32"/>
      <c r="C81" s="33"/>
      <c r="D81" s="34"/>
      <c r="E81" s="35"/>
      <c r="F81" s="36"/>
      <c r="G81" s="36"/>
      <c r="H81" s="37">
        <f t="shared" si="3"/>
        <v>0</v>
      </c>
      <c r="I81" s="38" t="str">
        <f t="shared" si="2"/>
        <v/>
      </c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s="21" customFormat="1" ht="20.100000000000001" customHeight="1" x14ac:dyDescent="0.2">
      <c r="A82" s="31"/>
      <c r="B82" s="32"/>
      <c r="C82" s="33"/>
      <c r="D82" s="34"/>
      <c r="E82" s="35"/>
      <c r="F82" s="36"/>
      <c r="G82" s="36"/>
      <c r="H82" s="37">
        <f t="shared" si="3"/>
        <v>0</v>
      </c>
      <c r="I82" s="38" t="str">
        <f t="shared" si="2"/>
        <v/>
      </c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s="21" customFormat="1" ht="20.100000000000001" customHeight="1" x14ac:dyDescent="0.2">
      <c r="A83" s="31"/>
      <c r="B83" s="32"/>
      <c r="C83" s="33"/>
      <c r="D83" s="34"/>
      <c r="E83" s="35"/>
      <c r="F83" s="36"/>
      <c r="G83" s="36"/>
      <c r="H83" s="37">
        <f t="shared" si="3"/>
        <v>0</v>
      </c>
      <c r="I83" s="38" t="str">
        <f t="shared" si="2"/>
        <v/>
      </c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s="21" customFormat="1" ht="20.100000000000001" customHeight="1" x14ac:dyDescent="0.2">
      <c r="A84" s="31"/>
      <c r="B84" s="32"/>
      <c r="C84" s="33"/>
      <c r="D84" s="34"/>
      <c r="E84" s="35"/>
      <c r="F84" s="36"/>
      <c r="G84" s="36"/>
      <c r="H84" s="37">
        <f t="shared" si="3"/>
        <v>0</v>
      </c>
      <c r="I84" s="38" t="str">
        <f t="shared" si="2"/>
        <v/>
      </c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s="21" customFormat="1" ht="20.100000000000001" customHeight="1" x14ac:dyDescent="0.2">
      <c r="A85" s="31"/>
      <c r="B85" s="32"/>
      <c r="C85" s="33"/>
      <c r="D85" s="34"/>
      <c r="E85" s="35"/>
      <c r="F85" s="36"/>
      <c r="G85" s="36"/>
      <c r="H85" s="37">
        <f t="shared" si="3"/>
        <v>0</v>
      </c>
      <c r="I85" s="38" t="str">
        <f t="shared" si="2"/>
        <v/>
      </c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s="21" customFormat="1" ht="20.100000000000001" customHeight="1" x14ac:dyDescent="0.2">
      <c r="A86" s="31"/>
      <c r="B86" s="32"/>
      <c r="C86" s="33"/>
      <c r="D86" s="34"/>
      <c r="E86" s="35"/>
      <c r="F86" s="36"/>
      <c r="G86" s="36"/>
      <c r="H86" s="37">
        <f t="shared" si="3"/>
        <v>0</v>
      </c>
      <c r="I86" s="38" t="str">
        <f t="shared" si="2"/>
        <v/>
      </c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s="21" customFormat="1" ht="20.100000000000001" customHeight="1" x14ac:dyDescent="0.2">
      <c r="A87" s="31"/>
      <c r="B87" s="32"/>
      <c r="C87" s="33"/>
      <c r="D87" s="34"/>
      <c r="E87" s="35"/>
      <c r="F87" s="36"/>
      <c r="G87" s="36"/>
      <c r="H87" s="37">
        <f t="shared" si="3"/>
        <v>0</v>
      </c>
      <c r="I87" s="38" t="str">
        <f t="shared" si="2"/>
        <v/>
      </c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s="21" customFormat="1" ht="20.100000000000001" customHeight="1" x14ac:dyDescent="0.2">
      <c r="A88" s="31"/>
      <c r="B88" s="32"/>
      <c r="C88" s="33"/>
      <c r="D88" s="34"/>
      <c r="E88" s="35"/>
      <c r="F88" s="36"/>
      <c r="G88" s="36"/>
      <c r="H88" s="37">
        <f t="shared" si="3"/>
        <v>0</v>
      </c>
      <c r="I88" s="38" t="str">
        <f t="shared" si="2"/>
        <v/>
      </c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s="21" customFormat="1" ht="20.100000000000001" customHeight="1" x14ac:dyDescent="0.2">
      <c r="A89" s="31"/>
      <c r="B89" s="32"/>
      <c r="C89" s="33"/>
      <c r="D89" s="34"/>
      <c r="E89" s="35"/>
      <c r="F89" s="36"/>
      <c r="G89" s="36"/>
      <c r="H89" s="37">
        <f t="shared" si="3"/>
        <v>0</v>
      </c>
      <c r="I89" s="38" t="str">
        <f t="shared" si="2"/>
        <v/>
      </c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s="21" customFormat="1" ht="20.100000000000001" customHeight="1" x14ac:dyDescent="0.2">
      <c r="A90" s="31"/>
      <c r="B90" s="32"/>
      <c r="C90" s="33"/>
      <c r="D90" s="34"/>
      <c r="E90" s="35"/>
      <c r="F90" s="36"/>
      <c r="G90" s="36"/>
      <c r="H90" s="37">
        <f t="shared" si="3"/>
        <v>0</v>
      </c>
      <c r="I90" s="38" t="str">
        <f t="shared" si="2"/>
        <v/>
      </c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s="21" customFormat="1" ht="20.100000000000001" customHeight="1" x14ac:dyDescent="0.2">
      <c r="A91" s="31"/>
      <c r="B91" s="32"/>
      <c r="C91" s="33"/>
      <c r="D91" s="34"/>
      <c r="E91" s="35"/>
      <c r="F91" s="36"/>
      <c r="G91" s="36"/>
      <c r="H91" s="37">
        <f t="shared" si="3"/>
        <v>0</v>
      </c>
      <c r="I91" s="38" t="str">
        <f t="shared" si="2"/>
        <v/>
      </c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s="21" customFormat="1" ht="20.100000000000001" customHeight="1" x14ac:dyDescent="0.2">
      <c r="A92" s="31"/>
      <c r="B92" s="32"/>
      <c r="C92" s="33"/>
      <c r="D92" s="34"/>
      <c r="E92" s="35"/>
      <c r="F92" s="36"/>
      <c r="G92" s="36"/>
      <c r="H92" s="37">
        <f t="shared" si="3"/>
        <v>0</v>
      </c>
      <c r="I92" s="38" t="str">
        <f t="shared" si="2"/>
        <v/>
      </c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s="21" customFormat="1" ht="20.100000000000001" customHeight="1" x14ac:dyDescent="0.2">
      <c r="A93" s="31"/>
      <c r="B93" s="32"/>
      <c r="C93" s="33"/>
      <c r="D93" s="34"/>
      <c r="E93" s="35"/>
      <c r="F93" s="36"/>
      <c r="G93" s="36"/>
      <c r="H93" s="37">
        <f t="shared" si="3"/>
        <v>0</v>
      </c>
      <c r="I93" s="38" t="str">
        <f t="shared" si="2"/>
        <v/>
      </c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s="21" customFormat="1" ht="20.100000000000001" customHeight="1" x14ac:dyDescent="0.2">
      <c r="A94" s="31"/>
      <c r="B94" s="32"/>
      <c r="C94" s="33"/>
      <c r="D94" s="34"/>
      <c r="E94" s="35"/>
      <c r="F94" s="36"/>
      <c r="G94" s="36"/>
      <c r="H94" s="37">
        <f t="shared" si="3"/>
        <v>0</v>
      </c>
      <c r="I94" s="38" t="str">
        <f t="shared" si="2"/>
        <v/>
      </c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s="21" customFormat="1" ht="20.100000000000001" customHeight="1" x14ac:dyDescent="0.2">
      <c r="A95" s="31"/>
      <c r="B95" s="32"/>
      <c r="C95" s="33"/>
      <c r="D95" s="34"/>
      <c r="E95" s="35"/>
      <c r="F95" s="36"/>
      <c r="G95" s="36"/>
      <c r="H95" s="37">
        <f t="shared" si="3"/>
        <v>0</v>
      </c>
      <c r="I95" s="38" t="str">
        <f t="shared" si="2"/>
        <v/>
      </c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s="21" customFormat="1" ht="20.100000000000001" customHeight="1" x14ac:dyDescent="0.2">
      <c r="A96" s="31"/>
      <c r="B96" s="32"/>
      <c r="C96" s="33"/>
      <c r="D96" s="34"/>
      <c r="E96" s="35"/>
      <c r="F96" s="36"/>
      <c r="G96" s="36"/>
      <c r="H96" s="37">
        <f t="shared" si="3"/>
        <v>0</v>
      </c>
      <c r="I96" s="38" t="str">
        <f t="shared" si="2"/>
        <v/>
      </c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s="21" customFormat="1" ht="20.100000000000001" customHeight="1" x14ac:dyDescent="0.2">
      <c r="A97" s="31"/>
      <c r="B97" s="32"/>
      <c r="C97" s="33"/>
      <c r="D97" s="34"/>
      <c r="E97" s="35"/>
      <c r="F97" s="36"/>
      <c r="G97" s="36"/>
      <c r="H97" s="37">
        <f t="shared" si="3"/>
        <v>0</v>
      </c>
      <c r="I97" s="38" t="str">
        <f t="shared" si="2"/>
        <v/>
      </c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s="21" customFormat="1" ht="20.100000000000001" customHeight="1" x14ac:dyDescent="0.2">
      <c r="A98" s="31"/>
      <c r="B98" s="32"/>
      <c r="C98" s="33"/>
      <c r="D98" s="34"/>
      <c r="E98" s="35"/>
      <c r="F98" s="36"/>
      <c r="G98" s="36"/>
      <c r="H98" s="37">
        <f t="shared" si="3"/>
        <v>0</v>
      </c>
      <c r="I98" s="38" t="str">
        <f t="shared" si="2"/>
        <v/>
      </c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s="21" customFormat="1" ht="20.100000000000001" customHeight="1" x14ac:dyDescent="0.2">
      <c r="A99" s="31"/>
      <c r="B99" s="32"/>
      <c r="C99" s="33"/>
      <c r="D99" s="34"/>
      <c r="E99" s="35"/>
      <c r="F99" s="36"/>
      <c r="G99" s="36"/>
      <c r="H99" s="37">
        <f t="shared" si="3"/>
        <v>0</v>
      </c>
      <c r="I99" s="38" t="str">
        <f t="shared" si="2"/>
        <v/>
      </c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s="21" customFormat="1" ht="20.100000000000001" customHeight="1" x14ac:dyDescent="0.2">
      <c r="A100" s="31"/>
      <c r="B100" s="32"/>
      <c r="C100" s="33"/>
      <c r="D100" s="34"/>
      <c r="E100" s="35"/>
      <c r="F100" s="36"/>
      <c r="G100" s="36"/>
      <c r="H100" s="37">
        <f t="shared" si="3"/>
        <v>0</v>
      </c>
      <c r="I100" s="38" t="str">
        <f t="shared" si="2"/>
        <v/>
      </c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s="21" customFormat="1" ht="20.100000000000001" customHeight="1" x14ac:dyDescent="0.2">
      <c r="A101" s="31"/>
      <c r="B101" s="32"/>
      <c r="C101" s="33"/>
      <c r="D101" s="34"/>
      <c r="E101" s="35"/>
      <c r="F101" s="36"/>
      <c r="G101" s="36"/>
      <c r="H101" s="37">
        <f t="shared" si="3"/>
        <v>0</v>
      </c>
      <c r="I101" s="38" t="str">
        <f t="shared" si="2"/>
        <v/>
      </c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s="21" customFormat="1" ht="20.100000000000001" customHeight="1" x14ac:dyDescent="0.2">
      <c r="A102" s="31"/>
      <c r="B102" s="32"/>
      <c r="C102" s="33"/>
      <c r="D102" s="34"/>
      <c r="E102" s="35"/>
      <c r="F102" s="36"/>
      <c r="G102" s="36"/>
      <c r="H102" s="37">
        <f t="shared" si="3"/>
        <v>0</v>
      </c>
      <c r="I102" s="38" t="str">
        <f t="shared" si="2"/>
        <v/>
      </c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s="21" customFormat="1" ht="20.100000000000001" customHeight="1" x14ac:dyDescent="0.2">
      <c r="A103" s="31"/>
      <c r="B103" s="32"/>
      <c r="C103" s="33"/>
      <c r="D103" s="34"/>
      <c r="E103" s="35"/>
      <c r="F103" s="36"/>
      <c r="G103" s="36"/>
      <c r="H103" s="37">
        <f t="shared" si="3"/>
        <v>0</v>
      </c>
      <c r="I103" s="38" t="str">
        <f t="shared" si="2"/>
        <v/>
      </c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s="21" customFormat="1" ht="20.100000000000001" customHeight="1" x14ac:dyDescent="0.2">
      <c r="A104" s="31"/>
      <c r="B104" s="32"/>
      <c r="C104" s="33"/>
      <c r="D104" s="34"/>
      <c r="E104" s="35"/>
      <c r="F104" s="36"/>
      <c r="G104" s="36"/>
      <c r="H104" s="37">
        <f t="shared" si="3"/>
        <v>0</v>
      </c>
      <c r="I104" s="38" t="str">
        <f t="shared" si="2"/>
        <v/>
      </c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s="21" customFormat="1" ht="20.100000000000001" customHeight="1" x14ac:dyDescent="0.2">
      <c r="A105" s="31"/>
      <c r="B105" s="32"/>
      <c r="C105" s="33"/>
      <c r="D105" s="34"/>
      <c r="E105" s="35"/>
      <c r="F105" s="36"/>
      <c r="G105" s="36"/>
      <c r="H105" s="37">
        <f t="shared" si="3"/>
        <v>0</v>
      </c>
      <c r="I105" s="38" t="str">
        <f t="shared" si="2"/>
        <v/>
      </c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s="21" customFormat="1" ht="20.100000000000001" customHeight="1" x14ac:dyDescent="0.2">
      <c r="A106" s="31"/>
      <c r="B106" s="32"/>
      <c r="C106" s="33"/>
      <c r="D106" s="34"/>
      <c r="E106" s="35"/>
      <c r="F106" s="36"/>
      <c r="G106" s="36"/>
      <c r="H106" s="37">
        <f t="shared" si="3"/>
        <v>0</v>
      </c>
      <c r="I106" s="38" t="str">
        <f t="shared" si="2"/>
        <v/>
      </c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s="21" customFormat="1" ht="20.100000000000001" customHeight="1" x14ac:dyDescent="0.2">
      <c r="A107" s="31"/>
      <c r="B107" s="32"/>
      <c r="C107" s="33"/>
      <c r="D107" s="34"/>
      <c r="E107" s="35"/>
      <c r="F107" s="36"/>
      <c r="G107" s="36"/>
      <c r="H107" s="37">
        <f t="shared" si="3"/>
        <v>0</v>
      </c>
      <c r="I107" s="38" t="str">
        <f t="shared" si="2"/>
        <v/>
      </c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s="21" customFormat="1" ht="20.100000000000001" customHeight="1" x14ac:dyDescent="0.2">
      <c r="A108" s="31"/>
      <c r="B108" s="32"/>
      <c r="C108" s="33"/>
      <c r="D108" s="34"/>
      <c r="E108" s="35"/>
      <c r="F108" s="36"/>
      <c r="G108" s="36"/>
      <c r="H108" s="37">
        <f t="shared" si="3"/>
        <v>0</v>
      </c>
      <c r="I108" s="38" t="str">
        <f t="shared" si="2"/>
        <v/>
      </c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s="21" customFormat="1" ht="20.100000000000001" customHeight="1" x14ac:dyDescent="0.2">
      <c r="A109" s="31"/>
      <c r="B109" s="32"/>
      <c r="C109" s="33"/>
      <c r="D109" s="34"/>
      <c r="E109" s="35"/>
      <c r="F109" s="36"/>
      <c r="G109" s="36"/>
      <c r="H109" s="37">
        <f t="shared" si="3"/>
        <v>0</v>
      </c>
      <c r="I109" s="38" t="str">
        <f t="shared" si="2"/>
        <v/>
      </c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s="21" customFormat="1" ht="20.100000000000001" customHeight="1" x14ac:dyDescent="0.2">
      <c r="A110" s="31"/>
      <c r="B110" s="32"/>
      <c r="C110" s="33"/>
      <c r="D110" s="34"/>
      <c r="E110" s="35"/>
      <c r="F110" s="36"/>
      <c r="G110" s="36"/>
      <c r="H110" s="37">
        <f t="shared" si="3"/>
        <v>0</v>
      </c>
      <c r="I110" s="38" t="str">
        <f t="shared" si="2"/>
        <v/>
      </c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s="21" customFormat="1" ht="20.100000000000001" customHeight="1" x14ac:dyDescent="0.2">
      <c r="A111" s="31"/>
      <c r="B111" s="32"/>
      <c r="C111" s="33"/>
      <c r="D111" s="34"/>
      <c r="E111" s="35"/>
      <c r="F111" s="36"/>
      <c r="G111" s="36"/>
      <c r="H111" s="37">
        <f t="shared" si="3"/>
        <v>0</v>
      </c>
      <c r="I111" s="38" t="str">
        <f t="shared" si="2"/>
        <v/>
      </c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s="21" customFormat="1" ht="20.100000000000001" customHeight="1" x14ac:dyDescent="0.2">
      <c r="A112" s="31"/>
      <c r="B112" s="32"/>
      <c r="C112" s="33"/>
      <c r="D112" s="34"/>
      <c r="E112" s="35"/>
      <c r="F112" s="36"/>
      <c r="G112" s="36"/>
      <c r="H112" s="37">
        <f t="shared" si="3"/>
        <v>0</v>
      </c>
      <c r="I112" s="38" t="str">
        <f t="shared" si="2"/>
        <v/>
      </c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s="21" customFormat="1" ht="20.100000000000001" customHeight="1" x14ac:dyDescent="0.2">
      <c r="A113" s="31"/>
      <c r="B113" s="32"/>
      <c r="C113" s="33"/>
      <c r="D113" s="34"/>
      <c r="E113" s="35"/>
      <c r="F113" s="36"/>
      <c r="G113" s="36"/>
      <c r="H113" s="37">
        <f t="shared" si="3"/>
        <v>0</v>
      </c>
      <c r="I113" s="38" t="str">
        <f t="shared" si="2"/>
        <v/>
      </c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s="21" customFormat="1" ht="20.100000000000001" customHeight="1" x14ac:dyDescent="0.2">
      <c r="A114" s="31"/>
      <c r="B114" s="32"/>
      <c r="C114" s="33"/>
      <c r="D114" s="34"/>
      <c r="E114" s="35"/>
      <c r="F114" s="36"/>
      <c r="G114" s="36"/>
      <c r="H114" s="37">
        <f t="shared" si="3"/>
        <v>0</v>
      </c>
      <c r="I114" s="38" t="str">
        <f t="shared" si="2"/>
        <v/>
      </c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s="21" customFormat="1" ht="20.100000000000001" customHeight="1" x14ac:dyDescent="0.2">
      <c r="A115" s="31"/>
      <c r="B115" s="32"/>
      <c r="C115" s="33"/>
      <c r="D115" s="34"/>
      <c r="E115" s="35"/>
      <c r="F115" s="36"/>
      <c r="G115" s="36"/>
      <c r="H115" s="37">
        <f t="shared" si="3"/>
        <v>0</v>
      </c>
      <c r="I115" s="38" t="str">
        <f t="shared" si="2"/>
        <v/>
      </c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s="21" customFormat="1" ht="20.100000000000001" customHeight="1" x14ac:dyDescent="0.2">
      <c r="A116" s="31"/>
      <c r="B116" s="32"/>
      <c r="C116" s="33"/>
      <c r="D116" s="34"/>
      <c r="E116" s="35"/>
      <c r="F116" s="36"/>
      <c r="G116" s="36"/>
      <c r="H116" s="37">
        <f t="shared" si="3"/>
        <v>0</v>
      </c>
      <c r="I116" s="38" t="str">
        <f t="shared" si="2"/>
        <v/>
      </c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s="21" customFormat="1" ht="20.100000000000001" customHeight="1" x14ac:dyDescent="0.2">
      <c r="A117" s="31"/>
      <c r="B117" s="32"/>
      <c r="C117" s="33"/>
      <c r="D117" s="34"/>
      <c r="E117" s="35"/>
      <c r="F117" s="36"/>
      <c r="G117" s="36"/>
      <c r="H117" s="37">
        <f t="shared" si="3"/>
        <v>0</v>
      </c>
      <c r="I117" s="38" t="str">
        <f t="shared" si="2"/>
        <v/>
      </c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s="21" customFormat="1" ht="20.100000000000001" customHeight="1" x14ac:dyDescent="0.2">
      <c r="A118" s="31"/>
      <c r="B118" s="32"/>
      <c r="C118" s="33"/>
      <c r="D118" s="34"/>
      <c r="E118" s="35"/>
      <c r="F118" s="36"/>
      <c r="G118" s="36"/>
      <c r="H118" s="37">
        <f t="shared" si="3"/>
        <v>0</v>
      </c>
      <c r="I118" s="38" t="str">
        <f t="shared" si="2"/>
        <v/>
      </c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s="21" customFormat="1" ht="20.100000000000001" customHeight="1" x14ac:dyDescent="0.2">
      <c r="A119" s="31"/>
      <c r="B119" s="32"/>
      <c r="C119" s="33"/>
      <c r="D119" s="34"/>
      <c r="E119" s="35"/>
      <c r="F119" s="36"/>
      <c r="G119" s="36"/>
      <c r="H119" s="37">
        <f t="shared" si="3"/>
        <v>0</v>
      </c>
      <c r="I119" s="38" t="str">
        <f t="shared" si="2"/>
        <v/>
      </c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s="21" customFormat="1" ht="20.100000000000001" customHeight="1" x14ac:dyDescent="0.2">
      <c r="A120" s="31"/>
      <c r="B120" s="32"/>
      <c r="C120" s="33"/>
      <c r="D120" s="34"/>
      <c r="E120" s="35"/>
      <c r="F120" s="36"/>
      <c r="G120" s="36"/>
      <c r="H120" s="37">
        <f t="shared" si="3"/>
        <v>0</v>
      </c>
      <c r="I120" s="38" t="str">
        <f t="shared" si="2"/>
        <v/>
      </c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s="21" customFormat="1" ht="20.100000000000001" customHeight="1" x14ac:dyDescent="0.2">
      <c r="A121" s="31"/>
      <c r="B121" s="32"/>
      <c r="C121" s="33"/>
      <c r="D121" s="34"/>
      <c r="E121" s="35"/>
      <c r="F121" s="36"/>
      <c r="G121" s="36"/>
      <c r="H121" s="37">
        <f t="shared" si="3"/>
        <v>0</v>
      </c>
      <c r="I121" s="38" t="str">
        <f t="shared" si="2"/>
        <v/>
      </c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s="21" customFormat="1" ht="20.100000000000001" customHeight="1" x14ac:dyDescent="0.2">
      <c r="A122" s="31"/>
      <c r="B122" s="32"/>
      <c r="C122" s="33"/>
      <c r="D122" s="34"/>
      <c r="E122" s="35"/>
      <c r="F122" s="36"/>
      <c r="G122" s="36"/>
      <c r="H122" s="37">
        <f t="shared" si="3"/>
        <v>0</v>
      </c>
      <c r="I122" s="38" t="str">
        <f t="shared" si="2"/>
        <v/>
      </c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s="21" customFormat="1" ht="20.100000000000001" customHeight="1" x14ac:dyDescent="0.2">
      <c r="A123" s="31"/>
      <c r="B123" s="32"/>
      <c r="C123" s="33"/>
      <c r="D123" s="34"/>
      <c r="E123" s="35"/>
      <c r="F123" s="36"/>
      <c r="G123" s="36"/>
      <c r="H123" s="37">
        <f t="shared" si="3"/>
        <v>0</v>
      </c>
      <c r="I123" s="38" t="str">
        <f t="shared" si="2"/>
        <v/>
      </c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s="21" customFormat="1" ht="20.100000000000001" customHeight="1" x14ac:dyDescent="0.2">
      <c r="A124" s="31"/>
      <c r="B124" s="32"/>
      <c r="C124" s="33"/>
      <c r="D124" s="34"/>
      <c r="E124" s="35"/>
      <c r="F124" s="36"/>
      <c r="G124" s="36"/>
      <c r="H124" s="37">
        <f t="shared" si="3"/>
        <v>0</v>
      </c>
      <c r="I124" s="38" t="str">
        <f t="shared" si="2"/>
        <v/>
      </c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s="21" customFormat="1" ht="20.100000000000001" customHeight="1" x14ac:dyDescent="0.2">
      <c r="A125" s="31"/>
      <c r="B125" s="32"/>
      <c r="C125" s="33"/>
      <c r="D125" s="34"/>
      <c r="E125" s="35"/>
      <c r="F125" s="36"/>
      <c r="G125" s="36"/>
      <c r="H125" s="37">
        <f t="shared" si="3"/>
        <v>0</v>
      </c>
      <c r="I125" s="38" t="str">
        <f t="shared" si="2"/>
        <v/>
      </c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s="21" customFormat="1" ht="20.100000000000001" customHeight="1" x14ac:dyDescent="0.2">
      <c r="A126" s="31"/>
      <c r="B126" s="32"/>
      <c r="C126" s="33"/>
      <c r="D126" s="34"/>
      <c r="E126" s="35"/>
      <c r="F126" s="36"/>
      <c r="G126" s="36"/>
      <c r="H126" s="37">
        <f t="shared" si="3"/>
        <v>0</v>
      </c>
      <c r="I126" s="38" t="str">
        <f t="shared" si="2"/>
        <v/>
      </c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s="21" customFormat="1" ht="20.100000000000001" customHeight="1" x14ac:dyDescent="0.2">
      <c r="A127" s="31"/>
      <c r="B127" s="32"/>
      <c r="C127" s="33"/>
      <c r="D127" s="34"/>
      <c r="E127" s="35"/>
      <c r="F127" s="36"/>
      <c r="G127" s="36"/>
      <c r="H127" s="37">
        <f t="shared" si="3"/>
        <v>0</v>
      </c>
      <c r="I127" s="38" t="str">
        <f t="shared" si="2"/>
        <v/>
      </c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s="21" customFormat="1" ht="20.100000000000001" customHeight="1" x14ac:dyDescent="0.2">
      <c r="A128" s="31"/>
      <c r="B128" s="32"/>
      <c r="C128" s="33"/>
      <c r="D128" s="34"/>
      <c r="E128" s="35"/>
      <c r="F128" s="36"/>
      <c r="G128" s="36"/>
      <c r="H128" s="37">
        <f t="shared" si="3"/>
        <v>0</v>
      </c>
      <c r="I128" s="38" t="str">
        <f t="shared" si="2"/>
        <v/>
      </c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s="21" customFormat="1" ht="20.100000000000001" customHeight="1" x14ac:dyDescent="0.2">
      <c r="A129" s="31"/>
      <c r="B129" s="32"/>
      <c r="C129" s="33"/>
      <c r="D129" s="34"/>
      <c r="E129" s="35"/>
      <c r="F129" s="36"/>
      <c r="G129" s="36"/>
      <c r="H129" s="37">
        <f t="shared" si="3"/>
        <v>0</v>
      </c>
      <c r="I129" s="38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s="21" customFormat="1" ht="20.100000000000001" customHeight="1" x14ac:dyDescent="0.2">
      <c r="A130" s="31"/>
      <c r="B130" s="32"/>
      <c r="C130" s="33"/>
      <c r="D130" s="34"/>
      <c r="E130" s="35"/>
      <c r="F130" s="36"/>
      <c r="G130" s="36"/>
      <c r="H130" s="37">
        <f t="shared" ref="H130:H138" si="4">IF(H129="","",H129+F130-G130)</f>
        <v>0</v>
      </c>
      <c r="I130" s="38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s="21" customFormat="1" ht="20.100000000000001" customHeight="1" x14ac:dyDescent="0.2">
      <c r="A131" s="31"/>
      <c r="B131" s="32"/>
      <c r="C131" s="33"/>
      <c r="D131" s="34"/>
      <c r="E131" s="35"/>
      <c r="F131" s="36"/>
      <c r="G131" s="36"/>
      <c r="H131" s="37">
        <f t="shared" si="4"/>
        <v>0</v>
      </c>
      <c r="I131" s="38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s="21" customFormat="1" ht="20.100000000000001" customHeight="1" x14ac:dyDescent="0.2">
      <c r="A132" s="31"/>
      <c r="B132" s="32"/>
      <c r="C132" s="33"/>
      <c r="D132" s="34"/>
      <c r="E132" s="35"/>
      <c r="F132" s="36"/>
      <c r="G132" s="36"/>
      <c r="H132" s="37">
        <f t="shared" si="4"/>
        <v>0</v>
      </c>
      <c r="I132" s="38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s="21" customFormat="1" ht="20.100000000000001" customHeight="1" x14ac:dyDescent="0.2">
      <c r="A133" s="31"/>
      <c r="B133" s="32"/>
      <c r="C133" s="33"/>
      <c r="D133" s="34"/>
      <c r="E133" s="35"/>
      <c r="F133" s="36"/>
      <c r="G133" s="36"/>
      <c r="H133" s="37">
        <f t="shared" si="4"/>
        <v>0</v>
      </c>
      <c r="I133" s="38" t="str">
        <f t="shared" ref="I133:I138" si="5">IF(D133&gt;2999,IF(D133&lt;4000,VLOOKUP(E133,$K$5:$L$10,2),IF(D133&gt;3999,IF(D133&lt;5000,VLOOKUP(E133,$K$12:$L$17,2),IF(D133&gt;4999,VLOOKUP(E133,$K$19:$L$24,2))))),"")</f>
        <v/>
      </c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s="21" customFormat="1" ht="20.100000000000001" customHeight="1" x14ac:dyDescent="0.2">
      <c r="A134" s="31"/>
      <c r="B134" s="32"/>
      <c r="C134" s="33"/>
      <c r="D134" s="34"/>
      <c r="E134" s="35"/>
      <c r="F134" s="36"/>
      <c r="G134" s="36"/>
      <c r="H134" s="37">
        <f t="shared" si="4"/>
        <v>0</v>
      </c>
      <c r="I134" s="38" t="str">
        <f t="shared" si="5"/>
        <v/>
      </c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s="21" customFormat="1" ht="20.100000000000001" customHeight="1" x14ac:dyDescent="0.2">
      <c r="A135" s="31"/>
      <c r="B135" s="32"/>
      <c r="C135" s="33"/>
      <c r="D135" s="34"/>
      <c r="E135" s="35"/>
      <c r="F135" s="36"/>
      <c r="G135" s="36"/>
      <c r="H135" s="37">
        <f t="shared" si="4"/>
        <v>0</v>
      </c>
      <c r="I135" s="38" t="str">
        <f t="shared" si="5"/>
        <v/>
      </c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s="21" customFormat="1" ht="20.100000000000001" customHeight="1" x14ac:dyDescent="0.2">
      <c r="A136" s="31"/>
      <c r="B136" s="32"/>
      <c r="C136" s="33"/>
      <c r="D136" s="34"/>
      <c r="E136" s="35"/>
      <c r="F136" s="36"/>
      <c r="G136" s="36"/>
      <c r="H136" s="37">
        <f t="shared" si="4"/>
        <v>0</v>
      </c>
      <c r="I136" s="38" t="str">
        <f t="shared" si="5"/>
        <v/>
      </c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s="21" customFormat="1" ht="20.100000000000001" customHeight="1" x14ac:dyDescent="0.2">
      <c r="A137" s="31"/>
      <c r="B137" s="32"/>
      <c r="C137" s="33"/>
      <c r="D137" s="34"/>
      <c r="E137" s="35"/>
      <c r="F137" s="36"/>
      <c r="G137" s="36"/>
      <c r="H137" s="37">
        <f t="shared" si="4"/>
        <v>0</v>
      </c>
      <c r="I137" s="38" t="str">
        <f t="shared" si="5"/>
        <v/>
      </c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s="21" customFormat="1" ht="20.100000000000001" customHeight="1" thickBot="1" x14ac:dyDescent="0.25">
      <c r="A138" s="31"/>
      <c r="B138" s="32"/>
      <c r="C138" s="33"/>
      <c r="D138" s="34"/>
      <c r="E138" s="35"/>
      <c r="F138" s="36"/>
      <c r="G138" s="36"/>
      <c r="H138" s="37">
        <f t="shared" si="4"/>
        <v>0</v>
      </c>
      <c r="I138" s="38" t="str">
        <f t="shared" si="5"/>
        <v/>
      </c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s="64" customFormat="1" ht="21.75" customHeight="1" thickBot="1" x14ac:dyDescent="0.25">
      <c r="A139" s="57"/>
      <c r="B139" s="58"/>
      <c r="C139" s="59" t="s">
        <v>47</v>
      </c>
      <c r="D139" s="60"/>
      <c r="E139" s="60"/>
      <c r="F139" s="61">
        <f>SUM(F5:F138)</f>
        <v>0</v>
      </c>
      <c r="G139" s="61">
        <f>SUM(G5:G138)</f>
        <v>0</v>
      </c>
      <c r="H139" s="62">
        <f>H138</f>
        <v>0</v>
      </c>
      <c r="I139" s="63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</row>
  </sheetData>
  <sheetProtection algorithmName="SHA-512" hashValue="s3xl68v578UQgRfvyC4tubIAawyt4h+t/oGpK3ndz0fGpVc39TiMygyrXZWW+LvQSK2QrVY3ZfenxmUiRrUS/g==" saltValue="fjZBCmUqug88Q4+EfZSDzQ==" spinCount="100000" sheet="1" selectLockedCells="1"/>
  <mergeCells count="4">
    <mergeCell ref="A1:D1"/>
    <mergeCell ref="E1:H1"/>
    <mergeCell ref="A2:D2"/>
    <mergeCell ref="E2:H2"/>
  </mergeCells>
  <conditionalFormatting sqref="A2">
    <cfRule type="containsText" dxfId="6" priority="7" operator="containsText" text="Firma">
      <formula>NOT(ISERROR(SEARCH("Firma",A2)))</formula>
    </cfRule>
    <cfRule type="containsBlanks" dxfId="5" priority="8">
      <formula>LEN(TRIM(A2))=0</formula>
    </cfRule>
  </conditionalFormatting>
  <conditionalFormatting sqref="A1:B1">
    <cfRule type="containsText" dxfId="4" priority="1" operator="containsText" text="Kassabuch / Postbuch / Bankbuch">
      <formula>NOT(ISERROR(SEARCH("Kassabuch / Postbuch / Bankbuch",A1)))</formula>
    </cfRule>
    <cfRule type="containsBlanks" dxfId="3" priority="2">
      <formula>LEN(TRIM(A1))=0</formula>
    </cfRule>
  </conditionalFormatting>
  <conditionalFormatting sqref="H4:H139">
    <cfRule type="cellIs" dxfId="0" priority="10" operator="lessThan">
      <formula>0</formula>
    </cfRule>
  </conditionalFormatting>
  <dataValidations count="3">
    <dataValidation allowBlank="1" showErrorMessage="1" promptTitle="Firmenname" prompt="Kann im Arbeitsblatt &quot;Januar&quot; erfasst werden." sqref="E1:H1" xr:uid="{00000000-0002-0000-0B00-000000000000}"/>
    <dataValidation allowBlank="1" showErrorMessage="1" sqref="A1:D1" xr:uid="{00000000-0002-0000-0B00-000001000000}"/>
    <dataValidation type="list" allowBlank="1" showInputMessage="1" showErrorMessage="1" prompt="Choisir taux de TVA" sqref="E5:E138" xr:uid="{00000000-0002-0000-0B00-000002000000}">
      <formula1>$K$4:$K$10</formula1>
    </dataValidation>
  </dataValidations>
  <pageMargins left="0.59055118110236227" right="0.19685039370078741" top="0.59055118110236227" bottom="0.78740157480314965" header="0.31496062992125984" footer="0.31496062992125984"/>
  <pageSetup paperSize="9" orientation="portrait" horizontalDpi="4294967292" r:id="rId1"/>
  <headerFooter alignWithMargins="0">
    <oddFooter>&amp;L&amp;G&amp;C&amp;"Segoe UI,Standard"&amp;9&amp;K1D71B8Bern | Biel/Bienne&amp;R&amp;"Segoe UI,Standard"&amp;K1D71B8Page &amp;P de &amp;N</oddFoot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text="Firma" id="{F010AC7D-9F2E-4414-96C1-5B54FFDA7EF5}">
            <xm:f>NOT(ISERROR(SEARCH("Firma",Janvier!B2)))</xm:f>
            <x14:dxf>
              <font>
                <b/>
                <i val="0"/>
              </font>
              <fill>
                <patternFill>
                  <bgColor theme="3" tint="0.79998168889431442"/>
                </patternFill>
              </fill>
            </x14:dxf>
          </x14:cfRule>
          <x14:cfRule type="containsBlanks" priority="5" id="{0AB3512C-8A4B-46E6-82E3-2E6928978412}">
            <xm:f>LEN(TRIM(Janvier!B2))=0</xm:f>
            <x14:dxf>
              <fill>
                <patternFill>
                  <bgColor theme="3" tint="0.79998168889431442"/>
                </patternFill>
              </fill>
            </x14:dxf>
          </x14:cfRule>
          <xm:sqref>B2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date" allowBlank="1" showErrorMessage="1" errorTitle="Falsches Datum" error="Falsches Datum erfasst. Bitte korrigieren." xr:uid="{00000000-0002-0000-0B00-000003000000}">
          <x14:formula1>
            <xm:f>'Setting Datum'!$B$24</xm:f>
          </x14:formula1>
          <x14:formula2>
            <xm:f>'Setting Datum'!$B$25</xm:f>
          </x14:formula2>
          <xm:sqref>A5:A138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1">
    <tabColor theme="8"/>
  </sheetPr>
  <dimension ref="A1:A9"/>
  <sheetViews>
    <sheetView workbookViewId="0">
      <selection activeCell="A4" sqref="A4"/>
    </sheetView>
  </sheetViews>
  <sheetFormatPr baseColWidth="10" defaultRowHeight="12.75" x14ac:dyDescent="0.2"/>
  <cols>
    <col min="1" max="1" width="5.85546875" bestFit="1" customWidth="1"/>
    <col min="2" max="2" width="9.42578125" bestFit="1" customWidth="1"/>
    <col min="7" max="7" width="12.5703125" bestFit="1" customWidth="1"/>
  </cols>
  <sheetData>
    <row r="1" spans="1:1" ht="36" x14ac:dyDescent="0.2">
      <c r="A1" s="1" t="s">
        <v>21</v>
      </c>
    </row>
    <row r="2" spans="1:1" s="9" customFormat="1" ht="15" x14ac:dyDescent="0.2">
      <c r="A2" s="8" t="s">
        <v>42</v>
      </c>
    </row>
    <row r="3" spans="1:1" s="9" customFormat="1" ht="15" x14ac:dyDescent="0.2">
      <c r="A3" s="8" t="s">
        <v>43</v>
      </c>
    </row>
    <row r="4" spans="1:1" ht="15" x14ac:dyDescent="0.2">
      <c r="A4" s="2" t="s">
        <v>22</v>
      </c>
    </row>
    <row r="5" spans="1:1" ht="15" x14ac:dyDescent="0.2">
      <c r="A5" s="2" t="s">
        <v>23</v>
      </c>
    </row>
    <row r="6" spans="1:1" ht="15" x14ac:dyDescent="0.2">
      <c r="A6" s="2" t="s">
        <v>41</v>
      </c>
    </row>
    <row r="7" spans="1:1" ht="15" x14ac:dyDescent="0.2">
      <c r="A7" s="2" t="s">
        <v>24</v>
      </c>
    </row>
    <row r="8" spans="1:1" ht="15" x14ac:dyDescent="0.2">
      <c r="A8" s="2" t="s">
        <v>25</v>
      </c>
    </row>
    <row r="9" spans="1:1" ht="15" x14ac:dyDescent="0.2">
      <c r="A9" s="2" t="s">
        <v>26</v>
      </c>
    </row>
  </sheetData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2">
    <tabColor rgb="FFFFFF00"/>
  </sheetPr>
  <dimension ref="A1:C25"/>
  <sheetViews>
    <sheetView workbookViewId="0">
      <selection activeCell="B2" sqref="B2"/>
    </sheetView>
  </sheetViews>
  <sheetFormatPr baseColWidth="10" defaultRowHeight="12.75" x14ac:dyDescent="0.2"/>
  <sheetData>
    <row r="1" spans="1:3" x14ac:dyDescent="0.2">
      <c r="A1" s="3" t="s">
        <v>27</v>
      </c>
      <c r="B1" s="6">
        <v>2026</v>
      </c>
    </row>
    <row r="2" spans="1:3" x14ac:dyDescent="0.2">
      <c r="A2" s="76" t="s">
        <v>28</v>
      </c>
      <c r="B2" s="4">
        <f>DATE($B$1,1,1)</f>
        <v>46023</v>
      </c>
    </row>
    <row r="3" spans="1:3" x14ac:dyDescent="0.2">
      <c r="A3" s="76"/>
      <c r="B3" s="4">
        <f>DATE($B$1,1,31)</f>
        <v>46053</v>
      </c>
    </row>
    <row r="4" spans="1:3" x14ac:dyDescent="0.2">
      <c r="A4" s="76" t="s">
        <v>29</v>
      </c>
      <c r="B4" s="4">
        <f>DATE($B$1,2,1)</f>
        <v>46054</v>
      </c>
    </row>
    <row r="5" spans="1:3" x14ac:dyDescent="0.2">
      <c r="A5" s="76"/>
      <c r="B5" s="7">
        <f>DATE($B$1,2,29)</f>
        <v>46082</v>
      </c>
      <c r="C5" s="5" t="s">
        <v>40</v>
      </c>
    </row>
    <row r="6" spans="1:3" x14ac:dyDescent="0.2">
      <c r="A6" s="76" t="s">
        <v>30</v>
      </c>
      <c r="B6" s="4">
        <f>DATE($B$1,3,1)</f>
        <v>46082</v>
      </c>
    </row>
    <row r="7" spans="1:3" x14ac:dyDescent="0.2">
      <c r="A7" s="76"/>
      <c r="B7" s="4">
        <f>DATE($B$1,3,31)</f>
        <v>46112</v>
      </c>
    </row>
    <row r="8" spans="1:3" x14ac:dyDescent="0.2">
      <c r="A8" s="76" t="s">
        <v>31</v>
      </c>
      <c r="B8" s="4">
        <f>DATE($B$1,4,1)</f>
        <v>46113</v>
      </c>
    </row>
    <row r="9" spans="1:3" x14ac:dyDescent="0.2">
      <c r="A9" s="76"/>
      <c r="B9" s="4">
        <f>DATE($B$1,4,30)</f>
        <v>46142</v>
      </c>
    </row>
    <row r="10" spans="1:3" x14ac:dyDescent="0.2">
      <c r="A10" s="76" t="s">
        <v>32</v>
      </c>
      <c r="B10" s="4">
        <f>DATE($B$1,5,1)</f>
        <v>46143</v>
      </c>
    </row>
    <row r="11" spans="1:3" x14ac:dyDescent="0.2">
      <c r="A11" s="76"/>
      <c r="B11" s="4">
        <f>DATE($B$1,5,31)</f>
        <v>46173</v>
      </c>
    </row>
    <row r="12" spans="1:3" x14ac:dyDescent="0.2">
      <c r="A12" s="76" t="s">
        <v>33</v>
      </c>
      <c r="B12" s="4">
        <f>DATE($B$1,6,1)</f>
        <v>46174</v>
      </c>
    </row>
    <row r="13" spans="1:3" x14ac:dyDescent="0.2">
      <c r="A13" s="76"/>
      <c r="B13" s="4">
        <f>DATE($B$1,6,30)</f>
        <v>46203</v>
      </c>
    </row>
    <row r="14" spans="1:3" x14ac:dyDescent="0.2">
      <c r="A14" s="76" t="s">
        <v>34</v>
      </c>
      <c r="B14" s="4">
        <f>DATE($B$1,7,1)</f>
        <v>46204</v>
      </c>
    </row>
    <row r="15" spans="1:3" x14ac:dyDescent="0.2">
      <c r="A15" s="76"/>
      <c r="B15" s="4">
        <f>DATE($B$1,7,31)</f>
        <v>46234</v>
      </c>
    </row>
    <row r="16" spans="1:3" x14ac:dyDescent="0.2">
      <c r="A16" s="76" t="s">
        <v>35</v>
      </c>
      <c r="B16" s="4">
        <f>DATE($B$1,8,1)</f>
        <v>46235</v>
      </c>
    </row>
    <row r="17" spans="1:2" x14ac:dyDescent="0.2">
      <c r="A17" s="76"/>
      <c r="B17" s="4">
        <f>DATE($B$1,8,31)</f>
        <v>46265</v>
      </c>
    </row>
    <row r="18" spans="1:2" x14ac:dyDescent="0.2">
      <c r="A18" s="76" t="s">
        <v>36</v>
      </c>
      <c r="B18" s="4">
        <f>DATE($B$1,9,1)</f>
        <v>46266</v>
      </c>
    </row>
    <row r="19" spans="1:2" x14ac:dyDescent="0.2">
      <c r="A19" s="76"/>
      <c r="B19" s="4">
        <f>DATE($B$1,9,30)</f>
        <v>46295</v>
      </c>
    </row>
    <row r="20" spans="1:2" x14ac:dyDescent="0.2">
      <c r="A20" s="76" t="s">
        <v>37</v>
      </c>
      <c r="B20" s="4">
        <f>DATE($B$1,10,1)</f>
        <v>46296</v>
      </c>
    </row>
    <row r="21" spans="1:2" x14ac:dyDescent="0.2">
      <c r="A21" s="76"/>
      <c r="B21" s="4">
        <f>DATE($B$1,10,31)</f>
        <v>46326</v>
      </c>
    </row>
    <row r="22" spans="1:2" x14ac:dyDescent="0.2">
      <c r="A22" s="76" t="s">
        <v>38</v>
      </c>
      <c r="B22" s="4">
        <f>DATE($B$1,11,1)</f>
        <v>46327</v>
      </c>
    </row>
    <row r="23" spans="1:2" x14ac:dyDescent="0.2">
      <c r="A23" s="76"/>
      <c r="B23" s="4">
        <f>DATE($B$1,11,30)</f>
        <v>46356</v>
      </c>
    </row>
    <row r="24" spans="1:2" x14ac:dyDescent="0.2">
      <c r="A24" s="76" t="s">
        <v>39</v>
      </c>
      <c r="B24" s="4">
        <f>DATE($B$1,12,1)</f>
        <v>46357</v>
      </c>
    </row>
    <row r="25" spans="1:2" x14ac:dyDescent="0.2">
      <c r="A25" s="76"/>
      <c r="B25" s="4">
        <f>DATE($B$1,12,31)</f>
        <v>46387</v>
      </c>
    </row>
  </sheetData>
  <mergeCells count="12">
    <mergeCell ref="A24:A25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3">
    <tabColor theme="3" tint="0.79998168889431442"/>
  </sheetPr>
  <dimension ref="A1:AA139"/>
  <sheetViews>
    <sheetView showGridLines="0" zoomScaleNormal="100" workbookViewId="0">
      <selection activeCell="C29" sqref="C29"/>
    </sheetView>
  </sheetViews>
  <sheetFormatPr baseColWidth="10" defaultColWidth="11.42578125" defaultRowHeight="14.25" x14ac:dyDescent="0.25"/>
  <cols>
    <col min="1" max="1" width="10.28515625" style="53" customWidth="1"/>
    <col min="2" max="2" width="10.140625" style="66" bestFit="1" customWidth="1"/>
    <col min="3" max="3" width="28.5703125" style="53" customWidth="1"/>
    <col min="4" max="4" width="8" style="53" bestFit="1" customWidth="1"/>
    <col min="5" max="5" width="6.28515625" style="66" customWidth="1"/>
    <col min="6" max="8" width="11.28515625" style="53" customWidth="1"/>
    <col min="9" max="9" width="12.7109375" style="67" hidden="1" customWidth="1"/>
    <col min="10" max="12" width="11.42578125" style="53" hidden="1" customWidth="1"/>
    <col min="13" max="27" width="11.42578125" style="68"/>
    <col min="28" max="16384" width="11.42578125" style="53"/>
  </cols>
  <sheetData>
    <row r="1" spans="1:27" s="11" customFormat="1" ht="37.5" customHeight="1" x14ac:dyDescent="0.3">
      <c r="A1" s="74" t="str">
        <f>Janvier!A1</f>
        <v>Livre de caisse / Livre de poste / Livre de banque</v>
      </c>
      <c r="B1" s="74"/>
      <c r="C1" s="74"/>
      <c r="D1" s="74"/>
      <c r="E1" s="75" t="str">
        <f>Janvier!E1</f>
        <v>Entreprise</v>
      </c>
      <c r="F1" s="75"/>
      <c r="G1" s="75"/>
      <c r="H1" s="75"/>
      <c r="I1" s="10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27" s="14" customFormat="1" ht="30.75" customHeight="1" x14ac:dyDescent="0.2">
      <c r="A2" s="72" t="s">
        <v>50</v>
      </c>
      <c r="B2" s="72"/>
      <c r="C2" s="72"/>
      <c r="D2" s="72"/>
      <c r="E2" s="73">
        <f>'Setting Datum'!$B$1</f>
        <v>2026</v>
      </c>
      <c r="F2" s="73"/>
      <c r="G2" s="73"/>
      <c r="H2" s="73"/>
      <c r="I2" s="13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s="21" customFormat="1" ht="20.100000000000001" customHeight="1" x14ac:dyDescent="0.2">
      <c r="A3" s="16" t="str">
        <f>Janvier!A3</f>
        <v>Date</v>
      </c>
      <c r="B3" s="16" t="str">
        <f>Janvier!B3</f>
        <v>Pièce</v>
      </c>
      <c r="C3" s="16" t="str">
        <f>Janvier!C3</f>
        <v>Libellé</v>
      </c>
      <c r="D3" s="16" t="str">
        <f>Janvier!D3</f>
        <v>Compte</v>
      </c>
      <c r="E3" s="16" t="str">
        <f>Janvier!E3</f>
        <v>TVA</v>
      </c>
      <c r="F3" s="16" t="str">
        <f>Janvier!F3</f>
        <v>Entrée</v>
      </c>
      <c r="G3" s="16" t="str">
        <f>Janvier!G3</f>
        <v>Sortie</v>
      </c>
      <c r="H3" s="16" t="str">
        <f>Janvier!H3</f>
        <v>Solde</v>
      </c>
      <c r="I3" s="69" t="str">
        <f>Janvier!I3</f>
        <v>MWST-Code</v>
      </c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s="21" customFormat="1" ht="20.100000000000001" customHeight="1" x14ac:dyDescent="0.25">
      <c r="A4" s="23"/>
      <c r="B4" s="24"/>
      <c r="C4" s="25" t="str">
        <f>Janvier!C4</f>
        <v>Solde reporté</v>
      </c>
      <c r="D4" s="24"/>
      <c r="E4" s="24"/>
      <c r="F4" s="26"/>
      <c r="G4" s="27"/>
      <c r="H4" s="27">
        <f>Janvier!H139</f>
        <v>0</v>
      </c>
      <c r="I4" s="29"/>
      <c r="J4" s="30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s="21" customFormat="1" ht="20.100000000000001" customHeight="1" x14ac:dyDescent="0.25">
      <c r="A5" s="31"/>
      <c r="B5" s="32"/>
      <c r="C5" s="33"/>
      <c r="D5" s="34"/>
      <c r="E5" s="35"/>
      <c r="F5" s="36"/>
      <c r="G5" s="36"/>
      <c r="H5" s="37">
        <f>IF(H4="","",H4+F5-G5)</f>
        <v>0</v>
      </c>
      <c r="I5" s="38" t="str">
        <f t="shared" ref="I5:I36" si="0">IF(D5&gt;2999,IF(D5&lt;4000,VLOOKUP(E5,$K$5:$L$10,2),IF(D5&gt;3999,IF(D5&lt;5000,VLOOKUP(E5,$K$12:$L$17,2),IF(D5&gt;4999,VLOOKUP(E5,$K$19:$L$24,2))))),"")</f>
        <v/>
      </c>
      <c r="J5" s="39" t="s">
        <v>20</v>
      </c>
      <c r="K5" s="40">
        <v>2.5</v>
      </c>
      <c r="L5" s="41" t="s">
        <v>7</v>
      </c>
      <c r="M5" s="4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s="21" customFormat="1" ht="20.100000000000001" customHeight="1" x14ac:dyDescent="0.25">
      <c r="A6" s="31"/>
      <c r="B6" s="32"/>
      <c r="C6" s="33"/>
      <c r="D6" s="34"/>
      <c r="E6" s="35"/>
      <c r="F6" s="36"/>
      <c r="G6" s="36"/>
      <c r="H6" s="37">
        <f t="shared" ref="H6:H65" si="1">IF(H5="","",H5+F6-G6)</f>
        <v>0</v>
      </c>
      <c r="I6" s="38" t="str">
        <f t="shared" si="0"/>
        <v/>
      </c>
      <c r="J6" s="44" t="s">
        <v>19</v>
      </c>
      <c r="K6" s="45">
        <v>2.6</v>
      </c>
      <c r="L6" s="46" t="s">
        <v>6</v>
      </c>
      <c r="M6" s="56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s="21" customFormat="1" ht="20.100000000000001" customHeight="1" x14ac:dyDescent="0.25">
      <c r="A7" s="31"/>
      <c r="B7" s="32"/>
      <c r="C7" s="33"/>
      <c r="D7" s="34"/>
      <c r="E7" s="35"/>
      <c r="F7" s="36"/>
      <c r="G7" s="36"/>
      <c r="H7" s="37">
        <f t="shared" si="1"/>
        <v>0</v>
      </c>
      <c r="I7" s="38" t="str">
        <f t="shared" si="0"/>
        <v/>
      </c>
      <c r="J7" s="47" t="s">
        <v>20</v>
      </c>
      <c r="K7" s="48">
        <v>3.7</v>
      </c>
      <c r="L7" s="49" t="s">
        <v>4</v>
      </c>
      <c r="M7" s="4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s="21" customFormat="1" ht="20.100000000000001" customHeight="1" x14ac:dyDescent="0.25">
      <c r="A8" s="31"/>
      <c r="B8" s="32"/>
      <c r="C8" s="33"/>
      <c r="D8" s="34"/>
      <c r="E8" s="35"/>
      <c r="F8" s="36"/>
      <c r="G8" s="36"/>
      <c r="H8" s="37">
        <f t="shared" si="1"/>
        <v>0</v>
      </c>
      <c r="I8" s="38" t="str">
        <f t="shared" si="0"/>
        <v/>
      </c>
      <c r="J8" s="44" t="s">
        <v>19</v>
      </c>
      <c r="K8" s="45">
        <v>3.8</v>
      </c>
      <c r="L8" s="46" t="s">
        <v>3</v>
      </c>
      <c r="M8" s="56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s="21" customFormat="1" ht="20.100000000000001" customHeight="1" x14ac:dyDescent="0.25">
      <c r="A9" s="31"/>
      <c r="B9" s="32"/>
      <c r="C9" s="33"/>
      <c r="D9" s="34"/>
      <c r="E9" s="35"/>
      <c r="F9" s="36"/>
      <c r="G9" s="36"/>
      <c r="H9" s="37">
        <f t="shared" si="1"/>
        <v>0</v>
      </c>
      <c r="I9" s="38" t="str">
        <f t="shared" si="0"/>
        <v/>
      </c>
      <c r="J9" s="47" t="s">
        <v>20</v>
      </c>
      <c r="K9" s="48">
        <v>7.7</v>
      </c>
      <c r="L9" s="49" t="s">
        <v>5</v>
      </c>
      <c r="M9" s="4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s="21" customFormat="1" ht="20.100000000000001" customHeight="1" x14ac:dyDescent="0.25">
      <c r="A10" s="31"/>
      <c r="B10" s="32"/>
      <c r="C10" s="33"/>
      <c r="D10" s="34"/>
      <c r="E10" s="35"/>
      <c r="F10" s="36"/>
      <c r="G10" s="36"/>
      <c r="H10" s="37">
        <f t="shared" si="1"/>
        <v>0</v>
      </c>
      <c r="I10" s="38" t="str">
        <f t="shared" si="0"/>
        <v/>
      </c>
      <c r="J10" s="50" t="s">
        <v>19</v>
      </c>
      <c r="K10" s="51">
        <v>8.1</v>
      </c>
      <c r="L10" s="52" t="s">
        <v>1</v>
      </c>
      <c r="M10" s="56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s="21" customFormat="1" ht="20.100000000000001" customHeight="1" x14ac:dyDescent="0.25">
      <c r="A11" s="31"/>
      <c r="B11" s="32"/>
      <c r="C11" s="33"/>
      <c r="D11" s="34"/>
      <c r="E11" s="35"/>
      <c r="F11" s="36"/>
      <c r="G11" s="36"/>
      <c r="H11" s="37">
        <f t="shared" si="1"/>
        <v>0</v>
      </c>
      <c r="I11" s="38" t="str">
        <f t="shared" si="0"/>
        <v/>
      </c>
      <c r="J11" s="53"/>
      <c r="K11" s="54"/>
      <c r="L11" s="55"/>
      <c r="M11" s="4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s="21" customFormat="1" ht="20.100000000000001" customHeight="1" x14ac:dyDescent="0.25">
      <c r="A12" s="31"/>
      <c r="B12" s="32"/>
      <c r="C12" s="33"/>
      <c r="D12" s="34"/>
      <c r="E12" s="35"/>
      <c r="F12" s="36"/>
      <c r="G12" s="36"/>
      <c r="H12" s="37">
        <f t="shared" si="1"/>
        <v>0</v>
      </c>
      <c r="I12" s="38" t="str">
        <f t="shared" si="0"/>
        <v/>
      </c>
      <c r="J12" s="39" t="s">
        <v>20</v>
      </c>
      <c r="K12" s="40">
        <v>2.5</v>
      </c>
      <c r="L12" s="41" t="s">
        <v>18</v>
      </c>
      <c r="M12" s="4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s="21" customFormat="1" ht="20.100000000000001" customHeight="1" x14ac:dyDescent="0.25">
      <c r="A13" s="31"/>
      <c r="B13" s="32"/>
      <c r="C13" s="33"/>
      <c r="D13" s="34"/>
      <c r="E13" s="35"/>
      <c r="F13" s="36"/>
      <c r="G13" s="36"/>
      <c r="H13" s="37">
        <f t="shared" si="1"/>
        <v>0</v>
      </c>
      <c r="I13" s="38" t="str">
        <f t="shared" si="0"/>
        <v/>
      </c>
      <c r="J13" s="44" t="s">
        <v>19</v>
      </c>
      <c r="K13" s="45">
        <v>2.6</v>
      </c>
      <c r="L13" s="46" t="s">
        <v>17</v>
      </c>
      <c r="M13" s="56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s="21" customFormat="1" ht="20.100000000000001" customHeight="1" x14ac:dyDescent="0.25">
      <c r="A14" s="31"/>
      <c r="B14" s="32"/>
      <c r="C14" s="33"/>
      <c r="D14" s="34"/>
      <c r="E14" s="35"/>
      <c r="F14" s="36"/>
      <c r="G14" s="36"/>
      <c r="H14" s="37">
        <f t="shared" si="1"/>
        <v>0</v>
      </c>
      <c r="I14" s="38" t="str">
        <f t="shared" si="0"/>
        <v/>
      </c>
      <c r="J14" s="47" t="s">
        <v>20</v>
      </c>
      <c r="K14" s="48">
        <v>3.7</v>
      </c>
      <c r="L14" s="49" t="s">
        <v>14</v>
      </c>
      <c r="M14" s="4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s="21" customFormat="1" ht="20.100000000000001" customHeight="1" x14ac:dyDescent="0.25">
      <c r="A15" s="31"/>
      <c r="B15" s="32"/>
      <c r="C15" s="33"/>
      <c r="D15" s="34"/>
      <c r="E15" s="35"/>
      <c r="F15" s="36"/>
      <c r="G15" s="36"/>
      <c r="H15" s="37">
        <f t="shared" si="1"/>
        <v>0</v>
      </c>
      <c r="I15" s="38" t="str">
        <f t="shared" si="0"/>
        <v/>
      </c>
      <c r="J15" s="44" t="s">
        <v>19</v>
      </c>
      <c r="K15" s="45">
        <v>3.8</v>
      </c>
      <c r="L15" s="46" t="s">
        <v>13</v>
      </c>
      <c r="M15" s="56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s="21" customFormat="1" ht="20.100000000000001" customHeight="1" x14ac:dyDescent="0.25">
      <c r="A16" s="31"/>
      <c r="B16" s="32"/>
      <c r="C16" s="33"/>
      <c r="D16" s="34"/>
      <c r="E16" s="35"/>
      <c r="F16" s="36"/>
      <c r="G16" s="36"/>
      <c r="H16" s="37">
        <f t="shared" si="1"/>
        <v>0</v>
      </c>
      <c r="I16" s="38" t="str">
        <f t="shared" si="0"/>
        <v/>
      </c>
      <c r="J16" s="47" t="s">
        <v>20</v>
      </c>
      <c r="K16" s="48">
        <v>7.7</v>
      </c>
      <c r="L16" s="49" t="s">
        <v>16</v>
      </c>
      <c r="M16" s="4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s="21" customFormat="1" ht="20.100000000000001" customHeight="1" x14ac:dyDescent="0.25">
      <c r="A17" s="31"/>
      <c r="B17" s="32"/>
      <c r="C17" s="33"/>
      <c r="D17" s="34"/>
      <c r="E17" s="35"/>
      <c r="F17" s="36"/>
      <c r="G17" s="36"/>
      <c r="H17" s="37">
        <f t="shared" si="1"/>
        <v>0</v>
      </c>
      <c r="I17" s="38" t="str">
        <f t="shared" si="0"/>
        <v/>
      </c>
      <c r="J17" s="50" t="s">
        <v>19</v>
      </c>
      <c r="K17" s="51">
        <v>8.1</v>
      </c>
      <c r="L17" s="52" t="s">
        <v>15</v>
      </c>
      <c r="M17" s="56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s="21" customFormat="1" ht="20.100000000000001" customHeight="1" x14ac:dyDescent="0.25">
      <c r="A18" s="31"/>
      <c r="B18" s="32"/>
      <c r="C18" s="33"/>
      <c r="D18" s="34"/>
      <c r="E18" s="35"/>
      <c r="F18" s="36"/>
      <c r="G18" s="36"/>
      <c r="H18" s="37">
        <f t="shared" si="1"/>
        <v>0</v>
      </c>
      <c r="I18" s="38" t="str">
        <f t="shared" si="0"/>
        <v/>
      </c>
      <c r="J18" s="53"/>
      <c r="K18" s="54"/>
      <c r="L18" s="55"/>
      <c r="M18" s="4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s="21" customFormat="1" ht="20.100000000000001" customHeight="1" x14ac:dyDescent="0.25">
      <c r="A19" s="31"/>
      <c r="B19" s="32"/>
      <c r="C19" s="33"/>
      <c r="D19" s="34"/>
      <c r="E19" s="35"/>
      <c r="F19" s="36"/>
      <c r="G19" s="36"/>
      <c r="H19" s="37">
        <f t="shared" si="1"/>
        <v>0</v>
      </c>
      <c r="I19" s="38" t="str">
        <f t="shared" si="0"/>
        <v/>
      </c>
      <c r="J19" s="39" t="s">
        <v>20</v>
      </c>
      <c r="K19" s="40">
        <v>2.5</v>
      </c>
      <c r="L19" s="41" t="s">
        <v>12</v>
      </c>
      <c r="M19" s="4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s="21" customFormat="1" ht="20.100000000000001" customHeight="1" x14ac:dyDescent="0.25">
      <c r="A20" s="31"/>
      <c r="B20" s="32"/>
      <c r="C20" s="33"/>
      <c r="D20" s="34"/>
      <c r="E20" s="35"/>
      <c r="F20" s="36"/>
      <c r="G20" s="36"/>
      <c r="H20" s="37">
        <f t="shared" si="1"/>
        <v>0</v>
      </c>
      <c r="I20" s="38" t="str">
        <f t="shared" si="0"/>
        <v/>
      </c>
      <c r="J20" s="44" t="s">
        <v>19</v>
      </c>
      <c r="K20" s="45">
        <v>2.6</v>
      </c>
      <c r="L20" s="46" t="s">
        <v>11</v>
      </c>
      <c r="M20" s="56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s="21" customFormat="1" ht="20.100000000000001" customHeight="1" x14ac:dyDescent="0.25">
      <c r="A21" s="31"/>
      <c r="B21" s="32"/>
      <c r="C21" s="33"/>
      <c r="D21" s="34"/>
      <c r="E21" s="35"/>
      <c r="F21" s="36"/>
      <c r="G21" s="36"/>
      <c r="H21" s="37">
        <f t="shared" si="1"/>
        <v>0</v>
      </c>
      <c r="I21" s="38" t="str">
        <f t="shared" si="0"/>
        <v/>
      </c>
      <c r="J21" s="47" t="s">
        <v>20</v>
      </c>
      <c r="K21" s="48">
        <v>3.7</v>
      </c>
      <c r="L21" s="49" t="s">
        <v>9</v>
      </c>
      <c r="M21" s="4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s="21" customFormat="1" ht="20.100000000000001" customHeight="1" x14ac:dyDescent="0.25">
      <c r="A22" s="31"/>
      <c r="B22" s="32"/>
      <c r="C22" s="33"/>
      <c r="D22" s="34"/>
      <c r="E22" s="35"/>
      <c r="F22" s="36"/>
      <c r="G22" s="36"/>
      <c r="H22" s="37">
        <f t="shared" si="1"/>
        <v>0</v>
      </c>
      <c r="I22" s="38" t="str">
        <f t="shared" si="0"/>
        <v/>
      </c>
      <c r="J22" s="44" t="s">
        <v>19</v>
      </c>
      <c r="K22" s="45">
        <v>3.8</v>
      </c>
      <c r="L22" s="46" t="s">
        <v>8</v>
      </c>
      <c r="M22" s="56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s="21" customFormat="1" ht="20.100000000000001" customHeight="1" x14ac:dyDescent="0.25">
      <c r="A23" s="31"/>
      <c r="B23" s="32"/>
      <c r="C23" s="33"/>
      <c r="D23" s="34"/>
      <c r="E23" s="35"/>
      <c r="F23" s="36"/>
      <c r="G23" s="36"/>
      <c r="H23" s="37">
        <f t="shared" si="1"/>
        <v>0</v>
      </c>
      <c r="I23" s="38" t="str">
        <f t="shared" si="0"/>
        <v/>
      </c>
      <c r="J23" s="47" t="s">
        <v>20</v>
      </c>
      <c r="K23" s="48">
        <v>7.7</v>
      </c>
      <c r="L23" s="49" t="s">
        <v>10</v>
      </c>
      <c r="M23" s="4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s="21" customFormat="1" ht="20.100000000000001" customHeight="1" x14ac:dyDescent="0.25">
      <c r="A24" s="31"/>
      <c r="B24" s="32"/>
      <c r="C24" s="33"/>
      <c r="D24" s="34"/>
      <c r="E24" s="35"/>
      <c r="F24" s="36"/>
      <c r="G24" s="36"/>
      <c r="H24" s="37">
        <f t="shared" si="1"/>
        <v>0</v>
      </c>
      <c r="I24" s="38" t="str">
        <f t="shared" si="0"/>
        <v/>
      </c>
      <c r="J24" s="50" t="s">
        <v>19</v>
      </c>
      <c r="K24" s="51">
        <v>8.1</v>
      </c>
      <c r="L24" s="52" t="s">
        <v>0</v>
      </c>
      <c r="M24" s="56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s="21" customFormat="1" ht="20.100000000000001" customHeight="1" x14ac:dyDescent="0.2">
      <c r="A25" s="31"/>
      <c r="B25" s="32"/>
      <c r="C25" s="33"/>
      <c r="D25" s="34"/>
      <c r="E25" s="35"/>
      <c r="F25" s="36"/>
      <c r="G25" s="36"/>
      <c r="H25" s="37">
        <f t="shared" si="1"/>
        <v>0</v>
      </c>
      <c r="I25" s="38" t="str">
        <f t="shared" si="0"/>
        <v/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s="21" customFormat="1" ht="20.100000000000001" customHeight="1" x14ac:dyDescent="0.2">
      <c r="A26" s="31"/>
      <c r="B26" s="32"/>
      <c r="C26" s="33"/>
      <c r="D26" s="34"/>
      <c r="E26" s="35"/>
      <c r="F26" s="36"/>
      <c r="G26" s="36"/>
      <c r="H26" s="37">
        <f t="shared" si="1"/>
        <v>0</v>
      </c>
      <c r="I26" s="38" t="str">
        <f t="shared" si="0"/>
        <v/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s="21" customFormat="1" ht="20.100000000000001" customHeight="1" x14ac:dyDescent="0.2">
      <c r="A27" s="31"/>
      <c r="B27" s="32"/>
      <c r="C27" s="33"/>
      <c r="D27" s="34"/>
      <c r="E27" s="35"/>
      <c r="F27" s="36"/>
      <c r="G27" s="36"/>
      <c r="H27" s="37">
        <f t="shared" si="1"/>
        <v>0</v>
      </c>
      <c r="I27" s="38" t="str">
        <f t="shared" si="0"/>
        <v/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s="21" customFormat="1" ht="20.100000000000001" customHeight="1" x14ac:dyDescent="0.2">
      <c r="A28" s="31"/>
      <c r="B28" s="32"/>
      <c r="C28" s="33"/>
      <c r="D28" s="34"/>
      <c r="E28" s="35"/>
      <c r="F28" s="36"/>
      <c r="G28" s="36"/>
      <c r="H28" s="37">
        <f t="shared" si="1"/>
        <v>0</v>
      </c>
      <c r="I28" s="38" t="str">
        <f t="shared" si="0"/>
        <v/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s="21" customFormat="1" ht="20.100000000000001" customHeight="1" x14ac:dyDescent="0.2">
      <c r="A29" s="31"/>
      <c r="B29" s="32"/>
      <c r="C29" s="33"/>
      <c r="D29" s="34"/>
      <c r="E29" s="35"/>
      <c r="F29" s="36"/>
      <c r="G29" s="36"/>
      <c r="H29" s="37">
        <f t="shared" si="1"/>
        <v>0</v>
      </c>
      <c r="I29" s="38" t="str">
        <f t="shared" si="0"/>
        <v/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s="21" customFormat="1" ht="20.100000000000001" customHeight="1" x14ac:dyDescent="0.2">
      <c r="A30" s="31"/>
      <c r="B30" s="32"/>
      <c r="C30" s="33"/>
      <c r="D30" s="34"/>
      <c r="E30" s="35"/>
      <c r="F30" s="36"/>
      <c r="G30" s="36"/>
      <c r="H30" s="37">
        <f t="shared" si="1"/>
        <v>0</v>
      </c>
      <c r="I30" s="38" t="str">
        <f t="shared" si="0"/>
        <v/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s="21" customFormat="1" ht="20.100000000000001" customHeight="1" x14ac:dyDescent="0.2">
      <c r="A31" s="31"/>
      <c r="B31" s="32"/>
      <c r="C31" s="33"/>
      <c r="D31" s="34"/>
      <c r="E31" s="35"/>
      <c r="F31" s="36"/>
      <c r="G31" s="36"/>
      <c r="H31" s="37">
        <f t="shared" si="1"/>
        <v>0</v>
      </c>
      <c r="I31" s="38" t="str">
        <f t="shared" si="0"/>
        <v/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s="21" customFormat="1" ht="20.100000000000001" customHeight="1" x14ac:dyDescent="0.2">
      <c r="A32" s="31"/>
      <c r="B32" s="32"/>
      <c r="C32" s="33"/>
      <c r="D32" s="34"/>
      <c r="E32" s="35"/>
      <c r="F32" s="36"/>
      <c r="G32" s="36"/>
      <c r="H32" s="37">
        <f t="shared" si="1"/>
        <v>0</v>
      </c>
      <c r="I32" s="38" t="str">
        <f t="shared" si="0"/>
        <v/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s="21" customFormat="1" ht="20.100000000000001" customHeight="1" x14ac:dyDescent="0.2">
      <c r="A33" s="31"/>
      <c r="B33" s="32"/>
      <c r="C33" s="33"/>
      <c r="D33" s="34"/>
      <c r="E33" s="35"/>
      <c r="F33" s="36"/>
      <c r="G33" s="36"/>
      <c r="H33" s="37">
        <f t="shared" si="1"/>
        <v>0</v>
      </c>
      <c r="I33" s="38" t="str">
        <f t="shared" si="0"/>
        <v/>
      </c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s="21" customFormat="1" ht="20.100000000000001" customHeight="1" x14ac:dyDescent="0.2">
      <c r="A34" s="31"/>
      <c r="B34" s="32"/>
      <c r="C34" s="33"/>
      <c r="D34" s="34"/>
      <c r="E34" s="35"/>
      <c r="F34" s="36"/>
      <c r="G34" s="36"/>
      <c r="H34" s="37">
        <f t="shared" si="1"/>
        <v>0</v>
      </c>
      <c r="I34" s="38" t="str">
        <f t="shared" si="0"/>
        <v/>
      </c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s="21" customFormat="1" ht="20.100000000000001" customHeight="1" x14ac:dyDescent="0.2">
      <c r="A35" s="31"/>
      <c r="B35" s="32"/>
      <c r="C35" s="33"/>
      <c r="D35" s="34"/>
      <c r="E35" s="35"/>
      <c r="F35" s="36"/>
      <c r="G35" s="36"/>
      <c r="H35" s="37">
        <f t="shared" si="1"/>
        <v>0</v>
      </c>
      <c r="I35" s="38" t="str">
        <f t="shared" si="0"/>
        <v/>
      </c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s="21" customFormat="1" ht="20.100000000000001" customHeight="1" x14ac:dyDescent="0.2">
      <c r="A36" s="31"/>
      <c r="B36" s="32"/>
      <c r="C36" s="33"/>
      <c r="D36" s="34"/>
      <c r="E36" s="35"/>
      <c r="F36" s="36"/>
      <c r="G36" s="36"/>
      <c r="H36" s="37">
        <f t="shared" si="1"/>
        <v>0</v>
      </c>
      <c r="I36" s="38" t="str">
        <f t="shared" si="0"/>
        <v/>
      </c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s="21" customFormat="1" ht="20.100000000000001" customHeight="1" x14ac:dyDescent="0.2">
      <c r="A37" s="31"/>
      <c r="B37" s="32"/>
      <c r="C37" s="33"/>
      <c r="D37" s="34"/>
      <c r="E37" s="35"/>
      <c r="F37" s="36"/>
      <c r="G37" s="36"/>
      <c r="H37" s="37">
        <f t="shared" si="1"/>
        <v>0</v>
      </c>
      <c r="I37" s="38" t="str">
        <f t="shared" ref="I37:I64" si="2">IF(D37&gt;2999,IF(D37&lt;4000,VLOOKUP(E37,$K$5:$L$10,2),IF(D37&gt;3999,IF(D37&lt;5000,VLOOKUP(E37,$K$12:$L$17,2),IF(D37&gt;4999,VLOOKUP(E37,$K$19:$L$24,2))))),"")</f>
        <v/>
      </c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s="21" customFormat="1" ht="20.100000000000001" customHeight="1" x14ac:dyDescent="0.2">
      <c r="A38" s="31"/>
      <c r="B38" s="32"/>
      <c r="C38" s="33"/>
      <c r="D38" s="34"/>
      <c r="E38" s="35"/>
      <c r="F38" s="36"/>
      <c r="G38" s="36"/>
      <c r="H38" s="37">
        <f t="shared" si="1"/>
        <v>0</v>
      </c>
      <c r="I38" s="38" t="str">
        <f t="shared" si="2"/>
        <v/>
      </c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s="21" customFormat="1" ht="20.100000000000001" customHeight="1" x14ac:dyDescent="0.2">
      <c r="A39" s="31"/>
      <c r="B39" s="32"/>
      <c r="C39" s="33"/>
      <c r="D39" s="34"/>
      <c r="E39" s="35"/>
      <c r="F39" s="36"/>
      <c r="G39" s="36"/>
      <c r="H39" s="37">
        <f t="shared" si="1"/>
        <v>0</v>
      </c>
      <c r="I39" s="38" t="str">
        <f t="shared" si="2"/>
        <v/>
      </c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s="21" customFormat="1" ht="20.100000000000001" customHeight="1" x14ac:dyDescent="0.2">
      <c r="A40" s="31"/>
      <c r="B40" s="32"/>
      <c r="C40" s="33"/>
      <c r="D40" s="34"/>
      <c r="E40" s="35"/>
      <c r="F40" s="36"/>
      <c r="G40" s="36"/>
      <c r="H40" s="37">
        <f t="shared" si="1"/>
        <v>0</v>
      </c>
      <c r="I40" s="38" t="str">
        <f t="shared" si="2"/>
        <v/>
      </c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s="21" customFormat="1" ht="20.100000000000001" customHeight="1" x14ac:dyDescent="0.2">
      <c r="A41" s="31"/>
      <c r="B41" s="32"/>
      <c r="C41" s="33"/>
      <c r="D41" s="34"/>
      <c r="E41" s="35"/>
      <c r="F41" s="36"/>
      <c r="G41" s="36"/>
      <c r="H41" s="37">
        <f t="shared" si="1"/>
        <v>0</v>
      </c>
      <c r="I41" s="38" t="str">
        <f t="shared" si="2"/>
        <v/>
      </c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s="21" customFormat="1" ht="20.100000000000001" customHeight="1" x14ac:dyDescent="0.2">
      <c r="A42" s="31"/>
      <c r="B42" s="32"/>
      <c r="C42" s="33"/>
      <c r="D42" s="34"/>
      <c r="E42" s="35"/>
      <c r="F42" s="36"/>
      <c r="G42" s="36"/>
      <c r="H42" s="37">
        <f t="shared" si="1"/>
        <v>0</v>
      </c>
      <c r="I42" s="38" t="str">
        <f t="shared" si="2"/>
        <v/>
      </c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s="21" customFormat="1" ht="20.100000000000001" customHeight="1" x14ac:dyDescent="0.2">
      <c r="A43" s="31"/>
      <c r="B43" s="32"/>
      <c r="C43" s="33"/>
      <c r="D43" s="34"/>
      <c r="E43" s="35"/>
      <c r="F43" s="36"/>
      <c r="G43" s="36"/>
      <c r="H43" s="37">
        <f t="shared" si="1"/>
        <v>0</v>
      </c>
      <c r="I43" s="38" t="str">
        <f t="shared" si="2"/>
        <v/>
      </c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s="21" customFormat="1" ht="20.100000000000001" customHeight="1" x14ac:dyDescent="0.2">
      <c r="A44" s="31"/>
      <c r="B44" s="32"/>
      <c r="C44" s="33"/>
      <c r="D44" s="34"/>
      <c r="E44" s="35"/>
      <c r="F44" s="36"/>
      <c r="G44" s="36"/>
      <c r="H44" s="37">
        <f t="shared" si="1"/>
        <v>0</v>
      </c>
      <c r="I44" s="38" t="str">
        <f t="shared" si="2"/>
        <v/>
      </c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s="21" customFormat="1" ht="20.100000000000001" customHeight="1" x14ac:dyDescent="0.2">
      <c r="A45" s="31"/>
      <c r="B45" s="32"/>
      <c r="C45" s="33"/>
      <c r="D45" s="34"/>
      <c r="E45" s="35"/>
      <c r="F45" s="36"/>
      <c r="G45" s="36"/>
      <c r="H45" s="37">
        <f t="shared" si="1"/>
        <v>0</v>
      </c>
      <c r="I45" s="38" t="str">
        <f t="shared" si="2"/>
        <v/>
      </c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s="21" customFormat="1" ht="20.100000000000001" customHeight="1" x14ac:dyDescent="0.2">
      <c r="A46" s="31"/>
      <c r="B46" s="32"/>
      <c r="C46" s="33"/>
      <c r="D46" s="34"/>
      <c r="E46" s="35"/>
      <c r="F46" s="36"/>
      <c r="G46" s="36"/>
      <c r="H46" s="37">
        <f t="shared" si="1"/>
        <v>0</v>
      </c>
      <c r="I46" s="38" t="str">
        <f t="shared" si="2"/>
        <v/>
      </c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s="21" customFormat="1" ht="20.100000000000001" customHeight="1" x14ac:dyDescent="0.2">
      <c r="A47" s="31"/>
      <c r="B47" s="32"/>
      <c r="C47" s="33"/>
      <c r="D47" s="34"/>
      <c r="E47" s="35"/>
      <c r="F47" s="36"/>
      <c r="G47" s="36"/>
      <c r="H47" s="37">
        <f t="shared" si="1"/>
        <v>0</v>
      </c>
      <c r="I47" s="38" t="str">
        <f t="shared" si="2"/>
        <v/>
      </c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s="21" customFormat="1" ht="20.100000000000001" customHeight="1" x14ac:dyDescent="0.2">
      <c r="A48" s="31"/>
      <c r="B48" s="32"/>
      <c r="C48" s="33"/>
      <c r="D48" s="34"/>
      <c r="E48" s="35"/>
      <c r="F48" s="36"/>
      <c r="G48" s="36"/>
      <c r="H48" s="37">
        <f t="shared" si="1"/>
        <v>0</v>
      </c>
      <c r="I48" s="38" t="str">
        <f t="shared" si="2"/>
        <v/>
      </c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s="21" customFormat="1" ht="20.100000000000001" customHeight="1" x14ac:dyDescent="0.2">
      <c r="A49" s="31"/>
      <c r="B49" s="32"/>
      <c r="C49" s="33"/>
      <c r="D49" s="34"/>
      <c r="E49" s="35"/>
      <c r="F49" s="36"/>
      <c r="G49" s="36"/>
      <c r="H49" s="37">
        <f t="shared" si="1"/>
        <v>0</v>
      </c>
      <c r="I49" s="38" t="str">
        <f t="shared" si="2"/>
        <v/>
      </c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s="21" customFormat="1" ht="20.100000000000001" customHeight="1" x14ac:dyDescent="0.2">
      <c r="A50" s="31"/>
      <c r="B50" s="32"/>
      <c r="C50" s="33"/>
      <c r="D50" s="34"/>
      <c r="E50" s="35"/>
      <c r="F50" s="36"/>
      <c r="G50" s="36"/>
      <c r="H50" s="37">
        <f t="shared" si="1"/>
        <v>0</v>
      </c>
      <c r="I50" s="38" t="str">
        <f t="shared" si="2"/>
        <v/>
      </c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s="21" customFormat="1" ht="20.100000000000001" customHeight="1" x14ac:dyDescent="0.2">
      <c r="A51" s="31"/>
      <c r="B51" s="32"/>
      <c r="C51" s="33"/>
      <c r="D51" s="34"/>
      <c r="E51" s="35"/>
      <c r="F51" s="36"/>
      <c r="G51" s="36"/>
      <c r="H51" s="37">
        <f t="shared" si="1"/>
        <v>0</v>
      </c>
      <c r="I51" s="38" t="str">
        <f t="shared" si="2"/>
        <v/>
      </c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s="21" customFormat="1" ht="20.100000000000001" customHeight="1" x14ac:dyDescent="0.2">
      <c r="A52" s="31"/>
      <c r="B52" s="32"/>
      <c r="C52" s="33"/>
      <c r="D52" s="34"/>
      <c r="E52" s="35"/>
      <c r="F52" s="36"/>
      <c r="G52" s="36"/>
      <c r="H52" s="37">
        <f t="shared" si="1"/>
        <v>0</v>
      </c>
      <c r="I52" s="38" t="str">
        <f t="shared" si="2"/>
        <v/>
      </c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s="21" customFormat="1" ht="20.100000000000001" customHeight="1" x14ac:dyDescent="0.2">
      <c r="A53" s="31"/>
      <c r="B53" s="32"/>
      <c r="C53" s="33"/>
      <c r="D53" s="34"/>
      <c r="E53" s="35"/>
      <c r="F53" s="36"/>
      <c r="G53" s="36"/>
      <c r="H53" s="37">
        <f t="shared" si="1"/>
        <v>0</v>
      </c>
      <c r="I53" s="38" t="str">
        <f t="shared" si="2"/>
        <v/>
      </c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s="21" customFormat="1" ht="20.100000000000001" customHeight="1" x14ac:dyDescent="0.2">
      <c r="A54" s="31"/>
      <c r="B54" s="32"/>
      <c r="C54" s="33"/>
      <c r="D54" s="34"/>
      <c r="E54" s="35"/>
      <c r="F54" s="36"/>
      <c r="G54" s="36"/>
      <c r="H54" s="37">
        <f>IF(H53="","",H53+F54-G54)</f>
        <v>0</v>
      </c>
      <c r="I54" s="38" t="str">
        <f t="shared" si="2"/>
        <v/>
      </c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s="21" customFormat="1" ht="20.100000000000001" customHeight="1" x14ac:dyDescent="0.2">
      <c r="A55" s="31"/>
      <c r="B55" s="32"/>
      <c r="C55" s="33"/>
      <c r="D55" s="34"/>
      <c r="E55" s="35"/>
      <c r="F55" s="36"/>
      <c r="G55" s="36"/>
      <c r="H55" s="37">
        <f t="shared" si="1"/>
        <v>0</v>
      </c>
      <c r="I55" s="38" t="str">
        <f t="shared" si="2"/>
        <v/>
      </c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s="21" customFormat="1" ht="20.100000000000001" customHeight="1" x14ac:dyDescent="0.2">
      <c r="A56" s="31"/>
      <c r="B56" s="32"/>
      <c r="C56" s="33"/>
      <c r="D56" s="34"/>
      <c r="E56" s="35"/>
      <c r="F56" s="36"/>
      <c r="G56" s="36"/>
      <c r="H56" s="37">
        <f t="shared" si="1"/>
        <v>0</v>
      </c>
      <c r="I56" s="38" t="str">
        <f t="shared" si="2"/>
        <v/>
      </c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s="21" customFormat="1" ht="20.100000000000001" customHeight="1" x14ac:dyDescent="0.2">
      <c r="A57" s="31"/>
      <c r="B57" s="32"/>
      <c r="C57" s="33"/>
      <c r="D57" s="34"/>
      <c r="E57" s="35"/>
      <c r="F57" s="36"/>
      <c r="G57" s="36"/>
      <c r="H57" s="37">
        <f t="shared" si="1"/>
        <v>0</v>
      </c>
      <c r="I57" s="38" t="str">
        <f t="shared" si="2"/>
        <v/>
      </c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s="21" customFormat="1" ht="20.100000000000001" customHeight="1" x14ac:dyDescent="0.2">
      <c r="A58" s="31"/>
      <c r="B58" s="32"/>
      <c r="C58" s="33"/>
      <c r="D58" s="34"/>
      <c r="E58" s="35"/>
      <c r="F58" s="36"/>
      <c r="G58" s="36"/>
      <c r="H58" s="37">
        <f t="shared" si="1"/>
        <v>0</v>
      </c>
      <c r="I58" s="38" t="str">
        <f t="shared" si="2"/>
        <v/>
      </c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s="21" customFormat="1" ht="20.100000000000001" customHeight="1" x14ac:dyDescent="0.2">
      <c r="A59" s="31"/>
      <c r="B59" s="32"/>
      <c r="C59" s="33"/>
      <c r="D59" s="34"/>
      <c r="E59" s="35"/>
      <c r="F59" s="36"/>
      <c r="G59" s="36"/>
      <c r="H59" s="37">
        <f t="shared" si="1"/>
        <v>0</v>
      </c>
      <c r="I59" s="38" t="str">
        <f t="shared" si="2"/>
        <v/>
      </c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s="21" customFormat="1" ht="20.100000000000001" customHeight="1" x14ac:dyDescent="0.2">
      <c r="A60" s="31"/>
      <c r="B60" s="32"/>
      <c r="C60" s="33"/>
      <c r="D60" s="34"/>
      <c r="E60" s="35"/>
      <c r="F60" s="36"/>
      <c r="G60" s="36"/>
      <c r="H60" s="37">
        <f t="shared" si="1"/>
        <v>0</v>
      </c>
      <c r="I60" s="38" t="str">
        <f t="shared" si="2"/>
        <v/>
      </c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s="21" customFormat="1" ht="20.100000000000001" customHeight="1" x14ac:dyDescent="0.2">
      <c r="A61" s="31"/>
      <c r="B61" s="32"/>
      <c r="C61" s="33"/>
      <c r="D61" s="34"/>
      <c r="E61" s="35"/>
      <c r="F61" s="36"/>
      <c r="G61" s="36"/>
      <c r="H61" s="37">
        <f t="shared" si="1"/>
        <v>0</v>
      </c>
      <c r="I61" s="38" t="str">
        <f t="shared" si="2"/>
        <v/>
      </c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s="21" customFormat="1" ht="20.100000000000001" customHeight="1" x14ac:dyDescent="0.2">
      <c r="A62" s="31"/>
      <c r="B62" s="32"/>
      <c r="C62" s="33"/>
      <c r="D62" s="34"/>
      <c r="E62" s="35"/>
      <c r="F62" s="36"/>
      <c r="G62" s="36"/>
      <c r="H62" s="37">
        <f t="shared" si="1"/>
        <v>0</v>
      </c>
      <c r="I62" s="38" t="str">
        <f t="shared" si="2"/>
        <v/>
      </c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s="21" customFormat="1" ht="20.100000000000001" customHeight="1" x14ac:dyDescent="0.2">
      <c r="A63" s="31"/>
      <c r="B63" s="32"/>
      <c r="C63" s="33"/>
      <c r="D63" s="34"/>
      <c r="E63" s="35"/>
      <c r="F63" s="36"/>
      <c r="G63" s="36"/>
      <c r="H63" s="37">
        <f t="shared" si="1"/>
        <v>0</v>
      </c>
      <c r="I63" s="38" t="str">
        <f t="shared" si="2"/>
        <v/>
      </c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s="21" customFormat="1" ht="20.100000000000001" customHeight="1" x14ac:dyDescent="0.2">
      <c r="A64" s="31"/>
      <c r="B64" s="32"/>
      <c r="C64" s="33"/>
      <c r="D64" s="34"/>
      <c r="E64" s="35"/>
      <c r="F64" s="36"/>
      <c r="G64" s="36"/>
      <c r="H64" s="37">
        <f t="shared" si="1"/>
        <v>0</v>
      </c>
      <c r="I64" s="38" t="str">
        <f t="shared" si="2"/>
        <v/>
      </c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s="21" customFormat="1" ht="20.100000000000001" customHeight="1" x14ac:dyDescent="0.2">
      <c r="A65" s="31"/>
      <c r="B65" s="32"/>
      <c r="C65" s="33"/>
      <c r="D65" s="34"/>
      <c r="E65" s="35"/>
      <c r="F65" s="36"/>
      <c r="G65" s="36"/>
      <c r="H65" s="37">
        <f t="shared" si="1"/>
        <v>0</v>
      </c>
      <c r="I65" s="38" t="str">
        <f t="shared" ref="I65:I96" si="3">IF(D65&gt;2999,IF(D65&lt;4000,VLOOKUP(E65,$K$5:$L$10,2),IF(D65&gt;3999,IF(D65&lt;5000,VLOOKUP(E65,$K$12:$L$17,2),IF(D65&gt;4999,VLOOKUP(E65,$K$19:$L$24,2))))),"")</f>
        <v/>
      </c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s="21" customFormat="1" ht="20.100000000000001" customHeight="1" x14ac:dyDescent="0.2">
      <c r="A66" s="31"/>
      <c r="B66" s="32"/>
      <c r="C66" s="33"/>
      <c r="D66" s="34"/>
      <c r="E66" s="35"/>
      <c r="F66" s="36"/>
      <c r="G66" s="36"/>
      <c r="H66" s="37">
        <f t="shared" ref="H66:H133" si="4">IF(H65="","",H65+F66-G66)</f>
        <v>0</v>
      </c>
      <c r="I66" s="38" t="str">
        <f t="shared" si="3"/>
        <v/>
      </c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s="21" customFormat="1" ht="20.100000000000001" customHeight="1" x14ac:dyDescent="0.2">
      <c r="A67" s="31"/>
      <c r="B67" s="32"/>
      <c r="C67" s="33"/>
      <c r="D67" s="34"/>
      <c r="E67" s="35"/>
      <c r="F67" s="36"/>
      <c r="G67" s="36"/>
      <c r="H67" s="37">
        <f t="shared" si="4"/>
        <v>0</v>
      </c>
      <c r="I67" s="38" t="str">
        <f t="shared" si="3"/>
        <v/>
      </c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s="21" customFormat="1" ht="20.100000000000001" customHeight="1" x14ac:dyDescent="0.2">
      <c r="A68" s="31"/>
      <c r="B68" s="32"/>
      <c r="C68" s="33"/>
      <c r="D68" s="34"/>
      <c r="E68" s="35"/>
      <c r="F68" s="36"/>
      <c r="G68" s="36"/>
      <c r="H68" s="37">
        <f t="shared" si="4"/>
        <v>0</v>
      </c>
      <c r="I68" s="38" t="str">
        <f t="shared" si="3"/>
        <v/>
      </c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s="21" customFormat="1" ht="20.100000000000001" customHeight="1" x14ac:dyDescent="0.2">
      <c r="A69" s="31"/>
      <c r="B69" s="32"/>
      <c r="C69" s="33"/>
      <c r="D69" s="34"/>
      <c r="E69" s="35"/>
      <c r="F69" s="36"/>
      <c r="G69" s="36"/>
      <c r="H69" s="37">
        <f t="shared" si="4"/>
        <v>0</v>
      </c>
      <c r="I69" s="38" t="str">
        <f t="shared" si="3"/>
        <v/>
      </c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s="21" customFormat="1" ht="20.100000000000001" customHeight="1" x14ac:dyDescent="0.2">
      <c r="A70" s="31"/>
      <c r="B70" s="32"/>
      <c r="C70" s="33"/>
      <c r="D70" s="34"/>
      <c r="E70" s="35"/>
      <c r="F70" s="36"/>
      <c r="G70" s="36"/>
      <c r="H70" s="37">
        <f t="shared" si="4"/>
        <v>0</v>
      </c>
      <c r="I70" s="38" t="str">
        <f t="shared" si="3"/>
        <v/>
      </c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s="21" customFormat="1" ht="20.100000000000001" customHeight="1" x14ac:dyDescent="0.2">
      <c r="A71" s="31"/>
      <c r="B71" s="32"/>
      <c r="C71" s="33"/>
      <c r="D71" s="34"/>
      <c r="E71" s="35"/>
      <c r="F71" s="36"/>
      <c r="G71" s="36"/>
      <c r="H71" s="37">
        <f t="shared" si="4"/>
        <v>0</v>
      </c>
      <c r="I71" s="38" t="str">
        <f t="shared" si="3"/>
        <v/>
      </c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s="21" customFormat="1" ht="20.100000000000001" customHeight="1" x14ac:dyDescent="0.2">
      <c r="A72" s="31"/>
      <c r="B72" s="32"/>
      <c r="C72" s="33"/>
      <c r="D72" s="34"/>
      <c r="E72" s="35"/>
      <c r="F72" s="36"/>
      <c r="G72" s="36"/>
      <c r="H72" s="37">
        <f t="shared" si="4"/>
        <v>0</v>
      </c>
      <c r="I72" s="38" t="str">
        <f t="shared" si="3"/>
        <v/>
      </c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s="21" customFormat="1" ht="20.100000000000001" customHeight="1" x14ac:dyDescent="0.2">
      <c r="A73" s="31"/>
      <c r="B73" s="32"/>
      <c r="C73" s="33"/>
      <c r="D73" s="34"/>
      <c r="E73" s="35"/>
      <c r="F73" s="36"/>
      <c r="G73" s="36"/>
      <c r="H73" s="37">
        <f t="shared" si="4"/>
        <v>0</v>
      </c>
      <c r="I73" s="38" t="str">
        <f t="shared" si="3"/>
        <v/>
      </c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s="21" customFormat="1" ht="20.100000000000001" customHeight="1" x14ac:dyDescent="0.2">
      <c r="A74" s="31"/>
      <c r="B74" s="32"/>
      <c r="C74" s="33"/>
      <c r="D74" s="34"/>
      <c r="E74" s="35"/>
      <c r="F74" s="36"/>
      <c r="G74" s="36"/>
      <c r="H74" s="37">
        <f t="shared" si="4"/>
        <v>0</v>
      </c>
      <c r="I74" s="38" t="str">
        <f t="shared" si="3"/>
        <v/>
      </c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s="21" customFormat="1" ht="20.100000000000001" customHeight="1" x14ac:dyDescent="0.2">
      <c r="A75" s="31"/>
      <c r="B75" s="32"/>
      <c r="C75" s="33"/>
      <c r="D75" s="34"/>
      <c r="E75" s="35"/>
      <c r="F75" s="36"/>
      <c r="G75" s="36"/>
      <c r="H75" s="37">
        <f t="shared" si="4"/>
        <v>0</v>
      </c>
      <c r="I75" s="38" t="str">
        <f t="shared" si="3"/>
        <v/>
      </c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s="21" customFormat="1" ht="20.100000000000001" customHeight="1" x14ac:dyDescent="0.2">
      <c r="A76" s="31"/>
      <c r="B76" s="32"/>
      <c r="C76" s="33"/>
      <c r="D76" s="34"/>
      <c r="E76" s="35"/>
      <c r="F76" s="36"/>
      <c r="G76" s="36"/>
      <c r="H76" s="37">
        <f t="shared" si="4"/>
        <v>0</v>
      </c>
      <c r="I76" s="38" t="str">
        <f t="shared" si="3"/>
        <v/>
      </c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s="21" customFormat="1" ht="20.100000000000001" customHeight="1" x14ac:dyDescent="0.2">
      <c r="A77" s="31"/>
      <c r="B77" s="32"/>
      <c r="C77" s="33"/>
      <c r="D77" s="34"/>
      <c r="E77" s="35"/>
      <c r="F77" s="36"/>
      <c r="G77" s="36"/>
      <c r="H77" s="37">
        <f t="shared" si="4"/>
        <v>0</v>
      </c>
      <c r="I77" s="38" t="str">
        <f t="shared" si="3"/>
        <v/>
      </c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s="21" customFormat="1" ht="20.100000000000001" customHeight="1" x14ac:dyDescent="0.2">
      <c r="A78" s="31"/>
      <c r="B78" s="32"/>
      <c r="C78" s="33"/>
      <c r="D78" s="34"/>
      <c r="E78" s="35"/>
      <c r="F78" s="36"/>
      <c r="G78" s="36"/>
      <c r="H78" s="37">
        <f t="shared" si="4"/>
        <v>0</v>
      </c>
      <c r="I78" s="38" t="str">
        <f t="shared" si="3"/>
        <v/>
      </c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s="21" customFormat="1" ht="20.100000000000001" customHeight="1" x14ac:dyDescent="0.2">
      <c r="A79" s="31"/>
      <c r="B79" s="32"/>
      <c r="C79" s="33"/>
      <c r="D79" s="34"/>
      <c r="E79" s="35"/>
      <c r="F79" s="36"/>
      <c r="G79" s="36"/>
      <c r="H79" s="37">
        <f t="shared" si="4"/>
        <v>0</v>
      </c>
      <c r="I79" s="38" t="str">
        <f t="shared" si="3"/>
        <v/>
      </c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s="21" customFormat="1" ht="20.100000000000001" customHeight="1" x14ac:dyDescent="0.2">
      <c r="A80" s="31"/>
      <c r="B80" s="32"/>
      <c r="C80" s="33"/>
      <c r="D80" s="34"/>
      <c r="E80" s="35"/>
      <c r="F80" s="36"/>
      <c r="G80" s="36"/>
      <c r="H80" s="37">
        <f t="shared" si="4"/>
        <v>0</v>
      </c>
      <c r="I80" s="38" t="str">
        <f t="shared" si="3"/>
        <v/>
      </c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s="21" customFormat="1" ht="20.100000000000001" customHeight="1" x14ac:dyDescent="0.2">
      <c r="A81" s="31"/>
      <c r="B81" s="32"/>
      <c r="C81" s="33"/>
      <c r="D81" s="34"/>
      <c r="E81" s="35"/>
      <c r="F81" s="36"/>
      <c r="G81" s="36"/>
      <c r="H81" s="37">
        <f t="shared" si="4"/>
        <v>0</v>
      </c>
      <c r="I81" s="38" t="str">
        <f t="shared" si="3"/>
        <v/>
      </c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s="21" customFormat="1" ht="20.100000000000001" customHeight="1" x14ac:dyDescent="0.2">
      <c r="A82" s="31"/>
      <c r="B82" s="32"/>
      <c r="C82" s="33"/>
      <c r="D82" s="34"/>
      <c r="E82" s="35"/>
      <c r="F82" s="36"/>
      <c r="G82" s="36"/>
      <c r="H82" s="37">
        <f t="shared" si="4"/>
        <v>0</v>
      </c>
      <c r="I82" s="38" t="str">
        <f t="shared" si="3"/>
        <v/>
      </c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s="21" customFormat="1" ht="20.100000000000001" customHeight="1" x14ac:dyDescent="0.2">
      <c r="A83" s="31"/>
      <c r="B83" s="32"/>
      <c r="C83" s="33"/>
      <c r="D83" s="34"/>
      <c r="E83" s="35"/>
      <c r="F83" s="36"/>
      <c r="G83" s="36"/>
      <c r="H83" s="37">
        <f t="shared" si="4"/>
        <v>0</v>
      </c>
      <c r="I83" s="38" t="str">
        <f t="shared" si="3"/>
        <v/>
      </c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s="21" customFormat="1" ht="20.100000000000001" customHeight="1" x14ac:dyDescent="0.2">
      <c r="A84" s="31"/>
      <c r="B84" s="32"/>
      <c r="C84" s="33"/>
      <c r="D84" s="34"/>
      <c r="E84" s="35"/>
      <c r="F84" s="36"/>
      <c r="G84" s="36"/>
      <c r="H84" s="37">
        <f t="shared" si="4"/>
        <v>0</v>
      </c>
      <c r="I84" s="38" t="str">
        <f t="shared" si="3"/>
        <v/>
      </c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s="21" customFormat="1" ht="20.100000000000001" customHeight="1" x14ac:dyDescent="0.2">
      <c r="A85" s="31"/>
      <c r="B85" s="32"/>
      <c r="C85" s="33"/>
      <c r="D85" s="34"/>
      <c r="E85" s="35"/>
      <c r="F85" s="36"/>
      <c r="G85" s="36"/>
      <c r="H85" s="37">
        <f t="shared" si="4"/>
        <v>0</v>
      </c>
      <c r="I85" s="38" t="str">
        <f t="shared" si="3"/>
        <v/>
      </c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s="21" customFormat="1" ht="20.100000000000001" customHeight="1" x14ac:dyDescent="0.2">
      <c r="A86" s="31"/>
      <c r="B86" s="32"/>
      <c r="C86" s="33"/>
      <c r="D86" s="34"/>
      <c r="E86" s="35"/>
      <c r="F86" s="36"/>
      <c r="G86" s="36"/>
      <c r="H86" s="37">
        <f t="shared" si="4"/>
        <v>0</v>
      </c>
      <c r="I86" s="38" t="str">
        <f t="shared" si="3"/>
        <v/>
      </c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s="21" customFormat="1" ht="20.100000000000001" customHeight="1" x14ac:dyDescent="0.2">
      <c r="A87" s="31"/>
      <c r="B87" s="32"/>
      <c r="C87" s="33"/>
      <c r="D87" s="34"/>
      <c r="E87" s="35"/>
      <c r="F87" s="36"/>
      <c r="G87" s="36"/>
      <c r="H87" s="37">
        <f t="shared" si="4"/>
        <v>0</v>
      </c>
      <c r="I87" s="38" t="str">
        <f t="shared" si="3"/>
        <v/>
      </c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s="21" customFormat="1" ht="20.100000000000001" customHeight="1" x14ac:dyDescent="0.2">
      <c r="A88" s="31"/>
      <c r="B88" s="32"/>
      <c r="C88" s="33"/>
      <c r="D88" s="34"/>
      <c r="E88" s="35"/>
      <c r="F88" s="36"/>
      <c r="G88" s="36"/>
      <c r="H88" s="37">
        <f t="shared" si="4"/>
        <v>0</v>
      </c>
      <c r="I88" s="38" t="str">
        <f t="shared" si="3"/>
        <v/>
      </c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s="21" customFormat="1" ht="20.100000000000001" customHeight="1" x14ac:dyDescent="0.2">
      <c r="A89" s="31"/>
      <c r="B89" s="32"/>
      <c r="C89" s="33"/>
      <c r="D89" s="34"/>
      <c r="E89" s="35"/>
      <c r="F89" s="36"/>
      <c r="G89" s="36"/>
      <c r="H89" s="37">
        <f t="shared" si="4"/>
        <v>0</v>
      </c>
      <c r="I89" s="38" t="str">
        <f t="shared" si="3"/>
        <v/>
      </c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s="21" customFormat="1" ht="20.100000000000001" customHeight="1" x14ac:dyDescent="0.2">
      <c r="A90" s="31"/>
      <c r="B90" s="32"/>
      <c r="C90" s="33"/>
      <c r="D90" s="34"/>
      <c r="E90" s="35"/>
      <c r="F90" s="36"/>
      <c r="G90" s="36"/>
      <c r="H90" s="37">
        <f t="shared" si="4"/>
        <v>0</v>
      </c>
      <c r="I90" s="38" t="str">
        <f t="shared" si="3"/>
        <v/>
      </c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s="21" customFormat="1" ht="20.100000000000001" customHeight="1" x14ac:dyDescent="0.2">
      <c r="A91" s="31"/>
      <c r="B91" s="32"/>
      <c r="C91" s="33"/>
      <c r="D91" s="34"/>
      <c r="E91" s="35"/>
      <c r="F91" s="36"/>
      <c r="G91" s="36"/>
      <c r="H91" s="37">
        <f t="shared" si="4"/>
        <v>0</v>
      </c>
      <c r="I91" s="38" t="str">
        <f t="shared" si="3"/>
        <v/>
      </c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s="21" customFormat="1" ht="20.100000000000001" customHeight="1" x14ac:dyDescent="0.2">
      <c r="A92" s="31"/>
      <c r="B92" s="32"/>
      <c r="C92" s="33"/>
      <c r="D92" s="34"/>
      <c r="E92" s="35"/>
      <c r="F92" s="36"/>
      <c r="G92" s="36"/>
      <c r="H92" s="37">
        <f t="shared" si="4"/>
        <v>0</v>
      </c>
      <c r="I92" s="38" t="str">
        <f t="shared" si="3"/>
        <v/>
      </c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s="21" customFormat="1" ht="20.100000000000001" customHeight="1" x14ac:dyDescent="0.2">
      <c r="A93" s="31"/>
      <c r="B93" s="32"/>
      <c r="C93" s="33"/>
      <c r="D93" s="34"/>
      <c r="E93" s="35"/>
      <c r="F93" s="36"/>
      <c r="G93" s="36"/>
      <c r="H93" s="37">
        <f t="shared" si="4"/>
        <v>0</v>
      </c>
      <c r="I93" s="38" t="str">
        <f t="shared" si="3"/>
        <v/>
      </c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s="21" customFormat="1" ht="20.100000000000001" customHeight="1" x14ac:dyDescent="0.2">
      <c r="A94" s="31"/>
      <c r="B94" s="32"/>
      <c r="C94" s="33"/>
      <c r="D94" s="34"/>
      <c r="E94" s="35"/>
      <c r="F94" s="36"/>
      <c r="G94" s="36"/>
      <c r="H94" s="37">
        <f t="shared" si="4"/>
        <v>0</v>
      </c>
      <c r="I94" s="38" t="str">
        <f t="shared" si="3"/>
        <v/>
      </c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s="21" customFormat="1" ht="20.100000000000001" customHeight="1" x14ac:dyDescent="0.2">
      <c r="A95" s="31"/>
      <c r="B95" s="32"/>
      <c r="C95" s="33"/>
      <c r="D95" s="34"/>
      <c r="E95" s="35"/>
      <c r="F95" s="36"/>
      <c r="G95" s="36"/>
      <c r="H95" s="37">
        <f t="shared" si="4"/>
        <v>0</v>
      </c>
      <c r="I95" s="38" t="str">
        <f t="shared" si="3"/>
        <v/>
      </c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s="21" customFormat="1" ht="20.100000000000001" customHeight="1" x14ac:dyDescent="0.2">
      <c r="A96" s="31"/>
      <c r="B96" s="32"/>
      <c r="C96" s="33"/>
      <c r="D96" s="34"/>
      <c r="E96" s="35"/>
      <c r="F96" s="36"/>
      <c r="G96" s="36"/>
      <c r="H96" s="37">
        <f t="shared" si="4"/>
        <v>0</v>
      </c>
      <c r="I96" s="38" t="str">
        <f t="shared" si="3"/>
        <v/>
      </c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s="21" customFormat="1" ht="20.100000000000001" customHeight="1" x14ac:dyDescent="0.2">
      <c r="A97" s="31"/>
      <c r="B97" s="32"/>
      <c r="C97" s="33"/>
      <c r="D97" s="34"/>
      <c r="E97" s="35"/>
      <c r="F97" s="36"/>
      <c r="G97" s="36"/>
      <c r="H97" s="37">
        <f t="shared" si="4"/>
        <v>0</v>
      </c>
      <c r="I97" s="38" t="str">
        <f t="shared" ref="I97:I132" si="5">IF(D97&gt;2999,IF(D97&lt;4000,VLOOKUP(E97,$K$5:$L$10,2),IF(D97&gt;3999,IF(D97&lt;5000,VLOOKUP(E97,$K$12:$L$17,2),IF(D97&gt;4999,VLOOKUP(E97,$K$19:$L$24,2))))),"")</f>
        <v/>
      </c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s="21" customFormat="1" ht="20.100000000000001" customHeight="1" x14ac:dyDescent="0.2">
      <c r="A98" s="31"/>
      <c r="B98" s="32"/>
      <c r="C98" s="33"/>
      <c r="D98" s="34"/>
      <c r="E98" s="35"/>
      <c r="F98" s="36"/>
      <c r="G98" s="36"/>
      <c r="H98" s="37">
        <f t="shared" si="4"/>
        <v>0</v>
      </c>
      <c r="I98" s="38" t="str">
        <f t="shared" si="5"/>
        <v/>
      </c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s="21" customFormat="1" ht="20.100000000000001" customHeight="1" x14ac:dyDescent="0.2">
      <c r="A99" s="31"/>
      <c r="B99" s="32"/>
      <c r="C99" s="33"/>
      <c r="D99" s="34"/>
      <c r="E99" s="35"/>
      <c r="F99" s="36"/>
      <c r="G99" s="36"/>
      <c r="H99" s="37">
        <f t="shared" si="4"/>
        <v>0</v>
      </c>
      <c r="I99" s="38" t="str">
        <f t="shared" si="5"/>
        <v/>
      </c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s="21" customFormat="1" ht="20.100000000000001" customHeight="1" x14ac:dyDescent="0.2">
      <c r="A100" s="31"/>
      <c r="B100" s="32"/>
      <c r="C100" s="33"/>
      <c r="D100" s="34"/>
      <c r="E100" s="35"/>
      <c r="F100" s="36"/>
      <c r="G100" s="36"/>
      <c r="H100" s="37">
        <f t="shared" si="4"/>
        <v>0</v>
      </c>
      <c r="I100" s="38" t="str">
        <f t="shared" si="5"/>
        <v/>
      </c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s="21" customFormat="1" ht="20.100000000000001" customHeight="1" x14ac:dyDescent="0.2">
      <c r="A101" s="31"/>
      <c r="B101" s="32"/>
      <c r="C101" s="33"/>
      <c r="D101" s="34"/>
      <c r="E101" s="35"/>
      <c r="F101" s="36"/>
      <c r="G101" s="36"/>
      <c r="H101" s="37">
        <f t="shared" si="4"/>
        <v>0</v>
      </c>
      <c r="I101" s="38" t="str">
        <f t="shared" si="5"/>
        <v/>
      </c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s="21" customFormat="1" ht="20.100000000000001" customHeight="1" x14ac:dyDescent="0.2">
      <c r="A102" s="31"/>
      <c r="B102" s="32"/>
      <c r="C102" s="33"/>
      <c r="D102" s="34"/>
      <c r="E102" s="35"/>
      <c r="F102" s="36"/>
      <c r="G102" s="36"/>
      <c r="H102" s="37">
        <f t="shared" si="4"/>
        <v>0</v>
      </c>
      <c r="I102" s="38" t="str">
        <f t="shared" si="5"/>
        <v/>
      </c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s="21" customFormat="1" ht="20.100000000000001" customHeight="1" x14ac:dyDescent="0.2">
      <c r="A103" s="31"/>
      <c r="B103" s="32"/>
      <c r="C103" s="33"/>
      <c r="D103" s="34"/>
      <c r="E103" s="35"/>
      <c r="F103" s="36"/>
      <c r="G103" s="36"/>
      <c r="H103" s="37">
        <f t="shared" si="4"/>
        <v>0</v>
      </c>
      <c r="I103" s="38" t="str">
        <f t="shared" si="5"/>
        <v/>
      </c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s="21" customFormat="1" ht="20.100000000000001" customHeight="1" x14ac:dyDescent="0.2">
      <c r="A104" s="31"/>
      <c r="B104" s="32"/>
      <c r="C104" s="33"/>
      <c r="D104" s="34"/>
      <c r="E104" s="35"/>
      <c r="F104" s="36"/>
      <c r="G104" s="36"/>
      <c r="H104" s="37">
        <f t="shared" si="4"/>
        <v>0</v>
      </c>
      <c r="I104" s="38" t="str">
        <f t="shared" si="5"/>
        <v/>
      </c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s="21" customFormat="1" ht="20.100000000000001" customHeight="1" x14ac:dyDescent="0.2">
      <c r="A105" s="31"/>
      <c r="B105" s="32"/>
      <c r="C105" s="33"/>
      <c r="D105" s="34"/>
      <c r="E105" s="35"/>
      <c r="F105" s="36"/>
      <c r="G105" s="36"/>
      <c r="H105" s="37">
        <f t="shared" si="4"/>
        <v>0</v>
      </c>
      <c r="I105" s="38" t="str">
        <f t="shared" si="5"/>
        <v/>
      </c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s="21" customFormat="1" ht="20.100000000000001" customHeight="1" x14ac:dyDescent="0.2">
      <c r="A106" s="31"/>
      <c r="B106" s="32"/>
      <c r="C106" s="33"/>
      <c r="D106" s="34"/>
      <c r="E106" s="35"/>
      <c r="F106" s="36"/>
      <c r="G106" s="36"/>
      <c r="H106" s="37">
        <f t="shared" si="4"/>
        <v>0</v>
      </c>
      <c r="I106" s="38" t="str">
        <f t="shared" si="5"/>
        <v/>
      </c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s="21" customFormat="1" ht="20.100000000000001" customHeight="1" x14ac:dyDescent="0.2">
      <c r="A107" s="31"/>
      <c r="B107" s="32"/>
      <c r="C107" s="33"/>
      <c r="D107" s="34"/>
      <c r="E107" s="35"/>
      <c r="F107" s="36"/>
      <c r="G107" s="36"/>
      <c r="H107" s="37">
        <f t="shared" si="4"/>
        <v>0</v>
      </c>
      <c r="I107" s="38" t="str">
        <f t="shared" si="5"/>
        <v/>
      </c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s="21" customFormat="1" ht="20.100000000000001" customHeight="1" x14ac:dyDescent="0.2">
      <c r="A108" s="31"/>
      <c r="B108" s="32"/>
      <c r="C108" s="33"/>
      <c r="D108" s="34"/>
      <c r="E108" s="35"/>
      <c r="F108" s="36"/>
      <c r="G108" s="36"/>
      <c r="H108" s="37">
        <f t="shared" si="4"/>
        <v>0</v>
      </c>
      <c r="I108" s="38" t="str">
        <f t="shared" si="5"/>
        <v/>
      </c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s="21" customFormat="1" ht="20.100000000000001" customHeight="1" x14ac:dyDescent="0.2">
      <c r="A109" s="31"/>
      <c r="B109" s="32"/>
      <c r="C109" s="33"/>
      <c r="D109" s="34"/>
      <c r="E109" s="35"/>
      <c r="F109" s="36"/>
      <c r="G109" s="36"/>
      <c r="H109" s="37">
        <f t="shared" si="4"/>
        <v>0</v>
      </c>
      <c r="I109" s="38" t="str">
        <f t="shared" si="5"/>
        <v/>
      </c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s="21" customFormat="1" ht="20.100000000000001" customHeight="1" x14ac:dyDescent="0.2">
      <c r="A110" s="31"/>
      <c r="B110" s="32"/>
      <c r="C110" s="33"/>
      <c r="D110" s="34"/>
      <c r="E110" s="35"/>
      <c r="F110" s="36"/>
      <c r="G110" s="36"/>
      <c r="H110" s="37">
        <f t="shared" si="4"/>
        <v>0</v>
      </c>
      <c r="I110" s="38" t="str">
        <f t="shared" si="5"/>
        <v/>
      </c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s="21" customFormat="1" ht="20.100000000000001" customHeight="1" x14ac:dyDescent="0.2">
      <c r="A111" s="31"/>
      <c r="B111" s="32"/>
      <c r="C111" s="33"/>
      <c r="D111" s="34"/>
      <c r="E111" s="35"/>
      <c r="F111" s="36"/>
      <c r="G111" s="36"/>
      <c r="H111" s="37">
        <f t="shared" si="4"/>
        <v>0</v>
      </c>
      <c r="I111" s="38" t="str">
        <f t="shared" si="5"/>
        <v/>
      </c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s="21" customFormat="1" ht="20.100000000000001" customHeight="1" x14ac:dyDescent="0.2">
      <c r="A112" s="31"/>
      <c r="B112" s="32"/>
      <c r="C112" s="33"/>
      <c r="D112" s="34"/>
      <c r="E112" s="35"/>
      <c r="F112" s="36"/>
      <c r="G112" s="36"/>
      <c r="H112" s="37">
        <f t="shared" si="4"/>
        <v>0</v>
      </c>
      <c r="I112" s="38" t="str">
        <f t="shared" si="5"/>
        <v/>
      </c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s="21" customFormat="1" ht="20.100000000000001" customHeight="1" x14ac:dyDescent="0.2">
      <c r="A113" s="31"/>
      <c r="B113" s="32"/>
      <c r="C113" s="33"/>
      <c r="D113" s="34"/>
      <c r="E113" s="35"/>
      <c r="F113" s="36"/>
      <c r="G113" s="36"/>
      <c r="H113" s="37">
        <f t="shared" si="4"/>
        <v>0</v>
      </c>
      <c r="I113" s="38" t="str">
        <f t="shared" si="5"/>
        <v/>
      </c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s="21" customFormat="1" ht="20.100000000000001" customHeight="1" x14ac:dyDescent="0.2">
      <c r="A114" s="31"/>
      <c r="B114" s="32"/>
      <c r="C114" s="33"/>
      <c r="D114" s="34"/>
      <c r="E114" s="35"/>
      <c r="F114" s="36"/>
      <c r="G114" s="36"/>
      <c r="H114" s="37">
        <f t="shared" si="4"/>
        <v>0</v>
      </c>
      <c r="I114" s="38" t="str">
        <f t="shared" si="5"/>
        <v/>
      </c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s="21" customFormat="1" ht="20.100000000000001" customHeight="1" x14ac:dyDescent="0.2">
      <c r="A115" s="31"/>
      <c r="B115" s="32"/>
      <c r="C115" s="33"/>
      <c r="D115" s="34"/>
      <c r="E115" s="35"/>
      <c r="F115" s="36"/>
      <c r="G115" s="36"/>
      <c r="H115" s="37">
        <f t="shared" si="4"/>
        <v>0</v>
      </c>
      <c r="I115" s="38" t="str">
        <f t="shared" si="5"/>
        <v/>
      </c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s="21" customFormat="1" ht="20.100000000000001" customHeight="1" x14ac:dyDescent="0.2">
      <c r="A116" s="31"/>
      <c r="B116" s="32"/>
      <c r="C116" s="33"/>
      <c r="D116" s="34"/>
      <c r="E116" s="35"/>
      <c r="F116" s="36"/>
      <c r="G116" s="36"/>
      <c r="H116" s="37">
        <f t="shared" si="4"/>
        <v>0</v>
      </c>
      <c r="I116" s="38" t="str">
        <f t="shared" si="5"/>
        <v/>
      </c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s="21" customFormat="1" ht="20.100000000000001" customHeight="1" x14ac:dyDescent="0.2">
      <c r="A117" s="31"/>
      <c r="B117" s="32"/>
      <c r="C117" s="33"/>
      <c r="D117" s="34"/>
      <c r="E117" s="35"/>
      <c r="F117" s="36"/>
      <c r="G117" s="36"/>
      <c r="H117" s="37">
        <f t="shared" si="4"/>
        <v>0</v>
      </c>
      <c r="I117" s="38" t="str">
        <f t="shared" si="5"/>
        <v/>
      </c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s="21" customFormat="1" ht="20.100000000000001" customHeight="1" x14ac:dyDescent="0.2">
      <c r="A118" s="31"/>
      <c r="B118" s="32"/>
      <c r="C118" s="33"/>
      <c r="D118" s="34"/>
      <c r="E118" s="35"/>
      <c r="F118" s="36"/>
      <c r="G118" s="36"/>
      <c r="H118" s="37">
        <f t="shared" si="4"/>
        <v>0</v>
      </c>
      <c r="I118" s="38" t="str">
        <f t="shared" si="5"/>
        <v/>
      </c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s="21" customFormat="1" ht="20.100000000000001" customHeight="1" x14ac:dyDescent="0.2">
      <c r="A119" s="31"/>
      <c r="B119" s="32"/>
      <c r="C119" s="33"/>
      <c r="D119" s="34"/>
      <c r="E119" s="35"/>
      <c r="F119" s="36"/>
      <c r="G119" s="36"/>
      <c r="H119" s="37">
        <f t="shared" si="4"/>
        <v>0</v>
      </c>
      <c r="I119" s="38" t="str">
        <f t="shared" si="5"/>
        <v/>
      </c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s="21" customFormat="1" ht="20.100000000000001" customHeight="1" x14ac:dyDescent="0.2">
      <c r="A120" s="31"/>
      <c r="B120" s="32"/>
      <c r="C120" s="33"/>
      <c r="D120" s="34"/>
      <c r="E120" s="35"/>
      <c r="F120" s="36"/>
      <c r="G120" s="36"/>
      <c r="H120" s="37">
        <f t="shared" si="4"/>
        <v>0</v>
      </c>
      <c r="I120" s="38" t="str">
        <f t="shared" si="5"/>
        <v/>
      </c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s="21" customFormat="1" ht="20.100000000000001" customHeight="1" x14ac:dyDescent="0.2">
      <c r="A121" s="31"/>
      <c r="B121" s="32"/>
      <c r="C121" s="33"/>
      <c r="D121" s="34"/>
      <c r="E121" s="35"/>
      <c r="F121" s="36"/>
      <c r="G121" s="36"/>
      <c r="H121" s="37">
        <f t="shared" si="4"/>
        <v>0</v>
      </c>
      <c r="I121" s="38" t="str">
        <f t="shared" si="5"/>
        <v/>
      </c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s="21" customFormat="1" ht="20.100000000000001" customHeight="1" x14ac:dyDescent="0.2">
      <c r="A122" s="31"/>
      <c r="B122" s="32"/>
      <c r="C122" s="33"/>
      <c r="D122" s="34"/>
      <c r="E122" s="35"/>
      <c r="F122" s="36"/>
      <c r="G122" s="36"/>
      <c r="H122" s="37">
        <f t="shared" si="4"/>
        <v>0</v>
      </c>
      <c r="I122" s="38" t="str">
        <f t="shared" si="5"/>
        <v/>
      </c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s="21" customFormat="1" ht="20.100000000000001" customHeight="1" x14ac:dyDescent="0.2">
      <c r="A123" s="31"/>
      <c r="B123" s="32"/>
      <c r="C123" s="33"/>
      <c r="D123" s="34"/>
      <c r="E123" s="35"/>
      <c r="F123" s="36"/>
      <c r="G123" s="36"/>
      <c r="H123" s="37">
        <f t="shared" si="4"/>
        <v>0</v>
      </c>
      <c r="I123" s="38" t="str">
        <f t="shared" si="5"/>
        <v/>
      </c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s="21" customFormat="1" ht="20.100000000000001" customHeight="1" x14ac:dyDescent="0.2">
      <c r="A124" s="31"/>
      <c r="B124" s="32"/>
      <c r="C124" s="33"/>
      <c r="D124" s="34"/>
      <c r="E124" s="35"/>
      <c r="F124" s="36"/>
      <c r="G124" s="36"/>
      <c r="H124" s="37">
        <f t="shared" si="4"/>
        <v>0</v>
      </c>
      <c r="I124" s="38" t="str">
        <f t="shared" si="5"/>
        <v/>
      </c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s="21" customFormat="1" ht="20.100000000000001" customHeight="1" x14ac:dyDescent="0.2">
      <c r="A125" s="31"/>
      <c r="B125" s="32"/>
      <c r="C125" s="33"/>
      <c r="D125" s="34"/>
      <c r="E125" s="35"/>
      <c r="F125" s="36"/>
      <c r="G125" s="36"/>
      <c r="H125" s="37">
        <f t="shared" si="4"/>
        <v>0</v>
      </c>
      <c r="I125" s="38" t="str">
        <f t="shared" si="5"/>
        <v/>
      </c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s="21" customFormat="1" ht="20.100000000000001" customHeight="1" x14ac:dyDescent="0.2">
      <c r="A126" s="31"/>
      <c r="B126" s="32"/>
      <c r="C126" s="33"/>
      <c r="D126" s="34"/>
      <c r="E126" s="35"/>
      <c r="F126" s="36"/>
      <c r="G126" s="36"/>
      <c r="H126" s="37">
        <f t="shared" si="4"/>
        <v>0</v>
      </c>
      <c r="I126" s="38" t="str">
        <f t="shared" si="5"/>
        <v/>
      </c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s="21" customFormat="1" ht="20.100000000000001" customHeight="1" x14ac:dyDescent="0.2">
      <c r="A127" s="31"/>
      <c r="B127" s="32"/>
      <c r="C127" s="33"/>
      <c r="D127" s="34"/>
      <c r="E127" s="35"/>
      <c r="F127" s="36"/>
      <c r="G127" s="36"/>
      <c r="H127" s="37">
        <f t="shared" si="4"/>
        <v>0</v>
      </c>
      <c r="I127" s="38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s="21" customFormat="1" ht="20.100000000000001" customHeight="1" x14ac:dyDescent="0.2">
      <c r="A128" s="31"/>
      <c r="B128" s="32"/>
      <c r="C128" s="33"/>
      <c r="D128" s="34"/>
      <c r="E128" s="35"/>
      <c r="F128" s="36"/>
      <c r="G128" s="36"/>
      <c r="H128" s="37">
        <f>IF(H127="","",H127+F128-G128)</f>
        <v>0</v>
      </c>
      <c r="I128" s="38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s="21" customFormat="1" ht="20.100000000000001" customHeight="1" x14ac:dyDescent="0.2">
      <c r="A129" s="31"/>
      <c r="B129" s="32"/>
      <c r="C129" s="33"/>
      <c r="D129" s="34"/>
      <c r="E129" s="35"/>
      <c r="F129" s="36"/>
      <c r="G129" s="36"/>
      <c r="H129" s="37">
        <f t="shared" si="4"/>
        <v>0</v>
      </c>
      <c r="I129" s="38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s="21" customFormat="1" ht="20.100000000000001" customHeight="1" x14ac:dyDescent="0.2">
      <c r="A130" s="31"/>
      <c r="B130" s="32"/>
      <c r="C130" s="33"/>
      <c r="D130" s="34"/>
      <c r="E130" s="35"/>
      <c r="F130" s="36"/>
      <c r="G130" s="36"/>
      <c r="H130" s="37">
        <f>IF(H129="","",H129+F130-G130)</f>
        <v>0</v>
      </c>
      <c r="I130" s="38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s="21" customFormat="1" ht="20.100000000000001" customHeight="1" x14ac:dyDescent="0.2">
      <c r="A131" s="31"/>
      <c r="B131" s="32"/>
      <c r="C131" s="33"/>
      <c r="D131" s="34"/>
      <c r="E131" s="35"/>
      <c r="F131" s="36"/>
      <c r="G131" s="36"/>
      <c r="H131" s="37">
        <f>IF(H130="","",H130+F131-G131)</f>
        <v>0</v>
      </c>
      <c r="I131" s="38" t="str">
        <f t="shared" si="5"/>
        <v/>
      </c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s="21" customFormat="1" ht="20.100000000000001" customHeight="1" x14ac:dyDescent="0.2">
      <c r="A132" s="31"/>
      <c r="B132" s="32"/>
      <c r="C132" s="33"/>
      <c r="D132" s="34"/>
      <c r="E132" s="35"/>
      <c r="F132" s="36"/>
      <c r="G132" s="36"/>
      <c r="H132" s="37">
        <f t="shared" si="4"/>
        <v>0</v>
      </c>
      <c r="I132" s="38" t="str">
        <f t="shared" si="5"/>
        <v/>
      </c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s="21" customFormat="1" ht="20.100000000000001" customHeight="1" x14ac:dyDescent="0.2">
      <c r="A133" s="31"/>
      <c r="B133" s="32"/>
      <c r="C133" s="33"/>
      <c r="D133" s="34"/>
      <c r="E133" s="35"/>
      <c r="F133" s="36"/>
      <c r="G133" s="36"/>
      <c r="H133" s="37">
        <f t="shared" si="4"/>
        <v>0</v>
      </c>
      <c r="I133" s="38" t="str">
        <f t="shared" ref="I133:I138" si="6">IF(D133&gt;2999,IF(D133&lt;4000,VLOOKUP(E133,$K$5:$L$10,2),IF(D133&gt;3999,IF(D133&lt;5000,VLOOKUP(E133,$K$12:$L$17,2),IF(D133&gt;4999,VLOOKUP(E133,$K$19:$L$24,2))))),"")</f>
        <v/>
      </c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s="21" customFormat="1" ht="20.100000000000001" customHeight="1" x14ac:dyDescent="0.2">
      <c r="A134" s="31"/>
      <c r="B134" s="32"/>
      <c r="C134" s="33"/>
      <c r="D134" s="34"/>
      <c r="E134" s="35"/>
      <c r="F134" s="36"/>
      <c r="G134" s="36"/>
      <c r="H134" s="37">
        <f t="shared" ref="H134:H138" si="7">IF(H133="","",H133+F134-G134)</f>
        <v>0</v>
      </c>
      <c r="I134" s="38" t="str">
        <f t="shared" si="6"/>
        <v/>
      </c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s="21" customFormat="1" ht="20.100000000000001" customHeight="1" x14ac:dyDescent="0.2">
      <c r="A135" s="31"/>
      <c r="B135" s="32"/>
      <c r="C135" s="33"/>
      <c r="D135" s="34"/>
      <c r="E135" s="35"/>
      <c r="F135" s="36"/>
      <c r="G135" s="36"/>
      <c r="H135" s="37">
        <f t="shared" si="7"/>
        <v>0</v>
      </c>
      <c r="I135" s="38" t="str">
        <f t="shared" si="6"/>
        <v/>
      </c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s="21" customFormat="1" ht="20.100000000000001" customHeight="1" x14ac:dyDescent="0.2">
      <c r="A136" s="31"/>
      <c r="B136" s="32"/>
      <c r="C136" s="33"/>
      <c r="D136" s="34"/>
      <c r="E136" s="35"/>
      <c r="F136" s="36"/>
      <c r="G136" s="36"/>
      <c r="H136" s="37">
        <f t="shared" si="7"/>
        <v>0</v>
      </c>
      <c r="I136" s="38" t="str">
        <f t="shared" si="6"/>
        <v/>
      </c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s="21" customFormat="1" ht="20.100000000000001" customHeight="1" x14ac:dyDescent="0.2">
      <c r="A137" s="31"/>
      <c r="B137" s="32"/>
      <c r="C137" s="33"/>
      <c r="D137" s="34"/>
      <c r="E137" s="35"/>
      <c r="F137" s="36"/>
      <c r="G137" s="36"/>
      <c r="H137" s="37">
        <f t="shared" si="7"/>
        <v>0</v>
      </c>
      <c r="I137" s="38" t="str">
        <f t="shared" si="6"/>
        <v/>
      </c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s="21" customFormat="1" ht="20.100000000000001" customHeight="1" thickBot="1" x14ac:dyDescent="0.25">
      <c r="A138" s="31"/>
      <c r="B138" s="32"/>
      <c r="C138" s="33"/>
      <c r="D138" s="34"/>
      <c r="E138" s="35"/>
      <c r="F138" s="36"/>
      <c r="G138" s="36"/>
      <c r="H138" s="37">
        <f t="shared" si="7"/>
        <v>0</v>
      </c>
      <c r="I138" s="38" t="str">
        <f t="shared" si="6"/>
        <v/>
      </c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s="64" customFormat="1" ht="21.75" customHeight="1" thickBot="1" x14ac:dyDescent="0.25">
      <c r="A139" s="57"/>
      <c r="B139" s="58"/>
      <c r="C139" s="59" t="s">
        <v>47</v>
      </c>
      <c r="D139" s="60"/>
      <c r="E139" s="60"/>
      <c r="F139" s="61">
        <f>SUM(F5:F138)</f>
        <v>0</v>
      </c>
      <c r="G139" s="61">
        <f>SUM(G5:G138)</f>
        <v>0</v>
      </c>
      <c r="H139" s="62">
        <f>H138</f>
        <v>0</v>
      </c>
      <c r="I139" s="63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</row>
  </sheetData>
  <sheetProtection algorithmName="SHA-512" hashValue="4kiKjYICG0o5X5948ibSDOyNT9FCW7iASmbhWAuq9S8ayCKv8hzIa5w7N/vRYRq0e2DbYDYrKlYDzIZJ3YTMdA==" saltValue="UG2FEt5sMuRGR8A1rS/DtQ==" spinCount="100000" sheet="1" selectLockedCells="1"/>
  <mergeCells count="4">
    <mergeCell ref="A1:D1"/>
    <mergeCell ref="E1:H1"/>
    <mergeCell ref="A2:D2"/>
    <mergeCell ref="E2:H2"/>
  </mergeCells>
  <conditionalFormatting sqref="A2">
    <cfRule type="containsText" dxfId="78" priority="10" operator="containsText" text="Firma">
      <formula>NOT(ISERROR(SEARCH("Firma",A2)))</formula>
    </cfRule>
    <cfRule type="containsBlanks" dxfId="77" priority="11">
      <formula>LEN(TRIM(A2))=0</formula>
    </cfRule>
  </conditionalFormatting>
  <conditionalFormatting sqref="A1:B1">
    <cfRule type="containsText" dxfId="76" priority="3" operator="containsText" text="Kassabuch / Postbuch / Bankbuch">
      <formula>NOT(ISERROR(SEARCH("Kassabuch / Postbuch / Bankbuch",A1)))</formula>
    </cfRule>
    <cfRule type="containsBlanks" dxfId="75" priority="4">
      <formula>LEN(TRIM(A1))=0</formula>
    </cfRule>
  </conditionalFormatting>
  <conditionalFormatting sqref="E1">
    <cfRule type="containsText" dxfId="72" priority="1" operator="containsText" text="Firma">
      <formula>NOT(ISERROR(SEARCH("Firma",E1)))</formula>
    </cfRule>
    <cfRule type="containsBlanks" dxfId="71" priority="2">
      <formula>LEN(TRIM(E1))=0</formula>
    </cfRule>
  </conditionalFormatting>
  <conditionalFormatting sqref="H4:H139">
    <cfRule type="cellIs" dxfId="70" priority="17" operator="lessThan">
      <formula>0</formula>
    </cfRule>
  </conditionalFormatting>
  <dataValidations count="3">
    <dataValidation allowBlank="1" showErrorMessage="1" promptTitle="Nom de la société" prompt="Peut être saisi dans la feuille de calcul &quot;janvier&quot;." sqref="E1:H1" xr:uid="{00000000-0002-0000-0100-000000000000}"/>
    <dataValidation allowBlank="1" showErrorMessage="1" promptTitle="Titre" prompt="Peut être saisi dans la feuille de calcul &quot;janvier&quot;." sqref="A1:D1" xr:uid="{00000000-0002-0000-0100-000001000000}"/>
    <dataValidation type="list" allowBlank="1" showInputMessage="1" showErrorMessage="1" prompt="Choisir taux de TVA" sqref="E5:E138" xr:uid="{00000000-0002-0000-0100-000002000000}">
      <formula1>$K$4:$K$10</formula1>
    </dataValidation>
  </dataValidations>
  <pageMargins left="0.59055118110236227" right="0.19685039370078741" top="0.59055118110236227" bottom="0.78740157480314965" header="0.31496062992125984" footer="0.31496062992125984"/>
  <pageSetup paperSize="9" orientation="portrait" horizontalDpi="4294967292" r:id="rId1"/>
  <headerFooter alignWithMargins="0">
    <oddFooter>&amp;L&amp;G&amp;C&amp;"Segoe UI,Standard"&amp;9&amp;K1D71B8Bern | Biel/Bienne&amp;R&amp;"Segoe UI,Standard"&amp;K1D71B8Page &amp;P de &amp;N</oddFoot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text="Firma" id="{2F0808A0-46D3-45C8-803B-4FEC7E67204B}">
            <xm:f>NOT(ISERROR(SEARCH("Firma",Janvier!B2)))</xm:f>
            <x14:dxf>
              <font>
                <b/>
                <i val="0"/>
              </font>
              <fill>
                <patternFill>
                  <bgColor theme="3" tint="0.79998168889431442"/>
                </patternFill>
              </fill>
            </x14:dxf>
          </x14:cfRule>
          <x14:cfRule type="containsBlanks" priority="7" id="{9463C993-F20A-4D62-868C-E023837882D0}">
            <xm:f>LEN(TRIM(Janvier!B2))=0</xm:f>
            <x14:dxf>
              <fill>
                <patternFill>
                  <bgColor theme="3" tint="0.79998168889431442"/>
                </patternFill>
              </fill>
            </x14:dxf>
          </x14:cfRule>
          <xm:sqref>B2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date" allowBlank="1" showErrorMessage="1" errorTitle="Falsches Datum" error="Falsches Datum erfasst. Bitte korrigieren." xr:uid="{00000000-0002-0000-0100-000003000000}">
          <x14:formula1>
            <xm:f>'Setting Datum'!$B$4</xm:f>
          </x14:formula1>
          <x14:formula2>
            <xm:f>'Setting Datum'!$B$5</xm:f>
          </x14:formula2>
          <xm:sqref>A5:A138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4">
    <tabColor theme="4"/>
  </sheetPr>
  <dimension ref="A1:AA139"/>
  <sheetViews>
    <sheetView showGridLines="0" zoomScaleNormal="100" workbookViewId="0">
      <selection activeCell="C29" sqref="C29"/>
    </sheetView>
  </sheetViews>
  <sheetFormatPr baseColWidth="10" defaultColWidth="11.42578125" defaultRowHeight="14.25" x14ac:dyDescent="0.25"/>
  <cols>
    <col min="1" max="1" width="10.28515625" style="53" customWidth="1"/>
    <col min="2" max="2" width="10.140625" style="66" bestFit="1" customWidth="1"/>
    <col min="3" max="3" width="28.5703125" style="53" customWidth="1"/>
    <col min="4" max="4" width="8" style="53" bestFit="1" customWidth="1"/>
    <col min="5" max="5" width="6.28515625" style="66" customWidth="1"/>
    <col min="6" max="8" width="11.28515625" style="53" customWidth="1"/>
    <col min="9" max="9" width="11.28515625" style="67" hidden="1" customWidth="1"/>
    <col min="10" max="12" width="11.42578125" style="53" hidden="1" customWidth="1"/>
    <col min="13" max="27" width="11.42578125" style="68"/>
    <col min="28" max="16384" width="11.42578125" style="53"/>
  </cols>
  <sheetData>
    <row r="1" spans="1:27" s="11" customFormat="1" ht="37.5" customHeight="1" x14ac:dyDescent="0.3">
      <c r="A1" s="74" t="str">
        <f>Janvier!A1</f>
        <v>Livre de caisse / Livre de poste / Livre de banque</v>
      </c>
      <c r="B1" s="74"/>
      <c r="C1" s="74"/>
      <c r="D1" s="74"/>
      <c r="E1" s="75" t="str">
        <f>Janvier!E1</f>
        <v>Entreprise</v>
      </c>
      <c r="F1" s="75"/>
      <c r="G1" s="75"/>
      <c r="H1" s="75"/>
      <c r="I1" s="10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27" s="14" customFormat="1" ht="30.75" customHeight="1" x14ac:dyDescent="0.2">
      <c r="A2" s="72" t="s">
        <v>51</v>
      </c>
      <c r="B2" s="72"/>
      <c r="C2" s="72"/>
      <c r="D2" s="72"/>
      <c r="E2" s="73">
        <f>'Setting Datum'!$B$1</f>
        <v>2026</v>
      </c>
      <c r="F2" s="73"/>
      <c r="G2" s="73"/>
      <c r="H2" s="73"/>
      <c r="I2" s="13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s="21" customFormat="1" ht="20.100000000000001" customHeight="1" x14ac:dyDescent="0.2">
      <c r="A3" s="16" t="str">
        <f>Janvier!A3</f>
        <v>Date</v>
      </c>
      <c r="B3" s="16" t="str">
        <f>Janvier!B3</f>
        <v>Pièce</v>
      </c>
      <c r="C3" s="16" t="str">
        <f>Janvier!C3</f>
        <v>Libellé</v>
      </c>
      <c r="D3" s="16" t="str">
        <f>Janvier!D3</f>
        <v>Compte</v>
      </c>
      <c r="E3" s="16" t="str">
        <f>Janvier!E3</f>
        <v>TVA</v>
      </c>
      <c r="F3" s="16" t="str">
        <f>Janvier!F3</f>
        <v>Entrée</v>
      </c>
      <c r="G3" s="16" t="str">
        <f>Janvier!G3</f>
        <v>Sortie</v>
      </c>
      <c r="H3" s="16" t="str">
        <f>Janvier!H3</f>
        <v>Solde</v>
      </c>
      <c r="I3" s="20" t="s">
        <v>2</v>
      </c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s="21" customFormat="1" ht="20.100000000000001" customHeight="1" x14ac:dyDescent="0.25">
      <c r="A4" s="23"/>
      <c r="B4" s="24"/>
      <c r="C4" s="25" t="str">
        <f>Janvier!C4</f>
        <v>Solde reporté</v>
      </c>
      <c r="D4" s="24"/>
      <c r="E4" s="24"/>
      <c r="F4" s="26"/>
      <c r="G4" s="27"/>
      <c r="H4" s="27">
        <f>Février!H139</f>
        <v>0</v>
      </c>
      <c r="I4" s="29"/>
      <c r="J4" s="30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s="21" customFormat="1" ht="20.100000000000001" customHeight="1" x14ac:dyDescent="0.25">
      <c r="A5" s="31"/>
      <c r="B5" s="32"/>
      <c r="C5" s="33"/>
      <c r="D5" s="34"/>
      <c r="E5" s="35"/>
      <c r="F5" s="36"/>
      <c r="G5" s="36"/>
      <c r="H5" s="37">
        <f>IF(H4="","",H4+F5-G5)</f>
        <v>0</v>
      </c>
      <c r="I5" s="38" t="str">
        <f t="shared" ref="I5:I36" si="0">IF(D5&gt;2999,IF(D5&lt;4000,VLOOKUP(E5,$K$5:$L$10,2),IF(D5&gt;3999,IF(D5&lt;5000,VLOOKUP(E5,$K$12:$L$17,2),IF(D5&gt;4999,VLOOKUP(E5,$K$19:$L$24,2))))),"")</f>
        <v/>
      </c>
      <c r="J5" s="39" t="s">
        <v>20</v>
      </c>
      <c r="K5" s="40">
        <v>2.5</v>
      </c>
      <c r="L5" s="41" t="s">
        <v>7</v>
      </c>
      <c r="M5" s="4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s="21" customFormat="1" ht="20.100000000000001" customHeight="1" x14ac:dyDescent="0.25">
      <c r="A6" s="31"/>
      <c r="B6" s="32"/>
      <c r="C6" s="33"/>
      <c r="D6" s="34"/>
      <c r="E6" s="35"/>
      <c r="F6" s="36"/>
      <c r="G6" s="36"/>
      <c r="H6" s="37">
        <f t="shared" ref="H6:H69" si="1">IF(H5="","",H5+F6-G6)</f>
        <v>0</v>
      </c>
      <c r="I6" s="38" t="str">
        <f t="shared" si="0"/>
        <v/>
      </c>
      <c r="J6" s="44" t="s">
        <v>19</v>
      </c>
      <c r="K6" s="45">
        <v>2.6</v>
      </c>
      <c r="L6" s="46" t="s">
        <v>6</v>
      </c>
      <c r="M6" s="56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s="21" customFormat="1" ht="20.100000000000001" customHeight="1" x14ac:dyDescent="0.25">
      <c r="A7" s="31"/>
      <c r="B7" s="32"/>
      <c r="C7" s="33"/>
      <c r="D7" s="34"/>
      <c r="E7" s="35"/>
      <c r="F7" s="36"/>
      <c r="G7" s="36"/>
      <c r="H7" s="37">
        <f t="shared" si="1"/>
        <v>0</v>
      </c>
      <c r="I7" s="38" t="str">
        <f t="shared" si="0"/>
        <v/>
      </c>
      <c r="J7" s="47" t="s">
        <v>20</v>
      </c>
      <c r="K7" s="48">
        <v>3.7</v>
      </c>
      <c r="L7" s="49" t="s">
        <v>4</v>
      </c>
      <c r="M7" s="4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s="21" customFormat="1" ht="20.100000000000001" customHeight="1" x14ac:dyDescent="0.25">
      <c r="A8" s="31"/>
      <c r="B8" s="32"/>
      <c r="C8" s="33"/>
      <c r="D8" s="34"/>
      <c r="E8" s="35"/>
      <c r="F8" s="36"/>
      <c r="G8" s="36"/>
      <c r="H8" s="37">
        <f t="shared" si="1"/>
        <v>0</v>
      </c>
      <c r="I8" s="38" t="str">
        <f t="shared" si="0"/>
        <v/>
      </c>
      <c r="J8" s="44" t="s">
        <v>19</v>
      </c>
      <c r="K8" s="45">
        <v>3.8</v>
      </c>
      <c r="L8" s="46" t="s">
        <v>3</v>
      </c>
      <c r="M8" s="56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s="21" customFormat="1" ht="20.100000000000001" customHeight="1" x14ac:dyDescent="0.25">
      <c r="A9" s="31"/>
      <c r="B9" s="32"/>
      <c r="C9" s="33"/>
      <c r="D9" s="34"/>
      <c r="E9" s="35"/>
      <c r="F9" s="36"/>
      <c r="G9" s="36"/>
      <c r="H9" s="37">
        <f t="shared" si="1"/>
        <v>0</v>
      </c>
      <c r="I9" s="38" t="str">
        <f t="shared" si="0"/>
        <v/>
      </c>
      <c r="J9" s="47" t="s">
        <v>20</v>
      </c>
      <c r="K9" s="48">
        <v>7.7</v>
      </c>
      <c r="L9" s="49" t="s">
        <v>5</v>
      </c>
      <c r="M9" s="4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s="21" customFormat="1" ht="20.100000000000001" customHeight="1" x14ac:dyDescent="0.25">
      <c r="A10" s="31"/>
      <c r="B10" s="32"/>
      <c r="C10" s="33"/>
      <c r="D10" s="34"/>
      <c r="E10" s="35"/>
      <c r="F10" s="36"/>
      <c r="G10" s="36"/>
      <c r="H10" s="37">
        <f t="shared" si="1"/>
        <v>0</v>
      </c>
      <c r="I10" s="38" t="str">
        <f t="shared" si="0"/>
        <v/>
      </c>
      <c r="J10" s="50" t="s">
        <v>19</v>
      </c>
      <c r="K10" s="51">
        <v>8.1</v>
      </c>
      <c r="L10" s="52" t="s">
        <v>1</v>
      </c>
      <c r="M10" s="56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s="21" customFormat="1" ht="20.100000000000001" customHeight="1" x14ac:dyDescent="0.25">
      <c r="A11" s="31"/>
      <c r="B11" s="32"/>
      <c r="C11" s="33"/>
      <c r="D11" s="34"/>
      <c r="E11" s="35"/>
      <c r="F11" s="36"/>
      <c r="G11" s="36"/>
      <c r="H11" s="37">
        <f t="shared" si="1"/>
        <v>0</v>
      </c>
      <c r="I11" s="38" t="str">
        <f t="shared" si="0"/>
        <v/>
      </c>
      <c r="J11" s="53"/>
      <c r="K11" s="54"/>
      <c r="L11" s="55"/>
      <c r="M11" s="4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s="21" customFormat="1" ht="20.100000000000001" customHeight="1" x14ac:dyDescent="0.25">
      <c r="A12" s="31"/>
      <c r="B12" s="32"/>
      <c r="C12" s="33"/>
      <c r="D12" s="34"/>
      <c r="E12" s="35"/>
      <c r="F12" s="36"/>
      <c r="G12" s="36"/>
      <c r="H12" s="37">
        <f t="shared" si="1"/>
        <v>0</v>
      </c>
      <c r="I12" s="38" t="str">
        <f t="shared" si="0"/>
        <v/>
      </c>
      <c r="J12" s="39" t="s">
        <v>20</v>
      </c>
      <c r="K12" s="40">
        <v>2.5</v>
      </c>
      <c r="L12" s="41" t="s">
        <v>18</v>
      </c>
      <c r="M12" s="4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s="21" customFormat="1" ht="20.100000000000001" customHeight="1" x14ac:dyDescent="0.25">
      <c r="A13" s="31"/>
      <c r="B13" s="32"/>
      <c r="C13" s="33"/>
      <c r="D13" s="34"/>
      <c r="E13" s="35"/>
      <c r="F13" s="36"/>
      <c r="G13" s="36"/>
      <c r="H13" s="37">
        <f t="shared" si="1"/>
        <v>0</v>
      </c>
      <c r="I13" s="38" t="str">
        <f t="shared" si="0"/>
        <v/>
      </c>
      <c r="J13" s="44" t="s">
        <v>19</v>
      </c>
      <c r="K13" s="45">
        <v>2.6</v>
      </c>
      <c r="L13" s="46" t="s">
        <v>17</v>
      </c>
      <c r="M13" s="56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s="21" customFormat="1" ht="20.100000000000001" customHeight="1" x14ac:dyDescent="0.25">
      <c r="A14" s="31"/>
      <c r="B14" s="32"/>
      <c r="C14" s="33"/>
      <c r="D14" s="34"/>
      <c r="E14" s="35"/>
      <c r="F14" s="36"/>
      <c r="G14" s="36"/>
      <c r="H14" s="37">
        <f t="shared" si="1"/>
        <v>0</v>
      </c>
      <c r="I14" s="38" t="str">
        <f t="shared" si="0"/>
        <v/>
      </c>
      <c r="J14" s="47" t="s">
        <v>20</v>
      </c>
      <c r="K14" s="48">
        <v>3.7</v>
      </c>
      <c r="L14" s="49" t="s">
        <v>14</v>
      </c>
      <c r="M14" s="4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s="21" customFormat="1" ht="20.100000000000001" customHeight="1" x14ac:dyDescent="0.25">
      <c r="A15" s="31"/>
      <c r="B15" s="32"/>
      <c r="C15" s="33"/>
      <c r="D15" s="34"/>
      <c r="E15" s="35"/>
      <c r="F15" s="36"/>
      <c r="G15" s="36"/>
      <c r="H15" s="37">
        <f t="shared" si="1"/>
        <v>0</v>
      </c>
      <c r="I15" s="38" t="str">
        <f t="shared" si="0"/>
        <v/>
      </c>
      <c r="J15" s="44" t="s">
        <v>19</v>
      </c>
      <c r="K15" s="45">
        <v>3.8</v>
      </c>
      <c r="L15" s="46" t="s">
        <v>13</v>
      </c>
      <c r="M15" s="56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s="21" customFormat="1" ht="20.100000000000001" customHeight="1" x14ac:dyDescent="0.25">
      <c r="A16" s="31"/>
      <c r="B16" s="32"/>
      <c r="C16" s="33"/>
      <c r="D16" s="34"/>
      <c r="E16" s="35"/>
      <c r="F16" s="36"/>
      <c r="G16" s="36"/>
      <c r="H16" s="37">
        <f t="shared" si="1"/>
        <v>0</v>
      </c>
      <c r="I16" s="38" t="str">
        <f t="shared" si="0"/>
        <v/>
      </c>
      <c r="J16" s="47" t="s">
        <v>20</v>
      </c>
      <c r="K16" s="48">
        <v>7.7</v>
      </c>
      <c r="L16" s="49" t="s">
        <v>16</v>
      </c>
      <c r="M16" s="4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s="21" customFormat="1" ht="20.100000000000001" customHeight="1" x14ac:dyDescent="0.25">
      <c r="A17" s="31"/>
      <c r="B17" s="32"/>
      <c r="C17" s="33"/>
      <c r="D17" s="34"/>
      <c r="E17" s="35"/>
      <c r="F17" s="36"/>
      <c r="G17" s="36"/>
      <c r="H17" s="37">
        <f t="shared" si="1"/>
        <v>0</v>
      </c>
      <c r="I17" s="38" t="str">
        <f t="shared" si="0"/>
        <v/>
      </c>
      <c r="J17" s="50" t="s">
        <v>19</v>
      </c>
      <c r="K17" s="51">
        <v>8.1</v>
      </c>
      <c r="L17" s="52" t="s">
        <v>15</v>
      </c>
      <c r="M17" s="56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s="21" customFormat="1" ht="20.100000000000001" customHeight="1" x14ac:dyDescent="0.25">
      <c r="A18" s="31"/>
      <c r="B18" s="32"/>
      <c r="C18" s="33"/>
      <c r="D18" s="34"/>
      <c r="E18" s="35"/>
      <c r="F18" s="36"/>
      <c r="G18" s="36"/>
      <c r="H18" s="37">
        <f t="shared" si="1"/>
        <v>0</v>
      </c>
      <c r="I18" s="38" t="str">
        <f t="shared" si="0"/>
        <v/>
      </c>
      <c r="J18" s="53"/>
      <c r="K18" s="54"/>
      <c r="L18" s="55"/>
      <c r="M18" s="4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s="21" customFormat="1" ht="20.100000000000001" customHeight="1" x14ac:dyDescent="0.25">
      <c r="A19" s="31"/>
      <c r="B19" s="32"/>
      <c r="C19" s="33"/>
      <c r="D19" s="34"/>
      <c r="E19" s="35"/>
      <c r="F19" s="36"/>
      <c r="G19" s="36"/>
      <c r="H19" s="37">
        <f t="shared" si="1"/>
        <v>0</v>
      </c>
      <c r="I19" s="38" t="str">
        <f t="shared" si="0"/>
        <v/>
      </c>
      <c r="J19" s="39" t="s">
        <v>20</v>
      </c>
      <c r="K19" s="40">
        <v>2.5</v>
      </c>
      <c r="L19" s="41" t="s">
        <v>12</v>
      </c>
      <c r="M19" s="4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s="21" customFormat="1" ht="20.100000000000001" customHeight="1" x14ac:dyDescent="0.25">
      <c r="A20" s="31"/>
      <c r="B20" s="32"/>
      <c r="C20" s="33"/>
      <c r="D20" s="34"/>
      <c r="E20" s="35"/>
      <c r="F20" s="36"/>
      <c r="G20" s="36"/>
      <c r="H20" s="37">
        <f t="shared" si="1"/>
        <v>0</v>
      </c>
      <c r="I20" s="38" t="str">
        <f t="shared" si="0"/>
        <v/>
      </c>
      <c r="J20" s="44" t="s">
        <v>19</v>
      </c>
      <c r="K20" s="45">
        <v>2.6</v>
      </c>
      <c r="L20" s="46" t="s">
        <v>11</v>
      </c>
      <c r="M20" s="56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s="21" customFormat="1" ht="20.100000000000001" customHeight="1" x14ac:dyDescent="0.25">
      <c r="A21" s="31"/>
      <c r="B21" s="32"/>
      <c r="C21" s="33"/>
      <c r="D21" s="34"/>
      <c r="E21" s="35"/>
      <c r="F21" s="36"/>
      <c r="G21" s="36"/>
      <c r="H21" s="37">
        <f t="shared" si="1"/>
        <v>0</v>
      </c>
      <c r="I21" s="38" t="str">
        <f t="shared" si="0"/>
        <v/>
      </c>
      <c r="J21" s="47" t="s">
        <v>20</v>
      </c>
      <c r="K21" s="48">
        <v>3.7</v>
      </c>
      <c r="L21" s="49" t="s">
        <v>9</v>
      </c>
      <c r="M21" s="4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s="21" customFormat="1" ht="20.100000000000001" customHeight="1" x14ac:dyDescent="0.25">
      <c r="A22" s="31"/>
      <c r="B22" s="32"/>
      <c r="C22" s="33"/>
      <c r="D22" s="34"/>
      <c r="E22" s="35"/>
      <c r="F22" s="36"/>
      <c r="G22" s="36"/>
      <c r="H22" s="37">
        <f t="shared" si="1"/>
        <v>0</v>
      </c>
      <c r="I22" s="38" t="str">
        <f t="shared" si="0"/>
        <v/>
      </c>
      <c r="J22" s="44" t="s">
        <v>19</v>
      </c>
      <c r="K22" s="45">
        <v>3.8</v>
      </c>
      <c r="L22" s="46" t="s">
        <v>8</v>
      </c>
      <c r="M22" s="56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s="21" customFormat="1" ht="20.100000000000001" customHeight="1" x14ac:dyDescent="0.25">
      <c r="A23" s="31"/>
      <c r="B23" s="32"/>
      <c r="C23" s="33"/>
      <c r="D23" s="34"/>
      <c r="E23" s="35"/>
      <c r="F23" s="36"/>
      <c r="G23" s="36"/>
      <c r="H23" s="37">
        <f t="shared" si="1"/>
        <v>0</v>
      </c>
      <c r="I23" s="38" t="str">
        <f t="shared" si="0"/>
        <v/>
      </c>
      <c r="J23" s="47" t="s">
        <v>20</v>
      </c>
      <c r="K23" s="48">
        <v>7.7</v>
      </c>
      <c r="L23" s="49" t="s">
        <v>10</v>
      </c>
      <c r="M23" s="4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s="21" customFormat="1" ht="20.100000000000001" customHeight="1" x14ac:dyDescent="0.25">
      <c r="A24" s="31"/>
      <c r="B24" s="32"/>
      <c r="C24" s="33"/>
      <c r="D24" s="34"/>
      <c r="E24" s="35"/>
      <c r="F24" s="36"/>
      <c r="G24" s="36"/>
      <c r="H24" s="37">
        <f t="shared" si="1"/>
        <v>0</v>
      </c>
      <c r="I24" s="38" t="str">
        <f t="shared" si="0"/>
        <v/>
      </c>
      <c r="J24" s="50" t="s">
        <v>19</v>
      </c>
      <c r="K24" s="51">
        <v>8.1</v>
      </c>
      <c r="L24" s="52" t="s">
        <v>0</v>
      </c>
      <c r="M24" s="56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s="21" customFormat="1" ht="20.100000000000001" customHeight="1" x14ac:dyDescent="0.2">
      <c r="A25" s="31"/>
      <c r="B25" s="32"/>
      <c r="C25" s="33"/>
      <c r="D25" s="34"/>
      <c r="E25" s="35"/>
      <c r="F25" s="36"/>
      <c r="G25" s="36"/>
      <c r="H25" s="37">
        <f t="shared" si="1"/>
        <v>0</v>
      </c>
      <c r="I25" s="38" t="str">
        <f t="shared" si="0"/>
        <v/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s="21" customFormat="1" ht="20.100000000000001" customHeight="1" x14ac:dyDescent="0.2">
      <c r="A26" s="31"/>
      <c r="B26" s="32"/>
      <c r="C26" s="33"/>
      <c r="D26" s="34"/>
      <c r="E26" s="35"/>
      <c r="F26" s="36"/>
      <c r="G26" s="36"/>
      <c r="H26" s="37">
        <f t="shared" si="1"/>
        <v>0</v>
      </c>
      <c r="I26" s="38" t="str">
        <f t="shared" si="0"/>
        <v/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s="21" customFormat="1" ht="20.100000000000001" customHeight="1" x14ac:dyDescent="0.2">
      <c r="A27" s="31"/>
      <c r="B27" s="32"/>
      <c r="C27" s="33"/>
      <c r="D27" s="34"/>
      <c r="E27" s="35"/>
      <c r="F27" s="36"/>
      <c r="G27" s="36"/>
      <c r="H27" s="37">
        <f t="shared" si="1"/>
        <v>0</v>
      </c>
      <c r="I27" s="38" t="str">
        <f t="shared" si="0"/>
        <v/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s="21" customFormat="1" ht="20.100000000000001" customHeight="1" x14ac:dyDescent="0.2">
      <c r="A28" s="31"/>
      <c r="B28" s="32"/>
      <c r="C28" s="33"/>
      <c r="D28" s="34"/>
      <c r="E28" s="35"/>
      <c r="F28" s="36"/>
      <c r="G28" s="36"/>
      <c r="H28" s="37">
        <f t="shared" si="1"/>
        <v>0</v>
      </c>
      <c r="I28" s="38" t="str">
        <f t="shared" si="0"/>
        <v/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s="21" customFormat="1" ht="20.100000000000001" customHeight="1" x14ac:dyDescent="0.2">
      <c r="A29" s="31"/>
      <c r="B29" s="32"/>
      <c r="C29" s="33"/>
      <c r="D29" s="34"/>
      <c r="E29" s="35"/>
      <c r="F29" s="36"/>
      <c r="G29" s="36"/>
      <c r="H29" s="37">
        <f t="shared" si="1"/>
        <v>0</v>
      </c>
      <c r="I29" s="38" t="str">
        <f t="shared" si="0"/>
        <v/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s="21" customFormat="1" ht="20.100000000000001" customHeight="1" x14ac:dyDescent="0.2">
      <c r="A30" s="31"/>
      <c r="B30" s="32"/>
      <c r="C30" s="33"/>
      <c r="D30" s="34"/>
      <c r="E30" s="35"/>
      <c r="F30" s="36"/>
      <c r="G30" s="36"/>
      <c r="H30" s="37">
        <f t="shared" si="1"/>
        <v>0</v>
      </c>
      <c r="I30" s="38" t="str">
        <f t="shared" si="0"/>
        <v/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s="21" customFormat="1" ht="20.100000000000001" customHeight="1" x14ac:dyDescent="0.2">
      <c r="A31" s="31"/>
      <c r="B31" s="32"/>
      <c r="C31" s="33"/>
      <c r="D31" s="34"/>
      <c r="E31" s="35"/>
      <c r="F31" s="36"/>
      <c r="G31" s="36"/>
      <c r="H31" s="37">
        <f t="shared" si="1"/>
        <v>0</v>
      </c>
      <c r="I31" s="38" t="str">
        <f t="shared" si="0"/>
        <v/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s="21" customFormat="1" ht="20.100000000000001" customHeight="1" x14ac:dyDescent="0.2">
      <c r="A32" s="31"/>
      <c r="B32" s="32"/>
      <c r="C32" s="33"/>
      <c r="D32" s="34"/>
      <c r="E32" s="35"/>
      <c r="F32" s="36"/>
      <c r="G32" s="36"/>
      <c r="H32" s="37">
        <f t="shared" si="1"/>
        <v>0</v>
      </c>
      <c r="I32" s="38" t="str">
        <f t="shared" si="0"/>
        <v/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s="21" customFormat="1" ht="20.100000000000001" customHeight="1" x14ac:dyDescent="0.2">
      <c r="A33" s="31"/>
      <c r="B33" s="32"/>
      <c r="C33" s="33"/>
      <c r="D33" s="34"/>
      <c r="E33" s="35"/>
      <c r="F33" s="36"/>
      <c r="G33" s="36"/>
      <c r="H33" s="37">
        <f t="shared" si="1"/>
        <v>0</v>
      </c>
      <c r="I33" s="38" t="str">
        <f t="shared" si="0"/>
        <v/>
      </c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s="21" customFormat="1" ht="20.100000000000001" customHeight="1" x14ac:dyDescent="0.2">
      <c r="A34" s="31"/>
      <c r="B34" s="32"/>
      <c r="C34" s="33"/>
      <c r="D34" s="34"/>
      <c r="E34" s="35"/>
      <c r="F34" s="36"/>
      <c r="G34" s="36"/>
      <c r="H34" s="37">
        <f t="shared" si="1"/>
        <v>0</v>
      </c>
      <c r="I34" s="38" t="str">
        <f t="shared" si="0"/>
        <v/>
      </c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s="21" customFormat="1" ht="20.100000000000001" customHeight="1" x14ac:dyDescent="0.2">
      <c r="A35" s="31"/>
      <c r="B35" s="32"/>
      <c r="C35" s="33"/>
      <c r="D35" s="34"/>
      <c r="E35" s="35"/>
      <c r="F35" s="36"/>
      <c r="G35" s="36"/>
      <c r="H35" s="37">
        <f t="shared" si="1"/>
        <v>0</v>
      </c>
      <c r="I35" s="38" t="str">
        <f t="shared" si="0"/>
        <v/>
      </c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s="21" customFormat="1" ht="20.100000000000001" customHeight="1" x14ac:dyDescent="0.2">
      <c r="A36" s="31"/>
      <c r="B36" s="32"/>
      <c r="C36" s="33"/>
      <c r="D36" s="34"/>
      <c r="E36" s="35"/>
      <c r="F36" s="36"/>
      <c r="G36" s="36"/>
      <c r="H36" s="37">
        <f t="shared" si="1"/>
        <v>0</v>
      </c>
      <c r="I36" s="38" t="str">
        <f t="shared" si="0"/>
        <v/>
      </c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s="21" customFormat="1" ht="20.100000000000001" customHeight="1" x14ac:dyDescent="0.2">
      <c r="A37" s="31"/>
      <c r="B37" s="32"/>
      <c r="C37" s="33"/>
      <c r="D37" s="34"/>
      <c r="E37" s="35"/>
      <c r="F37" s="36"/>
      <c r="G37" s="36"/>
      <c r="H37" s="37">
        <f t="shared" si="1"/>
        <v>0</v>
      </c>
      <c r="I37" s="38" t="str">
        <f t="shared" ref="I37:I68" si="2">IF(D37&gt;2999,IF(D37&lt;4000,VLOOKUP(E37,$K$5:$L$10,2),IF(D37&gt;3999,IF(D37&lt;5000,VLOOKUP(E37,$K$12:$L$17,2),IF(D37&gt;4999,VLOOKUP(E37,$K$19:$L$24,2))))),"")</f>
        <v/>
      </c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s="21" customFormat="1" ht="20.100000000000001" customHeight="1" x14ac:dyDescent="0.2">
      <c r="A38" s="31"/>
      <c r="B38" s="32"/>
      <c r="C38" s="33"/>
      <c r="D38" s="34"/>
      <c r="E38" s="35"/>
      <c r="F38" s="36"/>
      <c r="G38" s="36"/>
      <c r="H38" s="37">
        <f t="shared" si="1"/>
        <v>0</v>
      </c>
      <c r="I38" s="38" t="str">
        <f t="shared" si="2"/>
        <v/>
      </c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s="21" customFormat="1" ht="20.100000000000001" customHeight="1" x14ac:dyDescent="0.2">
      <c r="A39" s="31"/>
      <c r="B39" s="32"/>
      <c r="C39" s="33"/>
      <c r="D39" s="34"/>
      <c r="E39" s="35"/>
      <c r="F39" s="36"/>
      <c r="G39" s="36"/>
      <c r="H39" s="37">
        <f t="shared" si="1"/>
        <v>0</v>
      </c>
      <c r="I39" s="38" t="str">
        <f t="shared" si="2"/>
        <v/>
      </c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s="21" customFormat="1" ht="20.100000000000001" customHeight="1" x14ac:dyDescent="0.2">
      <c r="A40" s="31"/>
      <c r="B40" s="32"/>
      <c r="C40" s="33"/>
      <c r="D40" s="34"/>
      <c r="E40" s="35"/>
      <c r="F40" s="36"/>
      <c r="G40" s="36"/>
      <c r="H40" s="37">
        <f t="shared" si="1"/>
        <v>0</v>
      </c>
      <c r="I40" s="38" t="str">
        <f t="shared" si="2"/>
        <v/>
      </c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s="21" customFormat="1" ht="20.100000000000001" customHeight="1" x14ac:dyDescent="0.2">
      <c r="A41" s="31"/>
      <c r="B41" s="32"/>
      <c r="C41" s="33"/>
      <c r="D41" s="34"/>
      <c r="E41" s="35"/>
      <c r="F41" s="36"/>
      <c r="G41" s="36"/>
      <c r="H41" s="37">
        <f t="shared" si="1"/>
        <v>0</v>
      </c>
      <c r="I41" s="38" t="str">
        <f t="shared" si="2"/>
        <v/>
      </c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s="21" customFormat="1" ht="20.100000000000001" customHeight="1" x14ac:dyDescent="0.2">
      <c r="A42" s="31"/>
      <c r="B42" s="32"/>
      <c r="C42" s="33"/>
      <c r="D42" s="34"/>
      <c r="E42" s="35"/>
      <c r="F42" s="36"/>
      <c r="G42" s="36"/>
      <c r="H42" s="37">
        <f t="shared" si="1"/>
        <v>0</v>
      </c>
      <c r="I42" s="38" t="str">
        <f t="shared" si="2"/>
        <v/>
      </c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s="21" customFormat="1" ht="20.100000000000001" customHeight="1" x14ac:dyDescent="0.2">
      <c r="A43" s="31"/>
      <c r="B43" s="32"/>
      <c r="C43" s="33"/>
      <c r="D43" s="34"/>
      <c r="E43" s="35"/>
      <c r="F43" s="36"/>
      <c r="G43" s="36"/>
      <c r="H43" s="37">
        <f t="shared" si="1"/>
        <v>0</v>
      </c>
      <c r="I43" s="38" t="str">
        <f t="shared" si="2"/>
        <v/>
      </c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s="21" customFormat="1" ht="20.100000000000001" customHeight="1" x14ac:dyDescent="0.2">
      <c r="A44" s="31"/>
      <c r="B44" s="32"/>
      <c r="C44" s="33"/>
      <c r="D44" s="34"/>
      <c r="E44" s="35"/>
      <c r="F44" s="36"/>
      <c r="G44" s="36"/>
      <c r="H44" s="37">
        <f t="shared" si="1"/>
        <v>0</v>
      </c>
      <c r="I44" s="38" t="str">
        <f t="shared" si="2"/>
        <v/>
      </c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s="21" customFormat="1" ht="20.100000000000001" customHeight="1" x14ac:dyDescent="0.2">
      <c r="A45" s="31"/>
      <c r="B45" s="32"/>
      <c r="C45" s="33"/>
      <c r="D45" s="34"/>
      <c r="E45" s="35"/>
      <c r="F45" s="36"/>
      <c r="G45" s="36"/>
      <c r="H45" s="37">
        <f t="shared" si="1"/>
        <v>0</v>
      </c>
      <c r="I45" s="38" t="str">
        <f t="shared" si="2"/>
        <v/>
      </c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s="21" customFormat="1" ht="20.100000000000001" customHeight="1" x14ac:dyDescent="0.2">
      <c r="A46" s="31"/>
      <c r="B46" s="32"/>
      <c r="C46" s="33"/>
      <c r="D46" s="34"/>
      <c r="E46" s="35"/>
      <c r="F46" s="36"/>
      <c r="G46" s="36"/>
      <c r="H46" s="37">
        <f t="shared" si="1"/>
        <v>0</v>
      </c>
      <c r="I46" s="38" t="str">
        <f t="shared" si="2"/>
        <v/>
      </c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s="21" customFormat="1" ht="20.100000000000001" customHeight="1" x14ac:dyDescent="0.2">
      <c r="A47" s="31"/>
      <c r="B47" s="32"/>
      <c r="C47" s="33"/>
      <c r="D47" s="34"/>
      <c r="E47" s="35"/>
      <c r="F47" s="36"/>
      <c r="G47" s="36"/>
      <c r="H47" s="37">
        <f t="shared" si="1"/>
        <v>0</v>
      </c>
      <c r="I47" s="38" t="str">
        <f t="shared" si="2"/>
        <v/>
      </c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s="21" customFormat="1" ht="20.100000000000001" customHeight="1" x14ac:dyDescent="0.2">
      <c r="A48" s="31"/>
      <c r="B48" s="32"/>
      <c r="C48" s="33"/>
      <c r="D48" s="34"/>
      <c r="E48" s="35"/>
      <c r="F48" s="36"/>
      <c r="G48" s="36"/>
      <c r="H48" s="37">
        <f t="shared" si="1"/>
        <v>0</v>
      </c>
      <c r="I48" s="38" t="str">
        <f t="shared" si="2"/>
        <v/>
      </c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s="21" customFormat="1" ht="20.100000000000001" customHeight="1" x14ac:dyDescent="0.2">
      <c r="A49" s="31"/>
      <c r="B49" s="32"/>
      <c r="C49" s="33"/>
      <c r="D49" s="34"/>
      <c r="E49" s="35"/>
      <c r="F49" s="36"/>
      <c r="G49" s="36"/>
      <c r="H49" s="37">
        <f t="shared" si="1"/>
        <v>0</v>
      </c>
      <c r="I49" s="38" t="str">
        <f t="shared" si="2"/>
        <v/>
      </c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s="21" customFormat="1" ht="20.100000000000001" customHeight="1" x14ac:dyDescent="0.2">
      <c r="A50" s="31"/>
      <c r="B50" s="32"/>
      <c r="C50" s="33"/>
      <c r="D50" s="34"/>
      <c r="E50" s="35"/>
      <c r="F50" s="36"/>
      <c r="G50" s="36"/>
      <c r="H50" s="37">
        <f t="shared" si="1"/>
        <v>0</v>
      </c>
      <c r="I50" s="38" t="str">
        <f t="shared" si="2"/>
        <v/>
      </c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s="21" customFormat="1" ht="20.100000000000001" customHeight="1" x14ac:dyDescent="0.2">
      <c r="A51" s="31"/>
      <c r="B51" s="32"/>
      <c r="C51" s="33"/>
      <c r="D51" s="34"/>
      <c r="E51" s="35"/>
      <c r="F51" s="36"/>
      <c r="G51" s="36"/>
      <c r="H51" s="37">
        <f t="shared" si="1"/>
        <v>0</v>
      </c>
      <c r="I51" s="38" t="str">
        <f t="shared" si="2"/>
        <v/>
      </c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s="21" customFormat="1" ht="20.100000000000001" customHeight="1" x14ac:dyDescent="0.2">
      <c r="A52" s="31"/>
      <c r="B52" s="32"/>
      <c r="C52" s="33"/>
      <c r="D52" s="34"/>
      <c r="E52" s="35"/>
      <c r="F52" s="36"/>
      <c r="G52" s="36"/>
      <c r="H52" s="37">
        <f t="shared" si="1"/>
        <v>0</v>
      </c>
      <c r="I52" s="38" t="str">
        <f t="shared" si="2"/>
        <v/>
      </c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s="21" customFormat="1" ht="20.100000000000001" customHeight="1" x14ac:dyDescent="0.2">
      <c r="A53" s="31"/>
      <c r="B53" s="32"/>
      <c r="C53" s="33"/>
      <c r="D53" s="34"/>
      <c r="E53" s="35"/>
      <c r="F53" s="36"/>
      <c r="G53" s="36"/>
      <c r="H53" s="37">
        <f t="shared" si="1"/>
        <v>0</v>
      </c>
      <c r="I53" s="38" t="str">
        <f t="shared" si="2"/>
        <v/>
      </c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s="21" customFormat="1" ht="20.100000000000001" customHeight="1" x14ac:dyDescent="0.2">
      <c r="A54" s="31"/>
      <c r="B54" s="32"/>
      <c r="C54" s="33"/>
      <c r="D54" s="34"/>
      <c r="E54" s="35"/>
      <c r="F54" s="36"/>
      <c r="G54" s="36"/>
      <c r="H54" s="37">
        <f t="shared" si="1"/>
        <v>0</v>
      </c>
      <c r="I54" s="38" t="str">
        <f t="shared" si="2"/>
        <v/>
      </c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s="21" customFormat="1" ht="20.100000000000001" customHeight="1" x14ac:dyDescent="0.2">
      <c r="A55" s="31"/>
      <c r="B55" s="32"/>
      <c r="C55" s="33"/>
      <c r="D55" s="34"/>
      <c r="E55" s="35"/>
      <c r="F55" s="36"/>
      <c r="G55" s="36"/>
      <c r="H55" s="37">
        <f t="shared" si="1"/>
        <v>0</v>
      </c>
      <c r="I55" s="38" t="str">
        <f t="shared" si="2"/>
        <v/>
      </c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s="21" customFormat="1" ht="20.100000000000001" customHeight="1" x14ac:dyDescent="0.2">
      <c r="A56" s="31"/>
      <c r="B56" s="32"/>
      <c r="C56" s="33"/>
      <c r="D56" s="34"/>
      <c r="E56" s="35"/>
      <c r="F56" s="36"/>
      <c r="G56" s="36"/>
      <c r="H56" s="37">
        <f t="shared" si="1"/>
        <v>0</v>
      </c>
      <c r="I56" s="38" t="str">
        <f t="shared" si="2"/>
        <v/>
      </c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s="21" customFormat="1" ht="20.100000000000001" customHeight="1" x14ac:dyDescent="0.2">
      <c r="A57" s="31"/>
      <c r="B57" s="32"/>
      <c r="C57" s="33"/>
      <c r="D57" s="34"/>
      <c r="E57" s="35"/>
      <c r="F57" s="36"/>
      <c r="G57" s="36"/>
      <c r="H57" s="37">
        <f t="shared" si="1"/>
        <v>0</v>
      </c>
      <c r="I57" s="38" t="str">
        <f t="shared" si="2"/>
        <v/>
      </c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s="21" customFormat="1" ht="20.100000000000001" customHeight="1" x14ac:dyDescent="0.2">
      <c r="A58" s="31"/>
      <c r="B58" s="32"/>
      <c r="C58" s="33"/>
      <c r="D58" s="34"/>
      <c r="E58" s="35"/>
      <c r="F58" s="36"/>
      <c r="G58" s="36"/>
      <c r="H58" s="37">
        <f t="shared" si="1"/>
        <v>0</v>
      </c>
      <c r="I58" s="38" t="str">
        <f t="shared" si="2"/>
        <v/>
      </c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s="21" customFormat="1" ht="20.100000000000001" customHeight="1" x14ac:dyDescent="0.2">
      <c r="A59" s="31"/>
      <c r="B59" s="32"/>
      <c r="C59" s="33"/>
      <c r="D59" s="34"/>
      <c r="E59" s="35"/>
      <c r="F59" s="36"/>
      <c r="G59" s="36"/>
      <c r="H59" s="37">
        <f t="shared" si="1"/>
        <v>0</v>
      </c>
      <c r="I59" s="38" t="str">
        <f t="shared" si="2"/>
        <v/>
      </c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s="21" customFormat="1" ht="20.100000000000001" customHeight="1" x14ac:dyDescent="0.2">
      <c r="A60" s="31"/>
      <c r="B60" s="32"/>
      <c r="C60" s="33"/>
      <c r="D60" s="34"/>
      <c r="E60" s="35"/>
      <c r="F60" s="36"/>
      <c r="G60" s="36"/>
      <c r="H60" s="37">
        <f t="shared" si="1"/>
        <v>0</v>
      </c>
      <c r="I60" s="38" t="str">
        <f t="shared" si="2"/>
        <v/>
      </c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s="21" customFormat="1" ht="20.100000000000001" customHeight="1" x14ac:dyDescent="0.2">
      <c r="A61" s="31"/>
      <c r="B61" s="32"/>
      <c r="C61" s="33"/>
      <c r="D61" s="34"/>
      <c r="E61" s="35"/>
      <c r="F61" s="36"/>
      <c r="G61" s="36"/>
      <c r="H61" s="37">
        <f t="shared" si="1"/>
        <v>0</v>
      </c>
      <c r="I61" s="38" t="str">
        <f t="shared" si="2"/>
        <v/>
      </c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s="21" customFormat="1" ht="20.100000000000001" customHeight="1" x14ac:dyDescent="0.2">
      <c r="A62" s="31"/>
      <c r="B62" s="32"/>
      <c r="C62" s="33"/>
      <c r="D62" s="34"/>
      <c r="E62" s="35"/>
      <c r="F62" s="36"/>
      <c r="G62" s="36"/>
      <c r="H62" s="37">
        <f t="shared" si="1"/>
        <v>0</v>
      </c>
      <c r="I62" s="38" t="str">
        <f t="shared" si="2"/>
        <v/>
      </c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s="21" customFormat="1" ht="20.100000000000001" customHeight="1" x14ac:dyDescent="0.2">
      <c r="A63" s="31"/>
      <c r="B63" s="32"/>
      <c r="C63" s="33"/>
      <c r="D63" s="34"/>
      <c r="E63" s="35"/>
      <c r="F63" s="36"/>
      <c r="G63" s="36"/>
      <c r="H63" s="37">
        <f t="shared" si="1"/>
        <v>0</v>
      </c>
      <c r="I63" s="38" t="str">
        <f t="shared" si="2"/>
        <v/>
      </c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s="21" customFormat="1" ht="20.100000000000001" customHeight="1" x14ac:dyDescent="0.2">
      <c r="A64" s="31"/>
      <c r="B64" s="32"/>
      <c r="C64" s="33"/>
      <c r="D64" s="34"/>
      <c r="E64" s="35"/>
      <c r="F64" s="36"/>
      <c r="G64" s="36"/>
      <c r="H64" s="37">
        <f t="shared" si="1"/>
        <v>0</v>
      </c>
      <c r="I64" s="38" t="str">
        <f t="shared" si="2"/>
        <v/>
      </c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s="21" customFormat="1" ht="20.100000000000001" customHeight="1" x14ac:dyDescent="0.2">
      <c r="A65" s="31"/>
      <c r="B65" s="32"/>
      <c r="C65" s="33"/>
      <c r="D65" s="34"/>
      <c r="E65" s="35"/>
      <c r="F65" s="36"/>
      <c r="G65" s="36"/>
      <c r="H65" s="37">
        <f t="shared" si="1"/>
        <v>0</v>
      </c>
      <c r="I65" s="38" t="str">
        <f t="shared" si="2"/>
        <v/>
      </c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s="21" customFormat="1" ht="20.100000000000001" customHeight="1" x14ac:dyDescent="0.2">
      <c r="A66" s="31"/>
      <c r="B66" s="32"/>
      <c r="C66" s="33"/>
      <c r="D66" s="34"/>
      <c r="E66" s="35"/>
      <c r="F66" s="36"/>
      <c r="G66" s="36"/>
      <c r="H66" s="37">
        <f t="shared" si="1"/>
        <v>0</v>
      </c>
      <c r="I66" s="38" t="str">
        <f t="shared" si="2"/>
        <v/>
      </c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s="21" customFormat="1" ht="20.100000000000001" customHeight="1" x14ac:dyDescent="0.2">
      <c r="A67" s="31"/>
      <c r="B67" s="32"/>
      <c r="C67" s="33"/>
      <c r="D67" s="34"/>
      <c r="E67" s="35"/>
      <c r="F67" s="36"/>
      <c r="G67" s="36"/>
      <c r="H67" s="37">
        <f t="shared" si="1"/>
        <v>0</v>
      </c>
      <c r="I67" s="38" t="str">
        <f t="shared" si="2"/>
        <v/>
      </c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s="21" customFormat="1" ht="20.100000000000001" customHeight="1" x14ac:dyDescent="0.2">
      <c r="A68" s="31"/>
      <c r="B68" s="32"/>
      <c r="C68" s="33"/>
      <c r="D68" s="34"/>
      <c r="E68" s="35"/>
      <c r="F68" s="36"/>
      <c r="G68" s="36"/>
      <c r="H68" s="37">
        <f t="shared" si="1"/>
        <v>0</v>
      </c>
      <c r="I68" s="38" t="str">
        <f t="shared" si="2"/>
        <v/>
      </c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s="21" customFormat="1" ht="20.100000000000001" customHeight="1" x14ac:dyDescent="0.2">
      <c r="A69" s="31"/>
      <c r="B69" s="32"/>
      <c r="C69" s="33"/>
      <c r="D69" s="34"/>
      <c r="E69" s="35"/>
      <c r="F69" s="36"/>
      <c r="G69" s="36"/>
      <c r="H69" s="37">
        <f t="shared" si="1"/>
        <v>0</v>
      </c>
      <c r="I69" s="38" t="str">
        <f t="shared" ref="I69:I96" si="3">IF(D69&gt;2999,IF(D69&lt;4000,VLOOKUP(E69,$K$5:$L$10,2),IF(D69&gt;3999,IF(D69&lt;5000,VLOOKUP(E69,$K$12:$L$17,2),IF(D69&gt;4999,VLOOKUP(E69,$K$19:$L$24,2))))),"")</f>
        <v/>
      </c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s="21" customFormat="1" ht="20.100000000000001" customHeight="1" x14ac:dyDescent="0.2">
      <c r="A70" s="31"/>
      <c r="B70" s="32"/>
      <c r="C70" s="33"/>
      <c r="D70" s="34"/>
      <c r="E70" s="35"/>
      <c r="F70" s="36"/>
      <c r="G70" s="36"/>
      <c r="H70" s="37">
        <f t="shared" ref="H70:H129" si="4">IF(H69="","",H69+F70-G70)</f>
        <v>0</v>
      </c>
      <c r="I70" s="38" t="str">
        <f t="shared" si="3"/>
        <v/>
      </c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s="21" customFormat="1" ht="20.100000000000001" customHeight="1" x14ac:dyDescent="0.2">
      <c r="A71" s="31"/>
      <c r="B71" s="32"/>
      <c r="C71" s="33"/>
      <c r="D71" s="34"/>
      <c r="E71" s="35"/>
      <c r="F71" s="36"/>
      <c r="G71" s="36"/>
      <c r="H71" s="37">
        <f t="shared" si="4"/>
        <v>0</v>
      </c>
      <c r="I71" s="38" t="str">
        <f t="shared" si="3"/>
        <v/>
      </c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s="21" customFormat="1" ht="20.100000000000001" customHeight="1" x14ac:dyDescent="0.2">
      <c r="A72" s="31"/>
      <c r="B72" s="32"/>
      <c r="C72" s="33"/>
      <c r="D72" s="34"/>
      <c r="E72" s="35"/>
      <c r="F72" s="36"/>
      <c r="G72" s="36"/>
      <c r="H72" s="37">
        <f t="shared" si="4"/>
        <v>0</v>
      </c>
      <c r="I72" s="38" t="str">
        <f t="shared" si="3"/>
        <v/>
      </c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s="21" customFormat="1" ht="20.100000000000001" customHeight="1" x14ac:dyDescent="0.2">
      <c r="A73" s="31"/>
      <c r="B73" s="32"/>
      <c r="C73" s="33"/>
      <c r="D73" s="34"/>
      <c r="E73" s="35"/>
      <c r="F73" s="36"/>
      <c r="G73" s="36"/>
      <c r="H73" s="37">
        <f t="shared" si="4"/>
        <v>0</v>
      </c>
      <c r="I73" s="38" t="str">
        <f t="shared" si="3"/>
        <v/>
      </c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s="21" customFormat="1" ht="20.100000000000001" customHeight="1" x14ac:dyDescent="0.2">
      <c r="A74" s="31"/>
      <c r="B74" s="32"/>
      <c r="C74" s="33"/>
      <c r="D74" s="34"/>
      <c r="E74" s="35"/>
      <c r="F74" s="36"/>
      <c r="G74" s="36"/>
      <c r="H74" s="37">
        <f t="shared" si="4"/>
        <v>0</v>
      </c>
      <c r="I74" s="38" t="str">
        <f t="shared" si="3"/>
        <v/>
      </c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s="21" customFormat="1" ht="20.100000000000001" customHeight="1" x14ac:dyDescent="0.2">
      <c r="A75" s="31"/>
      <c r="B75" s="32"/>
      <c r="C75" s="33"/>
      <c r="D75" s="34"/>
      <c r="E75" s="35"/>
      <c r="F75" s="36"/>
      <c r="G75" s="36"/>
      <c r="H75" s="37">
        <f t="shared" si="4"/>
        <v>0</v>
      </c>
      <c r="I75" s="38" t="str">
        <f t="shared" si="3"/>
        <v/>
      </c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s="21" customFormat="1" ht="20.100000000000001" customHeight="1" x14ac:dyDescent="0.2">
      <c r="A76" s="31"/>
      <c r="B76" s="32"/>
      <c r="C76" s="33"/>
      <c r="D76" s="34"/>
      <c r="E76" s="35"/>
      <c r="F76" s="36"/>
      <c r="G76" s="36"/>
      <c r="H76" s="37">
        <f t="shared" si="4"/>
        <v>0</v>
      </c>
      <c r="I76" s="38" t="str">
        <f t="shared" si="3"/>
        <v/>
      </c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s="21" customFormat="1" ht="20.100000000000001" customHeight="1" x14ac:dyDescent="0.2">
      <c r="A77" s="31"/>
      <c r="B77" s="32"/>
      <c r="C77" s="33"/>
      <c r="D77" s="34"/>
      <c r="E77" s="35"/>
      <c r="F77" s="36"/>
      <c r="G77" s="36"/>
      <c r="H77" s="37">
        <f t="shared" si="4"/>
        <v>0</v>
      </c>
      <c r="I77" s="38" t="str">
        <f t="shared" si="3"/>
        <v/>
      </c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s="21" customFormat="1" ht="20.100000000000001" customHeight="1" x14ac:dyDescent="0.2">
      <c r="A78" s="31"/>
      <c r="B78" s="32"/>
      <c r="C78" s="33"/>
      <c r="D78" s="34"/>
      <c r="E78" s="35"/>
      <c r="F78" s="36"/>
      <c r="G78" s="36"/>
      <c r="H78" s="37">
        <f t="shared" si="4"/>
        <v>0</v>
      </c>
      <c r="I78" s="38" t="str">
        <f t="shared" si="3"/>
        <v/>
      </c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s="21" customFormat="1" ht="20.100000000000001" customHeight="1" x14ac:dyDescent="0.2">
      <c r="A79" s="31"/>
      <c r="B79" s="32"/>
      <c r="C79" s="33"/>
      <c r="D79" s="34"/>
      <c r="E79" s="35"/>
      <c r="F79" s="36"/>
      <c r="G79" s="36"/>
      <c r="H79" s="37">
        <f t="shared" si="4"/>
        <v>0</v>
      </c>
      <c r="I79" s="38" t="str">
        <f t="shared" si="3"/>
        <v/>
      </c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s="21" customFormat="1" ht="20.100000000000001" customHeight="1" x14ac:dyDescent="0.2">
      <c r="A80" s="31"/>
      <c r="B80" s="32"/>
      <c r="C80" s="33"/>
      <c r="D80" s="34"/>
      <c r="E80" s="35"/>
      <c r="F80" s="36"/>
      <c r="G80" s="36"/>
      <c r="H80" s="37">
        <f t="shared" si="4"/>
        <v>0</v>
      </c>
      <c r="I80" s="38" t="str">
        <f t="shared" si="3"/>
        <v/>
      </c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s="21" customFormat="1" ht="20.100000000000001" customHeight="1" x14ac:dyDescent="0.2">
      <c r="A81" s="31"/>
      <c r="B81" s="32"/>
      <c r="C81" s="33"/>
      <c r="D81" s="34"/>
      <c r="E81" s="35"/>
      <c r="F81" s="36"/>
      <c r="G81" s="36"/>
      <c r="H81" s="37">
        <f t="shared" si="4"/>
        <v>0</v>
      </c>
      <c r="I81" s="38" t="str">
        <f t="shared" si="3"/>
        <v/>
      </c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s="21" customFormat="1" ht="20.100000000000001" customHeight="1" x14ac:dyDescent="0.2">
      <c r="A82" s="31"/>
      <c r="B82" s="32"/>
      <c r="C82" s="33"/>
      <c r="D82" s="34"/>
      <c r="E82" s="35"/>
      <c r="F82" s="36"/>
      <c r="G82" s="36"/>
      <c r="H82" s="37">
        <f t="shared" si="4"/>
        <v>0</v>
      </c>
      <c r="I82" s="38" t="str">
        <f t="shared" si="3"/>
        <v/>
      </c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s="21" customFormat="1" ht="20.100000000000001" customHeight="1" x14ac:dyDescent="0.2">
      <c r="A83" s="31"/>
      <c r="B83" s="32"/>
      <c r="C83" s="33"/>
      <c r="D83" s="34"/>
      <c r="E83" s="35"/>
      <c r="F83" s="36"/>
      <c r="G83" s="36"/>
      <c r="H83" s="37">
        <f t="shared" si="4"/>
        <v>0</v>
      </c>
      <c r="I83" s="38" t="str">
        <f t="shared" si="3"/>
        <v/>
      </c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s="21" customFormat="1" ht="20.100000000000001" customHeight="1" x14ac:dyDescent="0.2">
      <c r="A84" s="31"/>
      <c r="B84" s="32"/>
      <c r="C84" s="33"/>
      <c r="D84" s="34"/>
      <c r="E84" s="35"/>
      <c r="F84" s="36"/>
      <c r="G84" s="36"/>
      <c r="H84" s="37">
        <f t="shared" si="4"/>
        <v>0</v>
      </c>
      <c r="I84" s="38" t="str">
        <f t="shared" si="3"/>
        <v/>
      </c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s="21" customFormat="1" ht="20.100000000000001" customHeight="1" x14ac:dyDescent="0.2">
      <c r="A85" s="31"/>
      <c r="B85" s="32"/>
      <c r="C85" s="33"/>
      <c r="D85" s="34"/>
      <c r="E85" s="35"/>
      <c r="F85" s="36"/>
      <c r="G85" s="36"/>
      <c r="H85" s="37">
        <f t="shared" si="4"/>
        <v>0</v>
      </c>
      <c r="I85" s="38" t="str">
        <f t="shared" si="3"/>
        <v/>
      </c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s="21" customFormat="1" ht="20.100000000000001" customHeight="1" x14ac:dyDescent="0.2">
      <c r="A86" s="31"/>
      <c r="B86" s="32"/>
      <c r="C86" s="33"/>
      <c r="D86" s="34"/>
      <c r="E86" s="35"/>
      <c r="F86" s="36"/>
      <c r="G86" s="36"/>
      <c r="H86" s="37">
        <f t="shared" si="4"/>
        <v>0</v>
      </c>
      <c r="I86" s="38" t="str">
        <f t="shared" si="3"/>
        <v/>
      </c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s="21" customFormat="1" ht="20.100000000000001" customHeight="1" x14ac:dyDescent="0.2">
      <c r="A87" s="31"/>
      <c r="B87" s="32"/>
      <c r="C87" s="33"/>
      <c r="D87" s="34"/>
      <c r="E87" s="35"/>
      <c r="F87" s="36"/>
      <c r="G87" s="36"/>
      <c r="H87" s="37">
        <f t="shared" si="4"/>
        <v>0</v>
      </c>
      <c r="I87" s="38" t="str">
        <f t="shared" si="3"/>
        <v/>
      </c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s="21" customFormat="1" ht="20.100000000000001" customHeight="1" x14ac:dyDescent="0.2">
      <c r="A88" s="31"/>
      <c r="B88" s="32"/>
      <c r="C88" s="33"/>
      <c r="D88" s="34"/>
      <c r="E88" s="35"/>
      <c r="F88" s="36"/>
      <c r="G88" s="36"/>
      <c r="H88" s="37">
        <f t="shared" si="4"/>
        <v>0</v>
      </c>
      <c r="I88" s="38" t="str">
        <f t="shared" si="3"/>
        <v/>
      </c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s="21" customFormat="1" ht="20.100000000000001" customHeight="1" x14ac:dyDescent="0.2">
      <c r="A89" s="31"/>
      <c r="B89" s="32"/>
      <c r="C89" s="33"/>
      <c r="D89" s="34"/>
      <c r="E89" s="35"/>
      <c r="F89" s="36"/>
      <c r="G89" s="36"/>
      <c r="H89" s="37">
        <f t="shared" si="4"/>
        <v>0</v>
      </c>
      <c r="I89" s="38" t="str">
        <f t="shared" si="3"/>
        <v/>
      </c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s="21" customFormat="1" ht="20.100000000000001" customHeight="1" x14ac:dyDescent="0.2">
      <c r="A90" s="31"/>
      <c r="B90" s="32"/>
      <c r="C90" s="33"/>
      <c r="D90" s="34"/>
      <c r="E90" s="35"/>
      <c r="F90" s="36"/>
      <c r="G90" s="36"/>
      <c r="H90" s="37">
        <f t="shared" si="4"/>
        <v>0</v>
      </c>
      <c r="I90" s="38" t="str">
        <f t="shared" si="3"/>
        <v/>
      </c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s="21" customFormat="1" ht="20.100000000000001" customHeight="1" x14ac:dyDescent="0.2">
      <c r="A91" s="31"/>
      <c r="B91" s="32"/>
      <c r="C91" s="33"/>
      <c r="D91" s="34"/>
      <c r="E91" s="35"/>
      <c r="F91" s="36"/>
      <c r="G91" s="36"/>
      <c r="H91" s="37">
        <f t="shared" si="4"/>
        <v>0</v>
      </c>
      <c r="I91" s="38" t="str">
        <f t="shared" si="3"/>
        <v/>
      </c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s="21" customFormat="1" ht="20.100000000000001" customHeight="1" x14ac:dyDescent="0.2">
      <c r="A92" s="31"/>
      <c r="B92" s="32"/>
      <c r="C92" s="33"/>
      <c r="D92" s="34"/>
      <c r="E92" s="35"/>
      <c r="F92" s="36"/>
      <c r="G92" s="36"/>
      <c r="H92" s="37">
        <f t="shared" si="4"/>
        <v>0</v>
      </c>
      <c r="I92" s="38" t="str">
        <f t="shared" si="3"/>
        <v/>
      </c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s="21" customFormat="1" ht="20.100000000000001" customHeight="1" x14ac:dyDescent="0.2">
      <c r="A93" s="31"/>
      <c r="B93" s="32"/>
      <c r="C93" s="33"/>
      <c r="D93" s="34"/>
      <c r="E93" s="35"/>
      <c r="F93" s="36"/>
      <c r="G93" s="36"/>
      <c r="H93" s="37">
        <f t="shared" si="4"/>
        <v>0</v>
      </c>
      <c r="I93" s="38" t="str">
        <f t="shared" si="3"/>
        <v/>
      </c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s="21" customFormat="1" ht="20.100000000000001" customHeight="1" x14ac:dyDescent="0.2">
      <c r="A94" s="31"/>
      <c r="B94" s="32"/>
      <c r="C94" s="33"/>
      <c r="D94" s="34"/>
      <c r="E94" s="35"/>
      <c r="F94" s="36"/>
      <c r="G94" s="36"/>
      <c r="H94" s="37">
        <f t="shared" si="4"/>
        <v>0</v>
      </c>
      <c r="I94" s="38" t="str">
        <f t="shared" si="3"/>
        <v/>
      </c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s="21" customFormat="1" ht="20.100000000000001" customHeight="1" x14ac:dyDescent="0.2">
      <c r="A95" s="31"/>
      <c r="B95" s="32"/>
      <c r="C95" s="33"/>
      <c r="D95" s="34"/>
      <c r="E95" s="35"/>
      <c r="F95" s="36"/>
      <c r="G95" s="36"/>
      <c r="H95" s="37">
        <f t="shared" si="4"/>
        <v>0</v>
      </c>
      <c r="I95" s="38" t="str">
        <f t="shared" si="3"/>
        <v/>
      </c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s="21" customFormat="1" ht="20.100000000000001" customHeight="1" x14ac:dyDescent="0.2">
      <c r="A96" s="31"/>
      <c r="B96" s="32"/>
      <c r="C96" s="33"/>
      <c r="D96" s="34"/>
      <c r="E96" s="35"/>
      <c r="F96" s="36"/>
      <c r="G96" s="36"/>
      <c r="H96" s="37">
        <f t="shared" si="4"/>
        <v>0</v>
      </c>
      <c r="I96" s="38" t="str">
        <f t="shared" si="3"/>
        <v/>
      </c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s="21" customFormat="1" ht="20.100000000000001" customHeight="1" x14ac:dyDescent="0.2">
      <c r="A97" s="31"/>
      <c r="B97" s="32"/>
      <c r="C97" s="33"/>
      <c r="D97" s="34"/>
      <c r="E97" s="35"/>
      <c r="F97" s="36"/>
      <c r="G97" s="36"/>
      <c r="H97" s="37">
        <f t="shared" si="4"/>
        <v>0</v>
      </c>
      <c r="I97" s="38" t="str">
        <f t="shared" ref="I97:I128" si="5">IF(D97&gt;2999,IF(D97&lt;4000,VLOOKUP(E97,$K$5:$L$10,2),IF(D97&gt;3999,IF(D97&lt;5000,VLOOKUP(E97,$K$12:$L$17,2),IF(D97&gt;4999,VLOOKUP(E97,$K$19:$L$24,2))))),"")</f>
        <v/>
      </c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s="21" customFormat="1" ht="20.100000000000001" customHeight="1" x14ac:dyDescent="0.2">
      <c r="A98" s="31"/>
      <c r="B98" s="32"/>
      <c r="C98" s="33"/>
      <c r="D98" s="34"/>
      <c r="E98" s="35"/>
      <c r="F98" s="36"/>
      <c r="G98" s="36"/>
      <c r="H98" s="37">
        <f t="shared" si="4"/>
        <v>0</v>
      </c>
      <c r="I98" s="38" t="str">
        <f t="shared" si="5"/>
        <v/>
      </c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s="21" customFormat="1" ht="20.100000000000001" customHeight="1" x14ac:dyDescent="0.2">
      <c r="A99" s="31"/>
      <c r="B99" s="32"/>
      <c r="C99" s="33"/>
      <c r="D99" s="34"/>
      <c r="E99" s="35"/>
      <c r="F99" s="36"/>
      <c r="G99" s="36"/>
      <c r="H99" s="37">
        <f t="shared" si="4"/>
        <v>0</v>
      </c>
      <c r="I99" s="38" t="str">
        <f t="shared" si="5"/>
        <v/>
      </c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s="21" customFormat="1" ht="20.100000000000001" customHeight="1" x14ac:dyDescent="0.2">
      <c r="A100" s="31"/>
      <c r="B100" s="32"/>
      <c r="C100" s="33"/>
      <c r="D100" s="34"/>
      <c r="E100" s="35"/>
      <c r="F100" s="36"/>
      <c r="G100" s="36"/>
      <c r="H100" s="37">
        <f t="shared" si="4"/>
        <v>0</v>
      </c>
      <c r="I100" s="38" t="str">
        <f t="shared" si="5"/>
        <v/>
      </c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s="21" customFormat="1" ht="20.100000000000001" customHeight="1" x14ac:dyDescent="0.2">
      <c r="A101" s="31"/>
      <c r="B101" s="32"/>
      <c r="C101" s="33"/>
      <c r="D101" s="34"/>
      <c r="E101" s="35"/>
      <c r="F101" s="36"/>
      <c r="G101" s="36"/>
      <c r="H101" s="37">
        <f t="shared" si="4"/>
        <v>0</v>
      </c>
      <c r="I101" s="38" t="str">
        <f t="shared" si="5"/>
        <v/>
      </c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s="21" customFormat="1" ht="20.100000000000001" customHeight="1" x14ac:dyDescent="0.2">
      <c r="A102" s="31"/>
      <c r="B102" s="32"/>
      <c r="C102" s="33"/>
      <c r="D102" s="34"/>
      <c r="E102" s="35"/>
      <c r="F102" s="36"/>
      <c r="G102" s="36"/>
      <c r="H102" s="37">
        <f t="shared" si="4"/>
        <v>0</v>
      </c>
      <c r="I102" s="38" t="str">
        <f t="shared" si="5"/>
        <v/>
      </c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s="21" customFormat="1" ht="20.100000000000001" customHeight="1" x14ac:dyDescent="0.2">
      <c r="A103" s="31"/>
      <c r="B103" s="32"/>
      <c r="C103" s="33"/>
      <c r="D103" s="34"/>
      <c r="E103" s="35"/>
      <c r="F103" s="36"/>
      <c r="G103" s="36"/>
      <c r="H103" s="37">
        <f t="shared" si="4"/>
        <v>0</v>
      </c>
      <c r="I103" s="38" t="str">
        <f t="shared" si="5"/>
        <v/>
      </c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s="21" customFormat="1" ht="20.100000000000001" customHeight="1" x14ac:dyDescent="0.2">
      <c r="A104" s="31"/>
      <c r="B104" s="32"/>
      <c r="C104" s="33"/>
      <c r="D104" s="34"/>
      <c r="E104" s="35"/>
      <c r="F104" s="36"/>
      <c r="G104" s="36"/>
      <c r="H104" s="37">
        <f t="shared" si="4"/>
        <v>0</v>
      </c>
      <c r="I104" s="38" t="str">
        <f t="shared" si="5"/>
        <v/>
      </c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s="21" customFormat="1" ht="20.100000000000001" customHeight="1" x14ac:dyDescent="0.2">
      <c r="A105" s="31"/>
      <c r="B105" s="32"/>
      <c r="C105" s="33"/>
      <c r="D105" s="34"/>
      <c r="E105" s="35"/>
      <c r="F105" s="36"/>
      <c r="G105" s="36"/>
      <c r="H105" s="37">
        <f t="shared" si="4"/>
        <v>0</v>
      </c>
      <c r="I105" s="38" t="str">
        <f t="shared" si="5"/>
        <v/>
      </c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s="21" customFormat="1" ht="20.100000000000001" customHeight="1" x14ac:dyDescent="0.2">
      <c r="A106" s="31"/>
      <c r="B106" s="32"/>
      <c r="C106" s="33"/>
      <c r="D106" s="34"/>
      <c r="E106" s="35"/>
      <c r="F106" s="36"/>
      <c r="G106" s="36"/>
      <c r="H106" s="37">
        <f t="shared" si="4"/>
        <v>0</v>
      </c>
      <c r="I106" s="38" t="str">
        <f t="shared" si="5"/>
        <v/>
      </c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s="21" customFormat="1" ht="20.100000000000001" customHeight="1" x14ac:dyDescent="0.2">
      <c r="A107" s="31"/>
      <c r="B107" s="32"/>
      <c r="C107" s="33"/>
      <c r="D107" s="34"/>
      <c r="E107" s="35"/>
      <c r="F107" s="36"/>
      <c r="G107" s="36"/>
      <c r="H107" s="37">
        <f t="shared" si="4"/>
        <v>0</v>
      </c>
      <c r="I107" s="38" t="str">
        <f t="shared" si="5"/>
        <v/>
      </c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s="21" customFormat="1" ht="20.100000000000001" customHeight="1" x14ac:dyDescent="0.2">
      <c r="A108" s="31"/>
      <c r="B108" s="32"/>
      <c r="C108" s="33"/>
      <c r="D108" s="34"/>
      <c r="E108" s="35"/>
      <c r="F108" s="36"/>
      <c r="G108" s="36"/>
      <c r="H108" s="37">
        <f t="shared" si="4"/>
        <v>0</v>
      </c>
      <c r="I108" s="38" t="str">
        <f t="shared" si="5"/>
        <v/>
      </c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s="21" customFormat="1" ht="20.100000000000001" customHeight="1" x14ac:dyDescent="0.2">
      <c r="A109" s="31"/>
      <c r="B109" s="32"/>
      <c r="C109" s="33"/>
      <c r="D109" s="34"/>
      <c r="E109" s="35"/>
      <c r="F109" s="36"/>
      <c r="G109" s="36"/>
      <c r="H109" s="37">
        <f t="shared" si="4"/>
        <v>0</v>
      </c>
      <c r="I109" s="38" t="str">
        <f t="shared" si="5"/>
        <v/>
      </c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s="21" customFormat="1" ht="20.100000000000001" customHeight="1" x14ac:dyDescent="0.2">
      <c r="A110" s="31"/>
      <c r="B110" s="32"/>
      <c r="C110" s="33"/>
      <c r="D110" s="34"/>
      <c r="E110" s="35"/>
      <c r="F110" s="36"/>
      <c r="G110" s="36"/>
      <c r="H110" s="37">
        <f t="shared" si="4"/>
        <v>0</v>
      </c>
      <c r="I110" s="38" t="str">
        <f t="shared" si="5"/>
        <v/>
      </c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s="21" customFormat="1" ht="20.100000000000001" customHeight="1" x14ac:dyDescent="0.2">
      <c r="A111" s="31"/>
      <c r="B111" s="32"/>
      <c r="C111" s="33"/>
      <c r="D111" s="34"/>
      <c r="E111" s="35"/>
      <c r="F111" s="36"/>
      <c r="G111" s="36"/>
      <c r="H111" s="37">
        <f t="shared" si="4"/>
        <v>0</v>
      </c>
      <c r="I111" s="38" t="str">
        <f t="shared" si="5"/>
        <v/>
      </c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s="21" customFormat="1" ht="20.100000000000001" customHeight="1" x14ac:dyDescent="0.2">
      <c r="A112" s="31"/>
      <c r="B112" s="32"/>
      <c r="C112" s="33"/>
      <c r="D112" s="34"/>
      <c r="E112" s="35"/>
      <c r="F112" s="36"/>
      <c r="G112" s="36"/>
      <c r="H112" s="37">
        <f t="shared" si="4"/>
        <v>0</v>
      </c>
      <c r="I112" s="38" t="str">
        <f t="shared" si="5"/>
        <v/>
      </c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s="21" customFormat="1" ht="20.100000000000001" customHeight="1" x14ac:dyDescent="0.2">
      <c r="A113" s="31"/>
      <c r="B113" s="32"/>
      <c r="C113" s="33"/>
      <c r="D113" s="34"/>
      <c r="E113" s="35"/>
      <c r="F113" s="36"/>
      <c r="G113" s="36"/>
      <c r="H113" s="37">
        <f t="shared" si="4"/>
        <v>0</v>
      </c>
      <c r="I113" s="38" t="str">
        <f t="shared" si="5"/>
        <v/>
      </c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s="21" customFormat="1" ht="20.100000000000001" customHeight="1" x14ac:dyDescent="0.2">
      <c r="A114" s="31"/>
      <c r="B114" s="32"/>
      <c r="C114" s="33"/>
      <c r="D114" s="34"/>
      <c r="E114" s="35"/>
      <c r="F114" s="36"/>
      <c r="G114" s="36"/>
      <c r="H114" s="37">
        <f t="shared" si="4"/>
        <v>0</v>
      </c>
      <c r="I114" s="38" t="str">
        <f t="shared" si="5"/>
        <v/>
      </c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s="21" customFormat="1" ht="20.100000000000001" customHeight="1" x14ac:dyDescent="0.2">
      <c r="A115" s="31"/>
      <c r="B115" s="32"/>
      <c r="C115" s="33"/>
      <c r="D115" s="34"/>
      <c r="E115" s="35"/>
      <c r="F115" s="36"/>
      <c r="G115" s="36"/>
      <c r="H115" s="37">
        <f t="shared" si="4"/>
        <v>0</v>
      </c>
      <c r="I115" s="38" t="str">
        <f t="shared" si="5"/>
        <v/>
      </c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s="21" customFormat="1" ht="20.100000000000001" customHeight="1" x14ac:dyDescent="0.2">
      <c r="A116" s="31"/>
      <c r="B116" s="32"/>
      <c r="C116" s="33"/>
      <c r="D116" s="34"/>
      <c r="E116" s="35"/>
      <c r="F116" s="36"/>
      <c r="G116" s="36"/>
      <c r="H116" s="37">
        <f t="shared" si="4"/>
        <v>0</v>
      </c>
      <c r="I116" s="38" t="str">
        <f t="shared" si="5"/>
        <v/>
      </c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s="21" customFormat="1" ht="20.100000000000001" customHeight="1" x14ac:dyDescent="0.2">
      <c r="A117" s="31"/>
      <c r="B117" s="32"/>
      <c r="C117" s="33"/>
      <c r="D117" s="34"/>
      <c r="E117" s="35"/>
      <c r="F117" s="36"/>
      <c r="G117" s="36"/>
      <c r="H117" s="37">
        <f t="shared" si="4"/>
        <v>0</v>
      </c>
      <c r="I117" s="38" t="str">
        <f t="shared" si="5"/>
        <v/>
      </c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s="21" customFormat="1" ht="20.100000000000001" customHeight="1" x14ac:dyDescent="0.2">
      <c r="A118" s="31"/>
      <c r="B118" s="32"/>
      <c r="C118" s="33"/>
      <c r="D118" s="34"/>
      <c r="E118" s="35"/>
      <c r="F118" s="36"/>
      <c r="G118" s="36"/>
      <c r="H118" s="37">
        <f t="shared" si="4"/>
        <v>0</v>
      </c>
      <c r="I118" s="38" t="str">
        <f t="shared" si="5"/>
        <v/>
      </c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s="21" customFormat="1" ht="20.100000000000001" customHeight="1" x14ac:dyDescent="0.2">
      <c r="A119" s="31"/>
      <c r="B119" s="32"/>
      <c r="C119" s="33"/>
      <c r="D119" s="34"/>
      <c r="E119" s="35"/>
      <c r="F119" s="36"/>
      <c r="G119" s="36"/>
      <c r="H119" s="37">
        <f t="shared" si="4"/>
        <v>0</v>
      </c>
      <c r="I119" s="38" t="str">
        <f t="shared" si="5"/>
        <v/>
      </c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s="21" customFormat="1" ht="20.100000000000001" customHeight="1" x14ac:dyDescent="0.2">
      <c r="A120" s="31"/>
      <c r="B120" s="32"/>
      <c r="C120" s="33"/>
      <c r="D120" s="34"/>
      <c r="E120" s="35"/>
      <c r="F120" s="36"/>
      <c r="G120" s="36"/>
      <c r="H120" s="37">
        <f t="shared" si="4"/>
        <v>0</v>
      </c>
      <c r="I120" s="38" t="str">
        <f t="shared" si="5"/>
        <v/>
      </c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s="21" customFormat="1" ht="20.100000000000001" customHeight="1" x14ac:dyDescent="0.2">
      <c r="A121" s="31"/>
      <c r="B121" s="32"/>
      <c r="C121" s="33"/>
      <c r="D121" s="34"/>
      <c r="E121" s="35"/>
      <c r="F121" s="36"/>
      <c r="G121" s="36"/>
      <c r="H121" s="37">
        <f t="shared" si="4"/>
        <v>0</v>
      </c>
      <c r="I121" s="38" t="str">
        <f t="shared" si="5"/>
        <v/>
      </c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s="21" customFormat="1" ht="20.100000000000001" customHeight="1" x14ac:dyDescent="0.2">
      <c r="A122" s="31"/>
      <c r="B122" s="32"/>
      <c r="C122" s="33"/>
      <c r="D122" s="34"/>
      <c r="E122" s="35"/>
      <c r="F122" s="36"/>
      <c r="G122" s="36"/>
      <c r="H122" s="37">
        <f t="shared" si="4"/>
        <v>0</v>
      </c>
      <c r="I122" s="38" t="str">
        <f t="shared" si="5"/>
        <v/>
      </c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s="21" customFormat="1" ht="20.100000000000001" customHeight="1" x14ac:dyDescent="0.2">
      <c r="A123" s="31"/>
      <c r="B123" s="32"/>
      <c r="C123" s="33"/>
      <c r="D123" s="34"/>
      <c r="E123" s="35"/>
      <c r="F123" s="36"/>
      <c r="G123" s="36"/>
      <c r="H123" s="37">
        <f t="shared" si="4"/>
        <v>0</v>
      </c>
      <c r="I123" s="38" t="str">
        <f t="shared" si="5"/>
        <v/>
      </c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s="21" customFormat="1" ht="20.100000000000001" customHeight="1" x14ac:dyDescent="0.2">
      <c r="A124" s="31"/>
      <c r="B124" s="32"/>
      <c r="C124" s="33"/>
      <c r="D124" s="34"/>
      <c r="E124" s="35"/>
      <c r="F124" s="36"/>
      <c r="G124" s="36"/>
      <c r="H124" s="37">
        <f t="shared" si="4"/>
        <v>0</v>
      </c>
      <c r="I124" s="38" t="str">
        <f t="shared" si="5"/>
        <v/>
      </c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s="21" customFormat="1" ht="20.100000000000001" customHeight="1" x14ac:dyDescent="0.2">
      <c r="A125" s="31"/>
      <c r="B125" s="32"/>
      <c r="C125" s="33"/>
      <c r="D125" s="34"/>
      <c r="E125" s="35"/>
      <c r="F125" s="36"/>
      <c r="G125" s="36"/>
      <c r="H125" s="37">
        <f t="shared" si="4"/>
        <v>0</v>
      </c>
      <c r="I125" s="38" t="str">
        <f t="shared" si="5"/>
        <v/>
      </c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s="21" customFormat="1" ht="20.100000000000001" customHeight="1" x14ac:dyDescent="0.2">
      <c r="A126" s="31"/>
      <c r="B126" s="32"/>
      <c r="C126" s="33"/>
      <c r="D126" s="34"/>
      <c r="E126" s="35"/>
      <c r="F126" s="36"/>
      <c r="G126" s="36"/>
      <c r="H126" s="37">
        <f t="shared" si="4"/>
        <v>0</v>
      </c>
      <c r="I126" s="38" t="str">
        <f t="shared" si="5"/>
        <v/>
      </c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s="21" customFormat="1" ht="20.100000000000001" customHeight="1" x14ac:dyDescent="0.2">
      <c r="A127" s="31"/>
      <c r="B127" s="32"/>
      <c r="C127" s="33"/>
      <c r="D127" s="34"/>
      <c r="E127" s="35"/>
      <c r="F127" s="36"/>
      <c r="G127" s="36"/>
      <c r="H127" s="37">
        <f t="shared" si="4"/>
        <v>0</v>
      </c>
      <c r="I127" s="38" t="str">
        <f t="shared" si="5"/>
        <v/>
      </c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s="21" customFormat="1" ht="20.100000000000001" customHeight="1" x14ac:dyDescent="0.2">
      <c r="A128" s="31"/>
      <c r="B128" s="32"/>
      <c r="C128" s="33"/>
      <c r="D128" s="34"/>
      <c r="E128" s="35"/>
      <c r="F128" s="36"/>
      <c r="G128" s="36"/>
      <c r="H128" s="37">
        <f t="shared" si="4"/>
        <v>0</v>
      </c>
      <c r="I128" s="38" t="str">
        <f t="shared" si="5"/>
        <v/>
      </c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s="21" customFormat="1" ht="20.100000000000001" customHeight="1" x14ac:dyDescent="0.2">
      <c r="A129" s="31"/>
      <c r="B129" s="32"/>
      <c r="C129" s="33"/>
      <c r="D129" s="34"/>
      <c r="E129" s="35"/>
      <c r="F129" s="36"/>
      <c r="G129" s="36"/>
      <c r="H129" s="37">
        <f t="shared" si="4"/>
        <v>0</v>
      </c>
      <c r="I129" s="38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s="21" customFormat="1" ht="20.100000000000001" customHeight="1" x14ac:dyDescent="0.2">
      <c r="A130" s="31"/>
      <c r="B130" s="32"/>
      <c r="C130" s="33"/>
      <c r="D130" s="34"/>
      <c r="E130" s="35"/>
      <c r="F130" s="36"/>
      <c r="G130" s="36"/>
      <c r="H130" s="37">
        <f t="shared" ref="H130:H133" si="6">IF(H129="","",H129+F130-G130)</f>
        <v>0</v>
      </c>
      <c r="I130" s="38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s="21" customFormat="1" ht="20.100000000000001" customHeight="1" x14ac:dyDescent="0.2">
      <c r="A131" s="31"/>
      <c r="B131" s="32"/>
      <c r="C131" s="33"/>
      <c r="D131" s="34"/>
      <c r="E131" s="35"/>
      <c r="F131" s="36"/>
      <c r="G131" s="36"/>
      <c r="H131" s="37">
        <f t="shared" si="6"/>
        <v>0</v>
      </c>
      <c r="I131" s="38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s="21" customFormat="1" ht="20.100000000000001" customHeight="1" x14ac:dyDescent="0.2">
      <c r="A132" s="31"/>
      <c r="B132" s="32"/>
      <c r="C132" s="33"/>
      <c r="D132" s="34"/>
      <c r="E132" s="35"/>
      <c r="F132" s="36"/>
      <c r="G132" s="36"/>
      <c r="H132" s="37">
        <f t="shared" si="6"/>
        <v>0</v>
      </c>
      <c r="I132" s="38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s="21" customFormat="1" ht="20.100000000000001" customHeight="1" x14ac:dyDescent="0.2">
      <c r="A133" s="31"/>
      <c r="B133" s="32"/>
      <c r="C133" s="33"/>
      <c r="D133" s="34"/>
      <c r="E133" s="35"/>
      <c r="F133" s="36"/>
      <c r="G133" s="36"/>
      <c r="H133" s="37">
        <f t="shared" si="6"/>
        <v>0</v>
      </c>
      <c r="I133" s="38" t="str">
        <f t="shared" ref="I133:I138" si="7">IF(D133&gt;2999,IF(D133&lt;4000,VLOOKUP(E133,$K$5:$L$10,2),IF(D133&gt;3999,IF(D133&lt;5000,VLOOKUP(E133,$K$12:$L$17,2),IF(D133&gt;4999,VLOOKUP(E133,$K$19:$L$24,2))))),"")</f>
        <v/>
      </c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s="21" customFormat="1" ht="20.100000000000001" customHeight="1" x14ac:dyDescent="0.2">
      <c r="A134" s="31"/>
      <c r="B134" s="32"/>
      <c r="C134" s="33"/>
      <c r="D134" s="34"/>
      <c r="E134" s="35"/>
      <c r="F134" s="36"/>
      <c r="G134" s="36"/>
      <c r="H134" s="37">
        <f t="shared" ref="H134:H138" si="8">IF(H133="","",H133+F134-G134)</f>
        <v>0</v>
      </c>
      <c r="I134" s="38" t="str">
        <f t="shared" si="7"/>
        <v/>
      </c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s="21" customFormat="1" ht="20.100000000000001" customHeight="1" x14ac:dyDescent="0.2">
      <c r="A135" s="31"/>
      <c r="B135" s="32"/>
      <c r="C135" s="33"/>
      <c r="D135" s="34"/>
      <c r="E135" s="35"/>
      <c r="F135" s="36"/>
      <c r="G135" s="36"/>
      <c r="H135" s="37">
        <f t="shared" si="8"/>
        <v>0</v>
      </c>
      <c r="I135" s="38" t="str">
        <f t="shared" si="7"/>
        <v/>
      </c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s="21" customFormat="1" ht="20.100000000000001" customHeight="1" x14ac:dyDescent="0.2">
      <c r="A136" s="31"/>
      <c r="B136" s="32"/>
      <c r="C136" s="33"/>
      <c r="D136" s="34"/>
      <c r="E136" s="35"/>
      <c r="F136" s="36"/>
      <c r="G136" s="36"/>
      <c r="H136" s="37">
        <f t="shared" si="8"/>
        <v>0</v>
      </c>
      <c r="I136" s="38" t="str">
        <f t="shared" si="7"/>
        <v/>
      </c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s="21" customFormat="1" ht="20.100000000000001" customHeight="1" x14ac:dyDescent="0.2">
      <c r="A137" s="31"/>
      <c r="B137" s="32"/>
      <c r="C137" s="33"/>
      <c r="D137" s="34"/>
      <c r="E137" s="35"/>
      <c r="F137" s="36"/>
      <c r="G137" s="36"/>
      <c r="H137" s="37">
        <f t="shared" si="8"/>
        <v>0</v>
      </c>
      <c r="I137" s="38" t="str">
        <f t="shared" si="7"/>
        <v/>
      </c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s="21" customFormat="1" ht="20.100000000000001" customHeight="1" thickBot="1" x14ac:dyDescent="0.25">
      <c r="A138" s="31"/>
      <c r="B138" s="32"/>
      <c r="C138" s="33"/>
      <c r="D138" s="34"/>
      <c r="E138" s="35"/>
      <c r="F138" s="36"/>
      <c r="G138" s="36"/>
      <c r="H138" s="37">
        <f t="shared" si="8"/>
        <v>0</v>
      </c>
      <c r="I138" s="38" t="str">
        <f t="shared" si="7"/>
        <v/>
      </c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s="64" customFormat="1" ht="21.75" customHeight="1" thickBot="1" x14ac:dyDescent="0.25">
      <c r="A139" s="57"/>
      <c r="B139" s="58"/>
      <c r="C139" s="59" t="s">
        <v>47</v>
      </c>
      <c r="D139" s="60"/>
      <c r="E139" s="60"/>
      <c r="F139" s="61">
        <f>SUM(F5:F138)</f>
        <v>0</v>
      </c>
      <c r="G139" s="61">
        <f>SUM(G5:G138)</f>
        <v>0</v>
      </c>
      <c r="H139" s="62">
        <f>H138</f>
        <v>0</v>
      </c>
      <c r="I139" s="63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</row>
  </sheetData>
  <sheetProtection algorithmName="SHA-512" hashValue="8ONGhYFIRRB238iHlTc6eCvk18IDYcYnewGPCjL6S9CIa8aIOB+lHald1kToIJCUbz0/ukaEEw7kbRAq06bGpw==" saltValue="k3/VMUnpwqdoKr1R0k4Daw==" spinCount="100000" sheet="1" selectLockedCells="1"/>
  <mergeCells count="4">
    <mergeCell ref="A1:D1"/>
    <mergeCell ref="E1:H1"/>
    <mergeCell ref="A2:D2"/>
    <mergeCell ref="E2:H2"/>
  </mergeCells>
  <conditionalFormatting sqref="A2">
    <cfRule type="containsText" dxfId="69" priority="9" operator="containsText" text="Firma">
      <formula>NOT(ISERROR(SEARCH("Firma",A2)))</formula>
    </cfRule>
    <cfRule type="containsBlanks" dxfId="68" priority="10">
      <formula>LEN(TRIM(A2))=0</formula>
    </cfRule>
  </conditionalFormatting>
  <conditionalFormatting sqref="A1:B1">
    <cfRule type="containsText" dxfId="67" priority="1" operator="containsText" text="Kassabuch / Postbuch / Bankbuch">
      <formula>NOT(ISERROR(SEARCH("Kassabuch / Postbuch / Bankbuch",A1)))</formula>
    </cfRule>
    <cfRule type="containsBlanks" dxfId="66" priority="2">
      <formula>LEN(TRIM(A1))=0</formula>
    </cfRule>
  </conditionalFormatting>
  <conditionalFormatting sqref="H4:H139">
    <cfRule type="cellIs" dxfId="63" priority="14" operator="lessThan">
      <formula>0</formula>
    </cfRule>
  </conditionalFormatting>
  <dataValidations count="3">
    <dataValidation allowBlank="1" showErrorMessage="1" promptTitle="Firmenname" prompt="Kann im Arbeitsblatt &quot;Januar&quot; erfasst werden." sqref="E1:H1" xr:uid="{00000000-0002-0000-0200-000000000000}"/>
    <dataValidation allowBlank="1" showErrorMessage="1" sqref="A1:D1" xr:uid="{00000000-0002-0000-0200-000001000000}"/>
    <dataValidation type="list" allowBlank="1" showInputMessage="1" showErrorMessage="1" prompt="Choisir taux de TVA" sqref="E5:E138" xr:uid="{00000000-0002-0000-0200-000002000000}">
      <formula1>$K$4:$K$10</formula1>
    </dataValidation>
  </dataValidations>
  <pageMargins left="0.59055118110236227" right="0.19685039370078741" top="0.59055118110236227" bottom="0.78740157480314965" header="0.31496062992125984" footer="0.31496062992125984"/>
  <pageSetup paperSize="9" orientation="portrait" horizontalDpi="4294967292" r:id="rId1"/>
  <headerFooter alignWithMargins="0">
    <oddFooter>&amp;L&amp;G&amp;C&amp;"Segoe UI,Standard"&amp;9&amp;K1D71B8Bern | Biel/Bienne&amp;R&amp;"Segoe UI,Standard"&amp;K1D71B8Page &amp;P de &amp;N</oddFoot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text="Firma" id="{D7113D4D-01FD-4D76-B7ED-2A774CF6FA41}">
            <xm:f>NOT(ISERROR(SEARCH("Firma",Janvier!B2)))</xm:f>
            <x14:dxf>
              <font>
                <b/>
                <i val="0"/>
              </font>
              <fill>
                <patternFill>
                  <bgColor theme="3" tint="0.79998168889431442"/>
                </patternFill>
              </fill>
            </x14:dxf>
          </x14:cfRule>
          <x14:cfRule type="containsBlanks" priority="7" id="{169A9F8D-509A-4C17-99FE-92D94D6BFD64}">
            <xm:f>LEN(TRIM(Janvier!B2))=0</xm:f>
            <x14:dxf>
              <fill>
                <patternFill>
                  <bgColor theme="3" tint="0.79998168889431442"/>
                </patternFill>
              </fill>
            </x14:dxf>
          </x14:cfRule>
          <xm:sqref>B2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date" allowBlank="1" showErrorMessage="1" errorTitle="Falsches Datum" error="Falsches Datum erfasst. Bitte korrigieren." xr:uid="{00000000-0002-0000-0200-000003000000}">
          <x14:formula1>
            <xm:f>'Setting Datum'!$B$6</xm:f>
          </x14:formula1>
          <x14:formula2>
            <xm:f>'Setting Datum'!$B$7</xm:f>
          </x14:formula2>
          <xm:sqref>A5:A138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>
    <tabColor theme="3" tint="0.79998168889431442"/>
  </sheetPr>
  <dimension ref="A1:AA139"/>
  <sheetViews>
    <sheetView showGridLines="0" topLeftCell="A2" zoomScaleNormal="100" workbookViewId="0">
      <selection activeCell="C7" sqref="C7"/>
    </sheetView>
  </sheetViews>
  <sheetFormatPr baseColWidth="10" defaultColWidth="11.42578125" defaultRowHeight="14.25" x14ac:dyDescent="0.25"/>
  <cols>
    <col min="1" max="1" width="10.28515625" style="53" customWidth="1"/>
    <col min="2" max="2" width="10.140625" style="66" bestFit="1" customWidth="1"/>
    <col min="3" max="3" width="28.5703125" style="53" customWidth="1"/>
    <col min="4" max="4" width="8" style="53" bestFit="1" customWidth="1"/>
    <col min="5" max="5" width="6.28515625" style="66" customWidth="1"/>
    <col min="6" max="8" width="11.28515625" style="53" customWidth="1"/>
    <col min="9" max="9" width="11.28515625" style="67" hidden="1" customWidth="1"/>
    <col min="10" max="12" width="11.42578125" style="53" hidden="1" customWidth="1"/>
    <col min="13" max="27" width="11.42578125" style="68"/>
    <col min="28" max="16384" width="11.42578125" style="53"/>
  </cols>
  <sheetData>
    <row r="1" spans="1:27" s="11" customFormat="1" ht="37.5" customHeight="1" x14ac:dyDescent="0.3">
      <c r="A1" s="74" t="str">
        <f>Janvier!A1</f>
        <v>Livre de caisse / Livre de poste / Livre de banque</v>
      </c>
      <c r="B1" s="74"/>
      <c r="C1" s="74"/>
      <c r="D1" s="74"/>
      <c r="E1" s="75" t="str">
        <f>Janvier!E1</f>
        <v>Entreprise</v>
      </c>
      <c r="F1" s="75"/>
      <c r="G1" s="75"/>
      <c r="H1" s="75"/>
      <c r="I1" s="10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27" s="14" customFormat="1" ht="30.75" customHeight="1" x14ac:dyDescent="0.2">
      <c r="A2" s="72" t="s">
        <v>52</v>
      </c>
      <c r="B2" s="72"/>
      <c r="C2" s="72"/>
      <c r="D2" s="72"/>
      <c r="E2" s="73">
        <f>'Setting Datum'!$B$1</f>
        <v>2026</v>
      </c>
      <c r="F2" s="73"/>
      <c r="G2" s="73"/>
      <c r="H2" s="73"/>
      <c r="I2" s="13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s="21" customFormat="1" ht="20.100000000000001" customHeight="1" x14ac:dyDescent="0.2">
      <c r="A3" s="16" t="str">
        <f>Janvier!A3</f>
        <v>Date</v>
      </c>
      <c r="B3" s="16" t="str">
        <f>Janvier!B3</f>
        <v>Pièce</v>
      </c>
      <c r="C3" s="16" t="str">
        <f>Janvier!C3</f>
        <v>Libellé</v>
      </c>
      <c r="D3" s="16" t="str">
        <f>Janvier!D3</f>
        <v>Compte</v>
      </c>
      <c r="E3" s="16" t="str">
        <f>Janvier!E3</f>
        <v>TVA</v>
      </c>
      <c r="F3" s="16" t="str">
        <f>Janvier!F3</f>
        <v>Entrée</v>
      </c>
      <c r="G3" s="16" t="str">
        <f>Janvier!G3</f>
        <v>Sortie</v>
      </c>
      <c r="H3" s="16" t="str">
        <f>Janvier!H3</f>
        <v>Solde</v>
      </c>
      <c r="I3" s="20" t="s">
        <v>2</v>
      </c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s="21" customFormat="1" ht="20.100000000000001" customHeight="1" x14ac:dyDescent="0.25">
      <c r="A4" s="23"/>
      <c r="B4" s="24"/>
      <c r="C4" s="25" t="str">
        <f>Janvier!C4</f>
        <v>Solde reporté</v>
      </c>
      <c r="D4" s="24"/>
      <c r="E4" s="24"/>
      <c r="F4" s="26"/>
      <c r="G4" s="27"/>
      <c r="H4" s="27">
        <f>Mars!H139</f>
        <v>0</v>
      </c>
      <c r="I4" s="29"/>
      <c r="J4" s="30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s="21" customFormat="1" ht="20.100000000000001" customHeight="1" x14ac:dyDescent="0.25">
      <c r="A5" s="31"/>
      <c r="B5" s="32"/>
      <c r="C5" s="33"/>
      <c r="D5" s="34"/>
      <c r="E5" s="35"/>
      <c r="F5" s="36"/>
      <c r="G5" s="36"/>
      <c r="H5" s="37">
        <f>IF(H4="","",H4+F5-G5)</f>
        <v>0</v>
      </c>
      <c r="I5" s="38" t="str">
        <f t="shared" ref="I5:I68" si="0">IF(D5&gt;2999,IF(D5&lt;4000,VLOOKUP(E5,$K$5:$L$10,2),IF(D5&gt;3999,IF(D5&lt;5000,VLOOKUP(E5,$K$12:$L$17,2),IF(D5&gt;4999,VLOOKUP(E5,$K$19:$L$24,2))))),"")</f>
        <v/>
      </c>
      <c r="J5" s="39" t="s">
        <v>20</v>
      </c>
      <c r="K5" s="40">
        <v>2.5</v>
      </c>
      <c r="L5" s="41" t="s">
        <v>7</v>
      </c>
      <c r="M5" s="4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s="21" customFormat="1" ht="20.100000000000001" customHeight="1" x14ac:dyDescent="0.25">
      <c r="A6" s="31"/>
      <c r="B6" s="32"/>
      <c r="C6" s="33"/>
      <c r="D6" s="34"/>
      <c r="E6" s="35"/>
      <c r="F6" s="36"/>
      <c r="G6" s="36"/>
      <c r="H6" s="37">
        <f t="shared" ref="H6:H70" si="1">IF(H5="","",H5+F6-G6)</f>
        <v>0</v>
      </c>
      <c r="I6" s="38" t="str">
        <f t="shared" si="0"/>
        <v/>
      </c>
      <c r="J6" s="44" t="s">
        <v>19</v>
      </c>
      <c r="K6" s="45">
        <v>2.6</v>
      </c>
      <c r="L6" s="46" t="s">
        <v>6</v>
      </c>
      <c r="M6" s="56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s="21" customFormat="1" ht="20.100000000000001" customHeight="1" x14ac:dyDescent="0.25">
      <c r="A7" s="31"/>
      <c r="B7" s="32"/>
      <c r="C7" s="33"/>
      <c r="D7" s="34"/>
      <c r="E7" s="35"/>
      <c r="F7" s="36"/>
      <c r="G7" s="36"/>
      <c r="H7" s="37">
        <f t="shared" si="1"/>
        <v>0</v>
      </c>
      <c r="I7" s="38" t="str">
        <f t="shared" si="0"/>
        <v/>
      </c>
      <c r="J7" s="47" t="s">
        <v>20</v>
      </c>
      <c r="K7" s="48">
        <v>3.7</v>
      </c>
      <c r="L7" s="49" t="s">
        <v>4</v>
      </c>
      <c r="M7" s="4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s="21" customFormat="1" ht="20.100000000000001" customHeight="1" x14ac:dyDescent="0.25">
      <c r="A8" s="31"/>
      <c r="B8" s="32"/>
      <c r="C8" s="33"/>
      <c r="D8" s="34"/>
      <c r="E8" s="35"/>
      <c r="F8" s="36"/>
      <c r="G8" s="36"/>
      <c r="H8" s="37">
        <f t="shared" si="1"/>
        <v>0</v>
      </c>
      <c r="I8" s="38" t="str">
        <f t="shared" si="0"/>
        <v/>
      </c>
      <c r="J8" s="44" t="s">
        <v>19</v>
      </c>
      <c r="K8" s="45">
        <v>3.8</v>
      </c>
      <c r="L8" s="46" t="s">
        <v>3</v>
      </c>
      <c r="M8" s="56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s="21" customFormat="1" ht="20.100000000000001" customHeight="1" x14ac:dyDescent="0.25">
      <c r="A9" s="31"/>
      <c r="B9" s="32"/>
      <c r="C9" s="33"/>
      <c r="D9" s="34"/>
      <c r="E9" s="35"/>
      <c r="F9" s="36"/>
      <c r="G9" s="36"/>
      <c r="H9" s="37">
        <f t="shared" si="1"/>
        <v>0</v>
      </c>
      <c r="I9" s="38" t="str">
        <f t="shared" si="0"/>
        <v/>
      </c>
      <c r="J9" s="47" t="s">
        <v>20</v>
      </c>
      <c r="K9" s="48">
        <v>7.7</v>
      </c>
      <c r="L9" s="49" t="s">
        <v>5</v>
      </c>
      <c r="M9" s="4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s="21" customFormat="1" ht="20.100000000000001" customHeight="1" x14ac:dyDescent="0.25">
      <c r="A10" s="31"/>
      <c r="B10" s="32"/>
      <c r="C10" s="33"/>
      <c r="D10" s="34"/>
      <c r="E10" s="35"/>
      <c r="F10" s="36"/>
      <c r="G10" s="36"/>
      <c r="H10" s="37">
        <f t="shared" si="1"/>
        <v>0</v>
      </c>
      <c r="I10" s="38" t="str">
        <f t="shared" si="0"/>
        <v/>
      </c>
      <c r="J10" s="50" t="s">
        <v>19</v>
      </c>
      <c r="K10" s="51">
        <v>8.1</v>
      </c>
      <c r="L10" s="52" t="s">
        <v>1</v>
      </c>
      <c r="M10" s="56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s="21" customFormat="1" ht="20.100000000000001" customHeight="1" x14ac:dyDescent="0.25">
      <c r="A11" s="31"/>
      <c r="B11" s="32"/>
      <c r="C11" s="33"/>
      <c r="D11" s="34"/>
      <c r="E11" s="35"/>
      <c r="F11" s="36"/>
      <c r="G11" s="36"/>
      <c r="H11" s="37">
        <f t="shared" si="1"/>
        <v>0</v>
      </c>
      <c r="I11" s="38" t="str">
        <f t="shared" si="0"/>
        <v/>
      </c>
      <c r="J11" s="53"/>
      <c r="K11" s="54"/>
      <c r="L11" s="55"/>
      <c r="M11" s="4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s="21" customFormat="1" ht="20.100000000000001" customHeight="1" x14ac:dyDescent="0.25">
      <c r="A12" s="31"/>
      <c r="B12" s="32"/>
      <c r="C12" s="33"/>
      <c r="D12" s="34"/>
      <c r="E12" s="35"/>
      <c r="F12" s="36"/>
      <c r="G12" s="36"/>
      <c r="H12" s="37">
        <f t="shared" si="1"/>
        <v>0</v>
      </c>
      <c r="I12" s="38" t="str">
        <f t="shared" si="0"/>
        <v/>
      </c>
      <c r="J12" s="39" t="s">
        <v>20</v>
      </c>
      <c r="K12" s="40">
        <v>2.5</v>
      </c>
      <c r="L12" s="41" t="s">
        <v>18</v>
      </c>
      <c r="M12" s="4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s="21" customFormat="1" ht="20.100000000000001" customHeight="1" x14ac:dyDescent="0.25">
      <c r="A13" s="31"/>
      <c r="B13" s="32"/>
      <c r="C13" s="33"/>
      <c r="D13" s="34"/>
      <c r="E13" s="35"/>
      <c r="F13" s="36"/>
      <c r="G13" s="36"/>
      <c r="H13" s="37">
        <f t="shared" si="1"/>
        <v>0</v>
      </c>
      <c r="I13" s="38" t="str">
        <f t="shared" si="0"/>
        <v/>
      </c>
      <c r="J13" s="44" t="s">
        <v>19</v>
      </c>
      <c r="K13" s="45">
        <v>2.6</v>
      </c>
      <c r="L13" s="46" t="s">
        <v>17</v>
      </c>
      <c r="M13" s="56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s="21" customFormat="1" ht="20.100000000000001" customHeight="1" x14ac:dyDescent="0.25">
      <c r="A14" s="31"/>
      <c r="B14" s="32"/>
      <c r="C14" s="33"/>
      <c r="D14" s="34"/>
      <c r="E14" s="35"/>
      <c r="F14" s="36"/>
      <c r="G14" s="36"/>
      <c r="H14" s="37">
        <f t="shared" si="1"/>
        <v>0</v>
      </c>
      <c r="I14" s="38" t="str">
        <f t="shared" si="0"/>
        <v/>
      </c>
      <c r="J14" s="47" t="s">
        <v>20</v>
      </c>
      <c r="K14" s="48">
        <v>3.7</v>
      </c>
      <c r="L14" s="49" t="s">
        <v>14</v>
      </c>
      <c r="M14" s="4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s="21" customFormat="1" ht="20.100000000000001" customHeight="1" x14ac:dyDescent="0.25">
      <c r="A15" s="31"/>
      <c r="B15" s="32"/>
      <c r="C15" s="33"/>
      <c r="D15" s="34"/>
      <c r="E15" s="35"/>
      <c r="F15" s="36"/>
      <c r="G15" s="36"/>
      <c r="H15" s="37">
        <f t="shared" si="1"/>
        <v>0</v>
      </c>
      <c r="I15" s="38" t="str">
        <f t="shared" si="0"/>
        <v/>
      </c>
      <c r="J15" s="44" t="s">
        <v>19</v>
      </c>
      <c r="K15" s="45">
        <v>3.8</v>
      </c>
      <c r="L15" s="46" t="s">
        <v>13</v>
      </c>
      <c r="M15" s="56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s="21" customFormat="1" ht="20.100000000000001" customHeight="1" x14ac:dyDescent="0.25">
      <c r="A16" s="31"/>
      <c r="B16" s="32"/>
      <c r="C16" s="33"/>
      <c r="D16" s="34"/>
      <c r="E16" s="35"/>
      <c r="F16" s="36"/>
      <c r="G16" s="36"/>
      <c r="H16" s="37">
        <f t="shared" si="1"/>
        <v>0</v>
      </c>
      <c r="I16" s="38" t="str">
        <f t="shared" si="0"/>
        <v/>
      </c>
      <c r="J16" s="47" t="s">
        <v>20</v>
      </c>
      <c r="K16" s="48">
        <v>7.7</v>
      </c>
      <c r="L16" s="49" t="s">
        <v>16</v>
      </c>
      <c r="M16" s="4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s="21" customFormat="1" ht="20.100000000000001" customHeight="1" x14ac:dyDescent="0.25">
      <c r="A17" s="31"/>
      <c r="B17" s="32"/>
      <c r="C17" s="33"/>
      <c r="D17" s="34"/>
      <c r="E17" s="35"/>
      <c r="F17" s="36"/>
      <c r="G17" s="36"/>
      <c r="H17" s="37">
        <f t="shared" si="1"/>
        <v>0</v>
      </c>
      <c r="I17" s="38" t="str">
        <f t="shared" si="0"/>
        <v/>
      </c>
      <c r="J17" s="50" t="s">
        <v>19</v>
      </c>
      <c r="K17" s="51">
        <v>8.1</v>
      </c>
      <c r="L17" s="52" t="s">
        <v>15</v>
      </c>
      <c r="M17" s="56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s="21" customFormat="1" ht="20.100000000000001" customHeight="1" x14ac:dyDescent="0.25">
      <c r="A18" s="31"/>
      <c r="B18" s="32"/>
      <c r="C18" s="33"/>
      <c r="D18" s="34"/>
      <c r="E18" s="35"/>
      <c r="F18" s="36"/>
      <c r="G18" s="36"/>
      <c r="H18" s="37">
        <f t="shared" si="1"/>
        <v>0</v>
      </c>
      <c r="I18" s="38" t="str">
        <f t="shared" si="0"/>
        <v/>
      </c>
      <c r="J18" s="53"/>
      <c r="K18" s="54"/>
      <c r="L18" s="55"/>
      <c r="M18" s="4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s="21" customFormat="1" ht="20.100000000000001" customHeight="1" x14ac:dyDescent="0.25">
      <c r="A19" s="31"/>
      <c r="B19" s="32"/>
      <c r="C19" s="33"/>
      <c r="D19" s="34"/>
      <c r="E19" s="35"/>
      <c r="F19" s="36"/>
      <c r="G19" s="36"/>
      <c r="H19" s="37">
        <f t="shared" si="1"/>
        <v>0</v>
      </c>
      <c r="I19" s="38" t="str">
        <f t="shared" si="0"/>
        <v/>
      </c>
      <c r="J19" s="39" t="s">
        <v>20</v>
      </c>
      <c r="K19" s="40">
        <v>2.5</v>
      </c>
      <c r="L19" s="41" t="s">
        <v>12</v>
      </c>
      <c r="M19" s="4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s="21" customFormat="1" ht="20.100000000000001" customHeight="1" x14ac:dyDescent="0.25">
      <c r="A20" s="31"/>
      <c r="B20" s="32"/>
      <c r="C20" s="33"/>
      <c r="D20" s="34"/>
      <c r="E20" s="35"/>
      <c r="F20" s="36"/>
      <c r="G20" s="36"/>
      <c r="H20" s="37">
        <f t="shared" si="1"/>
        <v>0</v>
      </c>
      <c r="I20" s="38" t="str">
        <f t="shared" si="0"/>
        <v/>
      </c>
      <c r="J20" s="44" t="s">
        <v>19</v>
      </c>
      <c r="K20" s="45">
        <v>2.6</v>
      </c>
      <c r="L20" s="46" t="s">
        <v>11</v>
      </c>
      <c r="M20" s="56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s="21" customFormat="1" ht="20.100000000000001" customHeight="1" x14ac:dyDescent="0.25">
      <c r="A21" s="31"/>
      <c r="B21" s="32"/>
      <c r="C21" s="33"/>
      <c r="D21" s="34"/>
      <c r="E21" s="35"/>
      <c r="F21" s="36"/>
      <c r="G21" s="36"/>
      <c r="H21" s="37">
        <f t="shared" si="1"/>
        <v>0</v>
      </c>
      <c r="I21" s="38" t="str">
        <f t="shared" si="0"/>
        <v/>
      </c>
      <c r="J21" s="47" t="s">
        <v>20</v>
      </c>
      <c r="K21" s="48">
        <v>3.7</v>
      </c>
      <c r="L21" s="49" t="s">
        <v>9</v>
      </c>
      <c r="M21" s="4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s="21" customFormat="1" ht="20.100000000000001" customHeight="1" x14ac:dyDescent="0.25">
      <c r="A22" s="31"/>
      <c r="B22" s="32"/>
      <c r="C22" s="33"/>
      <c r="D22" s="34"/>
      <c r="E22" s="35"/>
      <c r="F22" s="36"/>
      <c r="G22" s="36"/>
      <c r="H22" s="37">
        <f t="shared" si="1"/>
        <v>0</v>
      </c>
      <c r="I22" s="38" t="str">
        <f t="shared" si="0"/>
        <v/>
      </c>
      <c r="J22" s="44" t="s">
        <v>19</v>
      </c>
      <c r="K22" s="45">
        <v>3.8</v>
      </c>
      <c r="L22" s="46" t="s">
        <v>8</v>
      </c>
      <c r="M22" s="56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s="21" customFormat="1" ht="20.100000000000001" customHeight="1" x14ac:dyDescent="0.25">
      <c r="A23" s="31"/>
      <c r="B23" s="32"/>
      <c r="C23" s="33"/>
      <c r="D23" s="34"/>
      <c r="E23" s="35"/>
      <c r="F23" s="36"/>
      <c r="G23" s="36"/>
      <c r="H23" s="37">
        <f t="shared" si="1"/>
        <v>0</v>
      </c>
      <c r="I23" s="38" t="str">
        <f t="shared" si="0"/>
        <v/>
      </c>
      <c r="J23" s="47" t="s">
        <v>20</v>
      </c>
      <c r="K23" s="48">
        <v>7.7</v>
      </c>
      <c r="L23" s="49" t="s">
        <v>10</v>
      </c>
      <c r="M23" s="4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s="21" customFormat="1" ht="20.100000000000001" customHeight="1" x14ac:dyDescent="0.25">
      <c r="A24" s="31"/>
      <c r="B24" s="32"/>
      <c r="C24" s="33"/>
      <c r="D24" s="34"/>
      <c r="E24" s="35"/>
      <c r="F24" s="36"/>
      <c r="G24" s="36"/>
      <c r="H24" s="37">
        <f t="shared" si="1"/>
        <v>0</v>
      </c>
      <c r="I24" s="38" t="str">
        <f t="shared" si="0"/>
        <v/>
      </c>
      <c r="J24" s="50" t="s">
        <v>19</v>
      </c>
      <c r="K24" s="51">
        <v>8.1</v>
      </c>
      <c r="L24" s="52" t="s">
        <v>0</v>
      </c>
      <c r="M24" s="56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s="21" customFormat="1" ht="20.100000000000001" customHeight="1" x14ac:dyDescent="0.2">
      <c r="A25" s="31"/>
      <c r="B25" s="32"/>
      <c r="C25" s="33"/>
      <c r="D25" s="34"/>
      <c r="E25" s="35"/>
      <c r="F25" s="36"/>
      <c r="G25" s="36"/>
      <c r="H25" s="37">
        <f t="shared" si="1"/>
        <v>0</v>
      </c>
      <c r="I25" s="38" t="str">
        <f t="shared" si="0"/>
        <v/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s="21" customFormat="1" ht="20.100000000000001" customHeight="1" x14ac:dyDescent="0.2">
      <c r="A26" s="31"/>
      <c r="B26" s="32"/>
      <c r="C26" s="33"/>
      <c r="D26" s="34"/>
      <c r="E26" s="35"/>
      <c r="F26" s="36"/>
      <c r="G26" s="36"/>
      <c r="H26" s="37">
        <f t="shared" si="1"/>
        <v>0</v>
      </c>
      <c r="I26" s="38" t="str">
        <f t="shared" si="0"/>
        <v/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s="21" customFormat="1" ht="20.100000000000001" customHeight="1" x14ac:dyDescent="0.2">
      <c r="A27" s="31"/>
      <c r="B27" s="32"/>
      <c r="C27" s="33"/>
      <c r="D27" s="34"/>
      <c r="E27" s="35"/>
      <c r="F27" s="36"/>
      <c r="G27" s="36"/>
      <c r="H27" s="37">
        <f t="shared" si="1"/>
        <v>0</v>
      </c>
      <c r="I27" s="38" t="str">
        <f t="shared" si="0"/>
        <v/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s="21" customFormat="1" ht="20.100000000000001" customHeight="1" x14ac:dyDescent="0.2">
      <c r="A28" s="31"/>
      <c r="B28" s="32"/>
      <c r="C28" s="33"/>
      <c r="D28" s="34"/>
      <c r="E28" s="35"/>
      <c r="F28" s="36"/>
      <c r="G28" s="36"/>
      <c r="H28" s="37">
        <f t="shared" si="1"/>
        <v>0</v>
      </c>
      <c r="I28" s="38" t="str">
        <f t="shared" si="0"/>
        <v/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s="21" customFormat="1" ht="20.100000000000001" customHeight="1" x14ac:dyDescent="0.2">
      <c r="A29" s="31"/>
      <c r="B29" s="32"/>
      <c r="C29" s="33"/>
      <c r="D29" s="34"/>
      <c r="E29" s="35"/>
      <c r="F29" s="36"/>
      <c r="G29" s="36"/>
      <c r="H29" s="37">
        <f t="shared" si="1"/>
        <v>0</v>
      </c>
      <c r="I29" s="38" t="str">
        <f t="shared" si="0"/>
        <v/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s="21" customFormat="1" ht="20.100000000000001" customHeight="1" x14ac:dyDescent="0.2">
      <c r="A30" s="31"/>
      <c r="B30" s="32"/>
      <c r="C30" s="33"/>
      <c r="D30" s="34"/>
      <c r="E30" s="35"/>
      <c r="F30" s="36"/>
      <c r="G30" s="36"/>
      <c r="H30" s="37">
        <f t="shared" si="1"/>
        <v>0</v>
      </c>
      <c r="I30" s="38" t="str">
        <f t="shared" si="0"/>
        <v/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s="21" customFormat="1" ht="20.100000000000001" customHeight="1" x14ac:dyDescent="0.2">
      <c r="A31" s="31"/>
      <c r="B31" s="32"/>
      <c r="C31" s="33"/>
      <c r="D31" s="34"/>
      <c r="E31" s="35"/>
      <c r="F31" s="36"/>
      <c r="G31" s="36"/>
      <c r="H31" s="37">
        <f t="shared" si="1"/>
        <v>0</v>
      </c>
      <c r="I31" s="38" t="str">
        <f t="shared" si="0"/>
        <v/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s="21" customFormat="1" ht="20.100000000000001" customHeight="1" x14ac:dyDescent="0.2">
      <c r="A32" s="31"/>
      <c r="B32" s="32"/>
      <c r="C32" s="33"/>
      <c r="D32" s="34"/>
      <c r="E32" s="35"/>
      <c r="F32" s="36"/>
      <c r="G32" s="36"/>
      <c r="H32" s="37">
        <f t="shared" si="1"/>
        <v>0</v>
      </c>
      <c r="I32" s="38" t="str">
        <f t="shared" si="0"/>
        <v/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s="21" customFormat="1" ht="20.100000000000001" customHeight="1" x14ac:dyDescent="0.2">
      <c r="A33" s="31"/>
      <c r="B33" s="32"/>
      <c r="C33" s="33"/>
      <c r="D33" s="34"/>
      <c r="E33" s="35"/>
      <c r="F33" s="36"/>
      <c r="G33" s="36"/>
      <c r="H33" s="37">
        <f t="shared" si="1"/>
        <v>0</v>
      </c>
      <c r="I33" s="38" t="str">
        <f t="shared" si="0"/>
        <v/>
      </c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s="21" customFormat="1" ht="20.100000000000001" customHeight="1" x14ac:dyDescent="0.2">
      <c r="A34" s="31"/>
      <c r="B34" s="32"/>
      <c r="C34" s="33"/>
      <c r="D34" s="34"/>
      <c r="E34" s="35"/>
      <c r="F34" s="36"/>
      <c r="G34" s="36"/>
      <c r="H34" s="37">
        <f t="shared" si="1"/>
        <v>0</v>
      </c>
      <c r="I34" s="38" t="str">
        <f t="shared" si="0"/>
        <v/>
      </c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s="21" customFormat="1" ht="20.100000000000001" customHeight="1" x14ac:dyDescent="0.2">
      <c r="A35" s="31"/>
      <c r="B35" s="32"/>
      <c r="C35" s="33"/>
      <c r="D35" s="34"/>
      <c r="E35" s="35"/>
      <c r="F35" s="36"/>
      <c r="G35" s="36"/>
      <c r="H35" s="37">
        <f t="shared" si="1"/>
        <v>0</v>
      </c>
      <c r="I35" s="38" t="str">
        <f t="shared" si="0"/>
        <v/>
      </c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s="21" customFormat="1" ht="20.100000000000001" customHeight="1" x14ac:dyDescent="0.2">
      <c r="A36" s="31"/>
      <c r="B36" s="32"/>
      <c r="C36" s="33"/>
      <c r="D36" s="34"/>
      <c r="E36" s="35"/>
      <c r="F36" s="36"/>
      <c r="G36" s="36"/>
      <c r="H36" s="37">
        <f t="shared" si="1"/>
        <v>0</v>
      </c>
      <c r="I36" s="38" t="str">
        <f t="shared" si="0"/>
        <v/>
      </c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s="21" customFormat="1" ht="20.100000000000001" customHeight="1" x14ac:dyDescent="0.2">
      <c r="A37" s="31"/>
      <c r="B37" s="32"/>
      <c r="C37" s="33"/>
      <c r="D37" s="34"/>
      <c r="E37" s="35"/>
      <c r="F37" s="36"/>
      <c r="G37" s="36"/>
      <c r="H37" s="37">
        <f t="shared" si="1"/>
        <v>0</v>
      </c>
      <c r="I37" s="38" t="str">
        <f t="shared" si="0"/>
        <v/>
      </c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s="21" customFormat="1" ht="20.100000000000001" customHeight="1" x14ac:dyDescent="0.2">
      <c r="A38" s="31"/>
      <c r="B38" s="32"/>
      <c r="C38" s="33"/>
      <c r="D38" s="34"/>
      <c r="E38" s="35"/>
      <c r="F38" s="36"/>
      <c r="G38" s="36"/>
      <c r="H38" s="37">
        <f t="shared" si="1"/>
        <v>0</v>
      </c>
      <c r="I38" s="38" t="str">
        <f t="shared" si="0"/>
        <v/>
      </c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s="21" customFormat="1" ht="20.100000000000001" customHeight="1" x14ac:dyDescent="0.2">
      <c r="A39" s="31"/>
      <c r="B39" s="32"/>
      <c r="C39" s="33"/>
      <c r="D39" s="34"/>
      <c r="E39" s="35"/>
      <c r="F39" s="36"/>
      <c r="G39" s="36"/>
      <c r="H39" s="37">
        <f t="shared" si="1"/>
        <v>0</v>
      </c>
      <c r="I39" s="38" t="str">
        <f t="shared" si="0"/>
        <v/>
      </c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s="21" customFormat="1" ht="20.100000000000001" customHeight="1" x14ac:dyDescent="0.2">
      <c r="A40" s="31"/>
      <c r="B40" s="32"/>
      <c r="C40" s="33"/>
      <c r="D40" s="34"/>
      <c r="E40" s="35"/>
      <c r="F40" s="36"/>
      <c r="G40" s="36"/>
      <c r="H40" s="37">
        <f t="shared" si="1"/>
        <v>0</v>
      </c>
      <c r="I40" s="38" t="str">
        <f t="shared" si="0"/>
        <v/>
      </c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s="21" customFormat="1" ht="20.100000000000001" customHeight="1" x14ac:dyDescent="0.2">
      <c r="A41" s="31"/>
      <c r="B41" s="32"/>
      <c r="C41" s="33"/>
      <c r="D41" s="34"/>
      <c r="E41" s="35"/>
      <c r="F41" s="36"/>
      <c r="G41" s="36"/>
      <c r="H41" s="37">
        <f t="shared" si="1"/>
        <v>0</v>
      </c>
      <c r="I41" s="38" t="str">
        <f t="shared" si="0"/>
        <v/>
      </c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s="21" customFormat="1" ht="20.100000000000001" customHeight="1" x14ac:dyDescent="0.2">
      <c r="A42" s="31"/>
      <c r="B42" s="32"/>
      <c r="C42" s="33"/>
      <c r="D42" s="34"/>
      <c r="E42" s="35"/>
      <c r="F42" s="36"/>
      <c r="G42" s="36"/>
      <c r="H42" s="37">
        <f t="shared" si="1"/>
        <v>0</v>
      </c>
      <c r="I42" s="38" t="str">
        <f t="shared" si="0"/>
        <v/>
      </c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s="21" customFormat="1" ht="20.100000000000001" customHeight="1" x14ac:dyDescent="0.2">
      <c r="A43" s="31"/>
      <c r="B43" s="32"/>
      <c r="C43" s="33"/>
      <c r="D43" s="34"/>
      <c r="E43" s="35"/>
      <c r="F43" s="36"/>
      <c r="G43" s="36"/>
      <c r="H43" s="37">
        <f t="shared" si="1"/>
        <v>0</v>
      </c>
      <c r="I43" s="38" t="str">
        <f t="shared" si="0"/>
        <v/>
      </c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s="21" customFormat="1" ht="20.100000000000001" customHeight="1" x14ac:dyDescent="0.2">
      <c r="A44" s="31"/>
      <c r="B44" s="32"/>
      <c r="C44" s="33"/>
      <c r="D44" s="34"/>
      <c r="E44" s="35"/>
      <c r="F44" s="36"/>
      <c r="G44" s="36"/>
      <c r="H44" s="37">
        <f t="shared" si="1"/>
        <v>0</v>
      </c>
      <c r="I44" s="38" t="str">
        <f t="shared" si="0"/>
        <v/>
      </c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s="21" customFormat="1" ht="20.100000000000001" customHeight="1" x14ac:dyDescent="0.2">
      <c r="A45" s="31"/>
      <c r="B45" s="32"/>
      <c r="C45" s="33"/>
      <c r="D45" s="34"/>
      <c r="E45" s="35"/>
      <c r="F45" s="36"/>
      <c r="G45" s="36"/>
      <c r="H45" s="37">
        <f t="shared" si="1"/>
        <v>0</v>
      </c>
      <c r="I45" s="38" t="str">
        <f t="shared" si="0"/>
        <v/>
      </c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s="21" customFormat="1" ht="20.100000000000001" customHeight="1" x14ac:dyDescent="0.2">
      <c r="A46" s="31"/>
      <c r="B46" s="32"/>
      <c r="C46" s="33"/>
      <c r="D46" s="34"/>
      <c r="E46" s="35"/>
      <c r="F46" s="36"/>
      <c r="G46" s="36"/>
      <c r="H46" s="37">
        <f t="shared" si="1"/>
        <v>0</v>
      </c>
      <c r="I46" s="38" t="str">
        <f t="shared" si="0"/>
        <v/>
      </c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s="21" customFormat="1" ht="20.100000000000001" customHeight="1" x14ac:dyDescent="0.2">
      <c r="A47" s="31"/>
      <c r="B47" s="32"/>
      <c r="C47" s="33"/>
      <c r="D47" s="34"/>
      <c r="E47" s="35"/>
      <c r="F47" s="36"/>
      <c r="G47" s="36"/>
      <c r="H47" s="37">
        <f t="shared" si="1"/>
        <v>0</v>
      </c>
      <c r="I47" s="38" t="str">
        <f t="shared" si="0"/>
        <v/>
      </c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s="21" customFormat="1" ht="20.100000000000001" customHeight="1" x14ac:dyDescent="0.2">
      <c r="A48" s="31"/>
      <c r="B48" s="32"/>
      <c r="C48" s="33"/>
      <c r="D48" s="34"/>
      <c r="E48" s="35"/>
      <c r="F48" s="36"/>
      <c r="G48" s="36"/>
      <c r="H48" s="37">
        <f t="shared" si="1"/>
        <v>0</v>
      </c>
      <c r="I48" s="38" t="str">
        <f t="shared" si="0"/>
        <v/>
      </c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s="21" customFormat="1" ht="20.100000000000001" customHeight="1" x14ac:dyDescent="0.2">
      <c r="A49" s="31"/>
      <c r="B49" s="32"/>
      <c r="C49" s="33"/>
      <c r="D49" s="34"/>
      <c r="E49" s="35"/>
      <c r="F49" s="36"/>
      <c r="G49" s="36"/>
      <c r="H49" s="37">
        <f t="shared" si="1"/>
        <v>0</v>
      </c>
      <c r="I49" s="38" t="str">
        <f t="shared" si="0"/>
        <v/>
      </c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s="21" customFormat="1" ht="20.100000000000001" customHeight="1" x14ac:dyDescent="0.2">
      <c r="A50" s="31"/>
      <c r="B50" s="32"/>
      <c r="C50" s="33"/>
      <c r="D50" s="34"/>
      <c r="E50" s="35"/>
      <c r="F50" s="36"/>
      <c r="G50" s="36"/>
      <c r="H50" s="37">
        <f t="shared" si="1"/>
        <v>0</v>
      </c>
      <c r="I50" s="38" t="str">
        <f t="shared" si="0"/>
        <v/>
      </c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s="21" customFormat="1" ht="20.100000000000001" customHeight="1" x14ac:dyDescent="0.2">
      <c r="A51" s="31"/>
      <c r="B51" s="32"/>
      <c r="C51" s="33"/>
      <c r="D51" s="34"/>
      <c r="E51" s="35"/>
      <c r="F51" s="36"/>
      <c r="G51" s="36"/>
      <c r="H51" s="37">
        <f t="shared" si="1"/>
        <v>0</v>
      </c>
      <c r="I51" s="38" t="str">
        <f t="shared" si="0"/>
        <v/>
      </c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s="21" customFormat="1" ht="20.100000000000001" customHeight="1" x14ac:dyDescent="0.2">
      <c r="A52" s="31"/>
      <c r="B52" s="32"/>
      <c r="C52" s="33"/>
      <c r="D52" s="34"/>
      <c r="E52" s="35"/>
      <c r="F52" s="36"/>
      <c r="G52" s="36"/>
      <c r="H52" s="37">
        <f t="shared" si="1"/>
        <v>0</v>
      </c>
      <c r="I52" s="38" t="str">
        <f t="shared" si="0"/>
        <v/>
      </c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s="21" customFormat="1" ht="20.100000000000001" customHeight="1" x14ac:dyDescent="0.2">
      <c r="A53" s="31"/>
      <c r="B53" s="32"/>
      <c r="C53" s="33"/>
      <c r="D53" s="34"/>
      <c r="E53" s="35"/>
      <c r="F53" s="36"/>
      <c r="G53" s="36"/>
      <c r="H53" s="37">
        <f t="shared" si="1"/>
        <v>0</v>
      </c>
      <c r="I53" s="38" t="str">
        <f t="shared" si="0"/>
        <v/>
      </c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s="21" customFormat="1" ht="20.100000000000001" customHeight="1" x14ac:dyDescent="0.2">
      <c r="A54" s="31"/>
      <c r="B54" s="32"/>
      <c r="C54" s="33"/>
      <c r="D54" s="34"/>
      <c r="E54" s="35"/>
      <c r="F54" s="36"/>
      <c r="G54" s="36"/>
      <c r="H54" s="37">
        <f t="shared" si="1"/>
        <v>0</v>
      </c>
      <c r="I54" s="38" t="str">
        <f t="shared" si="0"/>
        <v/>
      </c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s="21" customFormat="1" ht="20.100000000000001" customHeight="1" x14ac:dyDescent="0.2">
      <c r="A55" s="31"/>
      <c r="B55" s="32"/>
      <c r="C55" s="33"/>
      <c r="D55" s="34"/>
      <c r="E55" s="35"/>
      <c r="F55" s="36"/>
      <c r="G55" s="36"/>
      <c r="H55" s="37">
        <f t="shared" si="1"/>
        <v>0</v>
      </c>
      <c r="I55" s="38" t="str">
        <f t="shared" si="0"/>
        <v/>
      </c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s="21" customFormat="1" ht="20.100000000000001" customHeight="1" x14ac:dyDescent="0.2">
      <c r="A56" s="31"/>
      <c r="B56" s="32"/>
      <c r="C56" s="33"/>
      <c r="D56" s="34"/>
      <c r="E56" s="35"/>
      <c r="F56" s="36"/>
      <c r="G56" s="36"/>
      <c r="H56" s="37">
        <f t="shared" si="1"/>
        <v>0</v>
      </c>
      <c r="I56" s="38" t="str">
        <f t="shared" si="0"/>
        <v/>
      </c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s="21" customFormat="1" ht="20.100000000000001" customHeight="1" x14ac:dyDescent="0.2">
      <c r="A57" s="31"/>
      <c r="B57" s="32"/>
      <c r="C57" s="33"/>
      <c r="D57" s="34"/>
      <c r="E57" s="35"/>
      <c r="F57" s="36"/>
      <c r="G57" s="36"/>
      <c r="H57" s="37">
        <f t="shared" si="1"/>
        <v>0</v>
      </c>
      <c r="I57" s="38" t="str">
        <f t="shared" si="0"/>
        <v/>
      </c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s="21" customFormat="1" ht="20.100000000000001" customHeight="1" x14ac:dyDescent="0.2">
      <c r="A58" s="31"/>
      <c r="B58" s="32"/>
      <c r="C58" s="33"/>
      <c r="D58" s="34"/>
      <c r="E58" s="35"/>
      <c r="F58" s="36"/>
      <c r="G58" s="36"/>
      <c r="H58" s="37">
        <f t="shared" si="1"/>
        <v>0</v>
      </c>
      <c r="I58" s="38" t="str">
        <f t="shared" si="0"/>
        <v/>
      </c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s="21" customFormat="1" ht="20.100000000000001" customHeight="1" x14ac:dyDescent="0.2">
      <c r="A59" s="31"/>
      <c r="B59" s="32"/>
      <c r="C59" s="33"/>
      <c r="D59" s="34"/>
      <c r="E59" s="35"/>
      <c r="F59" s="36"/>
      <c r="G59" s="36"/>
      <c r="H59" s="37">
        <f t="shared" si="1"/>
        <v>0</v>
      </c>
      <c r="I59" s="38" t="str">
        <f t="shared" si="0"/>
        <v/>
      </c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s="21" customFormat="1" ht="20.100000000000001" customHeight="1" x14ac:dyDescent="0.2">
      <c r="A60" s="31"/>
      <c r="B60" s="32"/>
      <c r="C60" s="33"/>
      <c r="D60" s="34"/>
      <c r="E60" s="35"/>
      <c r="F60" s="36"/>
      <c r="G60" s="36"/>
      <c r="H60" s="37">
        <f t="shared" si="1"/>
        <v>0</v>
      </c>
      <c r="I60" s="38" t="str">
        <f t="shared" si="0"/>
        <v/>
      </c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s="21" customFormat="1" ht="20.100000000000001" customHeight="1" x14ac:dyDescent="0.2">
      <c r="A61" s="31"/>
      <c r="B61" s="32"/>
      <c r="C61" s="33"/>
      <c r="D61" s="34"/>
      <c r="E61" s="35"/>
      <c r="F61" s="36"/>
      <c r="G61" s="36"/>
      <c r="H61" s="37">
        <f t="shared" si="1"/>
        <v>0</v>
      </c>
      <c r="I61" s="38" t="str">
        <f t="shared" si="0"/>
        <v/>
      </c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s="21" customFormat="1" ht="20.100000000000001" customHeight="1" x14ac:dyDescent="0.2">
      <c r="A62" s="31"/>
      <c r="B62" s="32"/>
      <c r="C62" s="33"/>
      <c r="D62" s="34"/>
      <c r="E62" s="35"/>
      <c r="F62" s="36"/>
      <c r="G62" s="36"/>
      <c r="H62" s="37">
        <f t="shared" si="1"/>
        <v>0</v>
      </c>
      <c r="I62" s="38" t="str">
        <f t="shared" si="0"/>
        <v/>
      </c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s="21" customFormat="1" ht="20.100000000000001" customHeight="1" x14ac:dyDescent="0.2">
      <c r="A63" s="31"/>
      <c r="B63" s="32"/>
      <c r="C63" s="33"/>
      <c r="D63" s="34"/>
      <c r="E63" s="35"/>
      <c r="F63" s="36"/>
      <c r="G63" s="36"/>
      <c r="H63" s="37">
        <f t="shared" si="1"/>
        <v>0</v>
      </c>
      <c r="I63" s="38" t="str">
        <f t="shared" si="0"/>
        <v/>
      </c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s="21" customFormat="1" ht="20.100000000000001" customHeight="1" x14ac:dyDescent="0.2">
      <c r="A64" s="31"/>
      <c r="B64" s="32"/>
      <c r="C64" s="33"/>
      <c r="D64" s="34"/>
      <c r="E64" s="35"/>
      <c r="F64" s="36"/>
      <c r="G64" s="36"/>
      <c r="H64" s="37">
        <f t="shared" si="1"/>
        <v>0</v>
      </c>
      <c r="I64" s="38" t="str">
        <f t="shared" si="0"/>
        <v/>
      </c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s="21" customFormat="1" ht="20.100000000000001" customHeight="1" x14ac:dyDescent="0.2">
      <c r="A65" s="31"/>
      <c r="B65" s="32"/>
      <c r="C65" s="33"/>
      <c r="D65" s="34"/>
      <c r="E65" s="35"/>
      <c r="F65" s="36"/>
      <c r="G65" s="36"/>
      <c r="H65" s="37">
        <f t="shared" si="1"/>
        <v>0</v>
      </c>
      <c r="I65" s="38" t="str">
        <f t="shared" si="0"/>
        <v/>
      </c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s="21" customFormat="1" ht="20.100000000000001" customHeight="1" x14ac:dyDescent="0.2">
      <c r="A66" s="31"/>
      <c r="B66" s="32"/>
      <c r="C66" s="33"/>
      <c r="D66" s="34"/>
      <c r="E66" s="35"/>
      <c r="F66" s="36"/>
      <c r="G66" s="36"/>
      <c r="H66" s="37">
        <f t="shared" si="1"/>
        <v>0</v>
      </c>
      <c r="I66" s="38" t="str">
        <f t="shared" si="0"/>
        <v/>
      </c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s="21" customFormat="1" ht="20.100000000000001" customHeight="1" x14ac:dyDescent="0.2">
      <c r="A67" s="31"/>
      <c r="B67" s="32"/>
      <c r="C67" s="33"/>
      <c r="D67" s="34"/>
      <c r="E67" s="35"/>
      <c r="F67" s="36"/>
      <c r="G67" s="36"/>
      <c r="H67" s="37">
        <f t="shared" si="1"/>
        <v>0</v>
      </c>
      <c r="I67" s="38" t="str">
        <f t="shared" si="0"/>
        <v/>
      </c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s="21" customFormat="1" ht="20.100000000000001" customHeight="1" x14ac:dyDescent="0.2">
      <c r="A68" s="31"/>
      <c r="B68" s="32"/>
      <c r="C68" s="33"/>
      <c r="D68" s="34"/>
      <c r="E68" s="35"/>
      <c r="F68" s="36"/>
      <c r="G68" s="36"/>
      <c r="H68" s="37">
        <f t="shared" si="1"/>
        <v>0</v>
      </c>
      <c r="I68" s="38" t="str">
        <f t="shared" si="0"/>
        <v/>
      </c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s="21" customFormat="1" ht="20.100000000000001" customHeight="1" x14ac:dyDescent="0.2">
      <c r="A69" s="31"/>
      <c r="B69" s="32"/>
      <c r="C69" s="33"/>
      <c r="D69" s="34"/>
      <c r="E69" s="35"/>
      <c r="F69" s="36"/>
      <c r="G69" s="36"/>
      <c r="H69" s="37">
        <f t="shared" si="1"/>
        <v>0</v>
      </c>
      <c r="I69" s="38" t="str">
        <f t="shared" ref="I69:I128" si="2">IF(D69&gt;2999,IF(D69&lt;4000,VLOOKUP(E69,$K$5:$L$10,2),IF(D69&gt;3999,IF(D69&lt;5000,VLOOKUP(E69,$K$12:$L$17,2),IF(D69&gt;4999,VLOOKUP(E69,$K$19:$L$24,2))))),"")</f>
        <v/>
      </c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s="21" customFormat="1" ht="20.100000000000001" customHeight="1" x14ac:dyDescent="0.2">
      <c r="A70" s="31"/>
      <c r="B70" s="32"/>
      <c r="C70" s="33"/>
      <c r="D70" s="34"/>
      <c r="E70" s="35"/>
      <c r="F70" s="36"/>
      <c r="G70" s="36"/>
      <c r="H70" s="37">
        <f t="shared" si="1"/>
        <v>0</v>
      </c>
      <c r="I70" s="38" t="str">
        <f t="shared" si="2"/>
        <v/>
      </c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s="21" customFormat="1" ht="20.100000000000001" customHeight="1" x14ac:dyDescent="0.2">
      <c r="A71" s="31"/>
      <c r="B71" s="32"/>
      <c r="C71" s="33"/>
      <c r="D71" s="34"/>
      <c r="E71" s="35"/>
      <c r="F71" s="36"/>
      <c r="G71" s="36"/>
      <c r="H71" s="37">
        <f t="shared" ref="H71:H129" si="3">IF(H70="","",H70+F71-G71)</f>
        <v>0</v>
      </c>
      <c r="I71" s="38" t="str">
        <f t="shared" si="2"/>
        <v/>
      </c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s="21" customFormat="1" ht="20.100000000000001" customHeight="1" x14ac:dyDescent="0.2">
      <c r="A72" s="31"/>
      <c r="B72" s="32"/>
      <c r="C72" s="33"/>
      <c r="D72" s="34"/>
      <c r="E72" s="35"/>
      <c r="F72" s="36"/>
      <c r="G72" s="36"/>
      <c r="H72" s="37">
        <f t="shared" si="3"/>
        <v>0</v>
      </c>
      <c r="I72" s="38" t="str">
        <f t="shared" si="2"/>
        <v/>
      </c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s="21" customFormat="1" ht="20.100000000000001" customHeight="1" x14ac:dyDescent="0.2">
      <c r="A73" s="31"/>
      <c r="B73" s="32"/>
      <c r="C73" s="33"/>
      <c r="D73" s="34"/>
      <c r="E73" s="35"/>
      <c r="F73" s="36"/>
      <c r="G73" s="36"/>
      <c r="H73" s="37">
        <f t="shared" si="3"/>
        <v>0</v>
      </c>
      <c r="I73" s="38" t="str">
        <f t="shared" si="2"/>
        <v/>
      </c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s="21" customFormat="1" ht="20.100000000000001" customHeight="1" x14ac:dyDescent="0.2">
      <c r="A74" s="31"/>
      <c r="B74" s="32"/>
      <c r="C74" s="33"/>
      <c r="D74" s="34"/>
      <c r="E74" s="35"/>
      <c r="F74" s="36"/>
      <c r="G74" s="36"/>
      <c r="H74" s="37">
        <f t="shared" si="3"/>
        <v>0</v>
      </c>
      <c r="I74" s="38" t="str">
        <f t="shared" si="2"/>
        <v/>
      </c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s="21" customFormat="1" ht="20.100000000000001" customHeight="1" x14ac:dyDescent="0.2">
      <c r="A75" s="31"/>
      <c r="B75" s="32"/>
      <c r="C75" s="33"/>
      <c r="D75" s="34"/>
      <c r="E75" s="35"/>
      <c r="F75" s="36"/>
      <c r="G75" s="36"/>
      <c r="H75" s="37">
        <f t="shared" si="3"/>
        <v>0</v>
      </c>
      <c r="I75" s="38" t="str">
        <f t="shared" si="2"/>
        <v/>
      </c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s="21" customFormat="1" ht="20.100000000000001" customHeight="1" x14ac:dyDescent="0.2">
      <c r="A76" s="31"/>
      <c r="B76" s="32"/>
      <c r="C76" s="33"/>
      <c r="D76" s="34"/>
      <c r="E76" s="35"/>
      <c r="F76" s="36"/>
      <c r="G76" s="36"/>
      <c r="H76" s="37">
        <f t="shared" si="3"/>
        <v>0</v>
      </c>
      <c r="I76" s="38" t="str">
        <f t="shared" si="2"/>
        <v/>
      </c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s="21" customFormat="1" ht="20.100000000000001" customHeight="1" x14ac:dyDescent="0.2">
      <c r="A77" s="31"/>
      <c r="B77" s="32"/>
      <c r="C77" s="33"/>
      <c r="D77" s="34"/>
      <c r="E77" s="35"/>
      <c r="F77" s="36"/>
      <c r="G77" s="36"/>
      <c r="H77" s="37">
        <f t="shared" si="3"/>
        <v>0</v>
      </c>
      <c r="I77" s="38" t="str">
        <f t="shared" si="2"/>
        <v/>
      </c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s="21" customFormat="1" ht="20.100000000000001" customHeight="1" x14ac:dyDescent="0.2">
      <c r="A78" s="31"/>
      <c r="B78" s="32"/>
      <c r="C78" s="33"/>
      <c r="D78" s="34"/>
      <c r="E78" s="35"/>
      <c r="F78" s="36"/>
      <c r="G78" s="36"/>
      <c r="H78" s="37">
        <f t="shared" si="3"/>
        <v>0</v>
      </c>
      <c r="I78" s="38" t="str">
        <f t="shared" si="2"/>
        <v/>
      </c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s="21" customFormat="1" ht="20.100000000000001" customHeight="1" x14ac:dyDescent="0.2">
      <c r="A79" s="31"/>
      <c r="B79" s="32"/>
      <c r="C79" s="33"/>
      <c r="D79" s="34"/>
      <c r="E79" s="35"/>
      <c r="F79" s="36"/>
      <c r="G79" s="36"/>
      <c r="H79" s="37">
        <f t="shared" si="3"/>
        <v>0</v>
      </c>
      <c r="I79" s="38" t="str">
        <f t="shared" si="2"/>
        <v/>
      </c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s="21" customFormat="1" ht="20.100000000000001" customHeight="1" x14ac:dyDescent="0.2">
      <c r="A80" s="31"/>
      <c r="B80" s="32"/>
      <c r="C80" s="33"/>
      <c r="D80" s="34"/>
      <c r="E80" s="35"/>
      <c r="F80" s="36"/>
      <c r="G80" s="36"/>
      <c r="H80" s="37">
        <f t="shared" si="3"/>
        <v>0</v>
      </c>
      <c r="I80" s="38" t="str">
        <f t="shared" si="2"/>
        <v/>
      </c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s="21" customFormat="1" ht="20.100000000000001" customHeight="1" x14ac:dyDescent="0.2">
      <c r="A81" s="31"/>
      <c r="B81" s="32"/>
      <c r="C81" s="33"/>
      <c r="D81" s="34"/>
      <c r="E81" s="35"/>
      <c r="F81" s="36"/>
      <c r="G81" s="36"/>
      <c r="H81" s="37">
        <f t="shared" si="3"/>
        <v>0</v>
      </c>
      <c r="I81" s="38" t="str">
        <f t="shared" si="2"/>
        <v/>
      </c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s="21" customFormat="1" ht="20.100000000000001" customHeight="1" x14ac:dyDescent="0.2">
      <c r="A82" s="31"/>
      <c r="B82" s="32"/>
      <c r="C82" s="33"/>
      <c r="D82" s="34"/>
      <c r="E82" s="35"/>
      <c r="F82" s="36"/>
      <c r="G82" s="36"/>
      <c r="H82" s="37">
        <f t="shared" si="3"/>
        <v>0</v>
      </c>
      <c r="I82" s="38" t="str">
        <f t="shared" si="2"/>
        <v/>
      </c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s="21" customFormat="1" ht="20.100000000000001" customHeight="1" x14ac:dyDescent="0.2">
      <c r="A83" s="31"/>
      <c r="B83" s="32"/>
      <c r="C83" s="33"/>
      <c r="D83" s="34"/>
      <c r="E83" s="35"/>
      <c r="F83" s="36"/>
      <c r="G83" s="36"/>
      <c r="H83" s="37">
        <f t="shared" si="3"/>
        <v>0</v>
      </c>
      <c r="I83" s="38" t="str">
        <f t="shared" si="2"/>
        <v/>
      </c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s="21" customFormat="1" ht="20.100000000000001" customHeight="1" x14ac:dyDescent="0.2">
      <c r="A84" s="31"/>
      <c r="B84" s="32"/>
      <c r="C84" s="33"/>
      <c r="D84" s="34"/>
      <c r="E84" s="35"/>
      <c r="F84" s="36"/>
      <c r="G84" s="36"/>
      <c r="H84" s="37">
        <f t="shared" si="3"/>
        <v>0</v>
      </c>
      <c r="I84" s="38" t="str">
        <f t="shared" si="2"/>
        <v/>
      </c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s="21" customFormat="1" ht="20.100000000000001" customHeight="1" x14ac:dyDescent="0.2">
      <c r="A85" s="31"/>
      <c r="B85" s="32"/>
      <c r="C85" s="33"/>
      <c r="D85" s="34"/>
      <c r="E85" s="35"/>
      <c r="F85" s="36"/>
      <c r="G85" s="36"/>
      <c r="H85" s="37">
        <f t="shared" si="3"/>
        <v>0</v>
      </c>
      <c r="I85" s="38" t="str">
        <f t="shared" si="2"/>
        <v/>
      </c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s="21" customFormat="1" ht="20.100000000000001" customHeight="1" x14ac:dyDescent="0.2">
      <c r="A86" s="31"/>
      <c r="B86" s="32"/>
      <c r="C86" s="33"/>
      <c r="D86" s="34"/>
      <c r="E86" s="35"/>
      <c r="F86" s="36"/>
      <c r="G86" s="36"/>
      <c r="H86" s="37">
        <f t="shared" si="3"/>
        <v>0</v>
      </c>
      <c r="I86" s="38" t="str">
        <f t="shared" si="2"/>
        <v/>
      </c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s="21" customFormat="1" ht="20.100000000000001" customHeight="1" x14ac:dyDescent="0.2">
      <c r="A87" s="31"/>
      <c r="B87" s="32"/>
      <c r="C87" s="33"/>
      <c r="D87" s="34"/>
      <c r="E87" s="35"/>
      <c r="F87" s="36"/>
      <c r="G87" s="36"/>
      <c r="H87" s="37">
        <f t="shared" si="3"/>
        <v>0</v>
      </c>
      <c r="I87" s="38" t="str">
        <f t="shared" si="2"/>
        <v/>
      </c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s="21" customFormat="1" ht="20.100000000000001" customHeight="1" x14ac:dyDescent="0.2">
      <c r="A88" s="31"/>
      <c r="B88" s="32"/>
      <c r="C88" s="33"/>
      <c r="D88" s="34"/>
      <c r="E88" s="35"/>
      <c r="F88" s="36"/>
      <c r="G88" s="36"/>
      <c r="H88" s="37">
        <f t="shared" si="3"/>
        <v>0</v>
      </c>
      <c r="I88" s="38" t="str">
        <f t="shared" si="2"/>
        <v/>
      </c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s="21" customFormat="1" ht="20.100000000000001" customHeight="1" x14ac:dyDescent="0.2">
      <c r="A89" s="31"/>
      <c r="B89" s="32"/>
      <c r="C89" s="33"/>
      <c r="D89" s="34"/>
      <c r="E89" s="35"/>
      <c r="F89" s="36"/>
      <c r="G89" s="36"/>
      <c r="H89" s="37">
        <f t="shared" si="3"/>
        <v>0</v>
      </c>
      <c r="I89" s="38" t="str">
        <f t="shared" si="2"/>
        <v/>
      </c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s="21" customFormat="1" ht="20.100000000000001" customHeight="1" x14ac:dyDescent="0.2">
      <c r="A90" s="31"/>
      <c r="B90" s="32"/>
      <c r="C90" s="33"/>
      <c r="D90" s="34"/>
      <c r="E90" s="35"/>
      <c r="F90" s="36"/>
      <c r="G90" s="36"/>
      <c r="H90" s="37">
        <f t="shared" si="3"/>
        <v>0</v>
      </c>
      <c r="I90" s="38" t="str">
        <f t="shared" si="2"/>
        <v/>
      </c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s="21" customFormat="1" ht="20.100000000000001" customHeight="1" x14ac:dyDescent="0.2">
      <c r="A91" s="31"/>
      <c r="B91" s="32"/>
      <c r="C91" s="33"/>
      <c r="D91" s="34"/>
      <c r="E91" s="35"/>
      <c r="F91" s="36"/>
      <c r="G91" s="36"/>
      <c r="H91" s="37">
        <f t="shared" si="3"/>
        <v>0</v>
      </c>
      <c r="I91" s="38" t="str">
        <f t="shared" si="2"/>
        <v/>
      </c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s="21" customFormat="1" ht="20.100000000000001" customHeight="1" x14ac:dyDescent="0.2">
      <c r="A92" s="31"/>
      <c r="B92" s="32"/>
      <c r="C92" s="33"/>
      <c r="D92" s="34"/>
      <c r="E92" s="35"/>
      <c r="F92" s="36"/>
      <c r="G92" s="36"/>
      <c r="H92" s="37">
        <f t="shared" si="3"/>
        <v>0</v>
      </c>
      <c r="I92" s="38" t="str">
        <f t="shared" si="2"/>
        <v/>
      </c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s="21" customFormat="1" ht="20.100000000000001" customHeight="1" x14ac:dyDescent="0.2">
      <c r="A93" s="31"/>
      <c r="B93" s="32"/>
      <c r="C93" s="33"/>
      <c r="D93" s="34"/>
      <c r="E93" s="35"/>
      <c r="F93" s="36"/>
      <c r="G93" s="36"/>
      <c r="H93" s="37">
        <f t="shared" si="3"/>
        <v>0</v>
      </c>
      <c r="I93" s="38" t="str">
        <f t="shared" si="2"/>
        <v/>
      </c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s="21" customFormat="1" ht="20.100000000000001" customHeight="1" x14ac:dyDescent="0.2">
      <c r="A94" s="31"/>
      <c r="B94" s="32"/>
      <c r="C94" s="33"/>
      <c r="D94" s="34"/>
      <c r="E94" s="35"/>
      <c r="F94" s="36"/>
      <c r="G94" s="36"/>
      <c r="H94" s="37">
        <f t="shared" si="3"/>
        <v>0</v>
      </c>
      <c r="I94" s="38" t="str">
        <f t="shared" si="2"/>
        <v/>
      </c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s="21" customFormat="1" ht="20.100000000000001" customHeight="1" x14ac:dyDescent="0.2">
      <c r="A95" s="31"/>
      <c r="B95" s="32"/>
      <c r="C95" s="33"/>
      <c r="D95" s="34"/>
      <c r="E95" s="35"/>
      <c r="F95" s="36"/>
      <c r="G95" s="36"/>
      <c r="H95" s="37">
        <f t="shared" si="3"/>
        <v>0</v>
      </c>
      <c r="I95" s="38" t="str">
        <f t="shared" si="2"/>
        <v/>
      </c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s="21" customFormat="1" ht="20.100000000000001" customHeight="1" x14ac:dyDescent="0.2">
      <c r="A96" s="31"/>
      <c r="B96" s="32"/>
      <c r="C96" s="33"/>
      <c r="D96" s="34"/>
      <c r="E96" s="35"/>
      <c r="F96" s="36"/>
      <c r="G96" s="36"/>
      <c r="H96" s="37">
        <f t="shared" si="3"/>
        <v>0</v>
      </c>
      <c r="I96" s="38" t="str">
        <f t="shared" si="2"/>
        <v/>
      </c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s="21" customFormat="1" ht="20.100000000000001" customHeight="1" x14ac:dyDescent="0.2">
      <c r="A97" s="31"/>
      <c r="B97" s="32"/>
      <c r="C97" s="33"/>
      <c r="D97" s="34"/>
      <c r="E97" s="35"/>
      <c r="F97" s="36"/>
      <c r="G97" s="36"/>
      <c r="H97" s="37">
        <f t="shared" si="3"/>
        <v>0</v>
      </c>
      <c r="I97" s="38" t="str">
        <f t="shared" si="2"/>
        <v/>
      </c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s="21" customFormat="1" ht="20.100000000000001" customHeight="1" x14ac:dyDescent="0.2">
      <c r="A98" s="31"/>
      <c r="B98" s="32"/>
      <c r="C98" s="33"/>
      <c r="D98" s="34"/>
      <c r="E98" s="35"/>
      <c r="F98" s="36"/>
      <c r="G98" s="36"/>
      <c r="H98" s="37">
        <f t="shared" si="3"/>
        <v>0</v>
      </c>
      <c r="I98" s="38" t="str">
        <f t="shared" si="2"/>
        <v/>
      </c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s="21" customFormat="1" ht="20.100000000000001" customHeight="1" x14ac:dyDescent="0.2">
      <c r="A99" s="31"/>
      <c r="B99" s="32"/>
      <c r="C99" s="33"/>
      <c r="D99" s="34"/>
      <c r="E99" s="35"/>
      <c r="F99" s="36"/>
      <c r="G99" s="36"/>
      <c r="H99" s="37">
        <f t="shared" si="3"/>
        <v>0</v>
      </c>
      <c r="I99" s="38" t="str">
        <f t="shared" si="2"/>
        <v/>
      </c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s="21" customFormat="1" ht="20.100000000000001" customHeight="1" x14ac:dyDescent="0.2">
      <c r="A100" s="31"/>
      <c r="B100" s="32"/>
      <c r="C100" s="33"/>
      <c r="D100" s="34"/>
      <c r="E100" s="35"/>
      <c r="F100" s="36"/>
      <c r="G100" s="36"/>
      <c r="H100" s="37">
        <f t="shared" si="3"/>
        <v>0</v>
      </c>
      <c r="I100" s="38" t="str">
        <f t="shared" si="2"/>
        <v/>
      </c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s="21" customFormat="1" ht="20.100000000000001" customHeight="1" x14ac:dyDescent="0.2">
      <c r="A101" s="31"/>
      <c r="B101" s="32"/>
      <c r="C101" s="33"/>
      <c r="D101" s="34"/>
      <c r="E101" s="35"/>
      <c r="F101" s="36"/>
      <c r="G101" s="36"/>
      <c r="H101" s="37">
        <f t="shared" si="3"/>
        <v>0</v>
      </c>
      <c r="I101" s="38" t="str">
        <f t="shared" si="2"/>
        <v/>
      </c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s="21" customFormat="1" ht="20.100000000000001" customHeight="1" x14ac:dyDescent="0.2">
      <c r="A102" s="31"/>
      <c r="B102" s="32"/>
      <c r="C102" s="33"/>
      <c r="D102" s="34"/>
      <c r="E102" s="35"/>
      <c r="F102" s="36"/>
      <c r="G102" s="36"/>
      <c r="H102" s="37">
        <f t="shared" si="3"/>
        <v>0</v>
      </c>
      <c r="I102" s="38" t="str">
        <f t="shared" si="2"/>
        <v/>
      </c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s="21" customFormat="1" ht="20.100000000000001" customHeight="1" x14ac:dyDescent="0.2">
      <c r="A103" s="31"/>
      <c r="B103" s="32"/>
      <c r="C103" s="33"/>
      <c r="D103" s="34"/>
      <c r="E103" s="35"/>
      <c r="F103" s="36"/>
      <c r="G103" s="36"/>
      <c r="H103" s="37">
        <f t="shared" si="3"/>
        <v>0</v>
      </c>
      <c r="I103" s="38" t="str">
        <f t="shared" si="2"/>
        <v/>
      </c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s="21" customFormat="1" ht="20.100000000000001" customHeight="1" x14ac:dyDescent="0.2">
      <c r="A104" s="31"/>
      <c r="B104" s="32"/>
      <c r="C104" s="33"/>
      <c r="D104" s="34"/>
      <c r="E104" s="35"/>
      <c r="F104" s="36"/>
      <c r="G104" s="36"/>
      <c r="H104" s="37">
        <f t="shared" si="3"/>
        <v>0</v>
      </c>
      <c r="I104" s="38" t="str">
        <f t="shared" si="2"/>
        <v/>
      </c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s="21" customFormat="1" ht="20.100000000000001" customHeight="1" x14ac:dyDescent="0.2">
      <c r="A105" s="31"/>
      <c r="B105" s="32"/>
      <c r="C105" s="33"/>
      <c r="D105" s="34"/>
      <c r="E105" s="35"/>
      <c r="F105" s="36"/>
      <c r="G105" s="36"/>
      <c r="H105" s="37">
        <f t="shared" si="3"/>
        <v>0</v>
      </c>
      <c r="I105" s="38" t="str">
        <f t="shared" si="2"/>
        <v/>
      </c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s="21" customFormat="1" ht="20.100000000000001" customHeight="1" x14ac:dyDescent="0.2">
      <c r="A106" s="31"/>
      <c r="B106" s="32"/>
      <c r="C106" s="33"/>
      <c r="D106" s="34"/>
      <c r="E106" s="35"/>
      <c r="F106" s="36"/>
      <c r="G106" s="36"/>
      <c r="H106" s="37">
        <f t="shared" si="3"/>
        <v>0</v>
      </c>
      <c r="I106" s="38" t="str">
        <f t="shared" si="2"/>
        <v/>
      </c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s="21" customFormat="1" ht="20.100000000000001" customHeight="1" x14ac:dyDescent="0.2">
      <c r="A107" s="31"/>
      <c r="B107" s="32"/>
      <c r="C107" s="33"/>
      <c r="D107" s="34"/>
      <c r="E107" s="35"/>
      <c r="F107" s="36"/>
      <c r="G107" s="36"/>
      <c r="H107" s="37">
        <f t="shared" si="3"/>
        <v>0</v>
      </c>
      <c r="I107" s="38" t="str">
        <f t="shared" si="2"/>
        <v/>
      </c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s="21" customFormat="1" ht="20.100000000000001" customHeight="1" x14ac:dyDescent="0.2">
      <c r="A108" s="31"/>
      <c r="B108" s="32"/>
      <c r="C108" s="33"/>
      <c r="D108" s="34"/>
      <c r="E108" s="35"/>
      <c r="F108" s="36"/>
      <c r="G108" s="36"/>
      <c r="H108" s="37">
        <f t="shared" si="3"/>
        <v>0</v>
      </c>
      <c r="I108" s="38" t="str">
        <f t="shared" si="2"/>
        <v/>
      </c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s="21" customFormat="1" ht="20.100000000000001" customHeight="1" x14ac:dyDescent="0.2">
      <c r="A109" s="31"/>
      <c r="B109" s="32"/>
      <c r="C109" s="33"/>
      <c r="D109" s="34"/>
      <c r="E109" s="35"/>
      <c r="F109" s="36"/>
      <c r="G109" s="36"/>
      <c r="H109" s="37">
        <f t="shared" si="3"/>
        <v>0</v>
      </c>
      <c r="I109" s="38" t="str">
        <f t="shared" si="2"/>
        <v/>
      </c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s="21" customFormat="1" ht="20.100000000000001" customHeight="1" x14ac:dyDescent="0.2">
      <c r="A110" s="31"/>
      <c r="B110" s="32"/>
      <c r="C110" s="33"/>
      <c r="D110" s="34"/>
      <c r="E110" s="35"/>
      <c r="F110" s="36"/>
      <c r="G110" s="36"/>
      <c r="H110" s="37">
        <f t="shared" si="3"/>
        <v>0</v>
      </c>
      <c r="I110" s="38" t="str">
        <f t="shared" si="2"/>
        <v/>
      </c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s="21" customFormat="1" ht="20.100000000000001" customHeight="1" x14ac:dyDescent="0.2">
      <c r="A111" s="31"/>
      <c r="B111" s="32"/>
      <c r="C111" s="33"/>
      <c r="D111" s="34"/>
      <c r="E111" s="35"/>
      <c r="F111" s="36"/>
      <c r="G111" s="36"/>
      <c r="H111" s="37">
        <f t="shared" si="3"/>
        <v>0</v>
      </c>
      <c r="I111" s="38" t="str">
        <f t="shared" si="2"/>
        <v/>
      </c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s="21" customFormat="1" ht="20.100000000000001" customHeight="1" x14ac:dyDescent="0.2">
      <c r="A112" s="31"/>
      <c r="B112" s="32"/>
      <c r="C112" s="33"/>
      <c r="D112" s="34"/>
      <c r="E112" s="35"/>
      <c r="F112" s="36"/>
      <c r="G112" s="36"/>
      <c r="H112" s="37">
        <f t="shared" si="3"/>
        <v>0</v>
      </c>
      <c r="I112" s="38" t="str">
        <f t="shared" si="2"/>
        <v/>
      </c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s="21" customFormat="1" ht="20.100000000000001" customHeight="1" x14ac:dyDescent="0.2">
      <c r="A113" s="31"/>
      <c r="B113" s="32"/>
      <c r="C113" s="33"/>
      <c r="D113" s="34"/>
      <c r="E113" s="35"/>
      <c r="F113" s="36"/>
      <c r="G113" s="36"/>
      <c r="H113" s="37">
        <f t="shared" si="3"/>
        <v>0</v>
      </c>
      <c r="I113" s="38" t="str">
        <f t="shared" si="2"/>
        <v/>
      </c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s="21" customFormat="1" ht="20.100000000000001" customHeight="1" x14ac:dyDescent="0.2">
      <c r="A114" s="31"/>
      <c r="B114" s="32"/>
      <c r="C114" s="33"/>
      <c r="D114" s="34"/>
      <c r="E114" s="35"/>
      <c r="F114" s="36"/>
      <c r="G114" s="36"/>
      <c r="H114" s="37">
        <f t="shared" si="3"/>
        <v>0</v>
      </c>
      <c r="I114" s="38" t="str">
        <f t="shared" si="2"/>
        <v/>
      </c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s="21" customFormat="1" ht="20.100000000000001" customHeight="1" x14ac:dyDescent="0.2">
      <c r="A115" s="31"/>
      <c r="B115" s="32"/>
      <c r="C115" s="33"/>
      <c r="D115" s="34"/>
      <c r="E115" s="35"/>
      <c r="F115" s="36"/>
      <c r="G115" s="36"/>
      <c r="H115" s="37">
        <f t="shared" si="3"/>
        <v>0</v>
      </c>
      <c r="I115" s="38" t="str">
        <f t="shared" si="2"/>
        <v/>
      </c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s="21" customFormat="1" ht="20.100000000000001" customHeight="1" x14ac:dyDescent="0.2">
      <c r="A116" s="31"/>
      <c r="B116" s="32"/>
      <c r="C116" s="33"/>
      <c r="D116" s="34"/>
      <c r="E116" s="35"/>
      <c r="F116" s="36"/>
      <c r="G116" s="36"/>
      <c r="H116" s="37">
        <f t="shared" si="3"/>
        <v>0</v>
      </c>
      <c r="I116" s="38" t="str">
        <f t="shared" si="2"/>
        <v/>
      </c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s="21" customFormat="1" ht="20.100000000000001" customHeight="1" x14ac:dyDescent="0.2">
      <c r="A117" s="31"/>
      <c r="B117" s="32"/>
      <c r="C117" s="33"/>
      <c r="D117" s="34"/>
      <c r="E117" s="35"/>
      <c r="F117" s="36"/>
      <c r="G117" s="36"/>
      <c r="H117" s="37">
        <f t="shared" si="3"/>
        <v>0</v>
      </c>
      <c r="I117" s="38" t="str">
        <f t="shared" si="2"/>
        <v/>
      </c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s="21" customFormat="1" ht="20.100000000000001" customHeight="1" x14ac:dyDescent="0.2">
      <c r="A118" s="31"/>
      <c r="B118" s="32"/>
      <c r="C118" s="33"/>
      <c r="D118" s="34"/>
      <c r="E118" s="35"/>
      <c r="F118" s="36"/>
      <c r="G118" s="36"/>
      <c r="H118" s="37">
        <f t="shared" si="3"/>
        <v>0</v>
      </c>
      <c r="I118" s="38" t="str">
        <f t="shared" si="2"/>
        <v/>
      </c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s="21" customFormat="1" ht="20.100000000000001" customHeight="1" x14ac:dyDescent="0.2">
      <c r="A119" s="31"/>
      <c r="B119" s="32"/>
      <c r="C119" s="33"/>
      <c r="D119" s="34"/>
      <c r="E119" s="35"/>
      <c r="F119" s="36"/>
      <c r="G119" s="36"/>
      <c r="H119" s="37">
        <f t="shared" si="3"/>
        <v>0</v>
      </c>
      <c r="I119" s="38" t="str">
        <f t="shared" si="2"/>
        <v/>
      </c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s="21" customFormat="1" ht="20.100000000000001" customHeight="1" x14ac:dyDescent="0.2">
      <c r="A120" s="31"/>
      <c r="B120" s="32"/>
      <c r="C120" s="33"/>
      <c r="D120" s="34"/>
      <c r="E120" s="35"/>
      <c r="F120" s="36"/>
      <c r="G120" s="36"/>
      <c r="H120" s="37">
        <f t="shared" si="3"/>
        <v>0</v>
      </c>
      <c r="I120" s="38" t="str">
        <f t="shared" si="2"/>
        <v/>
      </c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s="21" customFormat="1" ht="20.100000000000001" customHeight="1" x14ac:dyDescent="0.2">
      <c r="A121" s="31"/>
      <c r="B121" s="32"/>
      <c r="C121" s="33"/>
      <c r="D121" s="34"/>
      <c r="E121" s="35"/>
      <c r="F121" s="36"/>
      <c r="G121" s="36"/>
      <c r="H121" s="37">
        <f t="shared" si="3"/>
        <v>0</v>
      </c>
      <c r="I121" s="38" t="str">
        <f t="shared" si="2"/>
        <v/>
      </c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s="21" customFormat="1" ht="20.100000000000001" customHeight="1" x14ac:dyDescent="0.2">
      <c r="A122" s="31"/>
      <c r="B122" s="32"/>
      <c r="C122" s="33"/>
      <c r="D122" s="34"/>
      <c r="E122" s="35"/>
      <c r="F122" s="36"/>
      <c r="G122" s="36"/>
      <c r="H122" s="37">
        <f t="shared" si="3"/>
        <v>0</v>
      </c>
      <c r="I122" s="38" t="str">
        <f t="shared" si="2"/>
        <v/>
      </c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s="21" customFormat="1" ht="20.100000000000001" customHeight="1" x14ac:dyDescent="0.2">
      <c r="A123" s="31"/>
      <c r="B123" s="32"/>
      <c r="C123" s="33"/>
      <c r="D123" s="34"/>
      <c r="E123" s="35"/>
      <c r="F123" s="36"/>
      <c r="G123" s="36"/>
      <c r="H123" s="37">
        <f t="shared" si="3"/>
        <v>0</v>
      </c>
      <c r="I123" s="38" t="str">
        <f t="shared" si="2"/>
        <v/>
      </c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s="21" customFormat="1" ht="20.100000000000001" customHeight="1" x14ac:dyDescent="0.2">
      <c r="A124" s="31"/>
      <c r="B124" s="32"/>
      <c r="C124" s="33"/>
      <c r="D124" s="34"/>
      <c r="E124" s="35"/>
      <c r="F124" s="36"/>
      <c r="G124" s="36"/>
      <c r="H124" s="37">
        <f t="shared" si="3"/>
        <v>0</v>
      </c>
      <c r="I124" s="38" t="str">
        <f t="shared" si="2"/>
        <v/>
      </c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s="21" customFormat="1" ht="20.100000000000001" customHeight="1" x14ac:dyDescent="0.2">
      <c r="A125" s="31"/>
      <c r="B125" s="32"/>
      <c r="C125" s="33"/>
      <c r="D125" s="34"/>
      <c r="E125" s="35"/>
      <c r="F125" s="36"/>
      <c r="G125" s="36"/>
      <c r="H125" s="37">
        <f t="shared" si="3"/>
        <v>0</v>
      </c>
      <c r="I125" s="38" t="str">
        <f t="shared" si="2"/>
        <v/>
      </c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s="21" customFormat="1" ht="20.100000000000001" customHeight="1" x14ac:dyDescent="0.2">
      <c r="A126" s="31"/>
      <c r="B126" s="32"/>
      <c r="C126" s="33"/>
      <c r="D126" s="34"/>
      <c r="E126" s="35"/>
      <c r="F126" s="36"/>
      <c r="G126" s="36"/>
      <c r="H126" s="37">
        <f t="shared" si="3"/>
        <v>0</v>
      </c>
      <c r="I126" s="38" t="str">
        <f t="shared" si="2"/>
        <v/>
      </c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s="21" customFormat="1" ht="20.100000000000001" customHeight="1" x14ac:dyDescent="0.2">
      <c r="A127" s="31"/>
      <c r="B127" s="32"/>
      <c r="C127" s="33"/>
      <c r="D127" s="34"/>
      <c r="E127" s="35"/>
      <c r="F127" s="36"/>
      <c r="G127" s="36"/>
      <c r="H127" s="37">
        <f t="shared" si="3"/>
        <v>0</v>
      </c>
      <c r="I127" s="38" t="str">
        <f t="shared" si="2"/>
        <v/>
      </c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s="21" customFormat="1" ht="20.100000000000001" customHeight="1" x14ac:dyDescent="0.2">
      <c r="A128" s="31"/>
      <c r="B128" s="32"/>
      <c r="C128" s="33"/>
      <c r="D128" s="34"/>
      <c r="E128" s="35"/>
      <c r="F128" s="36"/>
      <c r="G128" s="36"/>
      <c r="H128" s="37">
        <f t="shared" si="3"/>
        <v>0</v>
      </c>
      <c r="I128" s="38" t="str">
        <f t="shared" si="2"/>
        <v/>
      </c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s="21" customFormat="1" ht="20.100000000000001" customHeight="1" x14ac:dyDescent="0.2">
      <c r="A129" s="31"/>
      <c r="B129" s="32"/>
      <c r="C129" s="33"/>
      <c r="D129" s="34"/>
      <c r="E129" s="35"/>
      <c r="F129" s="36"/>
      <c r="G129" s="36"/>
      <c r="H129" s="37">
        <f t="shared" si="3"/>
        <v>0</v>
      </c>
      <c r="I129" s="38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s="21" customFormat="1" ht="20.100000000000001" customHeight="1" x14ac:dyDescent="0.2">
      <c r="A130" s="31"/>
      <c r="B130" s="32"/>
      <c r="C130" s="33"/>
      <c r="D130" s="34"/>
      <c r="E130" s="35"/>
      <c r="F130" s="36"/>
      <c r="G130" s="36"/>
      <c r="H130" s="37">
        <f t="shared" ref="H130:H138" si="4">IF(H129="","",H129+F130-G130)</f>
        <v>0</v>
      </c>
      <c r="I130" s="38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s="21" customFormat="1" ht="20.100000000000001" customHeight="1" x14ac:dyDescent="0.2">
      <c r="A131" s="31"/>
      <c r="B131" s="32"/>
      <c r="C131" s="33"/>
      <c r="D131" s="34"/>
      <c r="E131" s="35"/>
      <c r="F131" s="36"/>
      <c r="G131" s="36"/>
      <c r="H131" s="37">
        <f t="shared" si="4"/>
        <v>0</v>
      </c>
      <c r="I131" s="38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s="21" customFormat="1" ht="20.100000000000001" customHeight="1" x14ac:dyDescent="0.2">
      <c r="A132" s="31"/>
      <c r="B132" s="32"/>
      <c r="C132" s="33"/>
      <c r="D132" s="34"/>
      <c r="E132" s="35"/>
      <c r="F132" s="36"/>
      <c r="G132" s="36"/>
      <c r="H132" s="37">
        <f t="shared" si="4"/>
        <v>0</v>
      </c>
      <c r="I132" s="38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s="21" customFormat="1" ht="20.100000000000001" customHeight="1" x14ac:dyDescent="0.2">
      <c r="A133" s="31"/>
      <c r="B133" s="32"/>
      <c r="C133" s="33"/>
      <c r="D133" s="34"/>
      <c r="E133" s="35"/>
      <c r="F133" s="36"/>
      <c r="G133" s="36"/>
      <c r="H133" s="37">
        <f t="shared" si="4"/>
        <v>0</v>
      </c>
      <c r="I133" s="38" t="str">
        <f t="shared" ref="I133:I138" si="5">IF(D133&gt;2999,IF(D133&lt;4000,VLOOKUP(E133,$K$5:$L$10,2),IF(D133&gt;3999,IF(D133&lt;5000,VLOOKUP(E133,$K$12:$L$17,2),IF(D133&gt;4999,VLOOKUP(E133,$K$19:$L$24,2))))),"")</f>
        <v/>
      </c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s="21" customFormat="1" ht="20.100000000000001" customHeight="1" x14ac:dyDescent="0.2">
      <c r="A134" s="31"/>
      <c r="B134" s="32"/>
      <c r="C134" s="33"/>
      <c r="D134" s="34"/>
      <c r="E134" s="35"/>
      <c r="F134" s="36"/>
      <c r="G134" s="36"/>
      <c r="H134" s="37">
        <f t="shared" si="4"/>
        <v>0</v>
      </c>
      <c r="I134" s="38" t="str">
        <f t="shared" si="5"/>
        <v/>
      </c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s="21" customFormat="1" ht="20.100000000000001" customHeight="1" x14ac:dyDescent="0.2">
      <c r="A135" s="31"/>
      <c r="B135" s="32"/>
      <c r="C135" s="33"/>
      <c r="D135" s="34"/>
      <c r="E135" s="35"/>
      <c r="F135" s="36"/>
      <c r="G135" s="36"/>
      <c r="H135" s="37">
        <f t="shared" si="4"/>
        <v>0</v>
      </c>
      <c r="I135" s="38" t="str">
        <f t="shared" si="5"/>
        <v/>
      </c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s="21" customFormat="1" ht="20.100000000000001" customHeight="1" x14ac:dyDescent="0.2">
      <c r="A136" s="31"/>
      <c r="B136" s="32"/>
      <c r="C136" s="33"/>
      <c r="D136" s="34"/>
      <c r="E136" s="35"/>
      <c r="F136" s="36"/>
      <c r="G136" s="36"/>
      <c r="H136" s="37">
        <f t="shared" si="4"/>
        <v>0</v>
      </c>
      <c r="I136" s="38" t="str">
        <f t="shared" si="5"/>
        <v/>
      </c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s="21" customFormat="1" ht="20.100000000000001" customHeight="1" x14ac:dyDescent="0.2">
      <c r="A137" s="31"/>
      <c r="B137" s="32"/>
      <c r="C137" s="33"/>
      <c r="D137" s="34"/>
      <c r="E137" s="35"/>
      <c r="F137" s="36"/>
      <c r="G137" s="36"/>
      <c r="H137" s="37">
        <f t="shared" si="4"/>
        <v>0</v>
      </c>
      <c r="I137" s="38" t="str">
        <f t="shared" si="5"/>
        <v/>
      </c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s="21" customFormat="1" ht="20.100000000000001" customHeight="1" thickBot="1" x14ac:dyDescent="0.25">
      <c r="A138" s="31"/>
      <c r="B138" s="32"/>
      <c r="C138" s="33"/>
      <c r="D138" s="34"/>
      <c r="E138" s="35"/>
      <c r="F138" s="36"/>
      <c r="G138" s="36"/>
      <c r="H138" s="37">
        <f t="shared" si="4"/>
        <v>0</v>
      </c>
      <c r="I138" s="38" t="str">
        <f t="shared" si="5"/>
        <v/>
      </c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s="64" customFormat="1" ht="21.75" customHeight="1" thickBot="1" x14ac:dyDescent="0.25">
      <c r="A139" s="57"/>
      <c r="B139" s="58"/>
      <c r="C139" s="59" t="s">
        <v>47</v>
      </c>
      <c r="D139" s="60"/>
      <c r="E139" s="60"/>
      <c r="F139" s="61">
        <f>SUM(F5:F138)</f>
        <v>0</v>
      </c>
      <c r="G139" s="61">
        <f>SUM(G5:G138)</f>
        <v>0</v>
      </c>
      <c r="H139" s="62">
        <f>H138</f>
        <v>0</v>
      </c>
      <c r="I139" s="63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</row>
  </sheetData>
  <sheetProtection algorithmName="SHA-512" hashValue="uYw+g0zBNQv6Z8/XAy+MsW6jcKzTTb/egsxh6jh/pNC1+QTjUCk3ZzhfSVx0L9VvvYG5cJ6Djwbrx9D5yNGjRg==" saltValue="Whucm8rqfJsySgcOchN54Q==" spinCount="100000" sheet="1" selectLockedCells="1"/>
  <mergeCells count="4">
    <mergeCell ref="A1:D1"/>
    <mergeCell ref="E1:H1"/>
    <mergeCell ref="A2:D2"/>
    <mergeCell ref="E2:H2"/>
  </mergeCells>
  <conditionalFormatting sqref="A2">
    <cfRule type="containsText" dxfId="62" priority="7" operator="containsText" text="Firma">
      <formula>NOT(ISERROR(SEARCH("Firma",A2)))</formula>
    </cfRule>
    <cfRule type="containsBlanks" dxfId="61" priority="8">
      <formula>LEN(TRIM(A2))=0</formula>
    </cfRule>
  </conditionalFormatting>
  <conditionalFormatting sqref="A1:B1">
    <cfRule type="containsText" dxfId="60" priority="1" operator="containsText" text="Kassabuch / Postbuch / Bankbuch">
      <formula>NOT(ISERROR(SEARCH("Kassabuch / Postbuch / Bankbuch",A1)))</formula>
    </cfRule>
    <cfRule type="containsBlanks" dxfId="59" priority="2">
      <formula>LEN(TRIM(A1))=0</formula>
    </cfRule>
  </conditionalFormatting>
  <conditionalFormatting sqref="H4:H139">
    <cfRule type="cellIs" dxfId="56" priority="10" operator="lessThan">
      <formula>0</formula>
    </cfRule>
  </conditionalFormatting>
  <dataValidations count="3">
    <dataValidation allowBlank="1" showErrorMessage="1" promptTitle="Firmenname" prompt="Kann im Arbeitsblatt &quot;Januar&quot; erfasst werden." sqref="E1:H1" xr:uid="{00000000-0002-0000-0300-000000000000}"/>
    <dataValidation allowBlank="1" showErrorMessage="1" sqref="A1:D1" xr:uid="{00000000-0002-0000-0300-000001000000}"/>
    <dataValidation type="list" allowBlank="1" showInputMessage="1" showErrorMessage="1" prompt="Choisir taux de TVA" sqref="E5:E138" xr:uid="{00000000-0002-0000-0300-000002000000}">
      <formula1>$K$4:$K$10</formula1>
    </dataValidation>
  </dataValidations>
  <pageMargins left="0.59055118110236227" right="0.19685039370078741" top="0.59055118110236227" bottom="0.78740157480314965" header="0.31496062992125984" footer="0.31496062992125984"/>
  <pageSetup paperSize="9" orientation="portrait" horizontalDpi="4294967292" r:id="rId1"/>
  <headerFooter alignWithMargins="0">
    <oddFooter>&amp;L&amp;G&amp;C&amp;"Segoe UI,Standard"&amp;9&amp;K1D71B8Bern | Biel/Bienne&amp;R&amp;"Segoe UI,Standard"&amp;K1D71B8Page &amp;P de &amp;N</oddFoot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text="Firma" id="{FCF31F6F-4BE4-4C76-BA11-B4688DD05CBB}">
            <xm:f>NOT(ISERROR(SEARCH("Firma",Janvier!B2)))</xm:f>
            <x14:dxf>
              <font>
                <b/>
                <i val="0"/>
              </font>
              <fill>
                <patternFill>
                  <bgColor theme="3" tint="0.79998168889431442"/>
                </patternFill>
              </fill>
            </x14:dxf>
          </x14:cfRule>
          <x14:cfRule type="containsBlanks" priority="5" id="{72BBF2C5-B92D-4070-865E-623A38665C74}">
            <xm:f>LEN(TRIM(Janvier!B2))=0</xm:f>
            <x14:dxf>
              <fill>
                <patternFill>
                  <bgColor theme="3" tint="0.79998168889431442"/>
                </patternFill>
              </fill>
            </x14:dxf>
          </x14:cfRule>
          <xm:sqref>B2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date" allowBlank="1" showErrorMessage="1" errorTitle="Falsches Datum" error="Falsches Datum erfasst. Bitte korrigieren." xr:uid="{00000000-0002-0000-0300-000003000000}">
          <x14:formula1>
            <xm:f>'Setting Datum'!$B$8</xm:f>
          </x14:formula1>
          <x14:formula2>
            <xm:f>'Setting Datum'!$B$9</xm:f>
          </x14:formula2>
          <xm:sqref>A5:A138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>
    <tabColor theme="4"/>
  </sheetPr>
  <dimension ref="A1:AA139"/>
  <sheetViews>
    <sheetView showGridLines="0" zoomScaleNormal="100" workbookViewId="0">
      <selection activeCell="C29" sqref="C29"/>
    </sheetView>
  </sheetViews>
  <sheetFormatPr baseColWidth="10" defaultColWidth="11.42578125" defaultRowHeight="14.25" x14ac:dyDescent="0.25"/>
  <cols>
    <col min="1" max="1" width="10.28515625" style="53" customWidth="1"/>
    <col min="2" max="2" width="10.140625" style="66" bestFit="1" customWidth="1"/>
    <col min="3" max="3" width="28.5703125" style="53" customWidth="1"/>
    <col min="4" max="4" width="8" style="53" bestFit="1" customWidth="1"/>
    <col min="5" max="5" width="6.28515625" style="66" customWidth="1"/>
    <col min="6" max="8" width="11.28515625" style="53" customWidth="1"/>
    <col min="9" max="9" width="11.28515625" style="67" hidden="1" customWidth="1"/>
    <col min="10" max="12" width="11.42578125" style="53" hidden="1" customWidth="1"/>
    <col min="13" max="27" width="11.42578125" style="68"/>
    <col min="28" max="16384" width="11.42578125" style="53"/>
  </cols>
  <sheetData>
    <row r="1" spans="1:27" s="11" customFormat="1" ht="37.5" customHeight="1" x14ac:dyDescent="0.3">
      <c r="A1" s="74" t="str">
        <f>Janvier!A1</f>
        <v>Livre de caisse / Livre de poste / Livre de banque</v>
      </c>
      <c r="B1" s="74"/>
      <c r="C1" s="74"/>
      <c r="D1" s="74"/>
      <c r="E1" s="75" t="str">
        <f>Janvier!E1</f>
        <v>Entreprise</v>
      </c>
      <c r="F1" s="75"/>
      <c r="G1" s="75"/>
      <c r="H1" s="75"/>
      <c r="I1" s="10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27" s="14" customFormat="1" ht="30.75" customHeight="1" x14ac:dyDescent="0.2">
      <c r="A2" s="72" t="str">
        <f ca="1">MID(CELL("dateiname",A4),SEARCH("]",CELL("dateiname",A4))+1,100)</f>
        <v>Mai</v>
      </c>
      <c r="B2" s="72"/>
      <c r="C2" s="72"/>
      <c r="D2" s="72"/>
      <c r="E2" s="73">
        <f>'Setting Datum'!$B$1</f>
        <v>2026</v>
      </c>
      <c r="F2" s="73"/>
      <c r="G2" s="73"/>
      <c r="H2" s="73"/>
      <c r="I2" s="13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s="21" customFormat="1" ht="20.100000000000001" customHeight="1" x14ac:dyDescent="0.2">
      <c r="A3" s="16" t="str">
        <f>Janvier!A3</f>
        <v>Date</v>
      </c>
      <c r="B3" s="16" t="str">
        <f>Janvier!B3</f>
        <v>Pièce</v>
      </c>
      <c r="C3" s="16" t="str">
        <f>Janvier!C3</f>
        <v>Libellé</v>
      </c>
      <c r="D3" s="16" t="str">
        <f>Janvier!D3</f>
        <v>Compte</v>
      </c>
      <c r="E3" s="16" t="str">
        <f>Janvier!E3</f>
        <v>TVA</v>
      </c>
      <c r="F3" s="16" t="str">
        <f>Janvier!F3</f>
        <v>Entrée</v>
      </c>
      <c r="G3" s="16" t="str">
        <f>Janvier!G3</f>
        <v>Sortie</v>
      </c>
      <c r="H3" s="16" t="str">
        <f>Janvier!H3</f>
        <v>Solde</v>
      </c>
      <c r="I3" s="20" t="s">
        <v>2</v>
      </c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s="21" customFormat="1" ht="20.100000000000001" customHeight="1" x14ac:dyDescent="0.25">
      <c r="A4" s="23"/>
      <c r="B4" s="24"/>
      <c r="C4" s="25" t="str">
        <f>Janvier!C4</f>
        <v>Solde reporté</v>
      </c>
      <c r="D4" s="24"/>
      <c r="E4" s="24"/>
      <c r="F4" s="26"/>
      <c r="G4" s="27"/>
      <c r="H4" s="27">
        <f>Avril!H139</f>
        <v>0</v>
      </c>
      <c r="I4" s="29"/>
      <c r="J4" s="30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s="21" customFormat="1" ht="20.100000000000001" customHeight="1" x14ac:dyDescent="0.25">
      <c r="A5" s="31"/>
      <c r="B5" s="32"/>
      <c r="C5" s="33"/>
      <c r="D5" s="34"/>
      <c r="E5" s="35"/>
      <c r="F5" s="36"/>
      <c r="G5" s="36"/>
      <c r="H5" s="37">
        <f>IF(H4="","",H4+F5-G5)</f>
        <v>0</v>
      </c>
      <c r="I5" s="38" t="str">
        <f t="shared" ref="I5:I64" si="0">IF(D5&gt;2999,IF(D5&lt;4000,VLOOKUP(E5,$K$5:$L$10,2),IF(D5&gt;3999,IF(D5&lt;5000,VLOOKUP(E5,$K$12:$L$17,2),IF(D5&gt;4999,VLOOKUP(E5,$K$19:$L$24,2))))),"")</f>
        <v/>
      </c>
      <c r="J5" s="39" t="s">
        <v>20</v>
      </c>
      <c r="K5" s="40">
        <v>2.5</v>
      </c>
      <c r="L5" s="41" t="s">
        <v>7</v>
      </c>
      <c r="M5" s="4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s="21" customFormat="1" ht="20.100000000000001" customHeight="1" x14ac:dyDescent="0.25">
      <c r="A6" s="31"/>
      <c r="B6" s="32"/>
      <c r="C6" s="33"/>
      <c r="D6" s="34"/>
      <c r="E6" s="35"/>
      <c r="F6" s="36"/>
      <c r="G6" s="36"/>
      <c r="H6" s="37">
        <f t="shared" ref="H6:H65" si="1">IF(H5="","",H5+F6-G6)</f>
        <v>0</v>
      </c>
      <c r="I6" s="38" t="str">
        <f t="shared" si="0"/>
        <v/>
      </c>
      <c r="J6" s="44" t="s">
        <v>19</v>
      </c>
      <c r="K6" s="45">
        <v>2.6</v>
      </c>
      <c r="L6" s="46" t="s">
        <v>6</v>
      </c>
      <c r="M6" s="56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s="21" customFormat="1" ht="20.100000000000001" customHeight="1" x14ac:dyDescent="0.25">
      <c r="A7" s="31"/>
      <c r="B7" s="32"/>
      <c r="C7" s="33"/>
      <c r="D7" s="34"/>
      <c r="E7" s="35"/>
      <c r="F7" s="36"/>
      <c r="G7" s="36"/>
      <c r="H7" s="37">
        <f t="shared" si="1"/>
        <v>0</v>
      </c>
      <c r="I7" s="38" t="str">
        <f t="shared" si="0"/>
        <v/>
      </c>
      <c r="J7" s="47" t="s">
        <v>20</v>
      </c>
      <c r="K7" s="48">
        <v>3.7</v>
      </c>
      <c r="L7" s="49" t="s">
        <v>4</v>
      </c>
      <c r="M7" s="4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s="21" customFormat="1" ht="20.100000000000001" customHeight="1" x14ac:dyDescent="0.25">
      <c r="A8" s="31"/>
      <c r="B8" s="32"/>
      <c r="C8" s="33"/>
      <c r="D8" s="34"/>
      <c r="E8" s="35"/>
      <c r="F8" s="36"/>
      <c r="G8" s="36"/>
      <c r="H8" s="37">
        <f t="shared" si="1"/>
        <v>0</v>
      </c>
      <c r="I8" s="38" t="str">
        <f t="shared" si="0"/>
        <v/>
      </c>
      <c r="J8" s="44" t="s">
        <v>19</v>
      </c>
      <c r="K8" s="45">
        <v>3.8</v>
      </c>
      <c r="L8" s="46" t="s">
        <v>3</v>
      </c>
      <c r="M8" s="56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s="21" customFormat="1" ht="20.100000000000001" customHeight="1" x14ac:dyDescent="0.25">
      <c r="A9" s="31"/>
      <c r="B9" s="32"/>
      <c r="C9" s="33"/>
      <c r="D9" s="34"/>
      <c r="E9" s="35"/>
      <c r="F9" s="36"/>
      <c r="G9" s="36"/>
      <c r="H9" s="37">
        <f t="shared" si="1"/>
        <v>0</v>
      </c>
      <c r="I9" s="38" t="str">
        <f t="shared" si="0"/>
        <v/>
      </c>
      <c r="J9" s="47" t="s">
        <v>20</v>
      </c>
      <c r="K9" s="48">
        <v>7.7</v>
      </c>
      <c r="L9" s="49" t="s">
        <v>5</v>
      </c>
      <c r="M9" s="4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s="21" customFormat="1" ht="20.100000000000001" customHeight="1" x14ac:dyDescent="0.25">
      <c r="A10" s="31"/>
      <c r="B10" s="32"/>
      <c r="C10" s="33"/>
      <c r="D10" s="34"/>
      <c r="E10" s="35"/>
      <c r="F10" s="36"/>
      <c r="G10" s="36"/>
      <c r="H10" s="37">
        <f t="shared" si="1"/>
        <v>0</v>
      </c>
      <c r="I10" s="38" t="str">
        <f t="shared" si="0"/>
        <v/>
      </c>
      <c r="J10" s="50" t="s">
        <v>19</v>
      </c>
      <c r="K10" s="51">
        <v>8.1</v>
      </c>
      <c r="L10" s="52" t="s">
        <v>1</v>
      </c>
      <c r="M10" s="56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s="21" customFormat="1" ht="20.100000000000001" customHeight="1" x14ac:dyDescent="0.25">
      <c r="A11" s="31"/>
      <c r="B11" s="32"/>
      <c r="C11" s="33"/>
      <c r="D11" s="34"/>
      <c r="E11" s="35"/>
      <c r="F11" s="36"/>
      <c r="G11" s="36"/>
      <c r="H11" s="37">
        <f t="shared" si="1"/>
        <v>0</v>
      </c>
      <c r="I11" s="38" t="str">
        <f t="shared" si="0"/>
        <v/>
      </c>
      <c r="J11" s="53"/>
      <c r="K11" s="54"/>
      <c r="L11" s="55"/>
      <c r="M11" s="4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s="21" customFormat="1" ht="20.100000000000001" customHeight="1" x14ac:dyDescent="0.25">
      <c r="A12" s="31"/>
      <c r="B12" s="32"/>
      <c r="C12" s="33"/>
      <c r="D12" s="34"/>
      <c r="E12" s="35"/>
      <c r="F12" s="36"/>
      <c r="G12" s="36"/>
      <c r="H12" s="37">
        <f t="shared" si="1"/>
        <v>0</v>
      </c>
      <c r="I12" s="38" t="str">
        <f t="shared" si="0"/>
        <v/>
      </c>
      <c r="J12" s="39" t="s">
        <v>20</v>
      </c>
      <c r="K12" s="40">
        <v>2.5</v>
      </c>
      <c r="L12" s="41" t="s">
        <v>18</v>
      </c>
      <c r="M12" s="4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s="21" customFormat="1" ht="20.100000000000001" customHeight="1" x14ac:dyDescent="0.25">
      <c r="A13" s="31"/>
      <c r="B13" s="32"/>
      <c r="C13" s="33"/>
      <c r="D13" s="34"/>
      <c r="E13" s="35"/>
      <c r="F13" s="36"/>
      <c r="G13" s="36"/>
      <c r="H13" s="37">
        <f t="shared" si="1"/>
        <v>0</v>
      </c>
      <c r="I13" s="38" t="str">
        <f t="shared" si="0"/>
        <v/>
      </c>
      <c r="J13" s="44" t="s">
        <v>19</v>
      </c>
      <c r="K13" s="45">
        <v>2.6</v>
      </c>
      <c r="L13" s="46" t="s">
        <v>17</v>
      </c>
      <c r="M13" s="56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s="21" customFormat="1" ht="20.100000000000001" customHeight="1" x14ac:dyDescent="0.25">
      <c r="A14" s="31"/>
      <c r="B14" s="32"/>
      <c r="C14" s="33"/>
      <c r="D14" s="34"/>
      <c r="E14" s="35"/>
      <c r="F14" s="36"/>
      <c r="G14" s="36"/>
      <c r="H14" s="37">
        <f t="shared" si="1"/>
        <v>0</v>
      </c>
      <c r="I14" s="38" t="str">
        <f t="shared" si="0"/>
        <v/>
      </c>
      <c r="J14" s="47" t="s">
        <v>20</v>
      </c>
      <c r="K14" s="48">
        <v>3.7</v>
      </c>
      <c r="L14" s="49" t="s">
        <v>14</v>
      </c>
      <c r="M14" s="4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s="21" customFormat="1" ht="20.100000000000001" customHeight="1" x14ac:dyDescent="0.25">
      <c r="A15" s="31"/>
      <c r="B15" s="32"/>
      <c r="C15" s="33"/>
      <c r="D15" s="34"/>
      <c r="E15" s="35"/>
      <c r="F15" s="36"/>
      <c r="G15" s="36"/>
      <c r="H15" s="37">
        <f t="shared" si="1"/>
        <v>0</v>
      </c>
      <c r="I15" s="38" t="str">
        <f t="shared" si="0"/>
        <v/>
      </c>
      <c r="J15" s="44" t="s">
        <v>19</v>
      </c>
      <c r="K15" s="45">
        <v>3.8</v>
      </c>
      <c r="L15" s="46" t="s">
        <v>13</v>
      </c>
      <c r="M15" s="56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s="21" customFormat="1" ht="20.100000000000001" customHeight="1" x14ac:dyDescent="0.25">
      <c r="A16" s="31"/>
      <c r="B16" s="32"/>
      <c r="C16" s="33"/>
      <c r="D16" s="34"/>
      <c r="E16" s="35"/>
      <c r="F16" s="36"/>
      <c r="G16" s="36"/>
      <c r="H16" s="37">
        <f t="shared" si="1"/>
        <v>0</v>
      </c>
      <c r="I16" s="38" t="str">
        <f t="shared" si="0"/>
        <v/>
      </c>
      <c r="J16" s="47" t="s">
        <v>20</v>
      </c>
      <c r="K16" s="48">
        <v>7.7</v>
      </c>
      <c r="L16" s="49" t="s">
        <v>16</v>
      </c>
      <c r="M16" s="4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s="21" customFormat="1" ht="20.100000000000001" customHeight="1" x14ac:dyDescent="0.25">
      <c r="A17" s="31"/>
      <c r="B17" s="32"/>
      <c r="C17" s="33"/>
      <c r="D17" s="34"/>
      <c r="E17" s="35"/>
      <c r="F17" s="36"/>
      <c r="G17" s="36"/>
      <c r="H17" s="37">
        <f t="shared" si="1"/>
        <v>0</v>
      </c>
      <c r="I17" s="38" t="str">
        <f t="shared" si="0"/>
        <v/>
      </c>
      <c r="J17" s="50" t="s">
        <v>19</v>
      </c>
      <c r="K17" s="51">
        <v>8.1</v>
      </c>
      <c r="L17" s="52" t="s">
        <v>15</v>
      </c>
      <c r="M17" s="56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s="21" customFormat="1" ht="20.100000000000001" customHeight="1" x14ac:dyDescent="0.25">
      <c r="A18" s="31"/>
      <c r="B18" s="32"/>
      <c r="C18" s="33"/>
      <c r="D18" s="34"/>
      <c r="E18" s="35"/>
      <c r="F18" s="36"/>
      <c r="G18" s="36"/>
      <c r="H18" s="37">
        <f t="shared" si="1"/>
        <v>0</v>
      </c>
      <c r="I18" s="38" t="str">
        <f t="shared" si="0"/>
        <v/>
      </c>
      <c r="J18" s="53"/>
      <c r="K18" s="54"/>
      <c r="L18" s="55"/>
      <c r="M18" s="4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s="21" customFormat="1" ht="20.100000000000001" customHeight="1" x14ac:dyDescent="0.25">
      <c r="A19" s="31"/>
      <c r="B19" s="32"/>
      <c r="C19" s="33"/>
      <c r="D19" s="34"/>
      <c r="E19" s="35"/>
      <c r="F19" s="36"/>
      <c r="G19" s="36"/>
      <c r="H19" s="37">
        <f t="shared" si="1"/>
        <v>0</v>
      </c>
      <c r="I19" s="38" t="str">
        <f t="shared" si="0"/>
        <v/>
      </c>
      <c r="J19" s="39" t="s">
        <v>20</v>
      </c>
      <c r="K19" s="40">
        <v>2.5</v>
      </c>
      <c r="L19" s="41" t="s">
        <v>12</v>
      </c>
      <c r="M19" s="4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s="21" customFormat="1" ht="20.100000000000001" customHeight="1" x14ac:dyDescent="0.25">
      <c r="A20" s="31"/>
      <c r="B20" s="32"/>
      <c r="C20" s="33"/>
      <c r="D20" s="34"/>
      <c r="E20" s="35"/>
      <c r="F20" s="36"/>
      <c r="G20" s="36"/>
      <c r="H20" s="37">
        <f t="shared" si="1"/>
        <v>0</v>
      </c>
      <c r="I20" s="38" t="str">
        <f t="shared" si="0"/>
        <v/>
      </c>
      <c r="J20" s="44" t="s">
        <v>19</v>
      </c>
      <c r="K20" s="45">
        <v>2.6</v>
      </c>
      <c r="L20" s="46" t="s">
        <v>11</v>
      </c>
      <c r="M20" s="56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s="21" customFormat="1" ht="20.100000000000001" customHeight="1" x14ac:dyDescent="0.25">
      <c r="A21" s="31"/>
      <c r="B21" s="32"/>
      <c r="C21" s="33"/>
      <c r="D21" s="34"/>
      <c r="E21" s="35"/>
      <c r="F21" s="36"/>
      <c r="G21" s="36"/>
      <c r="H21" s="37">
        <f t="shared" si="1"/>
        <v>0</v>
      </c>
      <c r="I21" s="38" t="str">
        <f t="shared" si="0"/>
        <v/>
      </c>
      <c r="J21" s="47" t="s">
        <v>20</v>
      </c>
      <c r="K21" s="48">
        <v>3.7</v>
      </c>
      <c r="L21" s="49" t="s">
        <v>9</v>
      </c>
      <c r="M21" s="4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s="21" customFormat="1" ht="20.100000000000001" customHeight="1" x14ac:dyDescent="0.25">
      <c r="A22" s="31"/>
      <c r="B22" s="32"/>
      <c r="C22" s="33"/>
      <c r="D22" s="34"/>
      <c r="E22" s="35"/>
      <c r="F22" s="36"/>
      <c r="G22" s="36"/>
      <c r="H22" s="37">
        <f t="shared" si="1"/>
        <v>0</v>
      </c>
      <c r="I22" s="38" t="str">
        <f t="shared" si="0"/>
        <v/>
      </c>
      <c r="J22" s="44" t="s">
        <v>19</v>
      </c>
      <c r="K22" s="45">
        <v>3.8</v>
      </c>
      <c r="L22" s="46" t="s">
        <v>8</v>
      </c>
      <c r="M22" s="56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s="21" customFormat="1" ht="20.100000000000001" customHeight="1" x14ac:dyDescent="0.25">
      <c r="A23" s="31"/>
      <c r="B23" s="32"/>
      <c r="C23" s="33"/>
      <c r="D23" s="34"/>
      <c r="E23" s="35"/>
      <c r="F23" s="36"/>
      <c r="G23" s="36"/>
      <c r="H23" s="37">
        <f t="shared" si="1"/>
        <v>0</v>
      </c>
      <c r="I23" s="38" t="str">
        <f t="shared" si="0"/>
        <v/>
      </c>
      <c r="J23" s="47" t="s">
        <v>20</v>
      </c>
      <c r="K23" s="48">
        <v>7.7</v>
      </c>
      <c r="L23" s="49" t="s">
        <v>10</v>
      </c>
      <c r="M23" s="4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s="21" customFormat="1" ht="20.100000000000001" customHeight="1" x14ac:dyDescent="0.25">
      <c r="A24" s="31"/>
      <c r="B24" s="32"/>
      <c r="C24" s="33"/>
      <c r="D24" s="34"/>
      <c r="E24" s="35"/>
      <c r="F24" s="36"/>
      <c r="G24" s="36"/>
      <c r="H24" s="37">
        <f t="shared" si="1"/>
        <v>0</v>
      </c>
      <c r="I24" s="38" t="str">
        <f t="shared" si="0"/>
        <v/>
      </c>
      <c r="J24" s="50" t="s">
        <v>19</v>
      </c>
      <c r="K24" s="51">
        <v>8.1</v>
      </c>
      <c r="L24" s="52" t="s">
        <v>0</v>
      </c>
      <c r="M24" s="56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s="21" customFormat="1" ht="20.100000000000001" customHeight="1" x14ac:dyDescent="0.2">
      <c r="A25" s="31"/>
      <c r="B25" s="32"/>
      <c r="C25" s="33"/>
      <c r="D25" s="34"/>
      <c r="E25" s="35"/>
      <c r="F25" s="36"/>
      <c r="G25" s="36"/>
      <c r="H25" s="37">
        <f t="shared" si="1"/>
        <v>0</v>
      </c>
      <c r="I25" s="38" t="str">
        <f t="shared" si="0"/>
        <v/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s="21" customFormat="1" ht="20.100000000000001" customHeight="1" x14ac:dyDescent="0.2">
      <c r="A26" s="31"/>
      <c r="B26" s="32"/>
      <c r="C26" s="33"/>
      <c r="D26" s="34"/>
      <c r="E26" s="35"/>
      <c r="F26" s="36"/>
      <c r="G26" s="36"/>
      <c r="H26" s="37">
        <f t="shared" si="1"/>
        <v>0</v>
      </c>
      <c r="I26" s="38" t="str">
        <f t="shared" si="0"/>
        <v/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s="21" customFormat="1" ht="20.100000000000001" customHeight="1" x14ac:dyDescent="0.2">
      <c r="A27" s="31"/>
      <c r="B27" s="32"/>
      <c r="C27" s="33"/>
      <c r="D27" s="34"/>
      <c r="E27" s="35"/>
      <c r="F27" s="36"/>
      <c r="G27" s="36"/>
      <c r="H27" s="37">
        <f t="shared" si="1"/>
        <v>0</v>
      </c>
      <c r="I27" s="38" t="str">
        <f t="shared" si="0"/>
        <v/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s="21" customFormat="1" ht="20.100000000000001" customHeight="1" x14ac:dyDescent="0.2">
      <c r="A28" s="31"/>
      <c r="B28" s="32"/>
      <c r="C28" s="33"/>
      <c r="D28" s="34"/>
      <c r="E28" s="35"/>
      <c r="F28" s="36"/>
      <c r="G28" s="36"/>
      <c r="H28" s="37">
        <f t="shared" si="1"/>
        <v>0</v>
      </c>
      <c r="I28" s="38" t="str">
        <f t="shared" si="0"/>
        <v/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s="21" customFormat="1" ht="20.100000000000001" customHeight="1" x14ac:dyDescent="0.2">
      <c r="A29" s="31"/>
      <c r="B29" s="32"/>
      <c r="C29" s="33"/>
      <c r="D29" s="34"/>
      <c r="E29" s="35"/>
      <c r="F29" s="36"/>
      <c r="G29" s="36"/>
      <c r="H29" s="37">
        <f t="shared" si="1"/>
        <v>0</v>
      </c>
      <c r="I29" s="38" t="str">
        <f t="shared" si="0"/>
        <v/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s="21" customFormat="1" ht="20.100000000000001" customHeight="1" x14ac:dyDescent="0.2">
      <c r="A30" s="31"/>
      <c r="B30" s="32"/>
      <c r="C30" s="33"/>
      <c r="D30" s="34"/>
      <c r="E30" s="35"/>
      <c r="F30" s="36"/>
      <c r="G30" s="36"/>
      <c r="H30" s="37">
        <f t="shared" si="1"/>
        <v>0</v>
      </c>
      <c r="I30" s="38" t="str">
        <f t="shared" si="0"/>
        <v/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s="21" customFormat="1" ht="20.100000000000001" customHeight="1" x14ac:dyDescent="0.2">
      <c r="A31" s="31"/>
      <c r="B31" s="32"/>
      <c r="C31" s="33"/>
      <c r="D31" s="34"/>
      <c r="E31" s="35"/>
      <c r="F31" s="36"/>
      <c r="G31" s="36"/>
      <c r="H31" s="37">
        <f t="shared" si="1"/>
        <v>0</v>
      </c>
      <c r="I31" s="38" t="str">
        <f t="shared" si="0"/>
        <v/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s="21" customFormat="1" ht="20.100000000000001" customHeight="1" x14ac:dyDescent="0.2">
      <c r="A32" s="31"/>
      <c r="B32" s="32"/>
      <c r="C32" s="33"/>
      <c r="D32" s="34"/>
      <c r="E32" s="35"/>
      <c r="F32" s="36"/>
      <c r="G32" s="36"/>
      <c r="H32" s="37">
        <f t="shared" si="1"/>
        <v>0</v>
      </c>
      <c r="I32" s="38" t="str">
        <f t="shared" si="0"/>
        <v/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s="21" customFormat="1" ht="20.100000000000001" customHeight="1" x14ac:dyDescent="0.2">
      <c r="A33" s="31"/>
      <c r="B33" s="32"/>
      <c r="C33" s="33"/>
      <c r="D33" s="34"/>
      <c r="E33" s="35"/>
      <c r="F33" s="36"/>
      <c r="G33" s="36"/>
      <c r="H33" s="37">
        <f t="shared" si="1"/>
        <v>0</v>
      </c>
      <c r="I33" s="38" t="str">
        <f t="shared" si="0"/>
        <v/>
      </c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s="21" customFormat="1" ht="20.100000000000001" customHeight="1" x14ac:dyDescent="0.2">
      <c r="A34" s="31"/>
      <c r="B34" s="32"/>
      <c r="C34" s="33"/>
      <c r="D34" s="34"/>
      <c r="E34" s="35"/>
      <c r="F34" s="36"/>
      <c r="G34" s="36"/>
      <c r="H34" s="37">
        <f t="shared" si="1"/>
        <v>0</v>
      </c>
      <c r="I34" s="38" t="str">
        <f t="shared" si="0"/>
        <v/>
      </c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s="21" customFormat="1" ht="20.100000000000001" customHeight="1" x14ac:dyDescent="0.2">
      <c r="A35" s="31"/>
      <c r="B35" s="32"/>
      <c r="C35" s="33"/>
      <c r="D35" s="34"/>
      <c r="E35" s="35"/>
      <c r="F35" s="36"/>
      <c r="G35" s="36"/>
      <c r="H35" s="37">
        <f t="shared" si="1"/>
        <v>0</v>
      </c>
      <c r="I35" s="38" t="str">
        <f t="shared" si="0"/>
        <v/>
      </c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s="21" customFormat="1" ht="20.100000000000001" customHeight="1" x14ac:dyDescent="0.2">
      <c r="A36" s="31"/>
      <c r="B36" s="32"/>
      <c r="C36" s="33"/>
      <c r="D36" s="34"/>
      <c r="E36" s="35"/>
      <c r="F36" s="36"/>
      <c r="G36" s="36"/>
      <c r="H36" s="37">
        <f t="shared" si="1"/>
        <v>0</v>
      </c>
      <c r="I36" s="38" t="str">
        <f t="shared" si="0"/>
        <v/>
      </c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s="21" customFormat="1" ht="20.100000000000001" customHeight="1" x14ac:dyDescent="0.2">
      <c r="A37" s="31"/>
      <c r="B37" s="32"/>
      <c r="C37" s="33"/>
      <c r="D37" s="34"/>
      <c r="E37" s="35"/>
      <c r="F37" s="36"/>
      <c r="G37" s="36"/>
      <c r="H37" s="37">
        <f t="shared" si="1"/>
        <v>0</v>
      </c>
      <c r="I37" s="38" t="str">
        <f t="shared" si="0"/>
        <v/>
      </c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s="21" customFormat="1" ht="20.100000000000001" customHeight="1" x14ac:dyDescent="0.2">
      <c r="A38" s="31"/>
      <c r="B38" s="32"/>
      <c r="C38" s="33"/>
      <c r="D38" s="34"/>
      <c r="E38" s="35"/>
      <c r="F38" s="36"/>
      <c r="G38" s="36"/>
      <c r="H38" s="37">
        <f t="shared" si="1"/>
        <v>0</v>
      </c>
      <c r="I38" s="38" t="str">
        <f t="shared" si="0"/>
        <v/>
      </c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s="21" customFormat="1" ht="20.100000000000001" customHeight="1" x14ac:dyDescent="0.2">
      <c r="A39" s="31"/>
      <c r="B39" s="32"/>
      <c r="C39" s="33"/>
      <c r="D39" s="34"/>
      <c r="E39" s="35"/>
      <c r="F39" s="36"/>
      <c r="G39" s="36"/>
      <c r="H39" s="37">
        <f t="shared" si="1"/>
        <v>0</v>
      </c>
      <c r="I39" s="38" t="str">
        <f t="shared" si="0"/>
        <v/>
      </c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s="21" customFormat="1" ht="20.100000000000001" customHeight="1" x14ac:dyDescent="0.2">
      <c r="A40" s="31"/>
      <c r="B40" s="32"/>
      <c r="C40" s="33"/>
      <c r="D40" s="34"/>
      <c r="E40" s="35"/>
      <c r="F40" s="36"/>
      <c r="G40" s="36"/>
      <c r="H40" s="37">
        <f t="shared" si="1"/>
        <v>0</v>
      </c>
      <c r="I40" s="38" t="str">
        <f t="shared" si="0"/>
        <v/>
      </c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s="21" customFormat="1" ht="20.100000000000001" customHeight="1" x14ac:dyDescent="0.2">
      <c r="A41" s="31"/>
      <c r="B41" s="32"/>
      <c r="C41" s="33"/>
      <c r="D41" s="34"/>
      <c r="E41" s="35"/>
      <c r="F41" s="36"/>
      <c r="G41" s="36"/>
      <c r="H41" s="37">
        <f t="shared" si="1"/>
        <v>0</v>
      </c>
      <c r="I41" s="38" t="str">
        <f t="shared" si="0"/>
        <v/>
      </c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s="21" customFormat="1" ht="20.100000000000001" customHeight="1" x14ac:dyDescent="0.2">
      <c r="A42" s="31"/>
      <c r="B42" s="32"/>
      <c r="C42" s="33"/>
      <c r="D42" s="34"/>
      <c r="E42" s="35"/>
      <c r="F42" s="36"/>
      <c r="G42" s="36"/>
      <c r="H42" s="37">
        <f t="shared" si="1"/>
        <v>0</v>
      </c>
      <c r="I42" s="38" t="str">
        <f t="shared" si="0"/>
        <v/>
      </c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s="21" customFormat="1" ht="20.100000000000001" customHeight="1" x14ac:dyDescent="0.2">
      <c r="A43" s="31"/>
      <c r="B43" s="32"/>
      <c r="C43" s="33"/>
      <c r="D43" s="34"/>
      <c r="E43" s="35"/>
      <c r="F43" s="36"/>
      <c r="G43" s="36"/>
      <c r="H43" s="37">
        <f t="shared" si="1"/>
        <v>0</v>
      </c>
      <c r="I43" s="38" t="str">
        <f t="shared" si="0"/>
        <v/>
      </c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s="21" customFormat="1" ht="20.100000000000001" customHeight="1" x14ac:dyDescent="0.2">
      <c r="A44" s="31"/>
      <c r="B44" s="32"/>
      <c r="C44" s="33"/>
      <c r="D44" s="34"/>
      <c r="E44" s="35"/>
      <c r="F44" s="36"/>
      <c r="G44" s="36"/>
      <c r="H44" s="37">
        <f t="shared" si="1"/>
        <v>0</v>
      </c>
      <c r="I44" s="38" t="str">
        <f t="shared" si="0"/>
        <v/>
      </c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s="21" customFormat="1" ht="20.100000000000001" customHeight="1" x14ac:dyDescent="0.2">
      <c r="A45" s="31"/>
      <c r="B45" s="32"/>
      <c r="C45" s="33"/>
      <c r="D45" s="34"/>
      <c r="E45" s="35"/>
      <c r="F45" s="36"/>
      <c r="G45" s="36"/>
      <c r="H45" s="37">
        <f t="shared" si="1"/>
        <v>0</v>
      </c>
      <c r="I45" s="38" t="str">
        <f t="shared" si="0"/>
        <v/>
      </c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s="21" customFormat="1" ht="20.100000000000001" customHeight="1" x14ac:dyDescent="0.2">
      <c r="A46" s="31"/>
      <c r="B46" s="32"/>
      <c r="C46" s="33"/>
      <c r="D46" s="34"/>
      <c r="E46" s="35"/>
      <c r="F46" s="36"/>
      <c r="G46" s="36"/>
      <c r="H46" s="37">
        <f t="shared" si="1"/>
        <v>0</v>
      </c>
      <c r="I46" s="38" t="str">
        <f t="shared" si="0"/>
        <v/>
      </c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s="21" customFormat="1" ht="20.100000000000001" customHeight="1" x14ac:dyDescent="0.2">
      <c r="A47" s="31"/>
      <c r="B47" s="32"/>
      <c r="C47" s="33"/>
      <c r="D47" s="34"/>
      <c r="E47" s="35"/>
      <c r="F47" s="36"/>
      <c r="G47" s="36"/>
      <c r="H47" s="37">
        <f t="shared" si="1"/>
        <v>0</v>
      </c>
      <c r="I47" s="38" t="str">
        <f t="shared" si="0"/>
        <v/>
      </c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s="21" customFormat="1" ht="20.100000000000001" customHeight="1" x14ac:dyDescent="0.2">
      <c r="A48" s="31"/>
      <c r="B48" s="32"/>
      <c r="C48" s="33"/>
      <c r="D48" s="34"/>
      <c r="E48" s="35"/>
      <c r="F48" s="36"/>
      <c r="G48" s="36"/>
      <c r="H48" s="37">
        <f t="shared" si="1"/>
        <v>0</v>
      </c>
      <c r="I48" s="38" t="str">
        <f t="shared" si="0"/>
        <v/>
      </c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s="21" customFormat="1" ht="20.100000000000001" customHeight="1" x14ac:dyDescent="0.2">
      <c r="A49" s="31"/>
      <c r="B49" s="32"/>
      <c r="C49" s="33"/>
      <c r="D49" s="34"/>
      <c r="E49" s="35"/>
      <c r="F49" s="36"/>
      <c r="G49" s="36"/>
      <c r="H49" s="37">
        <f t="shared" si="1"/>
        <v>0</v>
      </c>
      <c r="I49" s="38" t="str">
        <f t="shared" si="0"/>
        <v/>
      </c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s="21" customFormat="1" ht="20.100000000000001" customHeight="1" x14ac:dyDescent="0.2">
      <c r="A50" s="31"/>
      <c r="B50" s="32"/>
      <c r="C50" s="33"/>
      <c r="D50" s="34"/>
      <c r="E50" s="35"/>
      <c r="F50" s="36"/>
      <c r="G50" s="36"/>
      <c r="H50" s="37">
        <f t="shared" si="1"/>
        <v>0</v>
      </c>
      <c r="I50" s="38" t="str">
        <f t="shared" si="0"/>
        <v/>
      </c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s="21" customFormat="1" ht="20.100000000000001" customHeight="1" x14ac:dyDescent="0.2">
      <c r="A51" s="31"/>
      <c r="B51" s="32"/>
      <c r="C51" s="33"/>
      <c r="D51" s="34"/>
      <c r="E51" s="35"/>
      <c r="F51" s="36"/>
      <c r="G51" s="36"/>
      <c r="H51" s="37">
        <f t="shared" si="1"/>
        <v>0</v>
      </c>
      <c r="I51" s="38" t="str">
        <f t="shared" si="0"/>
        <v/>
      </c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s="21" customFormat="1" ht="20.100000000000001" customHeight="1" x14ac:dyDescent="0.2">
      <c r="A52" s="31"/>
      <c r="B52" s="32"/>
      <c r="C52" s="33"/>
      <c r="D52" s="34"/>
      <c r="E52" s="35"/>
      <c r="F52" s="36"/>
      <c r="G52" s="36"/>
      <c r="H52" s="37">
        <f t="shared" si="1"/>
        <v>0</v>
      </c>
      <c r="I52" s="38" t="str">
        <f t="shared" si="0"/>
        <v/>
      </c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s="21" customFormat="1" ht="20.100000000000001" customHeight="1" x14ac:dyDescent="0.2">
      <c r="A53" s="31"/>
      <c r="B53" s="32"/>
      <c r="C53" s="33"/>
      <c r="D53" s="34"/>
      <c r="E53" s="35"/>
      <c r="F53" s="36"/>
      <c r="G53" s="36"/>
      <c r="H53" s="37">
        <f t="shared" si="1"/>
        <v>0</v>
      </c>
      <c r="I53" s="38" t="str">
        <f t="shared" si="0"/>
        <v/>
      </c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s="21" customFormat="1" ht="20.100000000000001" customHeight="1" x14ac:dyDescent="0.2">
      <c r="A54" s="31"/>
      <c r="B54" s="32"/>
      <c r="C54" s="33"/>
      <c r="D54" s="34"/>
      <c r="E54" s="35"/>
      <c r="F54" s="36"/>
      <c r="G54" s="36"/>
      <c r="H54" s="37">
        <f t="shared" si="1"/>
        <v>0</v>
      </c>
      <c r="I54" s="38" t="str">
        <f t="shared" si="0"/>
        <v/>
      </c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s="21" customFormat="1" ht="20.100000000000001" customHeight="1" x14ac:dyDescent="0.2">
      <c r="A55" s="31"/>
      <c r="B55" s="32"/>
      <c r="C55" s="33"/>
      <c r="D55" s="34"/>
      <c r="E55" s="35"/>
      <c r="F55" s="36"/>
      <c r="G55" s="36"/>
      <c r="H55" s="37">
        <f t="shared" si="1"/>
        <v>0</v>
      </c>
      <c r="I55" s="38" t="str">
        <f t="shared" si="0"/>
        <v/>
      </c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s="21" customFormat="1" ht="20.100000000000001" customHeight="1" x14ac:dyDescent="0.2">
      <c r="A56" s="31"/>
      <c r="B56" s="32"/>
      <c r="C56" s="33"/>
      <c r="D56" s="34"/>
      <c r="E56" s="35"/>
      <c r="F56" s="36"/>
      <c r="G56" s="36"/>
      <c r="H56" s="37">
        <f t="shared" si="1"/>
        <v>0</v>
      </c>
      <c r="I56" s="38" t="str">
        <f t="shared" si="0"/>
        <v/>
      </c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s="21" customFormat="1" ht="20.100000000000001" customHeight="1" x14ac:dyDescent="0.2">
      <c r="A57" s="31"/>
      <c r="B57" s="32"/>
      <c r="C57" s="33"/>
      <c r="D57" s="34"/>
      <c r="E57" s="35"/>
      <c r="F57" s="36"/>
      <c r="G57" s="36"/>
      <c r="H57" s="37">
        <f t="shared" si="1"/>
        <v>0</v>
      </c>
      <c r="I57" s="38" t="str">
        <f t="shared" si="0"/>
        <v/>
      </c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s="21" customFormat="1" ht="20.100000000000001" customHeight="1" x14ac:dyDescent="0.2">
      <c r="A58" s="31"/>
      <c r="B58" s="32"/>
      <c r="C58" s="33"/>
      <c r="D58" s="34"/>
      <c r="E58" s="35"/>
      <c r="F58" s="36"/>
      <c r="G58" s="36"/>
      <c r="H58" s="37">
        <f t="shared" si="1"/>
        <v>0</v>
      </c>
      <c r="I58" s="38" t="str">
        <f t="shared" si="0"/>
        <v/>
      </c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s="21" customFormat="1" ht="20.100000000000001" customHeight="1" x14ac:dyDescent="0.2">
      <c r="A59" s="31"/>
      <c r="B59" s="32"/>
      <c r="C59" s="33"/>
      <c r="D59" s="34"/>
      <c r="E59" s="35"/>
      <c r="F59" s="36"/>
      <c r="G59" s="36"/>
      <c r="H59" s="37">
        <f t="shared" si="1"/>
        <v>0</v>
      </c>
      <c r="I59" s="38" t="str">
        <f t="shared" si="0"/>
        <v/>
      </c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s="21" customFormat="1" ht="20.100000000000001" customHeight="1" x14ac:dyDescent="0.2">
      <c r="A60" s="31"/>
      <c r="B60" s="32"/>
      <c r="C60" s="33"/>
      <c r="D60" s="34"/>
      <c r="E60" s="35"/>
      <c r="F60" s="36"/>
      <c r="G60" s="36"/>
      <c r="H60" s="37">
        <f t="shared" si="1"/>
        <v>0</v>
      </c>
      <c r="I60" s="38" t="str">
        <f t="shared" si="0"/>
        <v/>
      </c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s="21" customFormat="1" ht="20.100000000000001" customHeight="1" x14ac:dyDescent="0.2">
      <c r="A61" s="31"/>
      <c r="B61" s="32"/>
      <c r="C61" s="33"/>
      <c r="D61" s="34"/>
      <c r="E61" s="35"/>
      <c r="F61" s="36"/>
      <c r="G61" s="36"/>
      <c r="H61" s="37">
        <f t="shared" si="1"/>
        <v>0</v>
      </c>
      <c r="I61" s="38" t="str">
        <f t="shared" si="0"/>
        <v/>
      </c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s="21" customFormat="1" ht="20.100000000000001" customHeight="1" x14ac:dyDescent="0.2">
      <c r="A62" s="31"/>
      <c r="B62" s="32"/>
      <c r="C62" s="33"/>
      <c r="D62" s="34"/>
      <c r="E62" s="35"/>
      <c r="F62" s="36"/>
      <c r="G62" s="36"/>
      <c r="H62" s="37">
        <f t="shared" si="1"/>
        <v>0</v>
      </c>
      <c r="I62" s="38" t="str">
        <f t="shared" si="0"/>
        <v/>
      </c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s="21" customFormat="1" ht="20.100000000000001" customHeight="1" x14ac:dyDescent="0.2">
      <c r="A63" s="31"/>
      <c r="B63" s="32"/>
      <c r="C63" s="33"/>
      <c r="D63" s="34"/>
      <c r="E63" s="35"/>
      <c r="F63" s="36"/>
      <c r="G63" s="36"/>
      <c r="H63" s="37">
        <f t="shared" si="1"/>
        <v>0</v>
      </c>
      <c r="I63" s="38" t="str">
        <f t="shared" si="0"/>
        <v/>
      </c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s="21" customFormat="1" ht="20.100000000000001" customHeight="1" x14ac:dyDescent="0.2">
      <c r="A64" s="31"/>
      <c r="B64" s="32"/>
      <c r="C64" s="33"/>
      <c r="D64" s="34"/>
      <c r="E64" s="35"/>
      <c r="F64" s="36"/>
      <c r="G64" s="36"/>
      <c r="H64" s="37">
        <f t="shared" si="1"/>
        <v>0</v>
      </c>
      <c r="I64" s="38" t="str">
        <f t="shared" si="0"/>
        <v/>
      </c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s="21" customFormat="1" ht="20.100000000000001" customHeight="1" x14ac:dyDescent="0.2">
      <c r="A65" s="31"/>
      <c r="B65" s="32"/>
      <c r="C65" s="33"/>
      <c r="D65" s="34"/>
      <c r="E65" s="35"/>
      <c r="F65" s="36"/>
      <c r="G65" s="36"/>
      <c r="H65" s="37">
        <f t="shared" si="1"/>
        <v>0</v>
      </c>
      <c r="I65" s="38" t="str">
        <f t="shared" ref="I65:I128" si="2">IF(D65&gt;2999,IF(D65&lt;4000,VLOOKUP(E65,$K$5:$L$10,2),IF(D65&gt;3999,IF(D65&lt;5000,VLOOKUP(E65,$K$12:$L$17,2),IF(D65&gt;4999,VLOOKUP(E65,$K$19:$L$24,2))))),"")</f>
        <v/>
      </c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s="21" customFormat="1" ht="20.100000000000001" customHeight="1" x14ac:dyDescent="0.2">
      <c r="A66" s="31"/>
      <c r="B66" s="32"/>
      <c r="C66" s="33"/>
      <c r="D66" s="34"/>
      <c r="E66" s="35"/>
      <c r="F66" s="36"/>
      <c r="G66" s="36"/>
      <c r="H66" s="37">
        <f t="shared" ref="H66:H129" si="3">IF(H65="","",H65+F66-G66)</f>
        <v>0</v>
      </c>
      <c r="I66" s="38" t="str">
        <f t="shared" si="2"/>
        <v/>
      </c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s="21" customFormat="1" ht="20.100000000000001" customHeight="1" x14ac:dyDescent="0.2">
      <c r="A67" s="31"/>
      <c r="B67" s="32"/>
      <c r="C67" s="33"/>
      <c r="D67" s="34"/>
      <c r="E67" s="35"/>
      <c r="F67" s="36"/>
      <c r="G67" s="36"/>
      <c r="H67" s="37">
        <f t="shared" si="3"/>
        <v>0</v>
      </c>
      <c r="I67" s="38" t="str">
        <f t="shared" si="2"/>
        <v/>
      </c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s="21" customFormat="1" ht="20.100000000000001" customHeight="1" x14ac:dyDescent="0.2">
      <c r="A68" s="31"/>
      <c r="B68" s="32"/>
      <c r="C68" s="33"/>
      <c r="D68" s="34"/>
      <c r="E68" s="35"/>
      <c r="F68" s="36"/>
      <c r="G68" s="36"/>
      <c r="H68" s="37">
        <f t="shared" si="3"/>
        <v>0</v>
      </c>
      <c r="I68" s="38" t="str">
        <f t="shared" si="2"/>
        <v/>
      </c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s="21" customFormat="1" ht="20.100000000000001" customHeight="1" x14ac:dyDescent="0.2">
      <c r="A69" s="31"/>
      <c r="B69" s="32"/>
      <c r="C69" s="33"/>
      <c r="D69" s="34"/>
      <c r="E69" s="35"/>
      <c r="F69" s="36"/>
      <c r="G69" s="36"/>
      <c r="H69" s="37">
        <f t="shared" si="3"/>
        <v>0</v>
      </c>
      <c r="I69" s="38" t="str">
        <f t="shared" si="2"/>
        <v/>
      </c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s="21" customFormat="1" ht="20.100000000000001" customHeight="1" x14ac:dyDescent="0.2">
      <c r="A70" s="31"/>
      <c r="B70" s="32"/>
      <c r="C70" s="33"/>
      <c r="D70" s="34"/>
      <c r="E70" s="35"/>
      <c r="F70" s="36"/>
      <c r="G70" s="36"/>
      <c r="H70" s="37">
        <f t="shared" si="3"/>
        <v>0</v>
      </c>
      <c r="I70" s="38" t="str">
        <f t="shared" si="2"/>
        <v/>
      </c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s="21" customFormat="1" ht="20.100000000000001" customHeight="1" x14ac:dyDescent="0.2">
      <c r="A71" s="31"/>
      <c r="B71" s="32"/>
      <c r="C71" s="33"/>
      <c r="D71" s="34"/>
      <c r="E71" s="35"/>
      <c r="F71" s="36"/>
      <c r="G71" s="36"/>
      <c r="H71" s="37">
        <f t="shared" si="3"/>
        <v>0</v>
      </c>
      <c r="I71" s="38" t="str">
        <f t="shared" si="2"/>
        <v/>
      </c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s="21" customFormat="1" ht="20.100000000000001" customHeight="1" x14ac:dyDescent="0.2">
      <c r="A72" s="31"/>
      <c r="B72" s="32"/>
      <c r="C72" s="33"/>
      <c r="D72" s="34"/>
      <c r="E72" s="35"/>
      <c r="F72" s="36"/>
      <c r="G72" s="36"/>
      <c r="H72" s="37">
        <f t="shared" si="3"/>
        <v>0</v>
      </c>
      <c r="I72" s="38" t="str">
        <f t="shared" si="2"/>
        <v/>
      </c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s="21" customFormat="1" ht="20.100000000000001" customHeight="1" x14ac:dyDescent="0.2">
      <c r="A73" s="31"/>
      <c r="B73" s="32"/>
      <c r="C73" s="33"/>
      <c r="D73" s="34"/>
      <c r="E73" s="35"/>
      <c r="F73" s="36"/>
      <c r="G73" s="36"/>
      <c r="H73" s="37">
        <f t="shared" si="3"/>
        <v>0</v>
      </c>
      <c r="I73" s="38" t="str">
        <f t="shared" si="2"/>
        <v/>
      </c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s="21" customFormat="1" ht="20.100000000000001" customHeight="1" x14ac:dyDescent="0.2">
      <c r="A74" s="31"/>
      <c r="B74" s="32"/>
      <c r="C74" s="33"/>
      <c r="D74" s="34"/>
      <c r="E74" s="35"/>
      <c r="F74" s="36"/>
      <c r="G74" s="36"/>
      <c r="H74" s="37">
        <f t="shared" si="3"/>
        <v>0</v>
      </c>
      <c r="I74" s="38" t="str">
        <f t="shared" si="2"/>
        <v/>
      </c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s="21" customFormat="1" ht="20.100000000000001" customHeight="1" x14ac:dyDescent="0.2">
      <c r="A75" s="31"/>
      <c r="B75" s="32"/>
      <c r="C75" s="33"/>
      <c r="D75" s="34"/>
      <c r="E75" s="35"/>
      <c r="F75" s="36"/>
      <c r="G75" s="36"/>
      <c r="H75" s="37">
        <f t="shared" si="3"/>
        <v>0</v>
      </c>
      <c r="I75" s="38" t="str">
        <f t="shared" si="2"/>
        <v/>
      </c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s="21" customFormat="1" ht="20.100000000000001" customHeight="1" x14ac:dyDescent="0.2">
      <c r="A76" s="31"/>
      <c r="B76" s="32"/>
      <c r="C76" s="33"/>
      <c r="D76" s="34"/>
      <c r="E76" s="35"/>
      <c r="F76" s="36"/>
      <c r="G76" s="36"/>
      <c r="H76" s="37">
        <f t="shared" si="3"/>
        <v>0</v>
      </c>
      <c r="I76" s="38" t="str">
        <f t="shared" si="2"/>
        <v/>
      </c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s="21" customFormat="1" ht="20.100000000000001" customHeight="1" x14ac:dyDescent="0.2">
      <c r="A77" s="31"/>
      <c r="B77" s="32"/>
      <c r="C77" s="33"/>
      <c r="D77" s="34"/>
      <c r="E77" s="35"/>
      <c r="F77" s="36"/>
      <c r="G77" s="36"/>
      <c r="H77" s="37">
        <f t="shared" si="3"/>
        <v>0</v>
      </c>
      <c r="I77" s="38" t="str">
        <f t="shared" si="2"/>
        <v/>
      </c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s="21" customFormat="1" ht="20.100000000000001" customHeight="1" x14ac:dyDescent="0.2">
      <c r="A78" s="31"/>
      <c r="B78" s="32"/>
      <c r="C78" s="33"/>
      <c r="D78" s="34"/>
      <c r="E78" s="35"/>
      <c r="F78" s="36"/>
      <c r="G78" s="36"/>
      <c r="H78" s="37">
        <f t="shared" si="3"/>
        <v>0</v>
      </c>
      <c r="I78" s="38" t="str">
        <f t="shared" si="2"/>
        <v/>
      </c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s="21" customFormat="1" ht="20.100000000000001" customHeight="1" x14ac:dyDescent="0.2">
      <c r="A79" s="31"/>
      <c r="B79" s="32"/>
      <c r="C79" s="33"/>
      <c r="D79" s="34"/>
      <c r="E79" s="35"/>
      <c r="F79" s="36"/>
      <c r="G79" s="36"/>
      <c r="H79" s="37">
        <f t="shared" si="3"/>
        <v>0</v>
      </c>
      <c r="I79" s="38" t="str">
        <f t="shared" si="2"/>
        <v/>
      </c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s="21" customFormat="1" ht="20.100000000000001" customHeight="1" x14ac:dyDescent="0.2">
      <c r="A80" s="31"/>
      <c r="B80" s="32"/>
      <c r="C80" s="33"/>
      <c r="D80" s="34"/>
      <c r="E80" s="35"/>
      <c r="F80" s="36"/>
      <c r="G80" s="36"/>
      <c r="H80" s="37">
        <f t="shared" si="3"/>
        <v>0</v>
      </c>
      <c r="I80" s="38" t="str">
        <f t="shared" si="2"/>
        <v/>
      </c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s="21" customFormat="1" ht="20.100000000000001" customHeight="1" x14ac:dyDescent="0.2">
      <c r="A81" s="31"/>
      <c r="B81" s="32"/>
      <c r="C81" s="33"/>
      <c r="D81" s="34"/>
      <c r="E81" s="35"/>
      <c r="F81" s="36"/>
      <c r="G81" s="36"/>
      <c r="H81" s="37">
        <f t="shared" si="3"/>
        <v>0</v>
      </c>
      <c r="I81" s="38" t="str">
        <f t="shared" si="2"/>
        <v/>
      </c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s="21" customFormat="1" ht="20.100000000000001" customHeight="1" x14ac:dyDescent="0.2">
      <c r="A82" s="31"/>
      <c r="B82" s="32"/>
      <c r="C82" s="33"/>
      <c r="D82" s="34"/>
      <c r="E82" s="35"/>
      <c r="F82" s="36"/>
      <c r="G82" s="36"/>
      <c r="H82" s="37">
        <f t="shared" si="3"/>
        <v>0</v>
      </c>
      <c r="I82" s="38" t="str">
        <f t="shared" si="2"/>
        <v/>
      </c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s="21" customFormat="1" ht="20.100000000000001" customHeight="1" x14ac:dyDescent="0.2">
      <c r="A83" s="31"/>
      <c r="B83" s="32"/>
      <c r="C83" s="33"/>
      <c r="D83" s="34"/>
      <c r="E83" s="35"/>
      <c r="F83" s="36"/>
      <c r="G83" s="36"/>
      <c r="H83" s="37">
        <f t="shared" si="3"/>
        <v>0</v>
      </c>
      <c r="I83" s="38" t="str">
        <f t="shared" si="2"/>
        <v/>
      </c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s="21" customFormat="1" ht="20.100000000000001" customHeight="1" x14ac:dyDescent="0.2">
      <c r="A84" s="31"/>
      <c r="B84" s="32"/>
      <c r="C84" s="33"/>
      <c r="D84" s="34"/>
      <c r="E84" s="35"/>
      <c r="F84" s="36"/>
      <c r="G84" s="36"/>
      <c r="H84" s="37">
        <f t="shared" si="3"/>
        <v>0</v>
      </c>
      <c r="I84" s="38" t="str">
        <f t="shared" si="2"/>
        <v/>
      </c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s="21" customFormat="1" ht="20.100000000000001" customHeight="1" x14ac:dyDescent="0.2">
      <c r="A85" s="31"/>
      <c r="B85" s="32"/>
      <c r="C85" s="33"/>
      <c r="D85" s="34"/>
      <c r="E85" s="35"/>
      <c r="F85" s="36"/>
      <c r="G85" s="36"/>
      <c r="H85" s="37">
        <f t="shared" si="3"/>
        <v>0</v>
      </c>
      <c r="I85" s="38" t="str">
        <f t="shared" si="2"/>
        <v/>
      </c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s="21" customFormat="1" ht="20.100000000000001" customHeight="1" x14ac:dyDescent="0.2">
      <c r="A86" s="31"/>
      <c r="B86" s="32"/>
      <c r="C86" s="33"/>
      <c r="D86" s="34"/>
      <c r="E86" s="35"/>
      <c r="F86" s="36"/>
      <c r="G86" s="36"/>
      <c r="H86" s="37">
        <f t="shared" si="3"/>
        <v>0</v>
      </c>
      <c r="I86" s="38" t="str">
        <f t="shared" si="2"/>
        <v/>
      </c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s="21" customFormat="1" ht="20.100000000000001" customHeight="1" x14ac:dyDescent="0.2">
      <c r="A87" s="31"/>
      <c r="B87" s="32"/>
      <c r="C87" s="33"/>
      <c r="D87" s="34"/>
      <c r="E87" s="35"/>
      <c r="F87" s="36"/>
      <c r="G87" s="36"/>
      <c r="H87" s="37">
        <f t="shared" si="3"/>
        <v>0</v>
      </c>
      <c r="I87" s="38" t="str">
        <f t="shared" si="2"/>
        <v/>
      </c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s="21" customFormat="1" ht="20.100000000000001" customHeight="1" x14ac:dyDescent="0.2">
      <c r="A88" s="31"/>
      <c r="B88" s="32"/>
      <c r="C88" s="33"/>
      <c r="D88" s="34"/>
      <c r="E88" s="35"/>
      <c r="F88" s="36"/>
      <c r="G88" s="36"/>
      <c r="H88" s="37">
        <f t="shared" si="3"/>
        <v>0</v>
      </c>
      <c r="I88" s="38" t="str">
        <f t="shared" si="2"/>
        <v/>
      </c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s="21" customFormat="1" ht="20.100000000000001" customHeight="1" x14ac:dyDescent="0.2">
      <c r="A89" s="31"/>
      <c r="B89" s="32"/>
      <c r="C89" s="33"/>
      <c r="D89" s="34"/>
      <c r="E89" s="35"/>
      <c r="F89" s="36"/>
      <c r="G89" s="36"/>
      <c r="H89" s="37">
        <f t="shared" si="3"/>
        <v>0</v>
      </c>
      <c r="I89" s="38" t="str">
        <f t="shared" si="2"/>
        <v/>
      </c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s="21" customFormat="1" ht="20.100000000000001" customHeight="1" x14ac:dyDescent="0.2">
      <c r="A90" s="31"/>
      <c r="B90" s="32"/>
      <c r="C90" s="33"/>
      <c r="D90" s="34"/>
      <c r="E90" s="35"/>
      <c r="F90" s="36"/>
      <c r="G90" s="36"/>
      <c r="H90" s="37">
        <f t="shared" si="3"/>
        <v>0</v>
      </c>
      <c r="I90" s="38" t="str">
        <f t="shared" si="2"/>
        <v/>
      </c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s="21" customFormat="1" ht="20.100000000000001" customHeight="1" x14ac:dyDescent="0.2">
      <c r="A91" s="31"/>
      <c r="B91" s="32"/>
      <c r="C91" s="33"/>
      <c r="D91" s="34"/>
      <c r="E91" s="35"/>
      <c r="F91" s="36"/>
      <c r="G91" s="36"/>
      <c r="H91" s="37">
        <f t="shared" si="3"/>
        <v>0</v>
      </c>
      <c r="I91" s="38" t="str">
        <f t="shared" si="2"/>
        <v/>
      </c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s="21" customFormat="1" ht="20.100000000000001" customHeight="1" x14ac:dyDescent="0.2">
      <c r="A92" s="31"/>
      <c r="B92" s="32"/>
      <c r="C92" s="33"/>
      <c r="D92" s="34"/>
      <c r="E92" s="35"/>
      <c r="F92" s="36"/>
      <c r="G92" s="36"/>
      <c r="H92" s="37">
        <f t="shared" si="3"/>
        <v>0</v>
      </c>
      <c r="I92" s="38" t="str">
        <f t="shared" si="2"/>
        <v/>
      </c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s="21" customFormat="1" ht="20.100000000000001" customHeight="1" x14ac:dyDescent="0.2">
      <c r="A93" s="31"/>
      <c r="B93" s="32"/>
      <c r="C93" s="33"/>
      <c r="D93" s="34"/>
      <c r="E93" s="35"/>
      <c r="F93" s="36"/>
      <c r="G93" s="36"/>
      <c r="H93" s="37">
        <f t="shared" si="3"/>
        <v>0</v>
      </c>
      <c r="I93" s="38" t="str">
        <f t="shared" si="2"/>
        <v/>
      </c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s="21" customFormat="1" ht="20.100000000000001" customHeight="1" x14ac:dyDescent="0.2">
      <c r="A94" s="31"/>
      <c r="B94" s="32"/>
      <c r="C94" s="33"/>
      <c r="D94" s="34"/>
      <c r="E94" s="35"/>
      <c r="F94" s="36"/>
      <c r="G94" s="36"/>
      <c r="H94" s="37">
        <f t="shared" si="3"/>
        <v>0</v>
      </c>
      <c r="I94" s="38" t="str">
        <f t="shared" si="2"/>
        <v/>
      </c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s="21" customFormat="1" ht="20.100000000000001" customHeight="1" x14ac:dyDescent="0.2">
      <c r="A95" s="31"/>
      <c r="B95" s="32"/>
      <c r="C95" s="33"/>
      <c r="D95" s="34"/>
      <c r="E95" s="35"/>
      <c r="F95" s="36"/>
      <c r="G95" s="36"/>
      <c r="H95" s="37">
        <f t="shared" si="3"/>
        <v>0</v>
      </c>
      <c r="I95" s="38" t="str">
        <f t="shared" si="2"/>
        <v/>
      </c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s="21" customFormat="1" ht="20.100000000000001" customHeight="1" x14ac:dyDescent="0.2">
      <c r="A96" s="31"/>
      <c r="B96" s="32"/>
      <c r="C96" s="33"/>
      <c r="D96" s="34"/>
      <c r="E96" s="35"/>
      <c r="F96" s="36"/>
      <c r="G96" s="36"/>
      <c r="H96" s="37">
        <f t="shared" si="3"/>
        <v>0</v>
      </c>
      <c r="I96" s="38" t="str">
        <f t="shared" si="2"/>
        <v/>
      </c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s="21" customFormat="1" ht="20.100000000000001" customHeight="1" x14ac:dyDescent="0.2">
      <c r="A97" s="31"/>
      <c r="B97" s="32"/>
      <c r="C97" s="33"/>
      <c r="D97" s="34"/>
      <c r="E97" s="35"/>
      <c r="F97" s="36"/>
      <c r="G97" s="36"/>
      <c r="H97" s="37">
        <f t="shared" si="3"/>
        <v>0</v>
      </c>
      <c r="I97" s="38" t="str">
        <f t="shared" si="2"/>
        <v/>
      </c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s="21" customFormat="1" ht="20.100000000000001" customHeight="1" x14ac:dyDescent="0.2">
      <c r="A98" s="31"/>
      <c r="B98" s="32"/>
      <c r="C98" s="33"/>
      <c r="D98" s="34"/>
      <c r="E98" s="35"/>
      <c r="F98" s="36"/>
      <c r="G98" s="36"/>
      <c r="H98" s="37">
        <f t="shared" si="3"/>
        <v>0</v>
      </c>
      <c r="I98" s="38" t="str">
        <f t="shared" si="2"/>
        <v/>
      </c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s="21" customFormat="1" ht="20.100000000000001" customHeight="1" x14ac:dyDescent="0.2">
      <c r="A99" s="31"/>
      <c r="B99" s="32"/>
      <c r="C99" s="33"/>
      <c r="D99" s="34"/>
      <c r="E99" s="35"/>
      <c r="F99" s="36"/>
      <c r="G99" s="36"/>
      <c r="H99" s="37">
        <f t="shared" si="3"/>
        <v>0</v>
      </c>
      <c r="I99" s="38" t="str">
        <f t="shared" si="2"/>
        <v/>
      </c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s="21" customFormat="1" ht="20.100000000000001" customHeight="1" x14ac:dyDescent="0.2">
      <c r="A100" s="31"/>
      <c r="B100" s="32"/>
      <c r="C100" s="33"/>
      <c r="D100" s="34"/>
      <c r="E100" s="35"/>
      <c r="F100" s="36"/>
      <c r="G100" s="36"/>
      <c r="H100" s="37">
        <f t="shared" si="3"/>
        <v>0</v>
      </c>
      <c r="I100" s="38" t="str">
        <f t="shared" si="2"/>
        <v/>
      </c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s="21" customFormat="1" ht="20.100000000000001" customHeight="1" x14ac:dyDescent="0.2">
      <c r="A101" s="31"/>
      <c r="B101" s="32"/>
      <c r="C101" s="33"/>
      <c r="D101" s="34"/>
      <c r="E101" s="35"/>
      <c r="F101" s="36"/>
      <c r="G101" s="36"/>
      <c r="H101" s="37">
        <f t="shared" si="3"/>
        <v>0</v>
      </c>
      <c r="I101" s="38" t="str">
        <f t="shared" si="2"/>
        <v/>
      </c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s="21" customFormat="1" ht="20.100000000000001" customHeight="1" x14ac:dyDescent="0.2">
      <c r="A102" s="31"/>
      <c r="B102" s="32"/>
      <c r="C102" s="33"/>
      <c r="D102" s="34"/>
      <c r="E102" s="35"/>
      <c r="F102" s="36"/>
      <c r="G102" s="36"/>
      <c r="H102" s="37">
        <f t="shared" si="3"/>
        <v>0</v>
      </c>
      <c r="I102" s="38" t="str">
        <f t="shared" si="2"/>
        <v/>
      </c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s="21" customFormat="1" ht="20.100000000000001" customHeight="1" x14ac:dyDescent="0.2">
      <c r="A103" s="31"/>
      <c r="B103" s="32"/>
      <c r="C103" s="33"/>
      <c r="D103" s="34"/>
      <c r="E103" s="35"/>
      <c r="F103" s="36"/>
      <c r="G103" s="36"/>
      <c r="H103" s="37">
        <f t="shared" si="3"/>
        <v>0</v>
      </c>
      <c r="I103" s="38" t="str">
        <f t="shared" si="2"/>
        <v/>
      </c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s="21" customFormat="1" ht="20.100000000000001" customHeight="1" x14ac:dyDescent="0.2">
      <c r="A104" s="31"/>
      <c r="B104" s="32"/>
      <c r="C104" s="33"/>
      <c r="D104" s="34"/>
      <c r="E104" s="35"/>
      <c r="F104" s="36"/>
      <c r="G104" s="36"/>
      <c r="H104" s="37">
        <f t="shared" si="3"/>
        <v>0</v>
      </c>
      <c r="I104" s="38" t="str">
        <f t="shared" si="2"/>
        <v/>
      </c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s="21" customFormat="1" ht="20.100000000000001" customHeight="1" x14ac:dyDescent="0.2">
      <c r="A105" s="31"/>
      <c r="B105" s="32"/>
      <c r="C105" s="33"/>
      <c r="D105" s="34"/>
      <c r="E105" s="35"/>
      <c r="F105" s="36"/>
      <c r="G105" s="36"/>
      <c r="H105" s="37">
        <f t="shared" si="3"/>
        <v>0</v>
      </c>
      <c r="I105" s="38" t="str">
        <f t="shared" si="2"/>
        <v/>
      </c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s="21" customFormat="1" ht="20.100000000000001" customHeight="1" x14ac:dyDescent="0.2">
      <c r="A106" s="31"/>
      <c r="B106" s="32"/>
      <c r="C106" s="33"/>
      <c r="D106" s="34"/>
      <c r="E106" s="35"/>
      <c r="F106" s="36"/>
      <c r="G106" s="36"/>
      <c r="H106" s="37">
        <f t="shared" si="3"/>
        <v>0</v>
      </c>
      <c r="I106" s="38" t="str">
        <f t="shared" si="2"/>
        <v/>
      </c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s="21" customFormat="1" ht="20.100000000000001" customHeight="1" x14ac:dyDescent="0.2">
      <c r="A107" s="31"/>
      <c r="B107" s="32"/>
      <c r="C107" s="33"/>
      <c r="D107" s="34"/>
      <c r="E107" s="35"/>
      <c r="F107" s="36"/>
      <c r="G107" s="36"/>
      <c r="H107" s="37">
        <f t="shared" si="3"/>
        <v>0</v>
      </c>
      <c r="I107" s="38" t="str">
        <f t="shared" si="2"/>
        <v/>
      </c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s="21" customFormat="1" ht="20.100000000000001" customHeight="1" x14ac:dyDescent="0.2">
      <c r="A108" s="31"/>
      <c r="B108" s="32"/>
      <c r="C108" s="33"/>
      <c r="D108" s="34"/>
      <c r="E108" s="35"/>
      <c r="F108" s="36"/>
      <c r="G108" s="36"/>
      <c r="H108" s="37">
        <f t="shared" si="3"/>
        <v>0</v>
      </c>
      <c r="I108" s="38" t="str">
        <f t="shared" si="2"/>
        <v/>
      </c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s="21" customFormat="1" ht="20.100000000000001" customHeight="1" x14ac:dyDescent="0.2">
      <c r="A109" s="31"/>
      <c r="B109" s="32"/>
      <c r="C109" s="33"/>
      <c r="D109" s="34"/>
      <c r="E109" s="35"/>
      <c r="F109" s="36"/>
      <c r="G109" s="36"/>
      <c r="H109" s="37">
        <f t="shared" si="3"/>
        <v>0</v>
      </c>
      <c r="I109" s="38" t="str">
        <f t="shared" si="2"/>
        <v/>
      </c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s="21" customFormat="1" ht="20.100000000000001" customHeight="1" x14ac:dyDescent="0.2">
      <c r="A110" s="31"/>
      <c r="B110" s="32"/>
      <c r="C110" s="33"/>
      <c r="D110" s="34"/>
      <c r="E110" s="35"/>
      <c r="F110" s="36"/>
      <c r="G110" s="36"/>
      <c r="H110" s="37">
        <f t="shared" si="3"/>
        <v>0</v>
      </c>
      <c r="I110" s="38" t="str">
        <f t="shared" si="2"/>
        <v/>
      </c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s="21" customFormat="1" ht="20.100000000000001" customHeight="1" x14ac:dyDescent="0.2">
      <c r="A111" s="31"/>
      <c r="B111" s="32"/>
      <c r="C111" s="33"/>
      <c r="D111" s="34"/>
      <c r="E111" s="35"/>
      <c r="F111" s="36"/>
      <c r="G111" s="36"/>
      <c r="H111" s="37">
        <f t="shared" si="3"/>
        <v>0</v>
      </c>
      <c r="I111" s="38" t="str">
        <f t="shared" si="2"/>
        <v/>
      </c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s="21" customFormat="1" ht="20.100000000000001" customHeight="1" x14ac:dyDescent="0.2">
      <c r="A112" s="31"/>
      <c r="B112" s="32"/>
      <c r="C112" s="33"/>
      <c r="D112" s="34"/>
      <c r="E112" s="35"/>
      <c r="F112" s="36"/>
      <c r="G112" s="36"/>
      <c r="H112" s="37">
        <f t="shared" si="3"/>
        <v>0</v>
      </c>
      <c r="I112" s="38" t="str">
        <f t="shared" si="2"/>
        <v/>
      </c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s="21" customFormat="1" ht="20.100000000000001" customHeight="1" x14ac:dyDescent="0.2">
      <c r="A113" s="31"/>
      <c r="B113" s="32"/>
      <c r="C113" s="33"/>
      <c r="D113" s="34"/>
      <c r="E113" s="35"/>
      <c r="F113" s="36"/>
      <c r="G113" s="36"/>
      <c r="H113" s="37">
        <f t="shared" si="3"/>
        <v>0</v>
      </c>
      <c r="I113" s="38" t="str">
        <f t="shared" si="2"/>
        <v/>
      </c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s="21" customFormat="1" ht="20.100000000000001" customHeight="1" x14ac:dyDescent="0.2">
      <c r="A114" s="31"/>
      <c r="B114" s="32"/>
      <c r="C114" s="33"/>
      <c r="D114" s="34"/>
      <c r="E114" s="35"/>
      <c r="F114" s="36"/>
      <c r="G114" s="36"/>
      <c r="H114" s="37">
        <f t="shared" si="3"/>
        <v>0</v>
      </c>
      <c r="I114" s="38" t="str">
        <f t="shared" si="2"/>
        <v/>
      </c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s="21" customFormat="1" ht="20.100000000000001" customHeight="1" x14ac:dyDescent="0.2">
      <c r="A115" s="31"/>
      <c r="B115" s="32"/>
      <c r="C115" s="33"/>
      <c r="D115" s="34"/>
      <c r="E115" s="35"/>
      <c r="F115" s="36"/>
      <c r="G115" s="36"/>
      <c r="H115" s="37">
        <f t="shared" si="3"/>
        <v>0</v>
      </c>
      <c r="I115" s="38" t="str">
        <f t="shared" si="2"/>
        <v/>
      </c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s="21" customFormat="1" ht="20.100000000000001" customHeight="1" x14ac:dyDescent="0.2">
      <c r="A116" s="31"/>
      <c r="B116" s="32"/>
      <c r="C116" s="33"/>
      <c r="D116" s="34"/>
      <c r="E116" s="35"/>
      <c r="F116" s="36"/>
      <c r="G116" s="36"/>
      <c r="H116" s="37">
        <f t="shared" si="3"/>
        <v>0</v>
      </c>
      <c r="I116" s="38" t="str">
        <f t="shared" si="2"/>
        <v/>
      </c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s="21" customFormat="1" ht="20.100000000000001" customHeight="1" x14ac:dyDescent="0.2">
      <c r="A117" s="31"/>
      <c r="B117" s="32"/>
      <c r="C117" s="33"/>
      <c r="D117" s="34"/>
      <c r="E117" s="35"/>
      <c r="F117" s="36"/>
      <c r="G117" s="36"/>
      <c r="H117" s="37">
        <f t="shared" si="3"/>
        <v>0</v>
      </c>
      <c r="I117" s="38" t="str">
        <f t="shared" si="2"/>
        <v/>
      </c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s="21" customFormat="1" ht="20.100000000000001" customHeight="1" x14ac:dyDescent="0.2">
      <c r="A118" s="31"/>
      <c r="B118" s="32"/>
      <c r="C118" s="33"/>
      <c r="D118" s="34"/>
      <c r="E118" s="35"/>
      <c r="F118" s="36"/>
      <c r="G118" s="36"/>
      <c r="H118" s="37">
        <f t="shared" si="3"/>
        <v>0</v>
      </c>
      <c r="I118" s="38" t="str">
        <f t="shared" si="2"/>
        <v/>
      </c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s="21" customFormat="1" ht="20.100000000000001" customHeight="1" x14ac:dyDescent="0.2">
      <c r="A119" s="31"/>
      <c r="B119" s="32"/>
      <c r="C119" s="33"/>
      <c r="D119" s="34"/>
      <c r="E119" s="35"/>
      <c r="F119" s="36"/>
      <c r="G119" s="36"/>
      <c r="H119" s="37">
        <f t="shared" si="3"/>
        <v>0</v>
      </c>
      <c r="I119" s="38" t="str">
        <f t="shared" si="2"/>
        <v/>
      </c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s="21" customFormat="1" ht="20.100000000000001" customHeight="1" x14ac:dyDescent="0.2">
      <c r="A120" s="31"/>
      <c r="B120" s="32"/>
      <c r="C120" s="33"/>
      <c r="D120" s="34"/>
      <c r="E120" s="35"/>
      <c r="F120" s="36"/>
      <c r="G120" s="36"/>
      <c r="H120" s="37">
        <f t="shared" si="3"/>
        <v>0</v>
      </c>
      <c r="I120" s="38" t="str">
        <f t="shared" si="2"/>
        <v/>
      </c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s="21" customFormat="1" ht="20.100000000000001" customHeight="1" x14ac:dyDescent="0.2">
      <c r="A121" s="31"/>
      <c r="B121" s="32"/>
      <c r="C121" s="33"/>
      <c r="D121" s="34"/>
      <c r="E121" s="35"/>
      <c r="F121" s="36"/>
      <c r="G121" s="36"/>
      <c r="H121" s="37">
        <f t="shared" si="3"/>
        <v>0</v>
      </c>
      <c r="I121" s="38" t="str">
        <f t="shared" si="2"/>
        <v/>
      </c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s="21" customFormat="1" ht="20.100000000000001" customHeight="1" x14ac:dyDescent="0.2">
      <c r="A122" s="31"/>
      <c r="B122" s="32"/>
      <c r="C122" s="33"/>
      <c r="D122" s="34"/>
      <c r="E122" s="35"/>
      <c r="F122" s="36"/>
      <c r="G122" s="36"/>
      <c r="H122" s="37">
        <f t="shared" si="3"/>
        <v>0</v>
      </c>
      <c r="I122" s="38" t="str">
        <f t="shared" si="2"/>
        <v/>
      </c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s="21" customFormat="1" ht="20.100000000000001" customHeight="1" x14ac:dyDescent="0.2">
      <c r="A123" s="31"/>
      <c r="B123" s="32"/>
      <c r="C123" s="33"/>
      <c r="D123" s="34"/>
      <c r="E123" s="35"/>
      <c r="F123" s="36"/>
      <c r="G123" s="36"/>
      <c r="H123" s="37">
        <f t="shared" si="3"/>
        <v>0</v>
      </c>
      <c r="I123" s="38" t="str">
        <f t="shared" si="2"/>
        <v/>
      </c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s="21" customFormat="1" ht="20.100000000000001" customHeight="1" x14ac:dyDescent="0.2">
      <c r="A124" s="31"/>
      <c r="B124" s="32"/>
      <c r="C124" s="33"/>
      <c r="D124" s="34"/>
      <c r="E124" s="35"/>
      <c r="F124" s="36"/>
      <c r="G124" s="36"/>
      <c r="H124" s="37">
        <f t="shared" si="3"/>
        <v>0</v>
      </c>
      <c r="I124" s="38" t="str">
        <f t="shared" si="2"/>
        <v/>
      </c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s="21" customFormat="1" ht="20.100000000000001" customHeight="1" x14ac:dyDescent="0.2">
      <c r="A125" s="31"/>
      <c r="B125" s="32"/>
      <c r="C125" s="33"/>
      <c r="D125" s="34"/>
      <c r="E125" s="35"/>
      <c r="F125" s="36"/>
      <c r="G125" s="36"/>
      <c r="H125" s="37">
        <f t="shared" si="3"/>
        <v>0</v>
      </c>
      <c r="I125" s="38" t="str">
        <f t="shared" si="2"/>
        <v/>
      </c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s="21" customFormat="1" ht="20.100000000000001" customHeight="1" x14ac:dyDescent="0.2">
      <c r="A126" s="31"/>
      <c r="B126" s="32"/>
      <c r="C126" s="33"/>
      <c r="D126" s="34"/>
      <c r="E126" s="35"/>
      <c r="F126" s="36"/>
      <c r="G126" s="36"/>
      <c r="H126" s="37">
        <f t="shared" si="3"/>
        <v>0</v>
      </c>
      <c r="I126" s="38" t="str">
        <f t="shared" si="2"/>
        <v/>
      </c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s="21" customFormat="1" ht="20.100000000000001" customHeight="1" x14ac:dyDescent="0.2">
      <c r="A127" s="31"/>
      <c r="B127" s="32"/>
      <c r="C127" s="33"/>
      <c r="D127" s="34"/>
      <c r="E127" s="35"/>
      <c r="F127" s="36"/>
      <c r="G127" s="36"/>
      <c r="H127" s="37">
        <f t="shared" si="3"/>
        <v>0</v>
      </c>
      <c r="I127" s="38" t="str">
        <f t="shared" si="2"/>
        <v/>
      </c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s="21" customFormat="1" ht="20.100000000000001" customHeight="1" x14ac:dyDescent="0.2">
      <c r="A128" s="31"/>
      <c r="B128" s="32"/>
      <c r="C128" s="33"/>
      <c r="D128" s="34"/>
      <c r="E128" s="35"/>
      <c r="F128" s="36"/>
      <c r="G128" s="36"/>
      <c r="H128" s="37">
        <f t="shared" si="3"/>
        <v>0</v>
      </c>
      <c r="I128" s="38" t="str">
        <f t="shared" si="2"/>
        <v/>
      </c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s="21" customFormat="1" ht="20.100000000000001" customHeight="1" x14ac:dyDescent="0.2">
      <c r="A129" s="31"/>
      <c r="B129" s="32"/>
      <c r="C129" s="33"/>
      <c r="D129" s="34"/>
      <c r="E129" s="35"/>
      <c r="F129" s="36"/>
      <c r="G129" s="36"/>
      <c r="H129" s="37">
        <f t="shared" si="3"/>
        <v>0</v>
      </c>
      <c r="I129" s="38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s="21" customFormat="1" ht="20.100000000000001" customHeight="1" x14ac:dyDescent="0.2">
      <c r="A130" s="31"/>
      <c r="B130" s="32"/>
      <c r="C130" s="33"/>
      <c r="D130" s="34"/>
      <c r="E130" s="35"/>
      <c r="F130" s="36"/>
      <c r="G130" s="36"/>
      <c r="H130" s="37">
        <f t="shared" ref="H130:H138" si="4">IF(H129="","",H129+F130-G130)</f>
        <v>0</v>
      </c>
      <c r="I130" s="38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s="21" customFormat="1" ht="20.100000000000001" customHeight="1" x14ac:dyDescent="0.2">
      <c r="A131" s="31"/>
      <c r="B131" s="32"/>
      <c r="C131" s="33"/>
      <c r="D131" s="34"/>
      <c r="E131" s="35"/>
      <c r="F131" s="36"/>
      <c r="G131" s="36"/>
      <c r="H131" s="37">
        <f t="shared" si="4"/>
        <v>0</v>
      </c>
      <c r="I131" s="38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s="21" customFormat="1" ht="20.100000000000001" customHeight="1" x14ac:dyDescent="0.2">
      <c r="A132" s="31"/>
      <c r="B132" s="32"/>
      <c r="C132" s="33"/>
      <c r="D132" s="34"/>
      <c r="E132" s="35"/>
      <c r="F132" s="36"/>
      <c r="G132" s="36"/>
      <c r="H132" s="37">
        <f t="shared" si="4"/>
        <v>0</v>
      </c>
      <c r="I132" s="38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s="21" customFormat="1" ht="20.100000000000001" customHeight="1" x14ac:dyDescent="0.2">
      <c r="A133" s="31"/>
      <c r="B133" s="32"/>
      <c r="C133" s="33"/>
      <c r="D133" s="34"/>
      <c r="E133" s="35"/>
      <c r="F133" s="36"/>
      <c r="G133" s="36"/>
      <c r="H133" s="37">
        <f t="shared" si="4"/>
        <v>0</v>
      </c>
      <c r="I133" s="38" t="str">
        <f t="shared" ref="I133:I138" si="5">IF(D133&gt;2999,IF(D133&lt;4000,VLOOKUP(E133,$K$5:$L$10,2),IF(D133&gt;3999,IF(D133&lt;5000,VLOOKUP(E133,$K$12:$L$17,2),IF(D133&gt;4999,VLOOKUP(E133,$K$19:$L$24,2))))),"")</f>
        <v/>
      </c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s="21" customFormat="1" ht="20.100000000000001" customHeight="1" x14ac:dyDescent="0.2">
      <c r="A134" s="31"/>
      <c r="B134" s="32"/>
      <c r="C134" s="33"/>
      <c r="D134" s="34"/>
      <c r="E134" s="35"/>
      <c r="F134" s="36"/>
      <c r="G134" s="36"/>
      <c r="H134" s="37">
        <f t="shared" si="4"/>
        <v>0</v>
      </c>
      <c r="I134" s="38" t="str">
        <f t="shared" si="5"/>
        <v/>
      </c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s="21" customFormat="1" ht="20.100000000000001" customHeight="1" x14ac:dyDescent="0.2">
      <c r="A135" s="31"/>
      <c r="B135" s="32"/>
      <c r="C135" s="33"/>
      <c r="D135" s="34"/>
      <c r="E135" s="35"/>
      <c r="F135" s="36"/>
      <c r="G135" s="36"/>
      <c r="H135" s="37">
        <f t="shared" si="4"/>
        <v>0</v>
      </c>
      <c r="I135" s="38" t="str">
        <f t="shared" si="5"/>
        <v/>
      </c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s="21" customFormat="1" ht="20.100000000000001" customHeight="1" x14ac:dyDescent="0.2">
      <c r="A136" s="31"/>
      <c r="B136" s="32"/>
      <c r="C136" s="33"/>
      <c r="D136" s="34"/>
      <c r="E136" s="35"/>
      <c r="F136" s="36"/>
      <c r="G136" s="36"/>
      <c r="H136" s="37">
        <f t="shared" si="4"/>
        <v>0</v>
      </c>
      <c r="I136" s="38" t="str">
        <f t="shared" si="5"/>
        <v/>
      </c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s="21" customFormat="1" ht="20.100000000000001" customHeight="1" x14ac:dyDescent="0.2">
      <c r="A137" s="31"/>
      <c r="B137" s="32"/>
      <c r="C137" s="33"/>
      <c r="D137" s="34"/>
      <c r="E137" s="35"/>
      <c r="F137" s="36"/>
      <c r="G137" s="36"/>
      <c r="H137" s="37">
        <f t="shared" si="4"/>
        <v>0</v>
      </c>
      <c r="I137" s="38" t="str">
        <f t="shared" si="5"/>
        <v/>
      </c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s="21" customFormat="1" ht="20.100000000000001" customHeight="1" thickBot="1" x14ac:dyDescent="0.25">
      <c r="A138" s="31"/>
      <c r="B138" s="32"/>
      <c r="C138" s="33"/>
      <c r="D138" s="34"/>
      <c r="E138" s="35"/>
      <c r="F138" s="36"/>
      <c r="G138" s="36"/>
      <c r="H138" s="37">
        <f t="shared" si="4"/>
        <v>0</v>
      </c>
      <c r="I138" s="38" t="str">
        <f t="shared" si="5"/>
        <v/>
      </c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s="64" customFormat="1" ht="21.75" customHeight="1" thickBot="1" x14ac:dyDescent="0.25">
      <c r="A139" s="57"/>
      <c r="B139" s="58"/>
      <c r="C139" s="59" t="s">
        <v>47</v>
      </c>
      <c r="D139" s="60"/>
      <c r="E139" s="60"/>
      <c r="F139" s="61">
        <f>SUM(F5:F138)</f>
        <v>0</v>
      </c>
      <c r="G139" s="61">
        <f>SUM(G5:G138)</f>
        <v>0</v>
      </c>
      <c r="H139" s="62">
        <f>H138</f>
        <v>0</v>
      </c>
      <c r="I139" s="63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</row>
  </sheetData>
  <sheetProtection algorithmName="SHA-512" hashValue="jtO/YqhwZVT0T33A7zcfPl9yOTphH96bAy1qp2uC5eOwDXcysNm7PycabrYn41dbhLR/v2OLMboyNI05e+GzXw==" saltValue="9wqShCPJd5FWGmTibdz+PA==" spinCount="100000" sheet="1" selectLockedCells="1"/>
  <mergeCells count="4">
    <mergeCell ref="A1:D1"/>
    <mergeCell ref="E1:H1"/>
    <mergeCell ref="A2:D2"/>
    <mergeCell ref="E2:H2"/>
  </mergeCells>
  <conditionalFormatting sqref="A2">
    <cfRule type="containsText" dxfId="55" priority="7" operator="containsText" text="Firma">
      <formula>NOT(ISERROR(SEARCH("Firma",A2)))</formula>
    </cfRule>
    <cfRule type="containsBlanks" dxfId="54" priority="8">
      <formula>LEN(TRIM(A2))=0</formula>
    </cfRule>
  </conditionalFormatting>
  <conditionalFormatting sqref="A1:B1">
    <cfRule type="containsText" dxfId="53" priority="1" operator="containsText" text="Kassabuch / Postbuch / Bankbuch">
      <formula>NOT(ISERROR(SEARCH("Kassabuch / Postbuch / Bankbuch",A1)))</formula>
    </cfRule>
    <cfRule type="containsBlanks" dxfId="52" priority="2">
      <formula>LEN(TRIM(A1))=0</formula>
    </cfRule>
  </conditionalFormatting>
  <conditionalFormatting sqref="H4:H139">
    <cfRule type="cellIs" dxfId="49" priority="10" operator="lessThan">
      <formula>0</formula>
    </cfRule>
  </conditionalFormatting>
  <dataValidations count="3">
    <dataValidation allowBlank="1" showErrorMessage="1" promptTitle="Firmenname" prompt="Kann im Arbeitsblatt &quot;Januar&quot; erfasst werden." sqref="E1:H1" xr:uid="{00000000-0002-0000-0400-000000000000}"/>
    <dataValidation allowBlank="1" showErrorMessage="1" sqref="A1:D1" xr:uid="{00000000-0002-0000-0400-000001000000}"/>
    <dataValidation type="list" allowBlank="1" showInputMessage="1" showErrorMessage="1" prompt="Choisir taux de TVA" sqref="E5:E138" xr:uid="{00000000-0002-0000-0400-000002000000}">
      <formula1>$K$4:$K$10</formula1>
    </dataValidation>
  </dataValidations>
  <pageMargins left="0.59055118110236227" right="0.19685039370078741" top="0.59055118110236227" bottom="0.78740157480314965" header="0.31496062992125984" footer="0.31496062992125984"/>
  <pageSetup paperSize="9" orientation="portrait" horizontalDpi="4294967292" r:id="rId1"/>
  <headerFooter alignWithMargins="0">
    <oddFooter>&amp;L&amp;G&amp;C&amp;"Segoe UI,Standard"&amp;9&amp;K1D71B8Bern | Biel/Bienne&amp;R&amp;"Segoe UI,Standard"&amp;K1D71B8Page &amp;P de &amp;N</oddFoot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text="Firma" id="{E899F251-5E51-4E37-9DFA-59CB3121049D}">
            <xm:f>NOT(ISERROR(SEARCH("Firma",Janvier!B2)))</xm:f>
            <x14:dxf>
              <font>
                <b/>
                <i val="0"/>
              </font>
              <fill>
                <patternFill>
                  <bgColor theme="3" tint="0.79998168889431442"/>
                </patternFill>
              </fill>
            </x14:dxf>
          </x14:cfRule>
          <x14:cfRule type="containsBlanks" priority="5" id="{388C2C6F-ED70-4AD6-8E3E-0561601DF7D2}">
            <xm:f>LEN(TRIM(Janvier!B2))=0</xm:f>
            <x14:dxf>
              <fill>
                <patternFill>
                  <bgColor theme="3" tint="0.79998168889431442"/>
                </patternFill>
              </fill>
            </x14:dxf>
          </x14:cfRule>
          <xm:sqref>B2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date" allowBlank="1" showErrorMessage="1" errorTitle="Falsches Datum" error="Falsches Datum erfasst. Bitte korrigieren." xr:uid="{00000000-0002-0000-0400-000003000000}">
          <x14:formula1>
            <xm:f>'Setting Datum'!$B$10</xm:f>
          </x14:formula1>
          <x14:formula2>
            <xm:f>'Setting Datum'!$B$11</xm:f>
          </x14:formula2>
          <xm:sqref>A5:A138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4">
    <tabColor theme="3" tint="0.79998168889431442"/>
  </sheetPr>
  <dimension ref="A1:AA139"/>
  <sheetViews>
    <sheetView showGridLines="0" zoomScaleNormal="100" workbookViewId="0">
      <selection activeCell="C29" sqref="C29"/>
    </sheetView>
  </sheetViews>
  <sheetFormatPr baseColWidth="10" defaultColWidth="11.42578125" defaultRowHeight="14.25" x14ac:dyDescent="0.25"/>
  <cols>
    <col min="1" max="1" width="10.28515625" style="53" customWidth="1"/>
    <col min="2" max="2" width="10.140625" style="66" bestFit="1" customWidth="1"/>
    <col min="3" max="3" width="28.5703125" style="53" customWidth="1"/>
    <col min="4" max="4" width="8" style="53" bestFit="1" customWidth="1"/>
    <col min="5" max="5" width="6.28515625" style="66" customWidth="1"/>
    <col min="6" max="8" width="11.28515625" style="53" customWidth="1"/>
    <col min="9" max="9" width="11.28515625" style="67" hidden="1" customWidth="1"/>
    <col min="10" max="12" width="11.42578125" style="53" hidden="1" customWidth="1"/>
    <col min="13" max="27" width="11.42578125" style="68"/>
    <col min="28" max="16384" width="11.42578125" style="53"/>
  </cols>
  <sheetData>
    <row r="1" spans="1:27" s="11" customFormat="1" ht="37.5" customHeight="1" x14ac:dyDescent="0.3">
      <c r="A1" s="74" t="str">
        <f>Janvier!A1</f>
        <v>Livre de caisse / Livre de poste / Livre de banque</v>
      </c>
      <c r="B1" s="74"/>
      <c r="C1" s="74"/>
      <c r="D1" s="74"/>
      <c r="E1" s="75" t="str">
        <f>Janvier!E1</f>
        <v>Entreprise</v>
      </c>
      <c r="F1" s="75"/>
      <c r="G1" s="75"/>
      <c r="H1" s="75"/>
      <c r="I1" s="10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27" s="14" customFormat="1" ht="30.75" customHeight="1" x14ac:dyDescent="0.2">
      <c r="A2" s="72" t="s">
        <v>53</v>
      </c>
      <c r="B2" s="72"/>
      <c r="C2" s="72"/>
      <c r="D2" s="72"/>
      <c r="E2" s="73">
        <f>'Setting Datum'!$B$1</f>
        <v>2026</v>
      </c>
      <c r="F2" s="73"/>
      <c r="G2" s="73"/>
      <c r="H2" s="73"/>
      <c r="I2" s="13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s="21" customFormat="1" ht="20.100000000000001" customHeight="1" x14ac:dyDescent="0.2">
      <c r="A3" s="16" t="str">
        <f>Janvier!A3</f>
        <v>Date</v>
      </c>
      <c r="B3" s="16" t="str">
        <f>Janvier!B3</f>
        <v>Pièce</v>
      </c>
      <c r="C3" s="16" t="str">
        <f>Janvier!C3</f>
        <v>Libellé</v>
      </c>
      <c r="D3" s="16" t="str">
        <f>Janvier!D3</f>
        <v>Compte</v>
      </c>
      <c r="E3" s="16" t="str">
        <f>Janvier!E3</f>
        <v>TVA</v>
      </c>
      <c r="F3" s="16" t="str">
        <f>Janvier!F3</f>
        <v>Entrée</v>
      </c>
      <c r="G3" s="16" t="str">
        <f>Janvier!G3</f>
        <v>Sortie</v>
      </c>
      <c r="H3" s="16" t="str">
        <f>Janvier!H3</f>
        <v>Solde</v>
      </c>
      <c r="I3" s="20" t="s">
        <v>2</v>
      </c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s="21" customFormat="1" ht="20.100000000000001" customHeight="1" x14ac:dyDescent="0.25">
      <c r="A4" s="23"/>
      <c r="B4" s="24"/>
      <c r="C4" s="25" t="str">
        <f>Janvier!C4</f>
        <v>Solde reporté</v>
      </c>
      <c r="D4" s="24"/>
      <c r="E4" s="24"/>
      <c r="F4" s="26"/>
      <c r="G4" s="27"/>
      <c r="H4" s="27">
        <f>Mai!H139</f>
        <v>0</v>
      </c>
      <c r="I4" s="29"/>
      <c r="J4" s="30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s="21" customFormat="1" ht="20.100000000000001" customHeight="1" x14ac:dyDescent="0.25">
      <c r="A5" s="31"/>
      <c r="B5" s="32"/>
      <c r="C5" s="33"/>
      <c r="D5" s="34"/>
      <c r="E5" s="35"/>
      <c r="F5" s="36"/>
      <c r="G5" s="36"/>
      <c r="H5" s="37">
        <f>IF(H4="","",H4+F5-G5)</f>
        <v>0</v>
      </c>
      <c r="I5" s="38" t="str">
        <f t="shared" ref="I5:I64" si="0">IF(D5&gt;2999,IF(D5&lt;4000,VLOOKUP(E5,$K$5:$L$10,2),IF(D5&gt;3999,IF(D5&lt;5000,VLOOKUP(E5,$K$12:$L$17,2),IF(D5&gt;4999,VLOOKUP(E5,$K$19:$L$24,2))))),"")</f>
        <v/>
      </c>
      <c r="J5" s="39" t="s">
        <v>20</v>
      </c>
      <c r="K5" s="40">
        <v>2.5</v>
      </c>
      <c r="L5" s="41" t="s">
        <v>7</v>
      </c>
      <c r="M5" s="4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s="21" customFormat="1" ht="20.100000000000001" customHeight="1" x14ac:dyDescent="0.25">
      <c r="A6" s="31"/>
      <c r="B6" s="32"/>
      <c r="C6" s="33"/>
      <c r="D6" s="34"/>
      <c r="E6" s="35"/>
      <c r="F6" s="36"/>
      <c r="G6" s="36"/>
      <c r="H6" s="37">
        <f t="shared" ref="H6:H65" si="1">IF(H5="","",H5+F6-G6)</f>
        <v>0</v>
      </c>
      <c r="I6" s="38" t="str">
        <f t="shared" si="0"/>
        <v/>
      </c>
      <c r="J6" s="44" t="s">
        <v>19</v>
      </c>
      <c r="K6" s="45">
        <v>2.6</v>
      </c>
      <c r="L6" s="46" t="s">
        <v>6</v>
      </c>
      <c r="M6" s="56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s="21" customFormat="1" ht="20.100000000000001" customHeight="1" x14ac:dyDescent="0.25">
      <c r="A7" s="31"/>
      <c r="B7" s="32"/>
      <c r="C7" s="33"/>
      <c r="D7" s="34"/>
      <c r="E7" s="35"/>
      <c r="F7" s="36"/>
      <c r="G7" s="36"/>
      <c r="H7" s="37">
        <f t="shared" si="1"/>
        <v>0</v>
      </c>
      <c r="I7" s="38" t="str">
        <f t="shared" si="0"/>
        <v/>
      </c>
      <c r="J7" s="47" t="s">
        <v>20</v>
      </c>
      <c r="K7" s="48">
        <v>3.7</v>
      </c>
      <c r="L7" s="49" t="s">
        <v>4</v>
      </c>
      <c r="M7" s="4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s="21" customFormat="1" ht="20.100000000000001" customHeight="1" x14ac:dyDescent="0.25">
      <c r="A8" s="31"/>
      <c r="B8" s="32"/>
      <c r="C8" s="33"/>
      <c r="D8" s="34"/>
      <c r="E8" s="35"/>
      <c r="F8" s="36"/>
      <c r="G8" s="36"/>
      <c r="H8" s="37">
        <f t="shared" si="1"/>
        <v>0</v>
      </c>
      <c r="I8" s="38" t="str">
        <f t="shared" si="0"/>
        <v/>
      </c>
      <c r="J8" s="44" t="s">
        <v>19</v>
      </c>
      <c r="K8" s="45">
        <v>3.8</v>
      </c>
      <c r="L8" s="46" t="s">
        <v>3</v>
      </c>
      <c r="M8" s="56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s="21" customFormat="1" ht="20.100000000000001" customHeight="1" x14ac:dyDescent="0.25">
      <c r="A9" s="31"/>
      <c r="B9" s="32"/>
      <c r="C9" s="33"/>
      <c r="D9" s="34"/>
      <c r="E9" s="35"/>
      <c r="F9" s="36"/>
      <c r="G9" s="36"/>
      <c r="H9" s="37">
        <f t="shared" si="1"/>
        <v>0</v>
      </c>
      <c r="I9" s="38" t="str">
        <f t="shared" si="0"/>
        <v/>
      </c>
      <c r="J9" s="47" t="s">
        <v>20</v>
      </c>
      <c r="K9" s="48">
        <v>7.7</v>
      </c>
      <c r="L9" s="49" t="s">
        <v>5</v>
      </c>
      <c r="M9" s="4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s="21" customFormat="1" ht="20.100000000000001" customHeight="1" x14ac:dyDescent="0.25">
      <c r="A10" s="31"/>
      <c r="B10" s="32"/>
      <c r="C10" s="33"/>
      <c r="D10" s="34"/>
      <c r="E10" s="35"/>
      <c r="F10" s="36"/>
      <c r="G10" s="36"/>
      <c r="H10" s="37">
        <f t="shared" si="1"/>
        <v>0</v>
      </c>
      <c r="I10" s="38" t="str">
        <f t="shared" si="0"/>
        <v/>
      </c>
      <c r="J10" s="50" t="s">
        <v>19</v>
      </c>
      <c r="K10" s="51">
        <v>8.1</v>
      </c>
      <c r="L10" s="52" t="s">
        <v>1</v>
      </c>
      <c r="M10" s="56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s="21" customFormat="1" ht="20.100000000000001" customHeight="1" x14ac:dyDescent="0.25">
      <c r="A11" s="31"/>
      <c r="B11" s="32"/>
      <c r="C11" s="33"/>
      <c r="D11" s="34"/>
      <c r="E11" s="35"/>
      <c r="F11" s="36"/>
      <c r="G11" s="36"/>
      <c r="H11" s="37">
        <f t="shared" si="1"/>
        <v>0</v>
      </c>
      <c r="I11" s="38" t="str">
        <f t="shared" si="0"/>
        <v/>
      </c>
      <c r="J11" s="53"/>
      <c r="K11" s="54"/>
      <c r="L11" s="55"/>
      <c r="M11" s="4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s="21" customFormat="1" ht="20.100000000000001" customHeight="1" x14ac:dyDescent="0.25">
      <c r="A12" s="31"/>
      <c r="B12" s="32"/>
      <c r="C12" s="33"/>
      <c r="D12" s="34"/>
      <c r="E12" s="35"/>
      <c r="F12" s="36"/>
      <c r="G12" s="36"/>
      <c r="H12" s="37">
        <f t="shared" si="1"/>
        <v>0</v>
      </c>
      <c r="I12" s="38" t="str">
        <f t="shared" si="0"/>
        <v/>
      </c>
      <c r="J12" s="39" t="s">
        <v>20</v>
      </c>
      <c r="K12" s="40">
        <v>2.5</v>
      </c>
      <c r="L12" s="41" t="s">
        <v>18</v>
      </c>
      <c r="M12" s="4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s="21" customFormat="1" ht="20.100000000000001" customHeight="1" x14ac:dyDescent="0.25">
      <c r="A13" s="31"/>
      <c r="B13" s="32"/>
      <c r="C13" s="33"/>
      <c r="D13" s="34"/>
      <c r="E13" s="35"/>
      <c r="F13" s="36"/>
      <c r="G13" s="36"/>
      <c r="H13" s="37">
        <f t="shared" si="1"/>
        <v>0</v>
      </c>
      <c r="I13" s="38" t="str">
        <f t="shared" si="0"/>
        <v/>
      </c>
      <c r="J13" s="44" t="s">
        <v>19</v>
      </c>
      <c r="K13" s="45">
        <v>2.6</v>
      </c>
      <c r="L13" s="46" t="s">
        <v>17</v>
      </c>
      <c r="M13" s="56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s="21" customFormat="1" ht="20.100000000000001" customHeight="1" x14ac:dyDescent="0.25">
      <c r="A14" s="31"/>
      <c r="B14" s="32"/>
      <c r="C14" s="33"/>
      <c r="D14" s="34"/>
      <c r="E14" s="35"/>
      <c r="F14" s="36"/>
      <c r="G14" s="36"/>
      <c r="H14" s="37">
        <f t="shared" si="1"/>
        <v>0</v>
      </c>
      <c r="I14" s="38" t="str">
        <f t="shared" si="0"/>
        <v/>
      </c>
      <c r="J14" s="47" t="s">
        <v>20</v>
      </c>
      <c r="K14" s="48">
        <v>3.7</v>
      </c>
      <c r="L14" s="49" t="s">
        <v>14</v>
      </c>
      <c r="M14" s="4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s="21" customFormat="1" ht="20.100000000000001" customHeight="1" x14ac:dyDescent="0.25">
      <c r="A15" s="31"/>
      <c r="B15" s="32"/>
      <c r="C15" s="33"/>
      <c r="D15" s="34"/>
      <c r="E15" s="35"/>
      <c r="F15" s="36"/>
      <c r="G15" s="36"/>
      <c r="H15" s="37">
        <f t="shared" si="1"/>
        <v>0</v>
      </c>
      <c r="I15" s="38" t="str">
        <f t="shared" si="0"/>
        <v/>
      </c>
      <c r="J15" s="44" t="s">
        <v>19</v>
      </c>
      <c r="K15" s="45">
        <v>3.8</v>
      </c>
      <c r="L15" s="46" t="s">
        <v>13</v>
      </c>
      <c r="M15" s="56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s="21" customFormat="1" ht="20.100000000000001" customHeight="1" x14ac:dyDescent="0.25">
      <c r="A16" s="31"/>
      <c r="B16" s="32"/>
      <c r="C16" s="33"/>
      <c r="D16" s="34"/>
      <c r="E16" s="35"/>
      <c r="F16" s="36"/>
      <c r="G16" s="36"/>
      <c r="H16" s="37">
        <f t="shared" si="1"/>
        <v>0</v>
      </c>
      <c r="I16" s="38" t="str">
        <f t="shared" si="0"/>
        <v/>
      </c>
      <c r="J16" s="47" t="s">
        <v>20</v>
      </c>
      <c r="K16" s="48">
        <v>7.7</v>
      </c>
      <c r="L16" s="49" t="s">
        <v>16</v>
      </c>
      <c r="M16" s="4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s="21" customFormat="1" ht="20.100000000000001" customHeight="1" x14ac:dyDescent="0.25">
      <c r="A17" s="31"/>
      <c r="B17" s="32"/>
      <c r="C17" s="33"/>
      <c r="D17" s="34"/>
      <c r="E17" s="35"/>
      <c r="F17" s="36"/>
      <c r="G17" s="36"/>
      <c r="H17" s="37">
        <f t="shared" si="1"/>
        <v>0</v>
      </c>
      <c r="I17" s="38" t="str">
        <f t="shared" si="0"/>
        <v/>
      </c>
      <c r="J17" s="50" t="s">
        <v>19</v>
      </c>
      <c r="K17" s="51">
        <v>8.1</v>
      </c>
      <c r="L17" s="52" t="s">
        <v>15</v>
      </c>
      <c r="M17" s="56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s="21" customFormat="1" ht="20.100000000000001" customHeight="1" x14ac:dyDescent="0.25">
      <c r="A18" s="31"/>
      <c r="B18" s="32"/>
      <c r="C18" s="33"/>
      <c r="D18" s="34"/>
      <c r="E18" s="35"/>
      <c r="F18" s="36"/>
      <c r="G18" s="36"/>
      <c r="H18" s="37">
        <f t="shared" si="1"/>
        <v>0</v>
      </c>
      <c r="I18" s="38" t="str">
        <f t="shared" si="0"/>
        <v/>
      </c>
      <c r="J18" s="53"/>
      <c r="K18" s="54"/>
      <c r="L18" s="55"/>
      <c r="M18" s="4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s="21" customFormat="1" ht="20.100000000000001" customHeight="1" x14ac:dyDescent="0.25">
      <c r="A19" s="31"/>
      <c r="B19" s="32"/>
      <c r="C19" s="33"/>
      <c r="D19" s="34"/>
      <c r="E19" s="35"/>
      <c r="F19" s="36"/>
      <c r="G19" s="36"/>
      <c r="H19" s="37">
        <f t="shared" si="1"/>
        <v>0</v>
      </c>
      <c r="I19" s="38" t="str">
        <f t="shared" si="0"/>
        <v/>
      </c>
      <c r="J19" s="39" t="s">
        <v>20</v>
      </c>
      <c r="K19" s="40">
        <v>2.5</v>
      </c>
      <c r="L19" s="41" t="s">
        <v>12</v>
      </c>
      <c r="M19" s="4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s="21" customFormat="1" ht="20.100000000000001" customHeight="1" x14ac:dyDescent="0.25">
      <c r="A20" s="31"/>
      <c r="B20" s="32"/>
      <c r="C20" s="33"/>
      <c r="D20" s="34"/>
      <c r="E20" s="35"/>
      <c r="F20" s="36"/>
      <c r="G20" s="36"/>
      <c r="H20" s="37">
        <f t="shared" si="1"/>
        <v>0</v>
      </c>
      <c r="I20" s="38" t="str">
        <f t="shared" si="0"/>
        <v/>
      </c>
      <c r="J20" s="44" t="s">
        <v>19</v>
      </c>
      <c r="K20" s="45">
        <v>2.6</v>
      </c>
      <c r="L20" s="46" t="s">
        <v>11</v>
      </c>
      <c r="M20" s="56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s="21" customFormat="1" ht="20.100000000000001" customHeight="1" x14ac:dyDescent="0.25">
      <c r="A21" s="31"/>
      <c r="B21" s="32"/>
      <c r="C21" s="33"/>
      <c r="D21" s="34"/>
      <c r="E21" s="35"/>
      <c r="F21" s="36"/>
      <c r="G21" s="36"/>
      <c r="H21" s="37">
        <f t="shared" si="1"/>
        <v>0</v>
      </c>
      <c r="I21" s="38" t="str">
        <f t="shared" si="0"/>
        <v/>
      </c>
      <c r="J21" s="47" t="s">
        <v>20</v>
      </c>
      <c r="K21" s="48">
        <v>3.7</v>
      </c>
      <c r="L21" s="49" t="s">
        <v>9</v>
      </c>
      <c r="M21" s="4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s="21" customFormat="1" ht="20.100000000000001" customHeight="1" x14ac:dyDescent="0.25">
      <c r="A22" s="31"/>
      <c r="B22" s="32"/>
      <c r="C22" s="33"/>
      <c r="D22" s="34"/>
      <c r="E22" s="35"/>
      <c r="F22" s="36"/>
      <c r="G22" s="36"/>
      <c r="H22" s="37">
        <f t="shared" si="1"/>
        <v>0</v>
      </c>
      <c r="I22" s="38" t="str">
        <f t="shared" si="0"/>
        <v/>
      </c>
      <c r="J22" s="44" t="s">
        <v>19</v>
      </c>
      <c r="K22" s="45">
        <v>3.8</v>
      </c>
      <c r="L22" s="46" t="s">
        <v>8</v>
      </c>
      <c r="M22" s="56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s="21" customFormat="1" ht="20.100000000000001" customHeight="1" x14ac:dyDescent="0.25">
      <c r="A23" s="31"/>
      <c r="B23" s="32"/>
      <c r="C23" s="33"/>
      <c r="D23" s="34"/>
      <c r="E23" s="35"/>
      <c r="F23" s="36"/>
      <c r="G23" s="36"/>
      <c r="H23" s="37">
        <f t="shared" si="1"/>
        <v>0</v>
      </c>
      <c r="I23" s="38" t="str">
        <f t="shared" si="0"/>
        <v/>
      </c>
      <c r="J23" s="47" t="s">
        <v>20</v>
      </c>
      <c r="K23" s="48">
        <v>7.7</v>
      </c>
      <c r="L23" s="49" t="s">
        <v>10</v>
      </c>
      <c r="M23" s="4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s="21" customFormat="1" ht="20.100000000000001" customHeight="1" x14ac:dyDescent="0.25">
      <c r="A24" s="31"/>
      <c r="B24" s="32"/>
      <c r="C24" s="33"/>
      <c r="D24" s="34"/>
      <c r="E24" s="35"/>
      <c r="F24" s="36"/>
      <c r="G24" s="36"/>
      <c r="H24" s="37">
        <f t="shared" si="1"/>
        <v>0</v>
      </c>
      <c r="I24" s="38" t="str">
        <f t="shared" si="0"/>
        <v/>
      </c>
      <c r="J24" s="50" t="s">
        <v>19</v>
      </c>
      <c r="K24" s="51">
        <v>8.1</v>
      </c>
      <c r="L24" s="52" t="s">
        <v>0</v>
      </c>
      <c r="M24" s="56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s="21" customFormat="1" ht="20.100000000000001" customHeight="1" x14ac:dyDescent="0.2">
      <c r="A25" s="31"/>
      <c r="B25" s="32"/>
      <c r="C25" s="33"/>
      <c r="D25" s="34"/>
      <c r="E25" s="35"/>
      <c r="F25" s="36"/>
      <c r="G25" s="36"/>
      <c r="H25" s="37">
        <f t="shared" si="1"/>
        <v>0</v>
      </c>
      <c r="I25" s="38" t="str">
        <f t="shared" si="0"/>
        <v/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s="21" customFormat="1" ht="20.100000000000001" customHeight="1" x14ac:dyDescent="0.2">
      <c r="A26" s="31"/>
      <c r="B26" s="32"/>
      <c r="C26" s="33"/>
      <c r="D26" s="34"/>
      <c r="E26" s="35"/>
      <c r="F26" s="36"/>
      <c r="G26" s="36"/>
      <c r="H26" s="37">
        <f t="shared" si="1"/>
        <v>0</v>
      </c>
      <c r="I26" s="38" t="str">
        <f t="shared" si="0"/>
        <v/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s="21" customFormat="1" ht="20.100000000000001" customHeight="1" x14ac:dyDescent="0.2">
      <c r="A27" s="31"/>
      <c r="B27" s="32"/>
      <c r="C27" s="33"/>
      <c r="D27" s="34"/>
      <c r="E27" s="35"/>
      <c r="F27" s="36"/>
      <c r="G27" s="36"/>
      <c r="H27" s="37">
        <f t="shared" si="1"/>
        <v>0</v>
      </c>
      <c r="I27" s="38" t="str">
        <f t="shared" si="0"/>
        <v/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s="21" customFormat="1" ht="20.100000000000001" customHeight="1" x14ac:dyDescent="0.2">
      <c r="A28" s="31"/>
      <c r="B28" s="32"/>
      <c r="C28" s="33"/>
      <c r="D28" s="34"/>
      <c r="E28" s="35"/>
      <c r="F28" s="36"/>
      <c r="G28" s="36"/>
      <c r="H28" s="37">
        <f t="shared" si="1"/>
        <v>0</v>
      </c>
      <c r="I28" s="38" t="str">
        <f t="shared" si="0"/>
        <v/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s="21" customFormat="1" ht="20.100000000000001" customHeight="1" x14ac:dyDescent="0.2">
      <c r="A29" s="31"/>
      <c r="B29" s="32"/>
      <c r="C29" s="33"/>
      <c r="D29" s="34"/>
      <c r="E29" s="35"/>
      <c r="F29" s="36"/>
      <c r="G29" s="36"/>
      <c r="H29" s="37">
        <f t="shared" si="1"/>
        <v>0</v>
      </c>
      <c r="I29" s="38" t="str">
        <f t="shared" si="0"/>
        <v/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s="21" customFormat="1" ht="20.100000000000001" customHeight="1" x14ac:dyDescent="0.2">
      <c r="A30" s="31"/>
      <c r="B30" s="32"/>
      <c r="C30" s="33"/>
      <c r="D30" s="34"/>
      <c r="E30" s="35"/>
      <c r="F30" s="36"/>
      <c r="G30" s="36"/>
      <c r="H30" s="37">
        <f t="shared" si="1"/>
        <v>0</v>
      </c>
      <c r="I30" s="38" t="str">
        <f t="shared" si="0"/>
        <v/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s="21" customFormat="1" ht="20.100000000000001" customHeight="1" x14ac:dyDescent="0.2">
      <c r="A31" s="31"/>
      <c r="B31" s="32"/>
      <c r="C31" s="33"/>
      <c r="D31" s="34"/>
      <c r="E31" s="35"/>
      <c r="F31" s="36"/>
      <c r="G31" s="36"/>
      <c r="H31" s="37">
        <f t="shared" si="1"/>
        <v>0</v>
      </c>
      <c r="I31" s="38" t="str">
        <f t="shared" si="0"/>
        <v/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s="21" customFormat="1" ht="20.100000000000001" customHeight="1" x14ac:dyDescent="0.2">
      <c r="A32" s="31"/>
      <c r="B32" s="32"/>
      <c r="C32" s="33"/>
      <c r="D32" s="34"/>
      <c r="E32" s="35"/>
      <c r="F32" s="36"/>
      <c r="G32" s="36"/>
      <c r="H32" s="37">
        <f t="shared" si="1"/>
        <v>0</v>
      </c>
      <c r="I32" s="38" t="str">
        <f t="shared" si="0"/>
        <v/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s="21" customFormat="1" ht="20.100000000000001" customHeight="1" x14ac:dyDescent="0.2">
      <c r="A33" s="31"/>
      <c r="B33" s="32"/>
      <c r="C33" s="33"/>
      <c r="D33" s="34"/>
      <c r="E33" s="35"/>
      <c r="F33" s="36"/>
      <c r="G33" s="36"/>
      <c r="H33" s="37">
        <f t="shared" si="1"/>
        <v>0</v>
      </c>
      <c r="I33" s="38" t="str">
        <f t="shared" si="0"/>
        <v/>
      </c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s="21" customFormat="1" ht="20.100000000000001" customHeight="1" x14ac:dyDescent="0.2">
      <c r="A34" s="31"/>
      <c r="B34" s="32"/>
      <c r="C34" s="33"/>
      <c r="D34" s="34"/>
      <c r="E34" s="35"/>
      <c r="F34" s="36"/>
      <c r="G34" s="36"/>
      <c r="H34" s="37">
        <f t="shared" si="1"/>
        <v>0</v>
      </c>
      <c r="I34" s="38" t="str">
        <f t="shared" si="0"/>
        <v/>
      </c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s="21" customFormat="1" ht="20.100000000000001" customHeight="1" x14ac:dyDescent="0.2">
      <c r="A35" s="31"/>
      <c r="B35" s="32"/>
      <c r="C35" s="33"/>
      <c r="D35" s="34"/>
      <c r="E35" s="35"/>
      <c r="F35" s="36"/>
      <c r="G35" s="36"/>
      <c r="H35" s="37">
        <f t="shared" si="1"/>
        <v>0</v>
      </c>
      <c r="I35" s="38" t="str">
        <f t="shared" si="0"/>
        <v/>
      </c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s="21" customFormat="1" ht="20.100000000000001" customHeight="1" x14ac:dyDescent="0.2">
      <c r="A36" s="31"/>
      <c r="B36" s="32"/>
      <c r="C36" s="33"/>
      <c r="D36" s="34"/>
      <c r="E36" s="35"/>
      <c r="F36" s="36"/>
      <c r="G36" s="36"/>
      <c r="H36" s="37">
        <f t="shared" si="1"/>
        <v>0</v>
      </c>
      <c r="I36" s="38" t="str">
        <f t="shared" si="0"/>
        <v/>
      </c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s="21" customFormat="1" ht="20.100000000000001" customHeight="1" x14ac:dyDescent="0.2">
      <c r="A37" s="31"/>
      <c r="B37" s="32"/>
      <c r="C37" s="33"/>
      <c r="D37" s="34"/>
      <c r="E37" s="35"/>
      <c r="F37" s="36"/>
      <c r="G37" s="36"/>
      <c r="H37" s="37">
        <f t="shared" si="1"/>
        <v>0</v>
      </c>
      <c r="I37" s="38" t="str">
        <f t="shared" si="0"/>
        <v/>
      </c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s="21" customFormat="1" ht="20.100000000000001" customHeight="1" x14ac:dyDescent="0.2">
      <c r="A38" s="31"/>
      <c r="B38" s="32"/>
      <c r="C38" s="33"/>
      <c r="D38" s="34"/>
      <c r="E38" s="35"/>
      <c r="F38" s="36"/>
      <c r="G38" s="36"/>
      <c r="H38" s="37">
        <f t="shared" si="1"/>
        <v>0</v>
      </c>
      <c r="I38" s="38" t="str">
        <f t="shared" si="0"/>
        <v/>
      </c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s="21" customFormat="1" ht="20.100000000000001" customHeight="1" x14ac:dyDescent="0.2">
      <c r="A39" s="31"/>
      <c r="B39" s="32"/>
      <c r="C39" s="33"/>
      <c r="D39" s="34"/>
      <c r="E39" s="35"/>
      <c r="F39" s="36"/>
      <c r="G39" s="36"/>
      <c r="H39" s="37">
        <f t="shared" si="1"/>
        <v>0</v>
      </c>
      <c r="I39" s="38" t="str">
        <f t="shared" si="0"/>
        <v/>
      </c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s="21" customFormat="1" ht="20.100000000000001" customHeight="1" x14ac:dyDescent="0.2">
      <c r="A40" s="31"/>
      <c r="B40" s="32"/>
      <c r="C40" s="33"/>
      <c r="D40" s="34"/>
      <c r="E40" s="35"/>
      <c r="F40" s="36"/>
      <c r="G40" s="36"/>
      <c r="H40" s="37">
        <f t="shared" si="1"/>
        <v>0</v>
      </c>
      <c r="I40" s="38" t="str">
        <f t="shared" si="0"/>
        <v/>
      </c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s="21" customFormat="1" ht="20.100000000000001" customHeight="1" x14ac:dyDescent="0.2">
      <c r="A41" s="31"/>
      <c r="B41" s="32"/>
      <c r="C41" s="33"/>
      <c r="D41" s="34"/>
      <c r="E41" s="35"/>
      <c r="F41" s="36"/>
      <c r="G41" s="36"/>
      <c r="H41" s="37">
        <f t="shared" si="1"/>
        <v>0</v>
      </c>
      <c r="I41" s="38" t="str">
        <f t="shared" si="0"/>
        <v/>
      </c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s="21" customFormat="1" ht="20.100000000000001" customHeight="1" x14ac:dyDescent="0.2">
      <c r="A42" s="31"/>
      <c r="B42" s="32"/>
      <c r="C42" s="33"/>
      <c r="D42" s="34"/>
      <c r="E42" s="35"/>
      <c r="F42" s="36"/>
      <c r="G42" s="36"/>
      <c r="H42" s="37">
        <f t="shared" si="1"/>
        <v>0</v>
      </c>
      <c r="I42" s="38" t="str">
        <f t="shared" si="0"/>
        <v/>
      </c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s="21" customFormat="1" ht="20.100000000000001" customHeight="1" x14ac:dyDescent="0.2">
      <c r="A43" s="31"/>
      <c r="B43" s="32"/>
      <c r="C43" s="33"/>
      <c r="D43" s="34"/>
      <c r="E43" s="35"/>
      <c r="F43" s="36"/>
      <c r="G43" s="36"/>
      <c r="H43" s="37">
        <f t="shared" si="1"/>
        <v>0</v>
      </c>
      <c r="I43" s="38" t="str">
        <f t="shared" si="0"/>
        <v/>
      </c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s="21" customFormat="1" ht="20.100000000000001" customHeight="1" x14ac:dyDescent="0.2">
      <c r="A44" s="31"/>
      <c r="B44" s="32"/>
      <c r="C44" s="33"/>
      <c r="D44" s="34"/>
      <c r="E44" s="35"/>
      <c r="F44" s="36"/>
      <c r="G44" s="36"/>
      <c r="H44" s="37">
        <f t="shared" si="1"/>
        <v>0</v>
      </c>
      <c r="I44" s="38" t="str">
        <f t="shared" si="0"/>
        <v/>
      </c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s="21" customFormat="1" ht="20.100000000000001" customHeight="1" x14ac:dyDescent="0.2">
      <c r="A45" s="31"/>
      <c r="B45" s="32"/>
      <c r="C45" s="33"/>
      <c r="D45" s="34"/>
      <c r="E45" s="35"/>
      <c r="F45" s="36"/>
      <c r="G45" s="36"/>
      <c r="H45" s="37">
        <f t="shared" si="1"/>
        <v>0</v>
      </c>
      <c r="I45" s="38" t="str">
        <f t="shared" si="0"/>
        <v/>
      </c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s="21" customFormat="1" ht="20.100000000000001" customHeight="1" x14ac:dyDescent="0.2">
      <c r="A46" s="31"/>
      <c r="B46" s="32"/>
      <c r="C46" s="33"/>
      <c r="D46" s="34"/>
      <c r="E46" s="35"/>
      <c r="F46" s="36"/>
      <c r="G46" s="36"/>
      <c r="H46" s="37">
        <f t="shared" si="1"/>
        <v>0</v>
      </c>
      <c r="I46" s="38" t="str">
        <f t="shared" si="0"/>
        <v/>
      </c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s="21" customFormat="1" ht="20.100000000000001" customHeight="1" x14ac:dyDescent="0.2">
      <c r="A47" s="31"/>
      <c r="B47" s="32"/>
      <c r="C47" s="33"/>
      <c r="D47" s="34"/>
      <c r="E47" s="35"/>
      <c r="F47" s="36"/>
      <c r="G47" s="36"/>
      <c r="H47" s="37">
        <f t="shared" si="1"/>
        <v>0</v>
      </c>
      <c r="I47" s="38" t="str">
        <f t="shared" si="0"/>
        <v/>
      </c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s="21" customFormat="1" ht="20.100000000000001" customHeight="1" x14ac:dyDescent="0.2">
      <c r="A48" s="31"/>
      <c r="B48" s="32"/>
      <c r="C48" s="33"/>
      <c r="D48" s="34"/>
      <c r="E48" s="35"/>
      <c r="F48" s="36"/>
      <c r="G48" s="36"/>
      <c r="H48" s="37">
        <f t="shared" si="1"/>
        <v>0</v>
      </c>
      <c r="I48" s="38" t="str">
        <f t="shared" si="0"/>
        <v/>
      </c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s="21" customFormat="1" ht="20.100000000000001" customHeight="1" x14ac:dyDescent="0.2">
      <c r="A49" s="31"/>
      <c r="B49" s="32"/>
      <c r="C49" s="33"/>
      <c r="D49" s="34"/>
      <c r="E49" s="35"/>
      <c r="F49" s="36"/>
      <c r="G49" s="36"/>
      <c r="H49" s="37">
        <f t="shared" si="1"/>
        <v>0</v>
      </c>
      <c r="I49" s="38" t="str">
        <f t="shared" si="0"/>
        <v/>
      </c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s="21" customFormat="1" ht="20.100000000000001" customHeight="1" x14ac:dyDescent="0.2">
      <c r="A50" s="31"/>
      <c r="B50" s="32"/>
      <c r="C50" s="33"/>
      <c r="D50" s="34"/>
      <c r="E50" s="35"/>
      <c r="F50" s="36"/>
      <c r="G50" s="36"/>
      <c r="H50" s="37">
        <f t="shared" si="1"/>
        <v>0</v>
      </c>
      <c r="I50" s="38" t="str">
        <f t="shared" si="0"/>
        <v/>
      </c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s="21" customFormat="1" ht="20.100000000000001" customHeight="1" x14ac:dyDescent="0.2">
      <c r="A51" s="31"/>
      <c r="B51" s="32"/>
      <c r="C51" s="33"/>
      <c r="D51" s="34"/>
      <c r="E51" s="35"/>
      <c r="F51" s="36"/>
      <c r="G51" s="36"/>
      <c r="H51" s="37">
        <f t="shared" si="1"/>
        <v>0</v>
      </c>
      <c r="I51" s="38" t="str">
        <f t="shared" si="0"/>
        <v/>
      </c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s="21" customFormat="1" ht="20.100000000000001" customHeight="1" x14ac:dyDescent="0.2">
      <c r="A52" s="31"/>
      <c r="B52" s="32"/>
      <c r="C52" s="33"/>
      <c r="D52" s="34"/>
      <c r="E52" s="35"/>
      <c r="F52" s="36"/>
      <c r="G52" s="36"/>
      <c r="H52" s="37">
        <f t="shared" si="1"/>
        <v>0</v>
      </c>
      <c r="I52" s="38" t="str">
        <f t="shared" si="0"/>
        <v/>
      </c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s="21" customFormat="1" ht="20.100000000000001" customHeight="1" x14ac:dyDescent="0.2">
      <c r="A53" s="31"/>
      <c r="B53" s="32"/>
      <c r="C53" s="33"/>
      <c r="D53" s="34"/>
      <c r="E53" s="35"/>
      <c r="F53" s="36"/>
      <c r="G53" s="36"/>
      <c r="H53" s="37">
        <f t="shared" si="1"/>
        <v>0</v>
      </c>
      <c r="I53" s="38" t="str">
        <f t="shared" si="0"/>
        <v/>
      </c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s="21" customFormat="1" ht="20.100000000000001" customHeight="1" x14ac:dyDescent="0.2">
      <c r="A54" s="31"/>
      <c r="B54" s="32"/>
      <c r="C54" s="33"/>
      <c r="D54" s="34"/>
      <c r="E54" s="35"/>
      <c r="F54" s="36"/>
      <c r="G54" s="36"/>
      <c r="H54" s="37">
        <f t="shared" si="1"/>
        <v>0</v>
      </c>
      <c r="I54" s="38" t="str">
        <f t="shared" si="0"/>
        <v/>
      </c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s="21" customFormat="1" ht="20.100000000000001" customHeight="1" x14ac:dyDescent="0.2">
      <c r="A55" s="31"/>
      <c r="B55" s="32"/>
      <c r="C55" s="33"/>
      <c r="D55" s="34"/>
      <c r="E55" s="35"/>
      <c r="F55" s="36"/>
      <c r="G55" s="36"/>
      <c r="H55" s="37">
        <f t="shared" si="1"/>
        <v>0</v>
      </c>
      <c r="I55" s="38" t="str">
        <f t="shared" si="0"/>
        <v/>
      </c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s="21" customFormat="1" ht="20.100000000000001" customHeight="1" x14ac:dyDescent="0.2">
      <c r="A56" s="31"/>
      <c r="B56" s="32"/>
      <c r="C56" s="33"/>
      <c r="D56" s="34"/>
      <c r="E56" s="35"/>
      <c r="F56" s="36"/>
      <c r="G56" s="36"/>
      <c r="H56" s="37">
        <f t="shared" si="1"/>
        <v>0</v>
      </c>
      <c r="I56" s="38" t="str">
        <f t="shared" si="0"/>
        <v/>
      </c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s="21" customFormat="1" ht="20.100000000000001" customHeight="1" x14ac:dyDescent="0.2">
      <c r="A57" s="31"/>
      <c r="B57" s="32"/>
      <c r="C57" s="33"/>
      <c r="D57" s="34"/>
      <c r="E57" s="35"/>
      <c r="F57" s="36"/>
      <c r="G57" s="36"/>
      <c r="H57" s="37">
        <f t="shared" si="1"/>
        <v>0</v>
      </c>
      <c r="I57" s="38" t="str">
        <f t="shared" si="0"/>
        <v/>
      </c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s="21" customFormat="1" ht="20.100000000000001" customHeight="1" x14ac:dyDescent="0.2">
      <c r="A58" s="31"/>
      <c r="B58" s="32"/>
      <c r="C58" s="33"/>
      <c r="D58" s="34"/>
      <c r="E58" s="35"/>
      <c r="F58" s="36"/>
      <c r="G58" s="36"/>
      <c r="H58" s="37">
        <f t="shared" si="1"/>
        <v>0</v>
      </c>
      <c r="I58" s="38" t="str">
        <f t="shared" si="0"/>
        <v/>
      </c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s="21" customFormat="1" ht="20.100000000000001" customHeight="1" x14ac:dyDescent="0.2">
      <c r="A59" s="31"/>
      <c r="B59" s="32"/>
      <c r="C59" s="33"/>
      <c r="D59" s="34"/>
      <c r="E59" s="35"/>
      <c r="F59" s="36"/>
      <c r="G59" s="36"/>
      <c r="H59" s="37">
        <f t="shared" si="1"/>
        <v>0</v>
      </c>
      <c r="I59" s="38" t="str">
        <f t="shared" si="0"/>
        <v/>
      </c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s="21" customFormat="1" ht="20.100000000000001" customHeight="1" x14ac:dyDescent="0.2">
      <c r="A60" s="31"/>
      <c r="B60" s="32"/>
      <c r="C60" s="33"/>
      <c r="D60" s="34"/>
      <c r="E60" s="35"/>
      <c r="F60" s="36"/>
      <c r="G60" s="36"/>
      <c r="H60" s="37">
        <f t="shared" si="1"/>
        <v>0</v>
      </c>
      <c r="I60" s="38" t="str">
        <f t="shared" si="0"/>
        <v/>
      </c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s="21" customFormat="1" ht="20.100000000000001" customHeight="1" x14ac:dyDescent="0.2">
      <c r="A61" s="31"/>
      <c r="B61" s="32"/>
      <c r="C61" s="33"/>
      <c r="D61" s="34"/>
      <c r="E61" s="35"/>
      <c r="F61" s="36"/>
      <c r="G61" s="36"/>
      <c r="H61" s="37">
        <f t="shared" si="1"/>
        <v>0</v>
      </c>
      <c r="I61" s="38" t="str">
        <f t="shared" si="0"/>
        <v/>
      </c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s="21" customFormat="1" ht="20.100000000000001" customHeight="1" x14ac:dyDescent="0.2">
      <c r="A62" s="31"/>
      <c r="B62" s="32"/>
      <c r="C62" s="33"/>
      <c r="D62" s="34"/>
      <c r="E62" s="35"/>
      <c r="F62" s="36"/>
      <c r="G62" s="36"/>
      <c r="H62" s="37">
        <f t="shared" si="1"/>
        <v>0</v>
      </c>
      <c r="I62" s="38" t="str">
        <f t="shared" si="0"/>
        <v/>
      </c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s="21" customFormat="1" ht="20.100000000000001" customHeight="1" x14ac:dyDescent="0.2">
      <c r="A63" s="31"/>
      <c r="B63" s="32"/>
      <c r="C63" s="33"/>
      <c r="D63" s="34"/>
      <c r="E63" s="35"/>
      <c r="F63" s="36"/>
      <c r="G63" s="36"/>
      <c r="H63" s="37">
        <f t="shared" si="1"/>
        <v>0</v>
      </c>
      <c r="I63" s="38" t="str">
        <f t="shared" si="0"/>
        <v/>
      </c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s="21" customFormat="1" ht="20.100000000000001" customHeight="1" x14ac:dyDescent="0.2">
      <c r="A64" s="31"/>
      <c r="B64" s="32"/>
      <c r="C64" s="33"/>
      <c r="D64" s="34"/>
      <c r="E64" s="35"/>
      <c r="F64" s="36"/>
      <c r="G64" s="36"/>
      <c r="H64" s="37">
        <f t="shared" si="1"/>
        <v>0</v>
      </c>
      <c r="I64" s="38" t="str">
        <f t="shared" si="0"/>
        <v/>
      </c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s="21" customFormat="1" ht="20.100000000000001" customHeight="1" x14ac:dyDescent="0.2">
      <c r="A65" s="31"/>
      <c r="B65" s="32"/>
      <c r="C65" s="33"/>
      <c r="D65" s="34"/>
      <c r="E65" s="35"/>
      <c r="F65" s="36"/>
      <c r="G65" s="36"/>
      <c r="H65" s="37">
        <f t="shared" si="1"/>
        <v>0</v>
      </c>
      <c r="I65" s="38" t="str">
        <f t="shared" ref="I65:I128" si="2">IF(D65&gt;2999,IF(D65&lt;4000,VLOOKUP(E65,$K$5:$L$10,2),IF(D65&gt;3999,IF(D65&lt;5000,VLOOKUP(E65,$K$12:$L$17,2),IF(D65&gt;4999,VLOOKUP(E65,$K$19:$L$24,2))))),"")</f>
        <v/>
      </c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s="21" customFormat="1" ht="20.100000000000001" customHeight="1" x14ac:dyDescent="0.2">
      <c r="A66" s="31"/>
      <c r="B66" s="32"/>
      <c r="C66" s="33"/>
      <c r="D66" s="34"/>
      <c r="E66" s="35"/>
      <c r="F66" s="36"/>
      <c r="G66" s="36"/>
      <c r="H66" s="37">
        <f t="shared" ref="H66:H129" si="3">IF(H65="","",H65+F66-G66)</f>
        <v>0</v>
      </c>
      <c r="I66" s="38" t="str">
        <f t="shared" si="2"/>
        <v/>
      </c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s="21" customFormat="1" ht="20.100000000000001" customHeight="1" x14ac:dyDescent="0.2">
      <c r="A67" s="31"/>
      <c r="B67" s="32"/>
      <c r="C67" s="33"/>
      <c r="D67" s="34"/>
      <c r="E67" s="35"/>
      <c r="F67" s="36"/>
      <c r="G67" s="36"/>
      <c r="H67" s="37">
        <f t="shared" si="3"/>
        <v>0</v>
      </c>
      <c r="I67" s="38" t="str">
        <f t="shared" si="2"/>
        <v/>
      </c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s="21" customFormat="1" ht="20.100000000000001" customHeight="1" x14ac:dyDescent="0.2">
      <c r="A68" s="31"/>
      <c r="B68" s="32"/>
      <c r="C68" s="33"/>
      <c r="D68" s="34"/>
      <c r="E68" s="35"/>
      <c r="F68" s="36"/>
      <c r="G68" s="36"/>
      <c r="H68" s="37">
        <f t="shared" si="3"/>
        <v>0</v>
      </c>
      <c r="I68" s="38" t="str">
        <f t="shared" si="2"/>
        <v/>
      </c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s="21" customFormat="1" ht="20.100000000000001" customHeight="1" x14ac:dyDescent="0.2">
      <c r="A69" s="31"/>
      <c r="B69" s="32"/>
      <c r="C69" s="33"/>
      <c r="D69" s="34"/>
      <c r="E69" s="35"/>
      <c r="F69" s="36"/>
      <c r="G69" s="36"/>
      <c r="H69" s="37">
        <f t="shared" si="3"/>
        <v>0</v>
      </c>
      <c r="I69" s="38" t="str">
        <f t="shared" si="2"/>
        <v/>
      </c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s="21" customFormat="1" ht="20.100000000000001" customHeight="1" x14ac:dyDescent="0.2">
      <c r="A70" s="31"/>
      <c r="B70" s="32"/>
      <c r="C70" s="33"/>
      <c r="D70" s="34"/>
      <c r="E70" s="35"/>
      <c r="F70" s="36"/>
      <c r="G70" s="36"/>
      <c r="H70" s="37">
        <f t="shared" si="3"/>
        <v>0</v>
      </c>
      <c r="I70" s="38" t="str">
        <f t="shared" si="2"/>
        <v/>
      </c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s="21" customFormat="1" ht="20.100000000000001" customHeight="1" x14ac:dyDescent="0.2">
      <c r="A71" s="31"/>
      <c r="B71" s="32"/>
      <c r="C71" s="33"/>
      <c r="D71" s="34"/>
      <c r="E71" s="35"/>
      <c r="F71" s="36"/>
      <c r="G71" s="36"/>
      <c r="H71" s="37">
        <f t="shared" si="3"/>
        <v>0</v>
      </c>
      <c r="I71" s="38" t="str">
        <f t="shared" si="2"/>
        <v/>
      </c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s="21" customFormat="1" ht="20.100000000000001" customHeight="1" x14ac:dyDescent="0.2">
      <c r="A72" s="31"/>
      <c r="B72" s="32"/>
      <c r="C72" s="33"/>
      <c r="D72" s="34"/>
      <c r="E72" s="35"/>
      <c r="F72" s="36"/>
      <c r="G72" s="36"/>
      <c r="H72" s="37">
        <f t="shared" si="3"/>
        <v>0</v>
      </c>
      <c r="I72" s="38" t="str">
        <f t="shared" si="2"/>
        <v/>
      </c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s="21" customFormat="1" ht="20.100000000000001" customHeight="1" x14ac:dyDescent="0.2">
      <c r="A73" s="31"/>
      <c r="B73" s="32"/>
      <c r="C73" s="33"/>
      <c r="D73" s="34"/>
      <c r="E73" s="35"/>
      <c r="F73" s="36"/>
      <c r="G73" s="36"/>
      <c r="H73" s="37">
        <f t="shared" si="3"/>
        <v>0</v>
      </c>
      <c r="I73" s="38" t="str">
        <f t="shared" si="2"/>
        <v/>
      </c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s="21" customFormat="1" ht="20.100000000000001" customHeight="1" x14ac:dyDescent="0.2">
      <c r="A74" s="31"/>
      <c r="B74" s="32"/>
      <c r="C74" s="33"/>
      <c r="D74" s="34"/>
      <c r="E74" s="35"/>
      <c r="F74" s="36"/>
      <c r="G74" s="36"/>
      <c r="H74" s="37">
        <f t="shared" si="3"/>
        <v>0</v>
      </c>
      <c r="I74" s="38" t="str">
        <f t="shared" si="2"/>
        <v/>
      </c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s="21" customFormat="1" ht="20.100000000000001" customHeight="1" x14ac:dyDescent="0.2">
      <c r="A75" s="31"/>
      <c r="B75" s="32"/>
      <c r="C75" s="33"/>
      <c r="D75" s="34"/>
      <c r="E75" s="35"/>
      <c r="F75" s="36"/>
      <c r="G75" s="36"/>
      <c r="H75" s="37">
        <f t="shared" si="3"/>
        <v>0</v>
      </c>
      <c r="I75" s="38" t="str">
        <f t="shared" si="2"/>
        <v/>
      </c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s="21" customFormat="1" ht="20.100000000000001" customHeight="1" x14ac:dyDescent="0.2">
      <c r="A76" s="31"/>
      <c r="B76" s="32"/>
      <c r="C76" s="33"/>
      <c r="D76" s="34"/>
      <c r="E76" s="35"/>
      <c r="F76" s="36"/>
      <c r="G76" s="36"/>
      <c r="H76" s="37">
        <f t="shared" si="3"/>
        <v>0</v>
      </c>
      <c r="I76" s="38" t="str">
        <f t="shared" si="2"/>
        <v/>
      </c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s="21" customFormat="1" ht="20.100000000000001" customHeight="1" x14ac:dyDescent="0.2">
      <c r="A77" s="31"/>
      <c r="B77" s="32"/>
      <c r="C77" s="33"/>
      <c r="D77" s="34"/>
      <c r="E77" s="35"/>
      <c r="F77" s="36"/>
      <c r="G77" s="36"/>
      <c r="H77" s="37">
        <f t="shared" si="3"/>
        <v>0</v>
      </c>
      <c r="I77" s="38" t="str">
        <f t="shared" si="2"/>
        <v/>
      </c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s="21" customFormat="1" ht="20.100000000000001" customHeight="1" x14ac:dyDescent="0.2">
      <c r="A78" s="31"/>
      <c r="B78" s="32"/>
      <c r="C78" s="33"/>
      <c r="D78" s="34"/>
      <c r="E78" s="35"/>
      <c r="F78" s="36"/>
      <c r="G78" s="36"/>
      <c r="H78" s="37">
        <f t="shared" si="3"/>
        <v>0</v>
      </c>
      <c r="I78" s="38" t="str">
        <f t="shared" si="2"/>
        <v/>
      </c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s="21" customFormat="1" ht="20.100000000000001" customHeight="1" x14ac:dyDescent="0.2">
      <c r="A79" s="31"/>
      <c r="B79" s="32"/>
      <c r="C79" s="33"/>
      <c r="D79" s="34"/>
      <c r="E79" s="35"/>
      <c r="F79" s="36"/>
      <c r="G79" s="36"/>
      <c r="H79" s="37">
        <f t="shared" si="3"/>
        <v>0</v>
      </c>
      <c r="I79" s="38" t="str">
        <f t="shared" si="2"/>
        <v/>
      </c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s="21" customFormat="1" ht="20.100000000000001" customHeight="1" x14ac:dyDescent="0.2">
      <c r="A80" s="31"/>
      <c r="B80" s="32"/>
      <c r="C80" s="33"/>
      <c r="D80" s="34"/>
      <c r="E80" s="35"/>
      <c r="F80" s="36"/>
      <c r="G80" s="36"/>
      <c r="H80" s="37">
        <f t="shared" si="3"/>
        <v>0</v>
      </c>
      <c r="I80" s="38" t="str">
        <f t="shared" si="2"/>
        <v/>
      </c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s="21" customFormat="1" ht="20.100000000000001" customHeight="1" x14ac:dyDescent="0.2">
      <c r="A81" s="31"/>
      <c r="B81" s="32"/>
      <c r="C81" s="33"/>
      <c r="D81" s="34"/>
      <c r="E81" s="35"/>
      <c r="F81" s="36"/>
      <c r="G81" s="36"/>
      <c r="H81" s="37">
        <f t="shared" si="3"/>
        <v>0</v>
      </c>
      <c r="I81" s="38" t="str">
        <f t="shared" si="2"/>
        <v/>
      </c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s="21" customFormat="1" ht="20.100000000000001" customHeight="1" x14ac:dyDescent="0.2">
      <c r="A82" s="31"/>
      <c r="B82" s="32"/>
      <c r="C82" s="33"/>
      <c r="D82" s="34"/>
      <c r="E82" s="35"/>
      <c r="F82" s="36"/>
      <c r="G82" s="36"/>
      <c r="H82" s="37">
        <f t="shared" si="3"/>
        <v>0</v>
      </c>
      <c r="I82" s="38" t="str">
        <f t="shared" si="2"/>
        <v/>
      </c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s="21" customFormat="1" ht="20.100000000000001" customHeight="1" x14ac:dyDescent="0.2">
      <c r="A83" s="31"/>
      <c r="B83" s="32"/>
      <c r="C83" s="33"/>
      <c r="D83" s="34"/>
      <c r="E83" s="35"/>
      <c r="F83" s="36"/>
      <c r="G83" s="36"/>
      <c r="H83" s="37">
        <f t="shared" si="3"/>
        <v>0</v>
      </c>
      <c r="I83" s="38" t="str">
        <f t="shared" si="2"/>
        <v/>
      </c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s="21" customFormat="1" ht="20.100000000000001" customHeight="1" x14ac:dyDescent="0.2">
      <c r="A84" s="31"/>
      <c r="B84" s="32"/>
      <c r="C84" s="33"/>
      <c r="D84" s="34"/>
      <c r="E84" s="35"/>
      <c r="F84" s="36"/>
      <c r="G84" s="36"/>
      <c r="H84" s="37">
        <f t="shared" si="3"/>
        <v>0</v>
      </c>
      <c r="I84" s="38" t="str">
        <f t="shared" si="2"/>
        <v/>
      </c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s="21" customFormat="1" ht="20.100000000000001" customHeight="1" x14ac:dyDescent="0.2">
      <c r="A85" s="31"/>
      <c r="B85" s="32"/>
      <c r="C85" s="33"/>
      <c r="D85" s="34"/>
      <c r="E85" s="35"/>
      <c r="F85" s="36"/>
      <c r="G85" s="36"/>
      <c r="H85" s="37">
        <f t="shared" si="3"/>
        <v>0</v>
      </c>
      <c r="I85" s="38" t="str">
        <f t="shared" si="2"/>
        <v/>
      </c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s="21" customFormat="1" ht="20.100000000000001" customHeight="1" x14ac:dyDescent="0.2">
      <c r="A86" s="31"/>
      <c r="B86" s="32"/>
      <c r="C86" s="33"/>
      <c r="D86" s="34"/>
      <c r="E86" s="35"/>
      <c r="F86" s="36"/>
      <c r="G86" s="36"/>
      <c r="H86" s="37">
        <f t="shared" si="3"/>
        <v>0</v>
      </c>
      <c r="I86" s="38" t="str">
        <f t="shared" si="2"/>
        <v/>
      </c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s="21" customFormat="1" ht="20.100000000000001" customHeight="1" x14ac:dyDescent="0.2">
      <c r="A87" s="31"/>
      <c r="B87" s="32"/>
      <c r="C87" s="33"/>
      <c r="D87" s="34"/>
      <c r="E87" s="35"/>
      <c r="F87" s="36"/>
      <c r="G87" s="36"/>
      <c r="H87" s="37">
        <f t="shared" si="3"/>
        <v>0</v>
      </c>
      <c r="I87" s="38" t="str">
        <f t="shared" si="2"/>
        <v/>
      </c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s="21" customFormat="1" ht="20.100000000000001" customHeight="1" x14ac:dyDescent="0.2">
      <c r="A88" s="31"/>
      <c r="B88" s="32"/>
      <c r="C88" s="33"/>
      <c r="D88" s="34"/>
      <c r="E88" s="35"/>
      <c r="F88" s="36"/>
      <c r="G88" s="36"/>
      <c r="H88" s="37">
        <f t="shared" si="3"/>
        <v>0</v>
      </c>
      <c r="I88" s="38" t="str">
        <f t="shared" si="2"/>
        <v/>
      </c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s="21" customFormat="1" ht="20.100000000000001" customHeight="1" x14ac:dyDescent="0.2">
      <c r="A89" s="31"/>
      <c r="B89" s="32"/>
      <c r="C89" s="33"/>
      <c r="D89" s="34"/>
      <c r="E89" s="35"/>
      <c r="F89" s="36"/>
      <c r="G89" s="36"/>
      <c r="H89" s="37">
        <f t="shared" si="3"/>
        <v>0</v>
      </c>
      <c r="I89" s="38" t="str">
        <f t="shared" si="2"/>
        <v/>
      </c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s="21" customFormat="1" ht="20.100000000000001" customHeight="1" x14ac:dyDescent="0.2">
      <c r="A90" s="31"/>
      <c r="B90" s="32"/>
      <c r="C90" s="33"/>
      <c r="D90" s="34"/>
      <c r="E90" s="35"/>
      <c r="F90" s="36"/>
      <c r="G90" s="36"/>
      <c r="H90" s="37">
        <f t="shared" si="3"/>
        <v>0</v>
      </c>
      <c r="I90" s="38" t="str">
        <f t="shared" si="2"/>
        <v/>
      </c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s="21" customFormat="1" ht="20.100000000000001" customHeight="1" x14ac:dyDescent="0.2">
      <c r="A91" s="31"/>
      <c r="B91" s="32"/>
      <c r="C91" s="33"/>
      <c r="D91" s="34"/>
      <c r="E91" s="35"/>
      <c r="F91" s="36"/>
      <c r="G91" s="36"/>
      <c r="H91" s="37">
        <f t="shared" si="3"/>
        <v>0</v>
      </c>
      <c r="I91" s="38" t="str">
        <f t="shared" si="2"/>
        <v/>
      </c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s="21" customFormat="1" ht="20.100000000000001" customHeight="1" x14ac:dyDescent="0.2">
      <c r="A92" s="31"/>
      <c r="B92" s="32"/>
      <c r="C92" s="33"/>
      <c r="D92" s="34"/>
      <c r="E92" s="35"/>
      <c r="F92" s="36"/>
      <c r="G92" s="36"/>
      <c r="H92" s="37">
        <f t="shared" si="3"/>
        <v>0</v>
      </c>
      <c r="I92" s="38" t="str">
        <f t="shared" si="2"/>
        <v/>
      </c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s="21" customFormat="1" ht="20.100000000000001" customHeight="1" x14ac:dyDescent="0.2">
      <c r="A93" s="31"/>
      <c r="B93" s="32"/>
      <c r="C93" s="33"/>
      <c r="D93" s="34"/>
      <c r="E93" s="35"/>
      <c r="F93" s="36"/>
      <c r="G93" s="36"/>
      <c r="H93" s="37">
        <f t="shared" si="3"/>
        <v>0</v>
      </c>
      <c r="I93" s="38" t="str">
        <f t="shared" si="2"/>
        <v/>
      </c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s="21" customFormat="1" ht="20.100000000000001" customHeight="1" x14ac:dyDescent="0.2">
      <c r="A94" s="31"/>
      <c r="B94" s="32"/>
      <c r="C94" s="33"/>
      <c r="D94" s="34"/>
      <c r="E94" s="35"/>
      <c r="F94" s="36"/>
      <c r="G94" s="36"/>
      <c r="H94" s="37">
        <f t="shared" si="3"/>
        <v>0</v>
      </c>
      <c r="I94" s="38" t="str">
        <f t="shared" si="2"/>
        <v/>
      </c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s="21" customFormat="1" ht="20.100000000000001" customHeight="1" x14ac:dyDescent="0.2">
      <c r="A95" s="31"/>
      <c r="B95" s="32"/>
      <c r="C95" s="33"/>
      <c r="D95" s="34"/>
      <c r="E95" s="35"/>
      <c r="F95" s="36"/>
      <c r="G95" s="36"/>
      <c r="H95" s="37">
        <f t="shared" si="3"/>
        <v>0</v>
      </c>
      <c r="I95" s="38" t="str">
        <f t="shared" si="2"/>
        <v/>
      </c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s="21" customFormat="1" ht="20.100000000000001" customHeight="1" x14ac:dyDescent="0.2">
      <c r="A96" s="31"/>
      <c r="B96" s="32"/>
      <c r="C96" s="33"/>
      <c r="D96" s="34"/>
      <c r="E96" s="35"/>
      <c r="F96" s="36"/>
      <c r="G96" s="36"/>
      <c r="H96" s="37">
        <f t="shared" si="3"/>
        <v>0</v>
      </c>
      <c r="I96" s="38" t="str">
        <f t="shared" si="2"/>
        <v/>
      </c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s="21" customFormat="1" ht="20.100000000000001" customHeight="1" x14ac:dyDescent="0.2">
      <c r="A97" s="31"/>
      <c r="B97" s="32"/>
      <c r="C97" s="33"/>
      <c r="D97" s="34"/>
      <c r="E97" s="35"/>
      <c r="F97" s="36"/>
      <c r="G97" s="36"/>
      <c r="H97" s="37">
        <f t="shared" si="3"/>
        <v>0</v>
      </c>
      <c r="I97" s="38" t="str">
        <f t="shared" si="2"/>
        <v/>
      </c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s="21" customFormat="1" ht="20.100000000000001" customHeight="1" x14ac:dyDescent="0.2">
      <c r="A98" s="31"/>
      <c r="B98" s="32"/>
      <c r="C98" s="33"/>
      <c r="D98" s="34"/>
      <c r="E98" s="35"/>
      <c r="F98" s="36"/>
      <c r="G98" s="36"/>
      <c r="H98" s="37">
        <f t="shared" si="3"/>
        <v>0</v>
      </c>
      <c r="I98" s="38" t="str">
        <f t="shared" si="2"/>
        <v/>
      </c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s="21" customFormat="1" ht="20.100000000000001" customHeight="1" x14ac:dyDescent="0.2">
      <c r="A99" s="31"/>
      <c r="B99" s="32"/>
      <c r="C99" s="33"/>
      <c r="D99" s="34"/>
      <c r="E99" s="35"/>
      <c r="F99" s="36"/>
      <c r="G99" s="36"/>
      <c r="H99" s="37">
        <f t="shared" si="3"/>
        <v>0</v>
      </c>
      <c r="I99" s="38" t="str">
        <f t="shared" si="2"/>
        <v/>
      </c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s="21" customFormat="1" ht="20.100000000000001" customHeight="1" x14ac:dyDescent="0.2">
      <c r="A100" s="31"/>
      <c r="B100" s="32"/>
      <c r="C100" s="33"/>
      <c r="D100" s="34"/>
      <c r="E100" s="35"/>
      <c r="F100" s="36"/>
      <c r="G100" s="36"/>
      <c r="H100" s="37">
        <f t="shared" si="3"/>
        <v>0</v>
      </c>
      <c r="I100" s="38" t="str">
        <f t="shared" si="2"/>
        <v/>
      </c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s="21" customFormat="1" ht="20.100000000000001" customHeight="1" x14ac:dyDescent="0.2">
      <c r="A101" s="31"/>
      <c r="B101" s="32"/>
      <c r="C101" s="33"/>
      <c r="D101" s="34"/>
      <c r="E101" s="35"/>
      <c r="F101" s="36"/>
      <c r="G101" s="36"/>
      <c r="H101" s="37">
        <f t="shared" si="3"/>
        <v>0</v>
      </c>
      <c r="I101" s="38" t="str">
        <f t="shared" si="2"/>
        <v/>
      </c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s="21" customFormat="1" ht="20.100000000000001" customHeight="1" x14ac:dyDescent="0.2">
      <c r="A102" s="31"/>
      <c r="B102" s="32"/>
      <c r="C102" s="33"/>
      <c r="D102" s="34"/>
      <c r="E102" s="35"/>
      <c r="F102" s="36"/>
      <c r="G102" s="36"/>
      <c r="H102" s="37">
        <f t="shared" si="3"/>
        <v>0</v>
      </c>
      <c r="I102" s="38" t="str">
        <f t="shared" si="2"/>
        <v/>
      </c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s="21" customFormat="1" ht="20.100000000000001" customHeight="1" x14ac:dyDescent="0.2">
      <c r="A103" s="31"/>
      <c r="B103" s="32"/>
      <c r="C103" s="33"/>
      <c r="D103" s="34"/>
      <c r="E103" s="35"/>
      <c r="F103" s="36"/>
      <c r="G103" s="36"/>
      <c r="H103" s="37">
        <f t="shared" si="3"/>
        <v>0</v>
      </c>
      <c r="I103" s="38" t="str">
        <f t="shared" si="2"/>
        <v/>
      </c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s="21" customFormat="1" ht="20.100000000000001" customHeight="1" x14ac:dyDescent="0.2">
      <c r="A104" s="31"/>
      <c r="B104" s="32"/>
      <c r="C104" s="33"/>
      <c r="D104" s="34"/>
      <c r="E104" s="35"/>
      <c r="F104" s="36"/>
      <c r="G104" s="36"/>
      <c r="H104" s="37">
        <f t="shared" si="3"/>
        <v>0</v>
      </c>
      <c r="I104" s="38" t="str">
        <f t="shared" si="2"/>
        <v/>
      </c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s="21" customFormat="1" ht="20.100000000000001" customHeight="1" x14ac:dyDescent="0.2">
      <c r="A105" s="31"/>
      <c r="B105" s="32"/>
      <c r="C105" s="33"/>
      <c r="D105" s="34"/>
      <c r="E105" s="35"/>
      <c r="F105" s="36"/>
      <c r="G105" s="36"/>
      <c r="H105" s="37">
        <f t="shared" si="3"/>
        <v>0</v>
      </c>
      <c r="I105" s="38" t="str">
        <f t="shared" si="2"/>
        <v/>
      </c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s="21" customFormat="1" ht="20.100000000000001" customHeight="1" x14ac:dyDescent="0.2">
      <c r="A106" s="31"/>
      <c r="B106" s="32"/>
      <c r="C106" s="33"/>
      <c r="D106" s="34"/>
      <c r="E106" s="35"/>
      <c r="F106" s="36"/>
      <c r="G106" s="36"/>
      <c r="H106" s="37">
        <f t="shared" si="3"/>
        <v>0</v>
      </c>
      <c r="I106" s="38" t="str">
        <f t="shared" si="2"/>
        <v/>
      </c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s="21" customFormat="1" ht="20.100000000000001" customHeight="1" x14ac:dyDescent="0.2">
      <c r="A107" s="31"/>
      <c r="B107" s="32"/>
      <c r="C107" s="33"/>
      <c r="D107" s="34"/>
      <c r="E107" s="35"/>
      <c r="F107" s="36"/>
      <c r="G107" s="36"/>
      <c r="H107" s="37">
        <f t="shared" si="3"/>
        <v>0</v>
      </c>
      <c r="I107" s="38" t="str">
        <f t="shared" si="2"/>
        <v/>
      </c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s="21" customFormat="1" ht="20.100000000000001" customHeight="1" x14ac:dyDescent="0.2">
      <c r="A108" s="31"/>
      <c r="B108" s="32"/>
      <c r="C108" s="33"/>
      <c r="D108" s="34"/>
      <c r="E108" s="35"/>
      <c r="F108" s="36"/>
      <c r="G108" s="36"/>
      <c r="H108" s="37">
        <f t="shared" si="3"/>
        <v>0</v>
      </c>
      <c r="I108" s="38" t="str">
        <f t="shared" si="2"/>
        <v/>
      </c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s="21" customFormat="1" ht="20.100000000000001" customHeight="1" x14ac:dyDescent="0.2">
      <c r="A109" s="31"/>
      <c r="B109" s="32"/>
      <c r="C109" s="33"/>
      <c r="D109" s="34"/>
      <c r="E109" s="35"/>
      <c r="F109" s="36"/>
      <c r="G109" s="36"/>
      <c r="H109" s="37">
        <f t="shared" si="3"/>
        <v>0</v>
      </c>
      <c r="I109" s="38" t="str">
        <f t="shared" si="2"/>
        <v/>
      </c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s="21" customFormat="1" ht="20.100000000000001" customHeight="1" x14ac:dyDescent="0.2">
      <c r="A110" s="31"/>
      <c r="B110" s="32"/>
      <c r="C110" s="33"/>
      <c r="D110" s="34"/>
      <c r="E110" s="35"/>
      <c r="F110" s="36"/>
      <c r="G110" s="36"/>
      <c r="H110" s="37">
        <f t="shared" si="3"/>
        <v>0</v>
      </c>
      <c r="I110" s="38" t="str">
        <f t="shared" si="2"/>
        <v/>
      </c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s="21" customFormat="1" ht="20.100000000000001" customHeight="1" x14ac:dyDescent="0.2">
      <c r="A111" s="31"/>
      <c r="B111" s="32"/>
      <c r="C111" s="33"/>
      <c r="D111" s="34"/>
      <c r="E111" s="35"/>
      <c r="F111" s="36"/>
      <c r="G111" s="36"/>
      <c r="H111" s="37">
        <f t="shared" si="3"/>
        <v>0</v>
      </c>
      <c r="I111" s="38" t="str">
        <f t="shared" si="2"/>
        <v/>
      </c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s="21" customFormat="1" ht="20.100000000000001" customHeight="1" x14ac:dyDescent="0.2">
      <c r="A112" s="31"/>
      <c r="B112" s="32"/>
      <c r="C112" s="33"/>
      <c r="D112" s="34"/>
      <c r="E112" s="35"/>
      <c r="F112" s="36"/>
      <c r="G112" s="36"/>
      <c r="H112" s="37">
        <f t="shared" si="3"/>
        <v>0</v>
      </c>
      <c r="I112" s="38" t="str">
        <f t="shared" si="2"/>
        <v/>
      </c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s="21" customFormat="1" ht="20.100000000000001" customHeight="1" x14ac:dyDescent="0.2">
      <c r="A113" s="31"/>
      <c r="B113" s="32"/>
      <c r="C113" s="33"/>
      <c r="D113" s="34"/>
      <c r="E113" s="35"/>
      <c r="F113" s="36"/>
      <c r="G113" s="36"/>
      <c r="H113" s="37">
        <f t="shared" si="3"/>
        <v>0</v>
      </c>
      <c r="I113" s="38" t="str">
        <f t="shared" si="2"/>
        <v/>
      </c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s="21" customFormat="1" ht="20.100000000000001" customHeight="1" x14ac:dyDescent="0.2">
      <c r="A114" s="31"/>
      <c r="B114" s="32"/>
      <c r="C114" s="33"/>
      <c r="D114" s="34"/>
      <c r="E114" s="35"/>
      <c r="F114" s="36"/>
      <c r="G114" s="36"/>
      <c r="H114" s="37">
        <f t="shared" si="3"/>
        <v>0</v>
      </c>
      <c r="I114" s="38" t="str">
        <f t="shared" si="2"/>
        <v/>
      </c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s="21" customFormat="1" ht="20.100000000000001" customHeight="1" x14ac:dyDescent="0.2">
      <c r="A115" s="31"/>
      <c r="B115" s="32"/>
      <c r="C115" s="33"/>
      <c r="D115" s="34"/>
      <c r="E115" s="35"/>
      <c r="F115" s="36"/>
      <c r="G115" s="36"/>
      <c r="H115" s="37">
        <f t="shared" si="3"/>
        <v>0</v>
      </c>
      <c r="I115" s="38" t="str">
        <f t="shared" si="2"/>
        <v/>
      </c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s="21" customFormat="1" ht="20.100000000000001" customHeight="1" x14ac:dyDescent="0.2">
      <c r="A116" s="31"/>
      <c r="B116" s="32"/>
      <c r="C116" s="33"/>
      <c r="D116" s="34"/>
      <c r="E116" s="35"/>
      <c r="F116" s="36"/>
      <c r="G116" s="36"/>
      <c r="H116" s="37">
        <f t="shared" si="3"/>
        <v>0</v>
      </c>
      <c r="I116" s="38" t="str">
        <f t="shared" si="2"/>
        <v/>
      </c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s="21" customFormat="1" ht="20.100000000000001" customHeight="1" x14ac:dyDescent="0.2">
      <c r="A117" s="31"/>
      <c r="B117" s="32"/>
      <c r="C117" s="33"/>
      <c r="D117" s="34"/>
      <c r="E117" s="35"/>
      <c r="F117" s="36"/>
      <c r="G117" s="36"/>
      <c r="H117" s="37">
        <f t="shared" si="3"/>
        <v>0</v>
      </c>
      <c r="I117" s="38" t="str">
        <f t="shared" si="2"/>
        <v/>
      </c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s="21" customFormat="1" ht="20.100000000000001" customHeight="1" x14ac:dyDescent="0.2">
      <c r="A118" s="31"/>
      <c r="B118" s="32"/>
      <c r="C118" s="33"/>
      <c r="D118" s="34"/>
      <c r="E118" s="35"/>
      <c r="F118" s="36"/>
      <c r="G118" s="36"/>
      <c r="H118" s="37">
        <f t="shared" si="3"/>
        <v>0</v>
      </c>
      <c r="I118" s="38" t="str">
        <f t="shared" si="2"/>
        <v/>
      </c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s="21" customFormat="1" ht="20.100000000000001" customHeight="1" x14ac:dyDescent="0.2">
      <c r="A119" s="31"/>
      <c r="B119" s="32"/>
      <c r="C119" s="33"/>
      <c r="D119" s="34"/>
      <c r="E119" s="35"/>
      <c r="F119" s="36"/>
      <c r="G119" s="36"/>
      <c r="H119" s="37">
        <f t="shared" si="3"/>
        <v>0</v>
      </c>
      <c r="I119" s="38" t="str">
        <f t="shared" si="2"/>
        <v/>
      </c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s="21" customFormat="1" ht="20.100000000000001" customHeight="1" x14ac:dyDescent="0.2">
      <c r="A120" s="31"/>
      <c r="B120" s="32"/>
      <c r="C120" s="33"/>
      <c r="D120" s="34"/>
      <c r="E120" s="35"/>
      <c r="F120" s="36"/>
      <c r="G120" s="36"/>
      <c r="H120" s="37">
        <f t="shared" si="3"/>
        <v>0</v>
      </c>
      <c r="I120" s="38" t="str">
        <f t="shared" si="2"/>
        <v/>
      </c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s="21" customFormat="1" ht="20.100000000000001" customHeight="1" x14ac:dyDescent="0.2">
      <c r="A121" s="31"/>
      <c r="B121" s="32"/>
      <c r="C121" s="33"/>
      <c r="D121" s="34"/>
      <c r="E121" s="35"/>
      <c r="F121" s="36"/>
      <c r="G121" s="36"/>
      <c r="H121" s="37">
        <f t="shared" si="3"/>
        <v>0</v>
      </c>
      <c r="I121" s="38" t="str">
        <f t="shared" si="2"/>
        <v/>
      </c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s="21" customFormat="1" ht="20.100000000000001" customHeight="1" x14ac:dyDescent="0.2">
      <c r="A122" s="31"/>
      <c r="B122" s="32"/>
      <c r="C122" s="33"/>
      <c r="D122" s="34"/>
      <c r="E122" s="35"/>
      <c r="F122" s="36"/>
      <c r="G122" s="36"/>
      <c r="H122" s="37">
        <f t="shared" si="3"/>
        <v>0</v>
      </c>
      <c r="I122" s="38" t="str">
        <f t="shared" si="2"/>
        <v/>
      </c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s="21" customFormat="1" ht="20.100000000000001" customHeight="1" x14ac:dyDescent="0.2">
      <c r="A123" s="31"/>
      <c r="B123" s="32"/>
      <c r="C123" s="33"/>
      <c r="D123" s="34"/>
      <c r="E123" s="35"/>
      <c r="F123" s="36"/>
      <c r="G123" s="36"/>
      <c r="H123" s="37">
        <f t="shared" si="3"/>
        <v>0</v>
      </c>
      <c r="I123" s="38" t="str">
        <f t="shared" si="2"/>
        <v/>
      </c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s="21" customFormat="1" ht="20.100000000000001" customHeight="1" x14ac:dyDescent="0.2">
      <c r="A124" s="31"/>
      <c r="B124" s="32"/>
      <c r="C124" s="33"/>
      <c r="D124" s="34"/>
      <c r="E124" s="35"/>
      <c r="F124" s="36"/>
      <c r="G124" s="36"/>
      <c r="H124" s="37">
        <f t="shared" si="3"/>
        <v>0</v>
      </c>
      <c r="I124" s="38" t="str">
        <f t="shared" si="2"/>
        <v/>
      </c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s="21" customFormat="1" ht="20.100000000000001" customHeight="1" x14ac:dyDescent="0.2">
      <c r="A125" s="31"/>
      <c r="B125" s="32"/>
      <c r="C125" s="33"/>
      <c r="D125" s="34"/>
      <c r="E125" s="35"/>
      <c r="F125" s="36"/>
      <c r="G125" s="36"/>
      <c r="H125" s="37">
        <f t="shared" si="3"/>
        <v>0</v>
      </c>
      <c r="I125" s="38" t="str">
        <f t="shared" si="2"/>
        <v/>
      </c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s="21" customFormat="1" ht="20.100000000000001" customHeight="1" x14ac:dyDescent="0.2">
      <c r="A126" s="31"/>
      <c r="B126" s="32"/>
      <c r="C126" s="33"/>
      <c r="D126" s="34"/>
      <c r="E126" s="35"/>
      <c r="F126" s="36"/>
      <c r="G126" s="36"/>
      <c r="H126" s="37">
        <f t="shared" si="3"/>
        <v>0</v>
      </c>
      <c r="I126" s="38" t="str">
        <f t="shared" si="2"/>
        <v/>
      </c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s="21" customFormat="1" ht="20.100000000000001" customHeight="1" x14ac:dyDescent="0.2">
      <c r="A127" s="31"/>
      <c r="B127" s="32"/>
      <c r="C127" s="33"/>
      <c r="D127" s="34"/>
      <c r="E127" s="35"/>
      <c r="F127" s="36"/>
      <c r="G127" s="36"/>
      <c r="H127" s="37">
        <f t="shared" si="3"/>
        <v>0</v>
      </c>
      <c r="I127" s="38" t="str">
        <f t="shared" si="2"/>
        <v/>
      </c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s="21" customFormat="1" ht="20.100000000000001" customHeight="1" x14ac:dyDescent="0.2">
      <c r="A128" s="31"/>
      <c r="B128" s="32"/>
      <c r="C128" s="33"/>
      <c r="D128" s="34"/>
      <c r="E128" s="35"/>
      <c r="F128" s="36"/>
      <c r="G128" s="36"/>
      <c r="H128" s="37">
        <f t="shared" si="3"/>
        <v>0</v>
      </c>
      <c r="I128" s="38" t="str">
        <f t="shared" si="2"/>
        <v/>
      </c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s="21" customFormat="1" ht="20.100000000000001" customHeight="1" x14ac:dyDescent="0.2">
      <c r="A129" s="31"/>
      <c r="B129" s="32"/>
      <c r="C129" s="33"/>
      <c r="D129" s="34"/>
      <c r="E129" s="35"/>
      <c r="F129" s="36"/>
      <c r="G129" s="36"/>
      <c r="H129" s="37">
        <f t="shared" si="3"/>
        <v>0</v>
      </c>
      <c r="I129" s="38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s="21" customFormat="1" ht="20.100000000000001" customHeight="1" x14ac:dyDescent="0.2">
      <c r="A130" s="31"/>
      <c r="B130" s="32"/>
      <c r="C130" s="33"/>
      <c r="D130" s="34"/>
      <c r="E130" s="35"/>
      <c r="F130" s="36"/>
      <c r="G130" s="36"/>
      <c r="H130" s="37">
        <f t="shared" ref="H130:H138" si="4">IF(H129="","",H129+F130-G130)</f>
        <v>0</v>
      </c>
      <c r="I130" s="38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s="21" customFormat="1" ht="20.100000000000001" customHeight="1" x14ac:dyDescent="0.2">
      <c r="A131" s="31"/>
      <c r="B131" s="32"/>
      <c r="C131" s="33"/>
      <c r="D131" s="34"/>
      <c r="E131" s="35"/>
      <c r="F131" s="36"/>
      <c r="G131" s="36"/>
      <c r="H131" s="37">
        <f t="shared" si="4"/>
        <v>0</v>
      </c>
      <c r="I131" s="38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s="21" customFormat="1" ht="20.100000000000001" customHeight="1" x14ac:dyDescent="0.2">
      <c r="A132" s="31"/>
      <c r="B132" s="32"/>
      <c r="C132" s="33"/>
      <c r="D132" s="34"/>
      <c r="E132" s="35"/>
      <c r="F132" s="36"/>
      <c r="G132" s="36"/>
      <c r="H132" s="37">
        <f t="shared" si="4"/>
        <v>0</v>
      </c>
      <c r="I132" s="38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s="21" customFormat="1" ht="20.100000000000001" customHeight="1" x14ac:dyDescent="0.2">
      <c r="A133" s="31"/>
      <c r="B133" s="32"/>
      <c r="C133" s="33"/>
      <c r="D133" s="34"/>
      <c r="E133" s="35"/>
      <c r="F133" s="36"/>
      <c r="G133" s="36"/>
      <c r="H133" s="37">
        <f t="shared" si="4"/>
        <v>0</v>
      </c>
      <c r="I133" s="38" t="str">
        <f t="shared" ref="I133:I138" si="5">IF(D133&gt;2999,IF(D133&lt;4000,VLOOKUP(E133,$K$5:$L$10,2),IF(D133&gt;3999,IF(D133&lt;5000,VLOOKUP(E133,$K$12:$L$17,2),IF(D133&gt;4999,VLOOKUP(E133,$K$19:$L$24,2))))),"")</f>
        <v/>
      </c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s="21" customFormat="1" ht="20.100000000000001" customHeight="1" x14ac:dyDescent="0.2">
      <c r="A134" s="31"/>
      <c r="B134" s="32"/>
      <c r="C134" s="33"/>
      <c r="D134" s="34"/>
      <c r="E134" s="35"/>
      <c r="F134" s="36"/>
      <c r="G134" s="36"/>
      <c r="H134" s="37">
        <f t="shared" si="4"/>
        <v>0</v>
      </c>
      <c r="I134" s="38" t="str">
        <f t="shared" si="5"/>
        <v/>
      </c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s="21" customFormat="1" ht="20.100000000000001" customHeight="1" x14ac:dyDescent="0.2">
      <c r="A135" s="31"/>
      <c r="B135" s="32"/>
      <c r="C135" s="33"/>
      <c r="D135" s="34"/>
      <c r="E135" s="35"/>
      <c r="F135" s="36"/>
      <c r="G135" s="36"/>
      <c r="H135" s="37">
        <f t="shared" si="4"/>
        <v>0</v>
      </c>
      <c r="I135" s="38" t="str">
        <f t="shared" si="5"/>
        <v/>
      </c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s="21" customFormat="1" ht="20.100000000000001" customHeight="1" x14ac:dyDescent="0.2">
      <c r="A136" s="31"/>
      <c r="B136" s="32"/>
      <c r="C136" s="33"/>
      <c r="D136" s="34"/>
      <c r="E136" s="35"/>
      <c r="F136" s="36"/>
      <c r="G136" s="36"/>
      <c r="H136" s="37">
        <f t="shared" si="4"/>
        <v>0</v>
      </c>
      <c r="I136" s="38" t="str">
        <f t="shared" si="5"/>
        <v/>
      </c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s="21" customFormat="1" ht="20.100000000000001" customHeight="1" x14ac:dyDescent="0.2">
      <c r="A137" s="31"/>
      <c r="B137" s="32"/>
      <c r="C137" s="33"/>
      <c r="D137" s="34"/>
      <c r="E137" s="35"/>
      <c r="F137" s="36"/>
      <c r="G137" s="36"/>
      <c r="H137" s="37">
        <f t="shared" si="4"/>
        <v>0</v>
      </c>
      <c r="I137" s="38" t="str">
        <f t="shared" si="5"/>
        <v/>
      </c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s="21" customFormat="1" ht="20.100000000000001" customHeight="1" thickBot="1" x14ac:dyDescent="0.25">
      <c r="A138" s="31"/>
      <c r="B138" s="32"/>
      <c r="C138" s="33"/>
      <c r="D138" s="34"/>
      <c r="E138" s="35"/>
      <c r="F138" s="36"/>
      <c r="G138" s="36"/>
      <c r="H138" s="37">
        <f t="shared" si="4"/>
        <v>0</v>
      </c>
      <c r="I138" s="38" t="str">
        <f t="shared" si="5"/>
        <v/>
      </c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s="64" customFormat="1" ht="21.75" customHeight="1" thickBot="1" x14ac:dyDescent="0.25">
      <c r="A139" s="57"/>
      <c r="B139" s="58"/>
      <c r="C139" s="59" t="s">
        <v>47</v>
      </c>
      <c r="D139" s="60"/>
      <c r="E139" s="60"/>
      <c r="F139" s="61">
        <f>SUM(F5:F138)</f>
        <v>0</v>
      </c>
      <c r="G139" s="61">
        <f>SUM(G5:G138)</f>
        <v>0</v>
      </c>
      <c r="H139" s="62">
        <f>H138</f>
        <v>0</v>
      </c>
      <c r="I139" s="63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</row>
  </sheetData>
  <sheetProtection algorithmName="SHA-512" hashValue="7o1RQuWIXOecaIIAHYxdtgsBg9OcSX6Rj2XYHxzj7Css7U9jjwERXXORHNhhUvMIbPeX2u+OHYct+htkiUjN4Q==" saltValue="a+grr7XNW4RuibOHsnieXA==" spinCount="100000" sheet="1" selectLockedCells="1"/>
  <mergeCells count="4">
    <mergeCell ref="A1:D1"/>
    <mergeCell ref="E1:H1"/>
    <mergeCell ref="A2:D2"/>
    <mergeCell ref="E2:H2"/>
  </mergeCells>
  <conditionalFormatting sqref="A2">
    <cfRule type="containsText" dxfId="48" priority="7" operator="containsText" text="Firma">
      <formula>NOT(ISERROR(SEARCH("Firma",A2)))</formula>
    </cfRule>
    <cfRule type="containsBlanks" dxfId="47" priority="8">
      <formula>LEN(TRIM(A2))=0</formula>
    </cfRule>
  </conditionalFormatting>
  <conditionalFormatting sqref="A1:B1">
    <cfRule type="containsText" dxfId="46" priority="1" operator="containsText" text="Kassabuch / Postbuch / Bankbuch">
      <formula>NOT(ISERROR(SEARCH("Kassabuch / Postbuch / Bankbuch",A1)))</formula>
    </cfRule>
    <cfRule type="containsBlanks" dxfId="45" priority="2">
      <formula>LEN(TRIM(A1))=0</formula>
    </cfRule>
  </conditionalFormatting>
  <conditionalFormatting sqref="H4:H139">
    <cfRule type="cellIs" dxfId="42" priority="10" operator="lessThan">
      <formula>0</formula>
    </cfRule>
  </conditionalFormatting>
  <dataValidations count="3">
    <dataValidation allowBlank="1" showErrorMessage="1" promptTitle="Firmenname" prompt="Kann im Arbeitsblatt &quot;Januar&quot; erfasst werden." sqref="E1:H1" xr:uid="{00000000-0002-0000-0500-000000000000}"/>
    <dataValidation allowBlank="1" showErrorMessage="1" sqref="A1:D1" xr:uid="{00000000-0002-0000-0500-000001000000}"/>
    <dataValidation type="list" allowBlank="1" showInputMessage="1" showErrorMessage="1" prompt="Choisir taux de TVA" sqref="E5:E138" xr:uid="{00000000-0002-0000-0500-000002000000}">
      <formula1>$K$4:$K$10</formula1>
    </dataValidation>
  </dataValidations>
  <pageMargins left="0.59055118110236227" right="0.19685039370078741" top="0.59055118110236227" bottom="0.78740157480314965" header="0.31496062992125984" footer="0.31496062992125984"/>
  <pageSetup paperSize="9" orientation="portrait" horizontalDpi="4294967292" r:id="rId1"/>
  <headerFooter alignWithMargins="0">
    <oddFooter>&amp;L&amp;G&amp;C&amp;"Segoe UI,Standard"&amp;9&amp;K1D71B8Bern | Biel/Bienne&amp;R&amp;"Segoe UI,Standard"&amp;K1D71B8Page &amp;P de &amp;N</oddFoot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text="Firma" id="{773D6B94-7BD5-4E0D-BEC9-1731802452C3}">
            <xm:f>NOT(ISERROR(SEARCH("Firma",Janvier!B2)))</xm:f>
            <x14:dxf>
              <font>
                <b/>
                <i val="0"/>
              </font>
              <fill>
                <patternFill>
                  <bgColor theme="3" tint="0.79998168889431442"/>
                </patternFill>
              </fill>
            </x14:dxf>
          </x14:cfRule>
          <x14:cfRule type="containsBlanks" priority="5" id="{9D57F7B9-8363-40EE-879E-842E92DF6C5B}">
            <xm:f>LEN(TRIM(Janvier!B2))=0</xm:f>
            <x14:dxf>
              <fill>
                <patternFill>
                  <bgColor theme="3" tint="0.79998168889431442"/>
                </patternFill>
              </fill>
            </x14:dxf>
          </x14:cfRule>
          <xm:sqref>B2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date" allowBlank="1" showErrorMessage="1" errorTitle="Falsches Datum" error="Falsches Datum erfasst. Bitte korrigieren." xr:uid="{00000000-0002-0000-0500-000003000000}">
          <x14:formula1>
            <xm:f>'Setting Datum'!$B$12</xm:f>
          </x14:formula1>
          <x14:formula2>
            <xm:f>'Setting Datum'!$B$13</xm:f>
          </x14:formula2>
          <xm:sqref>A5:A138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5">
    <tabColor theme="4"/>
  </sheetPr>
  <dimension ref="A1:AA139"/>
  <sheetViews>
    <sheetView showGridLines="0" zoomScaleNormal="100" workbookViewId="0">
      <selection activeCell="C29" sqref="C29"/>
    </sheetView>
  </sheetViews>
  <sheetFormatPr baseColWidth="10" defaultColWidth="11.42578125" defaultRowHeight="14.25" x14ac:dyDescent="0.25"/>
  <cols>
    <col min="1" max="1" width="10.28515625" style="53" customWidth="1"/>
    <col min="2" max="2" width="10.140625" style="66" bestFit="1" customWidth="1"/>
    <col min="3" max="3" width="28.5703125" style="53" customWidth="1"/>
    <col min="4" max="4" width="8" style="53" bestFit="1" customWidth="1"/>
    <col min="5" max="5" width="6.28515625" style="66" customWidth="1"/>
    <col min="6" max="8" width="11.28515625" style="53" customWidth="1"/>
    <col min="9" max="9" width="11.28515625" style="67" hidden="1" customWidth="1"/>
    <col min="10" max="12" width="11.42578125" style="53" hidden="1" customWidth="1"/>
    <col min="13" max="27" width="11.42578125" style="68"/>
    <col min="28" max="16384" width="11.42578125" style="53"/>
  </cols>
  <sheetData>
    <row r="1" spans="1:27" s="11" customFormat="1" ht="37.5" customHeight="1" x14ac:dyDescent="0.3">
      <c r="A1" s="74" t="str">
        <f>Janvier!A1</f>
        <v>Livre de caisse / Livre de poste / Livre de banque</v>
      </c>
      <c r="B1" s="74"/>
      <c r="C1" s="74"/>
      <c r="D1" s="74"/>
      <c r="E1" s="75" t="str">
        <f>Janvier!E1</f>
        <v>Entreprise</v>
      </c>
      <c r="F1" s="75"/>
      <c r="G1" s="75"/>
      <c r="H1" s="75"/>
      <c r="I1" s="10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27" s="14" customFormat="1" ht="30.75" customHeight="1" x14ac:dyDescent="0.2">
      <c r="A2" s="72" t="s">
        <v>54</v>
      </c>
      <c r="B2" s="72"/>
      <c r="C2" s="72"/>
      <c r="D2" s="72"/>
      <c r="E2" s="73">
        <f>'Setting Datum'!$B$1</f>
        <v>2026</v>
      </c>
      <c r="F2" s="73"/>
      <c r="G2" s="73"/>
      <c r="H2" s="73"/>
      <c r="I2" s="13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s="21" customFormat="1" ht="20.100000000000001" customHeight="1" x14ac:dyDescent="0.2">
      <c r="A3" s="16" t="str">
        <f>Janvier!A3</f>
        <v>Date</v>
      </c>
      <c r="B3" s="16" t="str">
        <f>Janvier!B3</f>
        <v>Pièce</v>
      </c>
      <c r="C3" s="16" t="str">
        <f>Janvier!C3</f>
        <v>Libellé</v>
      </c>
      <c r="D3" s="16" t="str">
        <f>Janvier!D3</f>
        <v>Compte</v>
      </c>
      <c r="E3" s="16" t="str">
        <f>Janvier!E3</f>
        <v>TVA</v>
      </c>
      <c r="F3" s="16" t="str">
        <f>Janvier!F3</f>
        <v>Entrée</v>
      </c>
      <c r="G3" s="16" t="str">
        <f>Janvier!G3</f>
        <v>Sortie</v>
      </c>
      <c r="H3" s="16" t="str">
        <f>Janvier!H3</f>
        <v>Solde</v>
      </c>
      <c r="I3" s="20" t="s">
        <v>2</v>
      </c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s="21" customFormat="1" ht="20.100000000000001" customHeight="1" x14ac:dyDescent="0.25">
      <c r="A4" s="23"/>
      <c r="B4" s="24"/>
      <c r="C4" s="25" t="str">
        <f>Janvier!C4</f>
        <v>Solde reporté</v>
      </c>
      <c r="D4" s="24"/>
      <c r="E4" s="24"/>
      <c r="F4" s="26"/>
      <c r="G4" s="27"/>
      <c r="H4" s="27">
        <f>Juin!H139</f>
        <v>0</v>
      </c>
      <c r="I4" s="29"/>
      <c r="J4" s="30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s="21" customFormat="1" ht="20.100000000000001" customHeight="1" x14ac:dyDescent="0.25">
      <c r="A5" s="31"/>
      <c r="B5" s="32"/>
      <c r="C5" s="33"/>
      <c r="D5" s="34"/>
      <c r="E5" s="35"/>
      <c r="F5" s="36"/>
      <c r="G5" s="36"/>
      <c r="H5" s="37">
        <f>IF(H4="","",H4+F5-G5)</f>
        <v>0</v>
      </c>
      <c r="I5" s="38" t="str">
        <f t="shared" ref="I5:I64" si="0">IF(D5&gt;2999,IF(D5&lt;4000,VLOOKUP(E5,$K$5:$L$10,2),IF(D5&gt;3999,IF(D5&lt;5000,VLOOKUP(E5,$K$12:$L$17,2),IF(D5&gt;4999,VLOOKUP(E5,$K$19:$L$24,2))))),"")</f>
        <v/>
      </c>
      <c r="J5" s="39" t="s">
        <v>20</v>
      </c>
      <c r="K5" s="40">
        <v>2.5</v>
      </c>
      <c r="L5" s="41" t="s">
        <v>7</v>
      </c>
      <c r="M5" s="4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s="21" customFormat="1" ht="20.100000000000001" customHeight="1" x14ac:dyDescent="0.25">
      <c r="A6" s="31"/>
      <c r="B6" s="32"/>
      <c r="C6" s="33"/>
      <c r="D6" s="34"/>
      <c r="E6" s="35"/>
      <c r="F6" s="36"/>
      <c r="G6" s="36"/>
      <c r="H6" s="37">
        <f t="shared" ref="H6:H65" si="1">IF(H5="","",H5+F6-G6)</f>
        <v>0</v>
      </c>
      <c r="I6" s="38" t="str">
        <f t="shared" si="0"/>
        <v/>
      </c>
      <c r="J6" s="44" t="s">
        <v>19</v>
      </c>
      <c r="K6" s="45">
        <v>2.6</v>
      </c>
      <c r="L6" s="46" t="s">
        <v>6</v>
      </c>
      <c r="M6" s="56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s="21" customFormat="1" ht="20.100000000000001" customHeight="1" x14ac:dyDescent="0.25">
      <c r="A7" s="31"/>
      <c r="B7" s="32"/>
      <c r="C7" s="33"/>
      <c r="D7" s="34"/>
      <c r="E7" s="35"/>
      <c r="F7" s="36"/>
      <c r="G7" s="36"/>
      <c r="H7" s="37">
        <f t="shared" si="1"/>
        <v>0</v>
      </c>
      <c r="I7" s="38" t="str">
        <f t="shared" si="0"/>
        <v/>
      </c>
      <c r="J7" s="47" t="s">
        <v>20</v>
      </c>
      <c r="K7" s="48">
        <v>3.7</v>
      </c>
      <c r="L7" s="49" t="s">
        <v>4</v>
      </c>
      <c r="M7" s="4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s="21" customFormat="1" ht="20.100000000000001" customHeight="1" x14ac:dyDescent="0.25">
      <c r="A8" s="31"/>
      <c r="B8" s="32"/>
      <c r="C8" s="33"/>
      <c r="D8" s="34"/>
      <c r="E8" s="35"/>
      <c r="F8" s="36"/>
      <c r="G8" s="36"/>
      <c r="H8" s="37">
        <f t="shared" si="1"/>
        <v>0</v>
      </c>
      <c r="I8" s="38" t="str">
        <f t="shared" si="0"/>
        <v/>
      </c>
      <c r="J8" s="44" t="s">
        <v>19</v>
      </c>
      <c r="K8" s="45">
        <v>3.8</v>
      </c>
      <c r="L8" s="46" t="s">
        <v>3</v>
      </c>
      <c r="M8" s="56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s="21" customFormat="1" ht="20.100000000000001" customHeight="1" x14ac:dyDescent="0.25">
      <c r="A9" s="31"/>
      <c r="B9" s="32"/>
      <c r="C9" s="33"/>
      <c r="D9" s="34"/>
      <c r="E9" s="35"/>
      <c r="F9" s="36"/>
      <c r="G9" s="36"/>
      <c r="H9" s="37">
        <f t="shared" si="1"/>
        <v>0</v>
      </c>
      <c r="I9" s="38" t="str">
        <f t="shared" si="0"/>
        <v/>
      </c>
      <c r="J9" s="47" t="s">
        <v>20</v>
      </c>
      <c r="K9" s="48">
        <v>7.7</v>
      </c>
      <c r="L9" s="49" t="s">
        <v>5</v>
      </c>
      <c r="M9" s="4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s="21" customFormat="1" ht="20.100000000000001" customHeight="1" x14ac:dyDescent="0.25">
      <c r="A10" s="31"/>
      <c r="B10" s="32"/>
      <c r="C10" s="33"/>
      <c r="D10" s="34"/>
      <c r="E10" s="35"/>
      <c r="F10" s="36"/>
      <c r="G10" s="36"/>
      <c r="H10" s="37">
        <f t="shared" si="1"/>
        <v>0</v>
      </c>
      <c r="I10" s="38" t="str">
        <f t="shared" si="0"/>
        <v/>
      </c>
      <c r="J10" s="50" t="s">
        <v>19</v>
      </c>
      <c r="K10" s="51">
        <v>8.1</v>
      </c>
      <c r="L10" s="52" t="s">
        <v>1</v>
      </c>
      <c r="M10" s="56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s="21" customFormat="1" ht="20.100000000000001" customHeight="1" x14ac:dyDescent="0.25">
      <c r="A11" s="31"/>
      <c r="B11" s="32"/>
      <c r="C11" s="33"/>
      <c r="D11" s="34"/>
      <c r="E11" s="35"/>
      <c r="F11" s="36"/>
      <c r="G11" s="36"/>
      <c r="H11" s="37">
        <f t="shared" si="1"/>
        <v>0</v>
      </c>
      <c r="I11" s="38" t="str">
        <f t="shared" si="0"/>
        <v/>
      </c>
      <c r="J11" s="53"/>
      <c r="K11" s="54"/>
      <c r="L11" s="55"/>
      <c r="M11" s="4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s="21" customFormat="1" ht="20.100000000000001" customHeight="1" x14ac:dyDescent="0.25">
      <c r="A12" s="31"/>
      <c r="B12" s="32"/>
      <c r="C12" s="33"/>
      <c r="D12" s="34"/>
      <c r="E12" s="35"/>
      <c r="F12" s="36"/>
      <c r="G12" s="36"/>
      <c r="H12" s="37">
        <f t="shared" si="1"/>
        <v>0</v>
      </c>
      <c r="I12" s="38" t="str">
        <f t="shared" si="0"/>
        <v/>
      </c>
      <c r="J12" s="39" t="s">
        <v>20</v>
      </c>
      <c r="K12" s="40">
        <v>2.5</v>
      </c>
      <c r="L12" s="41" t="s">
        <v>18</v>
      </c>
      <c r="M12" s="4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s="21" customFormat="1" ht="20.100000000000001" customHeight="1" x14ac:dyDescent="0.25">
      <c r="A13" s="31"/>
      <c r="B13" s="32"/>
      <c r="C13" s="33"/>
      <c r="D13" s="34"/>
      <c r="E13" s="35"/>
      <c r="F13" s="36"/>
      <c r="G13" s="36"/>
      <c r="H13" s="37">
        <f t="shared" si="1"/>
        <v>0</v>
      </c>
      <c r="I13" s="38" t="str">
        <f t="shared" si="0"/>
        <v/>
      </c>
      <c r="J13" s="44" t="s">
        <v>19</v>
      </c>
      <c r="K13" s="45">
        <v>2.6</v>
      </c>
      <c r="L13" s="46" t="s">
        <v>17</v>
      </c>
      <c r="M13" s="56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s="21" customFormat="1" ht="20.100000000000001" customHeight="1" x14ac:dyDescent="0.25">
      <c r="A14" s="31"/>
      <c r="B14" s="32"/>
      <c r="C14" s="33"/>
      <c r="D14" s="34"/>
      <c r="E14" s="35"/>
      <c r="F14" s="36"/>
      <c r="G14" s="36"/>
      <c r="H14" s="37">
        <f t="shared" si="1"/>
        <v>0</v>
      </c>
      <c r="I14" s="38" t="str">
        <f t="shared" si="0"/>
        <v/>
      </c>
      <c r="J14" s="47" t="s">
        <v>20</v>
      </c>
      <c r="K14" s="48">
        <v>3.7</v>
      </c>
      <c r="L14" s="49" t="s">
        <v>14</v>
      </c>
      <c r="M14" s="4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s="21" customFormat="1" ht="20.100000000000001" customHeight="1" x14ac:dyDescent="0.25">
      <c r="A15" s="31"/>
      <c r="B15" s="32"/>
      <c r="C15" s="33"/>
      <c r="D15" s="34"/>
      <c r="E15" s="35"/>
      <c r="F15" s="36"/>
      <c r="G15" s="36"/>
      <c r="H15" s="37">
        <f t="shared" si="1"/>
        <v>0</v>
      </c>
      <c r="I15" s="38" t="str">
        <f t="shared" si="0"/>
        <v/>
      </c>
      <c r="J15" s="44" t="s">
        <v>19</v>
      </c>
      <c r="K15" s="45">
        <v>3.8</v>
      </c>
      <c r="L15" s="46" t="s">
        <v>13</v>
      </c>
      <c r="M15" s="56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s="21" customFormat="1" ht="20.100000000000001" customHeight="1" x14ac:dyDescent="0.25">
      <c r="A16" s="31"/>
      <c r="B16" s="32"/>
      <c r="C16" s="33"/>
      <c r="D16" s="34"/>
      <c r="E16" s="35"/>
      <c r="F16" s="36"/>
      <c r="G16" s="36"/>
      <c r="H16" s="37">
        <f t="shared" si="1"/>
        <v>0</v>
      </c>
      <c r="I16" s="38" t="str">
        <f t="shared" si="0"/>
        <v/>
      </c>
      <c r="J16" s="47" t="s">
        <v>20</v>
      </c>
      <c r="K16" s="48">
        <v>7.7</v>
      </c>
      <c r="L16" s="49" t="s">
        <v>16</v>
      </c>
      <c r="M16" s="4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s="21" customFormat="1" ht="20.100000000000001" customHeight="1" x14ac:dyDescent="0.25">
      <c r="A17" s="31"/>
      <c r="B17" s="32"/>
      <c r="C17" s="33"/>
      <c r="D17" s="34"/>
      <c r="E17" s="35"/>
      <c r="F17" s="36"/>
      <c r="G17" s="36"/>
      <c r="H17" s="37">
        <f t="shared" si="1"/>
        <v>0</v>
      </c>
      <c r="I17" s="38" t="str">
        <f t="shared" si="0"/>
        <v/>
      </c>
      <c r="J17" s="50" t="s">
        <v>19</v>
      </c>
      <c r="K17" s="51">
        <v>8.1</v>
      </c>
      <c r="L17" s="52" t="s">
        <v>15</v>
      </c>
      <c r="M17" s="56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s="21" customFormat="1" ht="20.100000000000001" customHeight="1" x14ac:dyDescent="0.25">
      <c r="A18" s="31"/>
      <c r="B18" s="32"/>
      <c r="C18" s="33"/>
      <c r="D18" s="34"/>
      <c r="E18" s="35"/>
      <c r="F18" s="36"/>
      <c r="G18" s="36"/>
      <c r="H18" s="37">
        <f t="shared" si="1"/>
        <v>0</v>
      </c>
      <c r="I18" s="38" t="str">
        <f t="shared" si="0"/>
        <v/>
      </c>
      <c r="J18" s="53"/>
      <c r="K18" s="54"/>
      <c r="L18" s="55"/>
      <c r="M18" s="4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s="21" customFormat="1" ht="20.100000000000001" customHeight="1" x14ac:dyDescent="0.25">
      <c r="A19" s="31"/>
      <c r="B19" s="32"/>
      <c r="C19" s="33"/>
      <c r="D19" s="34"/>
      <c r="E19" s="35"/>
      <c r="F19" s="36"/>
      <c r="G19" s="36"/>
      <c r="H19" s="37">
        <f t="shared" si="1"/>
        <v>0</v>
      </c>
      <c r="I19" s="38" t="str">
        <f t="shared" si="0"/>
        <v/>
      </c>
      <c r="J19" s="39" t="s">
        <v>20</v>
      </c>
      <c r="K19" s="40">
        <v>2.5</v>
      </c>
      <c r="L19" s="41" t="s">
        <v>12</v>
      </c>
      <c r="M19" s="4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s="21" customFormat="1" ht="20.100000000000001" customHeight="1" x14ac:dyDescent="0.25">
      <c r="A20" s="31"/>
      <c r="B20" s="32"/>
      <c r="C20" s="33"/>
      <c r="D20" s="34"/>
      <c r="E20" s="35"/>
      <c r="F20" s="36"/>
      <c r="G20" s="36"/>
      <c r="H20" s="37">
        <f t="shared" si="1"/>
        <v>0</v>
      </c>
      <c r="I20" s="38" t="str">
        <f t="shared" si="0"/>
        <v/>
      </c>
      <c r="J20" s="44" t="s">
        <v>19</v>
      </c>
      <c r="K20" s="45">
        <v>2.6</v>
      </c>
      <c r="L20" s="46" t="s">
        <v>11</v>
      </c>
      <c r="M20" s="56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s="21" customFormat="1" ht="20.100000000000001" customHeight="1" x14ac:dyDescent="0.25">
      <c r="A21" s="31"/>
      <c r="B21" s="32"/>
      <c r="C21" s="33"/>
      <c r="D21" s="34"/>
      <c r="E21" s="35"/>
      <c r="F21" s="36"/>
      <c r="G21" s="36"/>
      <c r="H21" s="37">
        <f t="shared" si="1"/>
        <v>0</v>
      </c>
      <c r="I21" s="38" t="str">
        <f t="shared" si="0"/>
        <v/>
      </c>
      <c r="J21" s="47" t="s">
        <v>20</v>
      </c>
      <c r="K21" s="48">
        <v>3.7</v>
      </c>
      <c r="L21" s="49" t="s">
        <v>9</v>
      </c>
      <c r="M21" s="4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s="21" customFormat="1" ht="20.100000000000001" customHeight="1" x14ac:dyDescent="0.25">
      <c r="A22" s="31"/>
      <c r="B22" s="32"/>
      <c r="C22" s="33"/>
      <c r="D22" s="34"/>
      <c r="E22" s="35"/>
      <c r="F22" s="36"/>
      <c r="G22" s="36"/>
      <c r="H22" s="37">
        <f t="shared" si="1"/>
        <v>0</v>
      </c>
      <c r="I22" s="38" t="str">
        <f t="shared" si="0"/>
        <v/>
      </c>
      <c r="J22" s="44" t="s">
        <v>19</v>
      </c>
      <c r="K22" s="45">
        <v>3.8</v>
      </c>
      <c r="L22" s="46" t="s">
        <v>8</v>
      </c>
      <c r="M22" s="56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s="21" customFormat="1" ht="20.100000000000001" customHeight="1" x14ac:dyDescent="0.25">
      <c r="A23" s="31"/>
      <c r="B23" s="32"/>
      <c r="C23" s="33"/>
      <c r="D23" s="34"/>
      <c r="E23" s="35"/>
      <c r="F23" s="36"/>
      <c r="G23" s="36"/>
      <c r="H23" s="37">
        <f t="shared" si="1"/>
        <v>0</v>
      </c>
      <c r="I23" s="38" t="str">
        <f t="shared" si="0"/>
        <v/>
      </c>
      <c r="J23" s="47" t="s">
        <v>20</v>
      </c>
      <c r="K23" s="48">
        <v>7.7</v>
      </c>
      <c r="L23" s="49" t="s">
        <v>10</v>
      </c>
      <c r="M23" s="4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s="21" customFormat="1" ht="20.100000000000001" customHeight="1" x14ac:dyDescent="0.25">
      <c r="A24" s="31"/>
      <c r="B24" s="32"/>
      <c r="C24" s="33"/>
      <c r="D24" s="34"/>
      <c r="E24" s="35"/>
      <c r="F24" s="36"/>
      <c r="G24" s="36"/>
      <c r="H24" s="37">
        <f t="shared" si="1"/>
        <v>0</v>
      </c>
      <c r="I24" s="38" t="str">
        <f t="shared" si="0"/>
        <v/>
      </c>
      <c r="J24" s="50" t="s">
        <v>19</v>
      </c>
      <c r="K24" s="51">
        <v>8.1</v>
      </c>
      <c r="L24" s="52" t="s">
        <v>0</v>
      </c>
      <c r="M24" s="56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s="21" customFormat="1" ht="20.100000000000001" customHeight="1" x14ac:dyDescent="0.2">
      <c r="A25" s="31"/>
      <c r="B25" s="32"/>
      <c r="C25" s="33"/>
      <c r="D25" s="34"/>
      <c r="E25" s="35"/>
      <c r="F25" s="36"/>
      <c r="G25" s="36"/>
      <c r="H25" s="37">
        <f t="shared" si="1"/>
        <v>0</v>
      </c>
      <c r="I25" s="38" t="str">
        <f t="shared" si="0"/>
        <v/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s="21" customFormat="1" ht="20.100000000000001" customHeight="1" x14ac:dyDescent="0.2">
      <c r="A26" s="31"/>
      <c r="B26" s="32"/>
      <c r="C26" s="33"/>
      <c r="D26" s="34"/>
      <c r="E26" s="35"/>
      <c r="F26" s="36"/>
      <c r="G26" s="36"/>
      <c r="H26" s="37">
        <f t="shared" si="1"/>
        <v>0</v>
      </c>
      <c r="I26" s="38" t="str">
        <f t="shared" si="0"/>
        <v/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s="21" customFormat="1" ht="20.100000000000001" customHeight="1" x14ac:dyDescent="0.2">
      <c r="A27" s="31"/>
      <c r="B27" s="32"/>
      <c r="C27" s="33"/>
      <c r="D27" s="34"/>
      <c r="E27" s="35"/>
      <c r="F27" s="36"/>
      <c r="G27" s="36"/>
      <c r="H27" s="37">
        <f t="shared" si="1"/>
        <v>0</v>
      </c>
      <c r="I27" s="38" t="str">
        <f t="shared" si="0"/>
        <v/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s="21" customFormat="1" ht="20.100000000000001" customHeight="1" x14ac:dyDescent="0.2">
      <c r="A28" s="31"/>
      <c r="B28" s="32"/>
      <c r="C28" s="33"/>
      <c r="D28" s="34"/>
      <c r="E28" s="35"/>
      <c r="F28" s="36"/>
      <c r="G28" s="36"/>
      <c r="H28" s="37">
        <f t="shared" si="1"/>
        <v>0</v>
      </c>
      <c r="I28" s="38" t="str">
        <f t="shared" si="0"/>
        <v/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s="21" customFormat="1" ht="20.100000000000001" customHeight="1" x14ac:dyDescent="0.2">
      <c r="A29" s="31"/>
      <c r="B29" s="32"/>
      <c r="C29" s="33"/>
      <c r="D29" s="34"/>
      <c r="E29" s="35"/>
      <c r="F29" s="36"/>
      <c r="G29" s="36"/>
      <c r="H29" s="37">
        <f t="shared" si="1"/>
        <v>0</v>
      </c>
      <c r="I29" s="38" t="str">
        <f t="shared" si="0"/>
        <v/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s="21" customFormat="1" ht="20.100000000000001" customHeight="1" x14ac:dyDescent="0.2">
      <c r="A30" s="31"/>
      <c r="B30" s="32"/>
      <c r="C30" s="33"/>
      <c r="D30" s="34"/>
      <c r="E30" s="35"/>
      <c r="F30" s="36"/>
      <c r="G30" s="36"/>
      <c r="H30" s="37">
        <f t="shared" si="1"/>
        <v>0</v>
      </c>
      <c r="I30" s="38" t="str">
        <f t="shared" si="0"/>
        <v/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s="21" customFormat="1" ht="20.100000000000001" customHeight="1" x14ac:dyDescent="0.2">
      <c r="A31" s="31"/>
      <c r="B31" s="32"/>
      <c r="C31" s="33"/>
      <c r="D31" s="34"/>
      <c r="E31" s="35"/>
      <c r="F31" s="36"/>
      <c r="G31" s="36"/>
      <c r="H31" s="37">
        <f t="shared" si="1"/>
        <v>0</v>
      </c>
      <c r="I31" s="38" t="str">
        <f t="shared" si="0"/>
        <v/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s="21" customFormat="1" ht="20.100000000000001" customHeight="1" x14ac:dyDescent="0.2">
      <c r="A32" s="31"/>
      <c r="B32" s="32"/>
      <c r="C32" s="33"/>
      <c r="D32" s="34"/>
      <c r="E32" s="35"/>
      <c r="F32" s="36"/>
      <c r="G32" s="36"/>
      <c r="H32" s="37">
        <f t="shared" si="1"/>
        <v>0</v>
      </c>
      <c r="I32" s="38" t="str">
        <f t="shared" si="0"/>
        <v/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s="21" customFormat="1" ht="20.100000000000001" customHeight="1" x14ac:dyDescent="0.2">
      <c r="A33" s="31"/>
      <c r="B33" s="32"/>
      <c r="C33" s="33"/>
      <c r="D33" s="34"/>
      <c r="E33" s="35"/>
      <c r="F33" s="36"/>
      <c r="G33" s="36"/>
      <c r="H33" s="37">
        <f t="shared" si="1"/>
        <v>0</v>
      </c>
      <c r="I33" s="38" t="str">
        <f t="shared" si="0"/>
        <v/>
      </c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s="21" customFormat="1" ht="20.100000000000001" customHeight="1" x14ac:dyDescent="0.2">
      <c r="A34" s="31"/>
      <c r="B34" s="32"/>
      <c r="C34" s="33"/>
      <c r="D34" s="34"/>
      <c r="E34" s="35"/>
      <c r="F34" s="36"/>
      <c r="G34" s="36"/>
      <c r="H34" s="37">
        <f t="shared" si="1"/>
        <v>0</v>
      </c>
      <c r="I34" s="38" t="str">
        <f t="shared" si="0"/>
        <v/>
      </c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s="21" customFormat="1" ht="20.100000000000001" customHeight="1" x14ac:dyDescent="0.2">
      <c r="A35" s="31"/>
      <c r="B35" s="32"/>
      <c r="C35" s="33"/>
      <c r="D35" s="34"/>
      <c r="E35" s="35"/>
      <c r="F35" s="36"/>
      <c r="G35" s="36"/>
      <c r="H35" s="37">
        <f t="shared" si="1"/>
        <v>0</v>
      </c>
      <c r="I35" s="38" t="str">
        <f t="shared" si="0"/>
        <v/>
      </c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s="21" customFormat="1" ht="20.100000000000001" customHeight="1" x14ac:dyDescent="0.2">
      <c r="A36" s="31"/>
      <c r="B36" s="32"/>
      <c r="C36" s="33"/>
      <c r="D36" s="34"/>
      <c r="E36" s="35"/>
      <c r="F36" s="36"/>
      <c r="G36" s="36"/>
      <c r="H36" s="37">
        <f t="shared" si="1"/>
        <v>0</v>
      </c>
      <c r="I36" s="38" t="str">
        <f t="shared" si="0"/>
        <v/>
      </c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s="21" customFormat="1" ht="20.100000000000001" customHeight="1" x14ac:dyDescent="0.2">
      <c r="A37" s="31"/>
      <c r="B37" s="32"/>
      <c r="C37" s="33"/>
      <c r="D37" s="34"/>
      <c r="E37" s="35"/>
      <c r="F37" s="36"/>
      <c r="G37" s="36"/>
      <c r="H37" s="37">
        <f t="shared" si="1"/>
        <v>0</v>
      </c>
      <c r="I37" s="38" t="str">
        <f t="shared" si="0"/>
        <v/>
      </c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s="21" customFormat="1" ht="20.100000000000001" customHeight="1" x14ac:dyDescent="0.2">
      <c r="A38" s="31"/>
      <c r="B38" s="32"/>
      <c r="C38" s="33"/>
      <c r="D38" s="34"/>
      <c r="E38" s="35"/>
      <c r="F38" s="36"/>
      <c r="G38" s="36"/>
      <c r="H38" s="37">
        <f t="shared" si="1"/>
        <v>0</v>
      </c>
      <c r="I38" s="38" t="str">
        <f t="shared" si="0"/>
        <v/>
      </c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s="21" customFormat="1" ht="20.100000000000001" customHeight="1" x14ac:dyDescent="0.2">
      <c r="A39" s="31"/>
      <c r="B39" s="32"/>
      <c r="C39" s="33"/>
      <c r="D39" s="34"/>
      <c r="E39" s="35"/>
      <c r="F39" s="36"/>
      <c r="G39" s="36"/>
      <c r="H39" s="37">
        <f t="shared" si="1"/>
        <v>0</v>
      </c>
      <c r="I39" s="38" t="str">
        <f t="shared" si="0"/>
        <v/>
      </c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s="21" customFormat="1" ht="20.100000000000001" customHeight="1" x14ac:dyDescent="0.2">
      <c r="A40" s="31"/>
      <c r="B40" s="32"/>
      <c r="C40" s="33"/>
      <c r="D40" s="34"/>
      <c r="E40" s="35"/>
      <c r="F40" s="36"/>
      <c r="G40" s="36"/>
      <c r="H40" s="37">
        <f t="shared" si="1"/>
        <v>0</v>
      </c>
      <c r="I40" s="38" t="str">
        <f t="shared" si="0"/>
        <v/>
      </c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s="21" customFormat="1" ht="20.100000000000001" customHeight="1" x14ac:dyDescent="0.2">
      <c r="A41" s="31"/>
      <c r="B41" s="32"/>
      <c r="C41" s="33"/>
      <c r="D41" s="34"/>
      <c r="E41" s="35"/>
      <c r="F41" s="36"/>
      <c r="G41" s="36"/>
      <c r="H41" s="37">
        <f t="shared" si="1"/>
        <v>0</v>
      </c>
      <c r="I41" s="38" t="str">
        <f t="shared" si="0"/>
        <v/>
      </c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s="21" customFormat="1" ht="20.100000000000001" customHeight="1" x14ac:dyDescent="0.2">
      <c r="A42" s="31"/>
      <c r="B42" s="32"/>
      <c r="C42" s="33"/>
      <c r="D42" s="34"/>
      <c r="E42" s="35"/>
      <c r="F42" s="36"/>
      <c r="G42" s="36"/>
      <c r="H42" s="37">
        <f t="shared" si="1"/>
        <v>0</v>
      </c>
      <c r="I42" s="38" t="str">
        <f t="shared" si="0"/>
        <v/>
      </c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s="21" customFormat="1" ht="20.100000000000001" customHeight="1" x14ac:dyDescent="0.2">
      <c r="A43" s="31"/>
      <c r="B43" s="32"/>
      <c r="C43" s="33"/>
      <c r="D43" s="34"/>
      <c r="E43" s="35"/>
      <c r="F43" s="36"/>
      <c r="G43" s="36"/>
      <c r="H43" s="37">
        <f t="shared" si="1"/>
        <v>0</v>
      </c>
      <c r="I43" s="38" t="str">
        <f t="shared" si="0"/>
        <v/>
      </c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s="21" customFormat="1" ht="20.100000000000001" customHeight="1" x14ac:dyDescent="0.2">
      <c r="A44" s="31"/>
      <c r="B44" s="32"/>
      <c r="C44" s="33"/>
      <c r="D44" s="34"/>
      <c r="E44" s="35"/>
      <c r="F44" s="36"/>
      <c r="G44" s="36"/>
      <c r="H44" s="37">
        <f t="shared" si="1"/>
        <v>0</v>
      </c>
      <c r="I44" s="38" t="str">
        <f t="shared" si="0"/>
        <v/>
      </c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s="21" customFormat="1" ht="20.100000000000001" customHeight="1" x14ac:dyDescent="0.2">
      <c r="A45" s="31"/>
      <c r="B45" s="32"/>
      <c r="C45" s="33"/>
      <c r="D45" s="34"/>
      <c r="E45" s="35"/>
      <c r="F45" s="36"/>
      <c r="G45" s="36"/>
      <c r="H45" s="37">
        <f t="shared" si="1"/>
        <v>0</v>
      </c>
      <c r="I45" s="38" t="str">
        <f t="shared" si="0"/>
        <v/>
      </c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s="21" customFormat="1" ht="20.100000000000001" customHeight="1" x14ac:dyDescent="0.2">
      <c r="A46" s="31"/>
      <c r="B46" s="32"/>
      <c r="C46" s="33"/>
      <c r="D46" s="34"/>
      <c r="E46" s="35"/>
      <c r="F46" s="36"/>
      <c r="G46" s="36"/>
      <c r="H46" s="37">
        <f t="shared" si="1"/>
        <v>0</v>
      </c>
      <c r="I46" s="38" t="str">
        <f t="shared" si="0"/>
        <v/>
      </c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s="21" customFormat="1" ht="20.100000000000001" customHeight="1" x14ac:dyDescent="0.2">
      <c r="A47" s="31"/>
      <c r="B47" s="32"/>
      <c r="C47" s="33"/>
      <c r="D47" s="34"/>
      <c r="E47" s="35"/>
      <c r="F47" s="36"/>
      <c r="G47" s="36"/>
      <c r="H47" s="37">
        <f t="shared" si="1"/>
        <v>0</v>
      </c>
      <c r="I47" s="38" t="str">
        <f t="shared" si="0"/>
        <v/>
      </c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s="21" customFormat="1" ht="20.100000000000001" customHeight="1" x14ac:dyDescent="0.2">
      <c r="A48" s="31"/>
      <c r="B48" s="32"/>
      <c r="C48" s="33"/>
      <c r="D48" s="34"/>
      <c r="E48" s="35"/>
      <c r="F48" s="36"/>
      <c r="G48" s="36"/>
      <c r="H48" s="37">
        <f t="shared" si="1"/>
        <v>0</v>
      </c>
      <c r="I48" s="38" t="str">
        <f t="shared" si="0"/>
        <v/>
      </c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s="21" customFormat="1" ht="20.100000000000001" customHeight="1" x14ac:dyDescent="0.2">
      <c r="A49" s="31"/>
      <c r="B49" s="32"/>
      <c r="C49" s="33"/>
      <c r="D49" s="34"/>
      <c r="E49" s="35"/>
      <c r="F49" s="36"/>
      <c r="G49" s="36"/>
      <c r="H49" s="37">
        <f t="shared" si="1"/>
        <v>0</v>
      </c>
      <c r="I49" s="38" t="str">
        <f t="shared" si="0"/>
        <v/>
      </c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s="21" customFormat="1" ht="20.100000000000001" customHeight="1" x14ac:dyDescent="0.2">
      <c r="A50" s="31"/>
      <c r="B50" s="32"/>
      <c r="C50" s="33"/>
      <c r="D50" s="34"/>
      <c r="E50" s="35"/>
      <c r="F50" s="36"/>
      <c r="G50" s="36"/>
      <c r="H50" s="37">
        <f t="shared" si="1"/>
        <v>0</v>
      </c>
      <c r="I50" s="38" t="str">
        <f t="shared" si="0"/>
        <v/>
      </c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s="21" customFormat="1" ht="20.100000000000001" customHeight="1" x14ac:dyDescent="0.2">
      <c r="A51" s="31"/>
      <c r="B51" s="32"/>
      <c r="C51" s="33"/>
      <c r="D51" s="34"/>
      <c r="E51" s="35"/>
      <c r="F51" s="36"/>
      <c r="G51" s="36"/>
      <c r="H51" s="37">
        <f t="shared" si="1"/>
        <v>0</v>
      </c>
      <c r="I51" s="38" t="str">
        <f t="shared" si="0"/>
        <v/>
      </c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s="21" customFormat="1" ht="20.100000000000001" customHeight="1" x14ac:dyDescent="0.2">
      <c r="A52" s="31"/>
      <c r="B52" s="32"/>
      <c r="C52" s="33"/>
      <c r="D52" s="34"/>
      <c r="E52" s="35"/>
      <c r="F52" s="36"/>
      <c r="G52" s="36"/>
      <c r="H52" s="37">
        <f t="shared" si="1"/>
        <v>0</v>
      </c>
      <c r="I52" s="38" t="str">
        <f t="shared" si="0"/>
        <v/>
      </c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s="21" customFormat="1" ht="20.100000000000001" customHeight="1" x14ac:dyDescent="0.2">
      <c r="A53" s="31"/>
      <c r="B53" s="32"/>
      <c r="C53" s="33"/>
      <c r="D53" s="34"/>
      <c r="E53" s="35"/>
      <c r="F53" s="36"/>
      <c r="G53" s="36"/>
      <c r="H53" s="37">
        <f t="shared" si="1"/>
        <v>0</v>
      </c>
      <c r="I53" s="38" t="str">
        <f t="shared" si="0"/>
        <v/>
      </c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s="21" customFormat="1" ht="20.100000000000001" customHeight="1" x14ac:dyDescent="0.2">
      <c r="A54" s="31"/>
      <c r="B54" s="32"/>
      <c r="C54" s="33"/>
      <c r="D54" s="34"/>
      <c r="E54" s="35"/>
      <c r="F54" s="36"/>
      <c r="G54" s="36"/>
      <c r="H54" s="37">
        <f t="shared" si="1"/>
        <v>0</v>
      </c>
      <c r="I54" s="38" t="str">
        <f t="shared" si="0"/>
        <v/>
      </c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s="21" customFormat="1" ht="20.100000000000001" customHeight="1" x14ac:dyDescent="0.2">
      <c r="A55" s="31"/>
      <c r="B55" s="32"/>
      <c r="C55" s="33"/>
      <c r="D55" s="34"/>
      <c r="E55" s="35"/>
      <c r="F55" s="36"/>
      <c r="G55" s="36"/>
      <c r="H55" s="37">
        <f t="shared" si="1"/>
        <v>0</v>
      </c>
      <c r="I55" s="38" t="str">
        <f t="shared" si="0"/>
        <v/>
      </c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s="21" customFormat="1" ht="20.100000000000001" customHeight="1" x14ac:dyDescent="0.2">
      <c r="A56" s="31"/>
      <c r="B56" s="32"/>
      <c r="C56" s="33"/>
      <c r="D56" s="34"/>
      <c r="E56" s="35"/>
      <c r="F56" s="36"/>
      <c r="G56" s="36"/>
      <c r="H56" s="37">
        <f t="shared" si="1"/>
        <v>0</v>
      </c>
      <c r="I56" s="38" t="str">
        <f t="shared" si="0"/>
        <v/>
      </c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s="21" customFormat="1" ht="20.100000000000001" customHeight="1" x14ac:dyDescent="0.2">
      <c r="A57" s="31"/>
      <c r="B57" s="32"/>
      <c r="C57" s="33"/>
      <c r="D57" s="34"/>
      <c r="E57" s="35"/>
      <c r="F57" s="36"/>
      <c r="G57" s="36"/>
      <c r="H57" s="37">
        <f t="shared" si="1"/>
        <v>0</v>
      </c>
      <c r="I57" s="38" t="str">
        <f t="shared" si="0"/>
        <v/>
      </c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s="21" customFormat="1" ht="20.100000000000001" customHeight="1" x14ac:dyDescent="0.2">
      <c r="A58" s="31"/>
      <c r="B58" s="32"/>
      <c r="C58" s="33"/>
      <c r="D58" s="34"/>
      <c r="E58" s="35"/>
      <c r="F58" s="36"/>
      <c r="G58" s="36"/>
      <c r="H58" s="37">
        <f t="shared" si="1"/>
        <v>0</v>
      </c>
      <c r="I58" s="38" t="str">
        <f t="shared" si="0"/>
        <v/>
      </c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s="21" customFormat="1" ht="20.100000000000001" customHeight="1" x14ac:dyDescent="0.2">
      <c r="A59" s="31"/>
      <c r="B59" s="32"/>
      <c r="C59" s="33"/>
      <c r="D59" s="34"/>
      <c r="E59" s="35"/>
      <c r="F59" s="36"/>
      <c r="G59" s="36"/>
      <c r="H59" s="37">
        <f t="shared" si="1"/>
        <v>0</v>
      </c>
      <c r="I59" s="38" t="str">
        <f t="shared" si="0"/>
        <v/>
      </c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s="21" customFormat="1" ht="20.100000000000001" customHeight="1" x14ac:dyDescent="0.2">
      <c r="A60" s="31"/>
      <c r="B60" s="32"/>
      <c r="C60" s="33"/>
      <c r="D60" s="34"/>
      <c r="E60" s="35"/>
      <c r="F60" s="36"/>
      <c r="G60" s="36"/>
      <c r="H60" s="37">
        <f t="shared" si="1"/>
        <v>0</v>
      </c>
      <c r="I60" s="38" t="str">
        <f t="shared" si="0"/>
        <v/>
      </c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s="21" customFormat="1" ht="20.100000000000001" customHeight="1" x14ac:dyDescent="0.2">
      <c r="A61" s="31"/>
      <c r="B61" s="32"/>
      <c r="C61" s="33"/>
      <c r="D61" s="34"/>
      <c r="E61" s="35"/>
      <c r="F61" s="36"/>
      <c r="G61" s="36"/>
      <c r="H61" s="37">
        <f t="shared" si="1"/>
        <v>0</v>
      </c>
      <c r="I61" s="38" t="str">
        <f t="shared" si="0"/>
        <v/>
      </c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s="21" customFormat="1" ht="20.100000000000001" customHeight="1" x14ac:dyDescent="0.2">
      <c r="A62" s="31"/>
      <c r="B62" s="32"/>
      <c r="C62" s="33"/>
      <c r="D62" s="34"/>
      <c r="E62" s="35"/>
      <c r="F62" s="36"/>
      <c r="G62" s="36"/>
      <c r="H62" s="37">
        <f t="shared" si="1"/>
        <v>0</v>
      </c>
      <c r="I62" s="38" t="str">
        <f t="shared" si="0"/>
        <v/>
      </c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s="21" customFormat="1" ht="20.100000000000001" customHeight="1" x14ac:dyDescent="0.2">
      <c r="A63" s="31"/>
      <c r="B63" s="32"/>
      <c r="C63" s="33"/>
      <c r="D63" s="34"/>
      <c r="E63" s="35"/>
      <c r="F63" s="36"/>
      <c r="G63" s="36"/>
      <c r="H63" s="37">
        <f t="shared" si="1"/>
        <v>0</v>
      </c>
      <c r="I63" s="38" t="str">
        <f t="shared" si="0"/>
        <v/>
      </c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s="21" customFormat="1" ht="20.100000000000001" customHeight="1" x14ac:dyDescent="0.2">
      <c r="A64" s="31"/>
      <c r="B64" s="32"/>
      <c r="C64" s="33"/>
      <c r="D64" s="34"/>
      <c r="E64" s="35"/>
      <c r="F64" s="36"/>
      <c r="G64" s="36"/>
      <c r="H64" s="37">
        <f t="shared" si="1"/>
        <v>0</v>
      </c>
      <c r="I64" s="38" t="str">
        <f t="shared" si="0"/>
        <v/>
      </c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s="21" customFormat="1" ht="20.100000000000001" customHeight="1" x14ac:dyDescent="0.2">
      <c r="A65" s="31"/>
      <c r="B65" s="32"/>
      <c r="C65" s="33"/>
      <c r="D65" s="34"/>
      <c r="E65" s="35"/>
      <c r="F65" s="36"/>
      <c r="G65" s="36"/>
      <c r="H65" s="37">
        <f t="shared" si="1"/>
        <v>0</v>
      </c>
      <c r="I65" s="38" t="str">
        <f t="shared" ref="I65:I128" si="2">IF(D65&gt;2999,IF(D65&lt;4000,VLOOKUP(E65,$K$5:$L$10,2),IF(D65&gt;3999,IF(D65&lt;5000,VLOOKUP(E65,$K$12:$L$17,2),IF(D65&gt;4999,VLOOKUP(E65,$K$19:$L$24,2))))),"")</f>
        <v/>
      </c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s="21" customFormat="1" ht="20.100000000000001" customHeight="1" x14ac:dyDescent="0.2">
      <c r="A66" s="31"/>
      <c r="B66" s="32"/>
      <c r="C66" s="33"/>
      <c r="D66" s="34"/>
      <c r="E66" s="35"/>
      <c r="F66" s="36"/>
      <c r="G66" s="36"/>
      <c r="H66" s="37">
        <f t="shared" ref="H66:H129" si="3">IF(H65="","",H65+F66-G66)</f>
        <v>0</v>
      </c>
      <c r="I66" s="38" t="str">
        <f t="shared" si="2"/>
        <v/>
      </c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s="21" customFormat="1" ht="20.100000000000001" customHeight="1" x14ac:dyDescent="0.2">
      <c r="A67" s="31"/>
      <c r="B67" s="32"/>
      <c r="C67" s="33"/>
      <c r="D67" s="34"/>
      <c r="E67" s="35"/>
      <c r="F67" s="36"/>
      <c r="G67" s="36"/>
      <c r="H67" s="37">
        <f t="shared" si="3"/>
        <v>0</v>
      </c>
      <c r="I67" s="38" t="str">
        <f t="shared" si="2"/>
        <v/>
      </c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s="21" customFormat="1" ht="20.100000000000001" customHeight="1" x14ac:dyDescent="0.2">
      <c r="A68" s="31"/>
      <c r="B68" s="32"/>
      <c r="C68" s="33"/>
      <c r="D68" s="34"/>
      <c r="E68" s="35"/>
      <c r="F68" s="36"/>
      <c r="G68" s="36"/>
      <c r="H68" s="37">
        <f t="shared" si="3"/>
        <v>0</v>
      </c>
      <c r="I68" s="38" t="str">
        <f t="shared" si="2"/>
        <v/>
      </c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s="21" customFormat="1" ht="20.100000000000001" customHeight="1" x14ac:dyDescent="0.2">
      <c r="A69" s="31"/>
      <c r="B69" s="32"/>
      <c r="C69" s="33"/>
      <c r="D69" s="34"/>
      <c r="E69" s="35"/>
      <c r="F69" s="36"/>
      <c r="G69" s="36"/>
      <c r="H69" s="37">
        <f t="shared" si="3"/>
        <v>0</v>
      </c>
      <c r="I69" s="38" t="str">
        <f t="shared" si="2"/>
        <v/>
      </c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s="21" customFormat="1" ht="20.100000000000001" customHeight="1" x14ac:dyDescent="0.2">
      <c r="A70" s="31"/>
      <c r="B70" s="32"/>
      <c r="C70" s="33"/>
      <c r="D70" s="34"/>
      <c r="E70" s="35"/>
      <c r="F70" s="36"/>
      <c r="G70" s="36"/>
      <c r="H70" s="37">
        <f t="shared" si="3"/>
        <v>0</v>
      </c>
      <c r="I70" s="38" t="str">
        <f t="shared" si="2"/>
        <v/>
      </c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s="21" customFormat="1" ht="20.100000000000001" customHeight="1" x14ac:dyDescent="0.2">
      <c r="A71" s="31"/>
      <c r="B71" s="32"/>
      <c r="C71" s="33"/>
      <c r="D71" s="34"/>
      <c r="E71" s="35"/>
      <c r="F71" s="36"/>
      <c r="G71" s="36"/>
      <c r="H71" s="37">
        <f t="shared" si="3"/>
        <v>0</v>
      </c>
      <c r="I71" s="38" t="str">
        <f t="shared" si="2"/>
        <v/>
      </c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s="21" customFormat="1" ht="20.100000000000001" customHeight="1" x14ac:dyDescent="0.2">
      <c r="A72" s="31"/>
      <c r="B72" s="32"/>
      <c r="C72" s="33"/>
      <c r="D72" s="34"/>
      <c r="E72" s="35"/>
      <c r="F72" s="36"/>
      <c r="G72" s="36"/>
      <c r="H72" s="37">
        <f t="shared" si="3"/>
        <v>0</v>
      </c>
      <c r="I72" s="38" t="str">
        <f t="shared" si="2"/>
        <v/>
      </c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s="21" customFormat="1" ht="20.100000000000001" customHeight="1" x14ac:dyDescent="0.2">
      <c r="A73" s="31"/>
      <c r="B73" s="32"/>
      <c r="C73" s="33"/>
      <c r="D73" s="34"/>
      <c r="E73" s="35"/>
      <c r="F73" s="36"/>
      <c r="G73" s="36"/>
      <c r="H73" s="37">
        <f t="shared" si="3"/>
        <v>0</v>
      </c>
      <c r="I73" s="38" t="str">
        <f t="shared" si="2"/>
        <v/>
      </c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s="21" customFormat="1" ht="20.100000000000001" customHeight="1" x14ac:dyDescent="0.2">
      <c r="A74" s="31"/>
      <c r="B74" s="32"/>
      <c r="C74" s="33"/>
      <c r="D74" s="34"/>
      <c r="E74" s="35"/>
      <c r="F74" s="36"/>
      <c r="G74" s="36"/>
      <c r="H74" s="37">
        <f t="shared" si="3"/>
        <v>0</v>
      </c>
      <c r="I74" s="38" t="str">
        <f t="shared" si="2"/>
        <v/>
      </c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s="21" customFormat="1" ht="20.100000000000001" customHeight="1" x14ac:dyDescent="0.2">
      <c r="A75" s="31"/>
      <c r="B75" s="32"/>
      <c r="C75" s="33"/>
      <c r="D75" s="34"/>
      <c r="E75" s="35"/>
      <c r="F75" s="36"/>
      <c r="G75" s="36"/>
      <c r="H75" s="37">
        <f t="shared" si="3"/>
        <v>0</v>
      </c>
      <c r="I75" s="38" t="str">
        <f t="shared" si="2"/>
        <v/>
      </c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s="21" customFormat="1" ht="20.100000000000001" customHeight="1" x14ac:dyDescent="0.2">
      <c r="A76" s="31"/>
      <c r="B76" s="32"/>
      <c r="C76" s="33"/>
      <c r="D76" s="34"/>
      <c r="E76" s="35"/>
      <c r="F76" s="36"/>
      <c r="G76" s="36"/>
      <c r="H76" s="37">
        <f t="shared" si="3"/>
        <v>0</v>
      </c>
      <c r="I76" s="38" t="str">
        <f t="shared" si="2"/>
        <v/>
      </c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s="21" customFormat="1" ht="20.100000000000001" customHeight="1" x14ac:dyDescent="0.2">
      <c r="A77" s="31"/>
      <c r="B77" s="32"/>
      <c r="C77" s="33"/>
      <c r="D77" s="34"/>
      <c r="E77" s="35"/>
      <c r="F77" s="36"/>
      <c r="G77" s="36"/>
      <c r="H77" s="37">
        <f t="shared" si="3"/>
        <v>0</v>
      </c>
      <c r="I77" s="38" t="str">
        <f t="shared" si="2"/>
        <v/>
      </c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s="21" customFormat="1" ht="20.100000000000001" customHeight="1" x14ac:dyDescent="0.2">
      <c r="A78" s="31"/>
      <c r="B78" s="32"/>
      <c r="C78" s="33"/>
      <c r="D78" s="34"/>
      <c r="E78" s="35"/>
      <c r="F78" s="36"/>
      <c r="G78" s="36"/>
      <c r="H78" s="37">
        <f t="shared" si="3"/>
        <v>0</v>
      </c>
      <c r="I78" s="38" t="str">
        <f t="shared" si="2"/>
        <v/>
      </c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s="21" customFormat="1" ht="20.100000000000001" customHeight="1" x14ac:dyDescent="0.2">
      <c r="A79" s="31"/>
      <c r="B79" s="32"/>
      <c r="C79" s="33"/>
      <c r="D79" s="34"/>
      <c r="E79" s="35"/>
      <c r="F79" s="36"/>
      <c r="G79" s="36"/>
      <c r="H79" s="37">
        <f t="shared" si="3"/>
        <v>0</v>
      </c>
      <c r="I79" s="38" t="str">
        <f t="shared" si="2"/>
        <v/>
      </c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s="21" customFormat="1" ht="20.100000000000001" customHeight="1" x14ac:dyDescent="0.2">
      <c r="A80" s="31"/>
      <c r="B80" s="32"/>
      <c r="C80" s="33"/>
      <c r="D80" s="34"/>
      <c r="E80" s="35"/>
      <c r="F80" s="36"/>
      <c r="G80" s="36"/>
      <c r="H80" s="37">
        <f t="shared" si="3"/>
        <v>0</v>
      </c>
      <c r="I80" s="38" t="str">
        <f t="shared" si="2"/>
        <v/>
      </c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s="21" customFormat="1" ht="20.100000000000001" customHeight="1" x14ac:dyDescent="0.2">
      <c r="A81" s="31"/>
      <c r="B81" s="32"/>
      <c r="C81" s="33"/>
      <c r="D81" s="34"/>
      <c r="E81" s="35"/>
      <c r="F81" s="36"/>
      <c r="G81" s="36"/>
      <c r="H81" s="37">
        <f t="shared" si="3"/>
        <v>0</v>
      </c>
      <c r="I81" s="38" t="str">
        <f t="shared" si="2"/>
        <v/>
      </c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s="21" customFormat="1" ht="20.100000000000001" customHeight="1" x14ac:dyDescent="0.2">
      <c r="A82" s="31"/>
      <c r="B82" s="32"/>
      <c r="C82" s="33"/>
      <c r="D82" s="34"/>
      <c r="E82" s="35"/>
      <c r="F82" s="36"/>
      <c r="G82" s="36"/>
      <c r="H82" s="37">
        <f t="shared" si="3"/>
        <v>0</v>
      </c>
      <c r="I82" s="38" t="str">
        <f t="shared" si="2"/>
        <v/>
      </c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s="21" customFormat="1" ht="20.100000000000001" customHeight="1" x14ac:dyDescent="0.2">
      <c r="A83" s="31"/>
      <c r="B83" s="32"/>
      <c r="C83" s="33"/>
      <c r="D83" s="34"/>
      <c r="E83" s="35"/>
      <c r="F83" s="36"/>
      <c r="G83" s="36"/>
      <c r="H83" s="37">
        <f t="shared" si="3"/>
        <v>0</v>
      </c>
      <c r="I83" s="38" t="str">
        <f t="shared" si="2"/>
        <v/>
      </c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s="21" customFormat="1" ht="20.100000000000001" customHeight="1" x14ac:dyDescent="0.2">
      <c r="A84" s="31"/>
      <c r="B84" s="32"/>
      <c r="C84" s="33"/>
      <c r="D84" s="34"/>
      <c r="E84" s="35"/>
      <c r="F84" s="36"/>
      <c r="G84" s="36"/>
      <c r="H84" s="37">
        <f t="shared" si="3"/>
        <v>0</v>
      </c>
      <c r="I84" s="38" t="str">
        <f t="shared" si="2"/>
        <v/>
      </c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s="21" customFormat="1" ht="20.100000000000001" customHeight="1" x14ac:dyDescent="0.2">
      <c r="A85" s="31"/>
      <c r="B85" s="32"/>
      <c r="C85" s="33"/>
      <c r="D85" s="34"/>
      <c r="E85" s="35"/>
      <c r="F85" s="36"/>
      <c r="G85" s="36"/>
      <c r="H85" s="37">
        <f t="shared" si="3"/>
        <v>0</v>
      </c>
      <c r="I85" s="38" t="str">
        <f t="shared" si="2"/>
        <v/>
      </c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s="21" customFormat="1" ht="20.100000000000001" customHeight="1" x14ac:dyDescent="0.2">
      <c r="A86" s="31"/>
      <c r="B86" s="32"/>
      <c r="C86" s="33"/>
      <c r="D86" s="34"/>
      <c r="E86" s="35"/>
      <c r="F86" s="36"/>
      <c r="G86" s="36"/>
      <c r="H86" s="37">
        <f t="shared" si="3"/>
        <v>0</v>
      </c>
      <c r="I86" s="38" t="str">
        <f t="shared" si="2"/>
        <v/>
      </c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s="21" customFormat="1" ht="20.100000000000001" customHeight="1" x14ac:dyDescent="0.2">
      <c r="A87" s="31"/>
      <c r="B87" s="32"/>
      <c r="C87" s="33"/>
      <c r="D87" s="34"/>
      <c r="E87" s="35"/>
      <c r="F87" s="36"/>
      <c r="G87" s="36"/>
      <c r="H87" s="37">
        <f t="shared" si="3"/>
        <v>0</v>
      </c>
      <c r="I87" s="38" t="str">
        <f t="shared" si="2"/>
        <v/>
      </c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s="21" customFormat="1" ht="20.100000000000001" customHeight="1" x14ac:dyDescent="0.2">
      <c r="A88" s="31"/>
      <c r="B88" s="32"/>
      <c r="C88" s="33"/>
      <c r="D88" s="34"/>
      <c r="E88" s="35"/>
      <c r="F88" s="36"/>
      <c r="G88" s="36"/>
      <c r="H88" s="37">
        <f t="shared" si="3"/>
        <v>0</v>
      </c>
      <c r="I88" s="38" t="str">
        <f t="shared" si="2"/>
        <v/>
      </c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s="21" customFormat="1" ht="20.100000000000001" customHeight="1" x14ac:dyDescent="0.2">
      <c r="A89" s="31"/>
      <c r="B89" s="32"/>
      <c r="C89" s="33"/>
      <c r="D89" s="34"/>
      <c r="E89" s="35"/>
      <c r="F89" s="36"/>
      <c r="G89" s="36"/>
      <c r="H89" s="37">
        <f t="shared" si="3"/>
        <v>0</v>
      </c>
      <c r="I89" s="38" t="str">
        <f t="shared" si="2"/>
        <v/>
      </c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s="21" customFormat="1" ht="20.100000000000001" customHeight="1" x14ac:dyDescent="0.2">
      <c r="A90" s="31"/>
      <c r="B90" s="32"/>
      <c r="C90" s="33"/>
      <c r="D90" s="34"/>
      <c r="E90" s="35"/>
      <c r="F90" s="36"/>
      <c r="G90" s="36"/>
      <c r="H90" s="37">
        <f t="shared" si="3"/>
        <v>0</v>
      </c>
      <c r="I90" s="38" t="str">
        <f t="shared" si="2"/>
        <v/>
      </c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s="21" customFormat="1" ht="20.100000000000001" customHeight="1" x14ac:dyDescent="0.2">
      <c r="A91" s="31"/>
      <c r="B91" s="32"/>
      <c r="C91" s="33"/>
      <c r="D91" s="34"/>
      <c r="E91" s="35"/>
      <c r="F91" s="36"/>
      <c r="G91" s="36"/>
      <c r="H91" s="37">
        <f t="shared" si="3"/>
        <v>0</v>
      </c>
      <c r="I91" s="38" t="str">
        <f t="shared" si="2"/>
        <v/>
      </c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s="21" customFormat="1" ht="20.100000000000001" customHeight="1" x14ac:dyDescent="0.2">
      <c r="A92" s="31"/>
      <c r="B92" s="32"/>
      <c r="C92" s="33"/>
      <c r="D92" s="34"/>
      <c r="E92" s="35"/>
      <c r="F92" s="36"/>
      <c r="G92" s="36"/>
      <c r="H92" s="37">
        <f t="shared" si="3"/>
        <v>0</v>
      </c>
      <c r="I92" s="38" t="str">
        <f t="shared" si="2"/>
        <v/>
      </c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s="21" customFormat="1" ht="20.100000000000001" customHeight="1" x14ac:dyDescent="0.2">
      <c r="A93" s="31"/>
      <c r="B93" s="32"/>
      <c r="C93" s="33"/>
      <c r="D93" s="34"/>
      <c r="E93" s="35"/>
      <c r="F93" s="36"/>
      <c r="G93" s="36"/>
      <c r="H93" s="37">
        <f t="shared" si="3"/>
        <v>0</v>
      </c>
      <c r="I93" s="38" t="str">
        <f t="shared" si="2"/>
        <v/>
      </c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s="21" customFormat="1" ht="20.100000000000001" customHeight="1" x14ac:dyDescent="0.2">
      <c r="A94" s="31"/>
      <c r="B94" s="32"/>
      <c r="C94" s="33"/>
      <c r="D94" s="34"/>
      <c r="E94" s="35"/>
      <c r="F94" s="36"/>
      <c r="G94" s="36"/>
      <c r="H94" s="37">
        <f t="shared" si="3"/>
        <v>0</v>
      </c>
      <c r="I94" s="38" t="str">
        <f t="shared" si="2"/>
        <v/>
      </c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s="21" customFormat="1" ht="20.100000000000001" customHeight="1" x14ac:dyDescent="0.2">
      <c r="A95" s="31"/>
      <c r="B95" s="32"/>
      <c r="C95" s="33"/>
      <c r="D95" s="34"/>
      <c r="E95" s="35"/>
      <c r="F95" s="36"/>
      <c r="G95" s="36"/>
      <c r="H95" s="37">
        <f t="shared" si="3"/>
        <v>0</v>
      </c>
      <c r="I95" s="38" t="str">
        <f t="shared" si="2"/>
        <v/>
      </c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s="21" customFormat="1" ht="20.100000000000001" customHeight="1" x14ac:dyDescent="0.2">
      <c r="A96" s="31"/>
      <c r="B96" s="32"/>
      <c r="C96" s="33"/>
      <c r="D96" s="34"/>
      <c r="E96" s="35"/>
      <c r="F96" s="36"/>
      <c r="G96" s="36"/>
      <c r="H96" s="37">
        <f t="shared" si="3"/>
        <v>0</v>
      </c>
      <c r="I96" s="38" t="str">
        <f t="shared" si="2"/>
        <v/>
      </c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s="21" customFormat="1" ht="20.100000000000001" customHeight="1" x14ac:dyDescent="0.2">
      <c r="A97" s="31"/>
      <c r="B97" s="32"/>
      <c r="C97" s="33"/>
      <c r="D97" s="34"/>
      <c r="E97" s="35"/>
      <c r="F97" s="36"/>
      <c r="G97" s="36"/>
      <c r="H97" s="37">
        <f t="shared" si="3"/>
        <v>0</v>
      </c>
      <c r="I97" s="38" t="str">
        <f t="shared" si="2"/>
        <v/>
      </c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s="21" customFormat="1" ht="20.100000000000001" customHeight="1" x14ac:dyDescent="0.2">
      <c r="A98" s="31"/>
      <c r="B98" s="32"/>
      <c r="C98" s="33"/>
      <c r="D98" s="34"/>
      <c r="E98" s="35"/>
      <c r="F98" s="36"/>
      <c r="G98" s="36"/>
      <c r="H98" s="37">
        <f t="shared" si="3"/>
        <v>0</v>
      </c>
      <c r="I98" s="38" t="str">
        <f t="shared" si="2"/>
        <v/>
      </c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s="21" customFormat="1" ht="20.100000000000001" customHeight="1" x14ac:dyDescent="0.2">
      <c r="A99" s="31"/>
      <c r="B99" s="32"/>
      <c r="C99" s="33"/>
      <c r="D99" s="34"/>
      <c r="E99" s="35"/>
      <c r="F99" s="36"/>
      <c r="G99" s="36"/>
      <c r="H99" s="37">
        <f t="shared" si="3"/>
        <v>0</v>
      </c>
      <c r="I99" s="38" t="str">
        <f t="shared" si="2"/>
        <v/>
      </c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s="21" customFormat="1" ht="20.100000000000001" customHeight="1" x14ac:dyDescent="0.2">
      <c r="A100" s="31"/>
      <c r="B100" s="32"/>
      <c r="C100" s="33"/>
      <c r="D100" s="34"/>
      <c r="E100" s="35"/>
      <c r="F100" s="36"/>
      <c r="G100" s="36"/>
      <c r="H100" s="37">
        <f t="shared" si="3"/>
        <v>0</v>
      </c>
      <c r="I100" s="38" t="str">
        <f t="shared" si="2"/>
        <v/>
      </c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s="21" customFormat="1" ht="20.100000000000001" customHeight="1" x14ac:dyDescent="0.2">
      <c r="A101" s="31"/>
      <c r="B101" s="32"/>
      <c r="C101" s="33"/>
      <c r="D101" s="34"/>
      <c r="E101" s="35"/>
      <c r="F101" s="36"/>
      <c r="G101" s="36"/>
      <c r="H101" s="37">
        <f t="shared" si="3"/>
        <v>0</v>
      </c>
      <c r="I101" s="38" t="str">
        <f t="shared" si="2"/>
        <v/>
      </c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s="21" customFormat="1" ht="20.100000000000001" customHeight="1" x14ac:dyDescent="0.2">
      <c r="A102" s="31"/>
      <c r="B102" s="32"/>
      <c r="C102" s="33"/>
      <c r="D102" s="34"/>
      <c r="E102" s="35"/>
      <c r="F102" s="36"/>
      <c r="G102" s="36"/>
      <c r="H102" s="37">
        <f t="shared" si="3"/>
        <v>0</v>
      </c>
      <c r="I102" s="38" t="str">
        <f t="shared" si="2"/>
        <v/>
      </c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s="21" customFormat="1" ht="20.100000000000001" customHeight="1" x14ac:dyDescent="0.2">
      <c r="A103" s="31"/>
      <c r="B103" s="32"/>
      <c r="C103" s="33"/>
      <c r="D103" s="34"/>
      <c r="E103" s="35"/>
      <c r="F103" s="36"/>
      <c r="G103" s="36"/>
      <c r="H103" s="37">
        <f t="shared" si="3"/>
        <v>0</v>
      </c>
      <c r="I103" s="38" t="str">
        <f t="shared" si="2"/>
        <v/>
      </c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s="21" customFormat="1" ht="20.100000000000001" customHeight="1" x14ac:dyDescent="0.2">
      <c r="A104" s="31"/>
      <c r="B104" s="32"/>
      <c r="C104" s="33"/>
      <c r="D104" s="34"/>
      <c r="E104" s="35"/>
      <c r="F104" s="36"/>
      <c r="G104" s="36"/>
      <c r="H104" s="37">
        <f t="shared" si="3"/>
        <v>0</v>
      </c>
      <c r="I104" s="38" t="str">
        <f t="shared" si="2"/>
        <v/>
      </c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s="21" customFormat="1" ht="20.100000000000001" customHeight="1" x14ac:dyDescent="0.2">
      <c r="A105" s="31"/>
      <c r="B105" s="32"/>
      <c r="C105" s="33"/>
      <c r="D105" s="34"/>
      <c r="E105" s="35"/>
      <c r="F105" s="36"/>
      <c r="G105" s="36"/>
      <c r="H105" s="37">
        <f t="shared" si="3"/>
        <v>0</v>
      </c>
      <c r="I105" s="38" t="str">
        <f t="shared" si="2"/>
        <v/>
      </c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s="21" customFormat="1" ht="20.100000000000001" customHeight="1" x14ac:dyDescent="0.2">
      <c r="A106" s="31"/>
      <c r="B106" s="32"/>
      <c r="C106" s="33"/>
      <c r="D106" s="34"/>
      <c r="E106" s="35"/>
      <c r="F106" s="36"/>
      <c r="G106" s="36"/>
      <c r="H106" s="37">
        <f t="shared" si="3"/>
        <v>0</v>
      </c>
      <c r="I106" s="38" t="str">
        <f t="shared" si="2"/>
        <v/>
      </c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s="21" customFormat="1" ht="20.100000000000001" customHeight="1" x14ac:dyDescent="0.2">
      <c r="A107" s="31"/>
      <c r="B107" s="32"/>
      <c r="C107" s="33"/>
      <c r="D107" s="34"/>
      <c r="E107" s="35"/>
      <c r="F107" s="36"/>
      <c r="G107" s="36"/>
      <c r="H107" s="37">
        <f t="shared" si="3"/>
        <v>0</v>
      </c>
      <c r="I107" s="38" t="str">
        <f t="shared" si="2"/>
        <v/>
      </c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s="21" customFormat="1" ht="20.100000000000001" customHeight="1" x14ac:dyDescent="0.2">
      <c r="A108" s="31"/>
      <c r="B108" s="32"/>
      <c r="C108" s="33"/>
      <c r="D108" s="34"/>
      <c r="E108" s="35"/>
      <c r="F108" s="36"/>
      <c r="G108" s="36"/>
      <c r="H108" s="37">
        <f t="shared" si="3"/>
        <v>0</v>
      </c>
      <c r="I108" s="38" t="str">
        <f t="shared" si="2"/>
        <v/>
      </c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s="21" customFormat="1" ht="20.100000000000001" customHeight="1" x14ac:dyDescent="0.2">
      <c r="A109" s="31"/>
      <c r="B109" s="32"/>
      <c r="C109" s="33"/>
      <c r="D109" s="34"/>
      <c r="E109" s="35"/>
      <c r="F109" s="36"/>
      <c r="G109" s="36"/>
      <c r="H109" s="37">
        <f t="shared" si="3"/>
        <v>0</v>
      </c>
      <c r="I109" s="38" t="str">
        <f t="shared" si="2"/>
        <v/>
      </c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s="21" customFormat="1" ht="20.100000000000001" customHeight="1" x14ac:dyDescent="0.2">
      <c r="A110" s="31"/>
      <c r="B110" s="32"/>
      <c r="C110" s="33"/>
      <c r="D110" s="34"/>
      <c r="E110" s="35"/>
      <c r="F110" s="36"/>
      <c r="G110" s="36"/>
      <c r="H110" s="37">
        <f t="shared" si="3"/>
        <v>0</v>
      </c>
      <c r="I110" s="38" t="str">
        <f t="shared" si="2"/>
        <v/>
      </c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s="21" customFormat="1" ht="20.100000000000001" customHeight="1" x14ac:dyDescent="0.2">
      <c r="A111" s="31"/>
      <c r="B111" s="32"/>
      <c r="C111" s="33"/>
      <c r="D111" s="34"/>
      <c r="E111" s="35"/>
      <c r="F111" s="36"/>
      <c r="G111" s="36"/>
      <c r="H111" s="37">
        <f t="shared" si="3"/>
        <v>0</v>
      </c>
      <c r="I111" s="38" t="str">
        <f t="shared" si="2"/>
        <v/>
      </c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s="21" customFormat="1" ht="20.100000000000001" customHeight="1" x14ac:dyDescent="0.2">
      <c r="A112" s="31"/>
      <c r="B112" s="32"/>
      <c r="C112" s="33"/>
      <c r="D112" s="34"/>
      <c r="E112" s="35"/>
      <c r="F112" s="36"/>
      <c r="G112" s="36"/>
      <c r="H112" s="37">
        <f t="shared" si="3"/>
        <v>0</v>
      </c>
      <c r="I112" s="38" t="str">
        <f t="shared" si="2"/>
        <v/>
      </c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s="21" customFormat="1" ht="20.100000000000001" customHeight="1" x14ac:dyDescent="0.2">
      <c r="A113" s="31"/>
      <c r="B113" s="32"/>
      <c r="C113" s="33"/>
      <c r="D113" s="34"/>
      <c r="E113" s="35"/>
      <c r="F113" s="36"/>
      <c r="G113" s="36"/>
      <c r="H113" s="37">
        <f t="shared" si="3"/>
        <v>0</v>
      </c>
      <c r="I113" s="38" t="str">
        <f t="shared" si="2"/>
        <v/>
      </c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s="21" customFormat="1" ht="20.100000000000001" customHeight="1" x14ac:dyDescent="0.2">
      <c r="A114" s="31"/>
      <c r="B114" s="32"/>
      <c r="C114" s="33"/>
      <c r="D114" s="34"/>
      <c r="E114" s="35"/>
      <c r="F114" s="36"/>
      <c r="G114" s="36"/>
      <c r="H114" s="37">
        <f t="shared" si="3"/>
        <v>0</v>
      </c>
      <c r="I114" s="38" t="str">
        <f t="shared" si="2"/>
        <v/>
      </c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s="21" customFormat="1" ht="20.100000000000001" customHeight="1" x14ac:dyDescent="0.2">
      <c r="A115" s="31"/>
      <c r="B115" s="32"/>
      <c r="C115" s="33"/>
      <c r="D115" s="34"/>
      <c r="E115" s="35"/>
      <c r="F115" s="36"/>
      <c r="G115" s="36"/>
      <c r="H115" s="37">
        <f t="shared" si="3"/>
        <v>0</v>
      </c>
      <c r="I115" s="38" t="str">
        <f t="shared" si="2"/>
        <v/>
      </c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s="21" customFormat="1" ht="20.100000000000001" customHeight="1" x14ac:dyDescent="0.2">
      <c r="A116" s="31"/>
      <c r="B116" s="32"/>
      <c r="C116" s="33"/>
      <c r="D116" s="34"/>
      <c r="E116" s="35"/>
      <c r="F116" s="36"/>
      <c r="G116" s="36"/>
      <c r="H116" s="37">
        <f t="shared" si="3"/>
        <v>0</v>
      </c>
      <c r="I116" s="38" t="str">
        <f t="shared" si="2"/>
        <v/>
      </c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s="21" customFormat="1" ht="20.100000000000001" customHeight="1" x14ac:dyDescent="0.2">
      <c r="A117" s="31"/>
      <c r="B117" s="32"/>
      <c r="C117" s="33"/>
      <c r="D117" s="34"/>
      <c r="E117" s="35"/>
      <c r="F117" s="36"/>
      <c r="G117" s="36"/>
      <c r="H117" s="37">
        <f t="shared" si="3"/>
        <v>0</v>
      </c>
      <c r="I117" s="38" t="str">
        <f t="shared" si="2"/>
        <v/>
      </c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s="21" customFormat="1" ht="20.100000000000001" customHeight="1" x14ac:dyDescent="0.2">
      <c r="A118" s="31"/>
      <c r="B118" s="32"/>
      <c r="C118" s="33"/>
      <c r="D118" s="34"/>
      <c r="E118" s="35"/>
      <c r="F118" s="36"/>
      <c r="G118" s="36"/>
      <c r="H118" s="37">
        <f t="shared" si="3"/>
        <v>0</v>
      </c>
      <c r="I118" s="38" t="str">
        <f t="shared" si="2"/>
        <v/>
      </c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s="21" customFormat="1" ht="20.100000000000001" customHeight="1" x14ac:dyDescent="0.2">
      <c r="A119" s="31"/>
      <c r="B119" s="32"/>
      <c r="C119" s="33"/>
      <c r="D119" s="34"/>
      <c r="E119" s="35"/>
      <c r="F119" s="36"/>
      <c r="G119" s="36"/>
      <c r="H119" s="37">
        <f t="shared" si="3"/>
        <v>0</v>
      </c>
      <c r="I119" s="38" t="str">
        <f t="shared" si="2"/>
        <v/>
      </c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s="21" customFormat="1" ht="20.100000000000001" customHeight="1" x14ac:dyDescent="0.2">
      <c r="A120" s="31"/>
      <c r="B120" s="32"/>
      <c r="C120" s="33"/>
      <c r="D120" s="34"/>
      <c r="E120" s="35"/>
      <c r="F120" s="36"/>
      <c r="G120" s="36"/>
      <c r="H120" s="37">
        <f t="shared" si="3"/>
        <v>0</v>
      </c>
      <c r="I120" s="38" t="str">
        <f t="shared" si="2"/>
        <v/>
      </c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s="21" customFormat="1" ht="20.100000000000001" customHeight="1" x14ac:dyDescent="0.2">
      <c r="A121" s="31"/>
      <c r="B121" s="32"/>
      <c r="C121" s="33"/>
      <c r="D121" s="34"/>
      <c r="E121" s="35"/>
      <c r="F121" s="36"/>
      <c r="G121" s="36"/>
      <c r="H121" s="37">
        <f t="shared" si="3"/>
        <v>0</v>
      </c>
      <c r="I121" s="38" t="str">
        <f t="shared" si="2"/>
        <v/>
      </c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s="21" customFormat="1" ht="20.100000000000001" customHeight="1" x14ac:dyDescent="0.2">
      <c r="A122" s="31"/>
      <c r="B122" s="32"/>
      <c r="C122" s="33"/>
      <c r="D122" s="34"/>
      <c r="E122" s="35"/>
      <c r="F122" s="36"/>
      <c r="G122" s="36"/>
      <c r="H122" s="37">
        <f t="shared" si="3"/>
        <v>0</v>
      </c>
      <c r="I122" s="38" t="str">
        <f t="shared" si="2"/>
        <v/>
      </c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s="21" customFormat="1" ht="20.100000000000001" customHeight="1" x14ac:dyDescent="0.2">
      <c r="A123" s="31"/>
      <c r="B123" s="32"/>
      <c r="C123" s="33"/>
      <c r="D123" s="34"/>
      <c r="E123" s="35"/>
      <c r="F123" s="36"/>
      <c r="G123" s="36"/>
      <c r="H123" s="37">
        <f t="shared" si="3"/>
        <v>0</v>
      </c>
      <c r="I123" s="38" t="str">
        <f t="shared" si="2"/>
        <v/>
      </c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s="21" customFormat="1" ht="20.100000000000001" customHeight="1" x14ac:dyDescent="0.2">
      <c r="A124" s="31"/>
      <c r="B124" s="32"/>
      <c r="C124" s="33"/>
      <c r="D124" s="34"/>
      <c r="E124" s="35"/>
      <c r="F124" s="36"/>
      <c r="G124" s="36"/>
      <c r="H124" s="37">
        <f t="shared" si="3"/>
        <v>0</v>
      </c>
      <c r="I124" s="38" t="str">
        <f t="shared" si="2"/>
        <v/>
      </c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s="21" customFormat="1" ht="20.100000000000001" customHeight="1" x14ac:dyDescent="0.2">
      <c r="A125" s="31"/>
      <c r="B125" s="32"/>
      <c r="C125" s="33"/>
      <c r="D125" s="34"/>
      <c r="E125" s="35"/>
      <c r="F125" s="36"/>
      <c r="G125" s="36"/>
      <c r="H125" s="37">
        <f t="shared" si="3"/>
        <v>0</v>
      </c>
      <c r="I125" s="38" t="str">
        <f t="shared" si="2"/>
        <v/>
      </c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s="21" customFormat="1" ht="20.100000000000001" customHeight="1" x14ac:dyDescent="0.2">
      <c r="A126" s="31"/>
      <c r="B126" s="32"/>
      <c r="C126" s="33"/>
      <c r="D126" s="34"/>
      <c r="E126" s="35"/>
      <c r="F126" s="36"/>
      <c r="G126" s="36"/>
      <c r="H126" s="37">
        <f t="shared" si="3"/>
        <v>0</v>
      </c>
      <c r="I126" s="38" t="str">
        <f t="shared" si="2"/>
        <v/>
      </c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s="21" customFormat="1" ht="20.100000000000001" customHeight="1" x14ac:dyDescent="0.2">
      <c r="A127" s="31"/>
      <c r="B127" s="32"/>
      <c r="C127" s="33"/>
      <c r="D127" s="34"/>
      <c r="E127" s="35"/>
      <c r="F127" s="36"/>
      <c r="G127" s="36"/>
      <c r="H127" s="37">
        <f t="shared" si="3"/>
        <v>0</v>
      </c>
      <c r="I127" s="38" t="str">
        <f t="shared" si="2"/>
        <v/>
      </c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s="21" customFormat="1" ht="20.100000000000001" customHeight="1" x14ac:dyDescent="0.2">
      <c r="A128" s="31"/>
      <c r="B128" s="32"/>
      <c r="C128" s="33"/>
      <c r="D128" s="34"/>
      <c r="E128" s="35"/>
      <c r="F128" s="36"/>
      <c r="G128" s="36"/>
      <c r="H128" s="37">
        <f t="shared" si="3"/>
        <v>0</v>
      </c>
      <c r="I128" s="38" t="str">
        <f t="shared" si="2"/>
        <v/>
      </c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s="21" customFormat="1" ht="20.100000000000001" customHeight="1" x14ac:dyDescent="0.2">
      <c r="A129" s="31"/>
      <c r="B129" s="32"/>
      <c r="C129" s="33"/>
      <c r="D129" s="34"/>
      <c r="E129" s="35"/>
      <c r="F129" s="36"/>
      <c r="G129" s="36"/>
      <c r="H129" s="37">
        <f t="shared" si="3"/>
        <v>0</v>
      </c>
      <c r="I129" s="38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s="21" customFormat="1" ht="20.100000000000001" customHeight="1" x14ac:dyDescent="0.2">
      <c r="A130" s="31"/>
      <c r="B130" s="32"/>
      <c r="C130" s="33"/>
      <c r="D130" s="34"/>
      <c r="E130" s="35"/>
      <c r="F130" s="36"/>
      <c r="G130" s="36"/>
      <c r="H130" s="37">
        <f t="shared" ref="H130:H138" si="4">IF(H129="","",H129+F130-G130)</f>
        <v>0</v>
      </c>
      <c r="I130" s="38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s="21" customFormat="1" ht="20.100000000000001" customHeight="1" x14ac:dyDescent="0.2">
      <c r="A131" s="31"/>
      <c r="B131" s="32"/>
      <c r="C131" s="33"/>
      <c r="D131" s="34"/>
      <c r="E131" s="35"/>
      <c r="F131" s="36"/>
      <c r="G131" s="36"/>
      <c r="H131" s="37">
        <f t="shared" si="4"/>
        <v>0</v>
      </c>
      <c r="I131" s="38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s="21" customFormat="1" ht="20.100000000000001" customHeight="1" x14ac:dyDescent="0.2">
      <c r="A132" s="31"/>
      <c r="B132" s="32"/>
      <c r="C132" s="33"/>
      <c r="D132" s="34"/>
      <c r="E132" s="35"/>
      <c r="F132" s="36"/>
      <c r="G132" s="36"/>
      <c r="H132" s="37">
        <f t="shared" si="4"/>
        <v>0</v>
      </c>
      <c r="I132" s="38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s="21" customFormat="1" ht="20.100000000000001" customHeight="1" x14ac:dyDescent="0.2">
      <c r="A133" s="31"/>
      <c r="B133" s="32"/>
      <c r="C133" s="33"/>
      <c r="D133" s="34"/>
      <c r="E133" s="35"/>
      <c r="F133" s="36"/>
      <c r="G133" s="36"/>
      <c r="H133" s="37">
        <f t="shared" si="4"/>
        <v>0</v>
      </c>
      <c r="I133" s="38" t="str">
        <f t="shared" ref="I133:I138" si="5">IF(D133&gt;2999,IF(D133&lt;4000,VLOOKUP(E133,$K$5:$L$10,2),IF(D133&gt;3999,IF(D133&lt;5000,VLOOKUP(E133,$K$12:$L$17,2),IF(D133&gt;4999,VLOOKUP(E133,$K$19:$L$24,2))))),"")</f>
        <v/>
      </c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s="21" customFormat="1" ht="20.100000000000001" customHeight="1" x14ac:dyDescent="0.2">
      <c r="A134" s="31"/>
      <c r="B134" s="32"/>
      <c r="C134" s="33"/>
      <c r="D134" s="34"/>
      <c r="E134" s="35"/>
      <c r="F134" s="36"/>
      <c r="G134" s="36"/>
      <c r="H134" s="37">
        <f t="shared" si="4"/>
        <v>0</v>
      </c>
      <c r="I134" s="38" t="str">
        <f t="shared" si="5"/>
        <v/>
      </c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s="21" customFormat="1" ht="20.100000000000001" customHeight="1" x14ac:dyDescent="0.2">
      <c r="A135" s="31"/>
      <c r="B135" s="32"/>
      <c r="C135" s="33"/>
      <c r="D135" s="34"/>
      <c r="E135" s="35"/>
      <c r="F135" s="36"/>
      <c r="G135" s="36"/>
      <c r="H135" s="37">
        <f t="shared" si="4"/>
        <v>0</v>
      </c>
      <c r="I135" s="38" t="str">
        <f t="shared" si="5"/>
        <v/>
      </c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s="21" customFormat="1" ht="20.100000000000001" customHeight="1" x14ac:dyDescent="0.2">
      <c r="A136" s="31"/>
      <c r="B136" s="32"/>
      <c r="C136" s="33"/>
      <c r="D136" s="34"/>
      <c r="E136" s="35"/>
      <c r="F136" s="36"/>
      <c r="G136" s="36"/>
      <c r="H136" s="37">
        <f t="shared" si="4"/>
        <v>0</v>
      </c>
      <c r="I136" s="38" t="str">
        <f t="shared" si="5"/>
        <v/>
      </c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s="21" customFormat="1" ht="20.100000000000001" customHeight="1" x14ac:dyDescent="0.2">
      <c r="A137" s="31"/>
      <c r="B137" s="32"/>
      <c r="C137" s="33"/>
      <c r="D137" s="34"/>
      <c r="E137" s="35"/>
      <c r="F137" s="36"/>
      <c r="G137" s="36"/>
      <c r="H137" s="37">
        <f t="shared" si="4"/>
        <v>0</v>
      </c>
      <c r="I137" s="38" t="str">
        <f t="shared" si="5"/>
        <v/>
      </c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s="21" customFormat="1" ht="20.100000000000001" customHeight="1" thickBot="1" x14ac:dyDescent="0.25">
      <c r="A138" s="31"/>
      <c r="B138" s="32"/>
      <c r="C138" s="33"/>
      <c r="D138" s="34"/>
      <c r="E138" s="35"/>
      <c r="F138" s="36"/>
      <c r="G138" s="36"/>
      <c r="H138" s="37">
        <f t="shared" si="4"/>
        <v>0</v>
      </c>
      <c r="I138" s="38" t="str">
        <f t="shared" si="5"/>
        <v/>
      </c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s="64" customFormat="1" ht="21.75" customHeight="1" thickBot="1" x14ac:dyDescent="0.25">
      <c r="A139" s="57"/>
      <c r="B139" s="58"/>
      <c r="C139" s="59" t="s">
        <v>47</v>
      </c>
      <c r="D139" s="60"/>
      <c r="E139" s="60"/>
      <c r="F139" s="61">
        <f>SUM(F5:F138)</f>
        <v>0</v>
      </c>
      <c r="G139" s="61">
        <f>SUM(G5:G138)</f>
        <v>0</v>
      </c>
      <c r="H139" s="62">
        <f>H138</f>
        <v>0</v>
      </c>
      <c r="I139" s="63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</row>
  </sheetData>
  <sheetProtection algorithmName="SHA-512" hashValue="DPK1eVMQz13f71Wir00H2Urt0Ojgasx2a0duZeNEOsN+hDHsCjuw7aZuL9qXNEbgG/STOQCa8BuxrC5gZGrRVA==" saltValue="0qoZ+PjoHLQ7HhqE98B35w==" spinCount="100000" sheet="1" selectLockedCells="1"/>
  <mergeCells count="4">
    <mergeCell ref="A1:D1"/>
    <mergeCell ref="E1:H1"/>
    <mergeCell ref="A2:D2"/>
    <mergeCell ref="E2:H2"/>
  </mergeCells>
  <conditionalFormatting sqref="A2">
    <cfRule type="containsText" dxfId="41" priority="7" operator="containsText" text="Firma">
      <formula>NOT(ISERROR(SEARCH("Firma",A2)))</formula>
    </cfRule>
    <cfRule type="containsBlanks" dxfId="40" priority="8">
      <formula>LEN(TRIM(A2))=0</formula>
    </cfRule>
  </conditionalFormatting>
  <conditionalFormatting sqref="A1:B1">
    <cfRule type="containsText" dxfId="39" priority="1" operator="containsText" text="Kassabuch / Postbuch / Bankbuch">
      <formula>NOT(ISERROR(SEARCH("Kassabuch / Postbuch / Bankbuch",A1)))</formula>
    </cfRule>
    <cfRule type="containsBlanks" dxfId="38" priority="2">
      <formula>LEN(TRIM(A1))=0</formula>
    </cfRule>
  </conditionalFormatting>
  <conditionalFormatting sqref="H4:H139">
    <cfRule type="cellIs" dxfId="35" priority="10" operator="lessThan">
      <formula>0</formula>
    </cfRule>
  </conditionalFormatting>
  <dataValidations count="3">
    <dataValidation allowBlank="1" showErrorMessage="1" promptTitle="Firmenname" prompt="Kann im Arbeitsblatt &quot;Januar&quot; erfasst werden." sqref="E1:H1" xr:uid="{00000000-0002-0000-0600-000000000000}"/>
    <dataValidation allowBlank="1" showErrorMessage="1" sqref="A1:D1" xr:uid="{00000000-0002-0000-0600-000001000000}"/>
    <dataValidation type="list" allowBlank="1" showInputMessage="1" showErrorMessage="1" prompt="Choisir taux de TVA" sqref="E5:E138" xr:uid="{00000000-0002-0000-0600-000002000000}">
      <formula1>$K$4:$K$10</formula1>
    </dataValidation>
  </dataValidations>
  <pageMargins left="0.59055118110236227" right="0.19685039370078741" top="0.59055118110236227" bottom="0.78740157480314965" header="0.31496062992125984" footer="0.31496062992125984"/>
  <pageSetup paperSize="9" orientation="portrait" horizontalDpi="4294967292" r:id="rId1"/>
  <headerFooter alignWithMargins="0">
    <oddFooter>&amp;L&amp;G&amp;C&amp;"Segoe UI,Standard"&amp;9&amp;K1D71B8Bern | Biel/Bienne&amp;R&amp;"Segoe UI,Standard"&amp;K1D71B8Page &amp;P de &amp;N</oddFoot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text="Firma" id="{216A0232-C277-4BC6-8499-6BAA90A112FC}">
            <xm:f>NOT(ISERROR(SEARCH("Firma",Janvier!B2)))</xm:f>
            <x14:dxf>
              <font>
                <b/>
                <i val="0"/>
              </font>
              <fill>
                <patternFill>
                  <bgColor theme="3" tint="0.79998168889431442"/>
                </patternFill>
              </fill>
            </x14:dxf>
          </x14:cfRule>
          <x14:cfRule type="containsBlanks" priority="5" id="{7D65DA82-465F-4C2C-8C02-04807C31E546}">
            <xm:f>LEN(TRIM(Janvier!B2))=0</xm:f>
            <x14:dxf>
              <fill>
                <patternFill>
                  <bgColor theme="3" tint="0.79998168889431442"/>
                </patternFill>
              </fill>
            </x14:dxf>
          </x14:cfRule>
          <xm:sqref>B2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date" allowBlank="1" showErrorMessage="1" errorTitle="Falsches Datum" error="Falsches Datum erfasst. Bitte korrigieren." xr:uid="{00000000-0002-0000-0600-000003000000}">
          <x14:formula1>
            <xm:f>'Setting Datum'!$B$14</xm:f>
          </x14:formula1>
          <x14:formula2>
            <xm:f>'Setting Datum'!$B$15</xm:f>
          </x14:formula2>
          <xm:sqref>A5:A138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>
    <tabColor theme="3" tint="0.79998168889431442"/>
  </sheetPr>
  <dimension ref="A1:AA139"/>
  <sheetViews>
    <sheetView showGridLines="0" view="pageLayout" zoomScaleNormal="100" workbookViewId="0">
      <selection activeCell="C33" sqref="C33"/>
    </sheetView>
  </sheetViews>
  <sheetFormatPr baseColWidth="10" defaultColWidth="11.42578125" defaultRowHeight="14.25" x14ac:dyDescent="0.25"/>
  <cols>
    <col min="1" max="1" width="10.28515625" style="53" customWidth="1"/>
    <col min="2" max="2" width="10.140625" style="66" bestFit="1" customWidth="1"/>
    <col min="3" max="3" width="28.5703125" style="53" customWidth="1"/>
    <col min="4" max="4" width="8" style="53" bestFit="1" customWidth="1"/>
    <col min="5" max="5" width="6.28515625" style="66" customWidth="1"/>
    <col min="6" max="8" width="11.28515625" style="53" customWidth="1"/>
    <col min="9" max="9" width="11.28515625" style="67" hidden="1" customWidth="1"/>
    <col min="10" max="12" width="11.42578125" style="53" hidden="1" customWidth="1"/>
    <col min="13" max="27" width="11.42578125" style="68"/>
    <col min="28" max="16384" width="11.42578125" style="53"/>
  </cols>
  <sheetData>
    <row r="1" spans="1:27" s="11" customFormat="1" ht="37.5" customHeight="1" x14ac:dyDescent="0.3">
      <c r="A1" s="74" t="str">
        <f>Janvier!A1</f>
        <v>Livre de caisse / Livre de poste / Livre de banque</v>
      </c>
      <c r="B1" s="74"/>
      <c r="C1" s="74"/>
      <c r="D1" s="74"/>
      <c r="E1" s="75" t="str">
        <f>Janvier!E1</f>
        <v>Entreprise</v>
      </c>
      <c r="F1" s="75"/>
      <c r="G1" s="75"/>
      <c r="H1" s="75"/>
      <c r="I1" s="10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27" s="14" customFormat="1" ht="30.75" customHeight="1" x14ac:dyDescent="0.2">
      <c r="A2" s="72" t="s">
        <v>55</v>
      </c>
      <c r="B2" s="72"/>
      <c r="C2" s="72"/>
      <c r="D2" s="72"/>
      <c r="E2" s="73">
        <f>'Setting Datum'!$B$1</f>
        <v>2026</v>
      </c>
      <c r="F2" s="73"/>
      <c r="G2" s="73"/>
      <c r="H2" s="73"/>
      <c r="I2" s="13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s="21" customFormat="1" ht="20.100000000000001" customHeight="1" x14ac:dyDescent="0.2">
      <c r="A3" s="16" t="str">
        <f>Janvier!A3</f>
        <v>Date</v>
      </c>
      <c r="B3" s="16" t="str">
        <f>Janvier!B3</f>
        <v>Pièce</v>
      </c>
      <c r="C3" s="16" t="str">
        <f>Janvier!C3</f>
        <v>Libellé</v>
      </c>
      <c r="D3" s="16" t="str">
        <f>Janvier!D3</f>
        <v>Compte</v>
      </c>
      <c r="E3" s="16" t="str">
        <f>Janvier!E3</f>
        <v>TVA</v>
      </c>
      <c r="F3" s="16" t="str">
        <f>Janvier!F3</f>
        <v>Entrée</v>
      </c>
      <c r="G3" s="16" t="str">
        <f>Janvier!G3</f>
        <v>Sortie</v>
      </c>
      <c r="H3" s="16" t="str">
        <f>Janvier!H3</f>
        <v>Solde</v>
      </c>
      <c r="I3" s="20" t="s">
        <v>2</v>
      </c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s="21" customFormat="1" ht="20.100000000000001" customHeight="1" x14ac:dyDescent="0.25">
      <c r="A4" s="23"/>
      <c r="B4" s="24"/>
      <c r="C4" s="25" t="str">
        <f>Janvier!C4</f>
        <v>Solde reporté</v>
      </c>
      <c r="D4" s="24"/>
      <c r="E4" s="24"/>
      <c r="F4" s="26"/>
      <c r="G4" s="27"/>
      <c r="H4" s="27">
        <f>Juillet!H139</f>
        <v>0</v>
      </c>
      <c r="I4" s="29"/>
      <c r="J4" s="30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s="21" customFormat="1" ht="20.100000000000001" customHeight="1" x14ac:dyDescent="0.25">
      <c r="A5" s="31"/>
      <c r="B5" s="32"/>
      <c r="C5" s="33"/>
      <c r="D5" s="34"/>
      <c r="E5" s="35"/>
      <c r="F5" s="36"/>
      <c r="G5" s="36"/>
      <c r="H5" s="37">
        <f>IF(H4="","",H4+F5-G5)</f>
        <v>0</v>
      </c>
      <c r="I5" s="38" t="str">
        <f t="shared" ref="I5:I68" si="0">IF(D5&gt;2999,IF(D5&lt;4000,VLOOKUP(E5,$K$5:$L$10,2),IF(D5&gt;3999,IF(D5&lt;5000,VLOOKUP(E5,$K$12:$L$17,2),IF(D5&gt;4999,VLOOKUP(E5,$K$19:$L$24,2))))),"")</f>
        <v/>
      </c>
      <c r="J5" s="39" t="s">
        <v>20</v>
      </c>
      <c r="K5" s="40">
        <v>2.5</v>
      </c>
      <c r="L5" s="41" t="s">
        <v>7</v>
      </c>
      <c r="M5" s="4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s="21" customFormat="1" ht="20.100000000000001" customHeight="1" x14ac:dyDescent="0.25">
      <c r="A6" s="31"/>
      <c r="B6" s="32"/>
      <c r="C6" s="33"/>
      <c r="D6" s="34"/>
      <c r="E6" s="35"/>
      <c r="F6" s="36"/>
      <c r="G6" s="36"/>
      <c r="H6" s="37">
        <f t="shared" ref="H6:H69" si="1">IF(H5="","",H5+F6-G6)</f>
        <v>0</v>
      </c>
      <c r="I6" s="38" t="str">
        <f t="shared" si="0"/>
        <v/>
      </c>
      <c r="J6" s="44" t="s">
        <v>19</v>
      </c>
      <c r="K6" s="45">
        <v>2.6</v>
      </c>
      <c r="L6" s="46" t="s">
        <v>6</v>
      </c>
      <c r="M6" s="56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s="21" customFormat="1" ht="20.100000000000001" customHeight="1" x14ac:dyDescent="0.25">
      <c r="A7" s="31"/>
      <c r="B7" s="32"/>
      <c r="C7" s="33"/>
      <c r="D7" s="34"/>
      <c r="E7" s="35"/>
      <c r="F7" s="36"/>
      <c r="G7" s="36"/>
      <c r="H7" s="37">
        <f t="shared" si="1"/>
        <v>0</v>
      </c>
      <c r="I7" s="38" t="str">
        <f t="shared" si="0"/>
        <v/>
      </c>
      <c r="J7" s="47" t="s">
        <v>20</v>
      </c>
      <c r="K7" s="48">
        <v>3.7</v>
      </c>
      <c r="L7" s="49" t="s">
        <v>4</v>
      </c>
      <c r="M7" s="4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s="21" customFormat="1" ht="20.100000000000001" customHeight="1" x14ac:dyDescent="0.25">
      <c r="A8" s="31"/>
      <c r="B8" s="32"/>
      <c r="C8" s="33"/>
      <c r="D8" s="34"/>
      <c r="E8" s="35"/>
      <c r="F8" s="36"/>
      <c r="G8" s="36"/>
      <c r="H8" s="37">
        <f t="shared" si="1"/>
        <v>0</v>
      </c>
      <c r="I8" s="38" t="str">
        <f t="shared" si="0"/>
        <v/>
      </c>
      <c r="J8" s="44" t="s">
        <v>19</v>
      </c>
      <c r="K8" s="45">
        <v>3.8</v>
      </c>
      <c r="L8" s="46" t="s">
        <v>3</v>
      </c>
      <c r="M8" s="56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s="21" customFormat="1" ht="20.100000000000001" customHeight="1" x14ac:dyDescent="0.25">
      <c r="A9" s="31"/>
      <c r="B9" s="32"/>
      <c r="C9" s="33"/>
      <c r="D9" s="34"/>
      <c r="E9" s="35"/>
      <c r="F9" s="36"/>
      <c r="G9" s="36"/>
      <c r="H9" s="37">
        <f t="shared" si="1"/>
        <v>0</v>
      </c>
      <c r="I9" s="38" t="str">
        <f t="shared" si="0"/>
        <v/>
      </c>
      <c r="J9" s="47" t="s">
        <v>20</v>
      </c>
      <c r="K9" s="48">
        <v>7.7</v>
      </c>
      <c r="L9" s="49" t="s">
        <v>5</v>
      </c>
      <c r="M9" s="4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s="21" customFormat="1" ht="20.100000000000001" customHeight="1" x14ac:dyDescent="0.25">
      <c r="A10" s="31"/>
      <c r="B10" s="32"/>
      <c r="C10" s="33"/>
      <c r="D10" s="34"/>
      <c r="E10" s="35"/>
      <c r="F10" s="36"/>
      <c r="G10" s="36"/>
      <c r="H10" s="37">
        <f t="shared" si="1"/>
        <v>0</v>
      </c>
      <c r="I10" s="38" t="str">
        <f t="shared" si="0"/>
        <v/>
      </c>
      <c r="J10" s="50" t="s">
        <v>19</v>
      </c>
      <c r="K10" s="51">
        <v>8.1</v>
      </c>
      <c r="L10" s="52" t="s">
        <v>1</v>
      </c>
      <c r="M10" s="56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s="21" customFormat="1" ht="20.100000000000001" customHeight="1" x14ac:dyDescent="0.25">
      <c r="A11" s="31"/>
      <c r="B11" s="32"/>
      <c r="C11" s="33"/>
      <c r="D11" s="34"/>
      <c r="E11" s="35"/>
      <c r="F11" s="36"/>
      <c r="G11" s="36"/>
      <c r="H11" s="37">
        <f t="shared" si="1"/>
        <v>0</v>
      </c>
      <c r="I11" s="38" t="str">
        <f t="shared" si="0"/>
        <v/>
      </c>
      <c r="J11" s="53"/>
      <c r="K11" s="54"/>
      <c r="L11" s="55"/>
      <c r="M11" s="4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s="21" customFormat="1" ht="20.100000000000001" customHeight="1" x14ac:dyDescent="0.25">
      <c r="A12" s="31"/>
      <c r="B12" s="32"/>
      <c r="C12" s="33"/>
      <c r="D12" s="34"/>
      <c r="E12" s="35"/>
      <c r="F12" s="36"/>
      <c r="G12" s="36"/>
      <c r="H12" s="37">
        <f t="shared" si="1"/>
        <v>0</v>
      </c>
      <c r="I12" s="38" t="str">
        <f t="shared" si="0"/>
        <v/>
      </c>
      <c r="J12" s="39" t="s">
        <v>20</v>
      </c>
      <c r="K12" s="40">
        <v>2.5</v>
      </c>
      <c r="L12" s="41" t="s">
        <v>18</v>
      </c>
      <c r="M12" s="4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s="21" customFormat="1" ht="20.100000000000001" customHeight="1" x14ac:dyDescent="0.25">
      <c r="A13" s="31"/>
      <c r="B13" s="32"/>
      <c r="C13" s="33"/>
      <c r="D13" s="34"/>
      <c r="E13" s="35"/>
      <c r="F13" s="36"/>
      <c r="G13" s="36"/>
      <c r="H13" s="37">
        <f t="shared" si="1"/>
        <v>0</v>
      </c>
      <c r="I13" s="38" t="str">
        <f t="shared" si="0"/>
        <v/>
      </c>
      <c r="J13" s="44" t="s">
        <v>19</v>
      </c>
      <c r="K13" s="45">
        <v>2.6</v>
      </c>
      <c r="L13" s="46" t="s">
        <v>17</v>
      </c>
      <c r="M13" s="56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s="21" customFormat="1" ht="20.100000000000001" customHeight="1" x14ac:dyDescent="0.25">
      <c r="A14" s="31"/>
      <c r="B14" s="32"/>
      <c r="C14" s="33"/>
      <c r="D14" s="34"/>
      <c r="E14" s="35"/>
      <c r="F14" s="36"/>
      <c r="G14" s="36"/>
      <c r="H14" s="37">
        <f t="shared" si="1"/>
        <v>0</v>
      </c>
      <c r="I14" s="38" t="str">
        <f t="shared" si="0"/>
        <v/>
      </c>
      <c r="J14" s="47" t="s">
        <v>20</v>
      </c>
      <c r="K14" s="48">
        <v>3.7</v>
      </c>
      <c r="L14" s="49" t="s">
        <v>14</v>
      </c>
      <c r="M14" s="4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s="21" customFormat="1" ht="20.100000000000001" customHeight="1" x14ac:dyDescent="0.25">
      <c r="A15" s="31"/>
      <c r="B15" s="32"/>
      <c r="C15" s="33"/>
      <c r="D15" s="34"/>
      <c r="E15" s="35"/>
      <c r="F15" s="36"/>
      <c r="G15" s="36"/>
      <c r="H15" s="37">
        <f t="shared" si="1"/>
        <v>0</v>
      </c>
      <c r="I15" s="38" t="str">
        <f t="shared" si="0"/>
        <v/>
      </c>
      <c r="J15" s="44" t="s">
        <v>19</v>
      </c>
      <c r="K15" s="45">
        <v>3.8</v>
      </c>
      <c r="L15" s="46" t="s">
        <v>13</v>
      </c>
      <c r="M15" s="56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s="21" customFormat="1" ht="20.100000000000001" customHeight="1" x14ac:dyDescent="0.25">
      <c r="A16" s="31"/>
      <c r="B16" s="32"/>
      <c r="C16" s="33"/>
      <c r="D16" s="34"/>
      <c r="E16" s="35"/>
      <c r="F16" s="36"/>
      <c r="G16" s="36"/>
      <c r="H16" s="37">
        <f t="shared" si="1"/>
        <v>0</v>
      </c>
      <c r="I16" s="38" t="str">
        <f t="shared" si="0"/>
        <v/>
      </c>
      <c r="J16" s="47" t="s">
        <v>20</v>
      </c>
      <c r="K16" s="48">
        <v>7.7</v>
      </c>
      <c r="L16" s="49" t="s">
        <v>16</v>
      </c>
      <c r="M16" s="4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s="21" customFormat="1" ht="20.100000000000001" customHeight="1" x14ac:dyDescent="0.25">
      <c r="A17" s="31"/>
      <c r="B17" s="32"/>
      <c r="C17" s="33"/>
      <c r="D17" s="34"/>
      <c r="E17" s="35"/>
      <c r="F17" s="36"/>
      <c r="G17" s="36"/>
      <c r="H17" s="37">
        <f t="shared" si="1"/>
        <v>0</v>
      </c>
      <c r="I17" s="38" t="str">
        <f t="shared" si="0"/>
        <v/>
      </c>
      <c r="J17" s="50" t="s">
        <v>19</v>
      </c>
      <c r="K17" s="51">
        <v>8.1</v>
      </c>
      <c r="L17" s="52" t="s">
        <v>15</v>
      </c>
      <c r="M17" s="56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s="21" customFormat="1" ht="20.100000000000001" customHeight="1" x14ac:dyDescent="0.25">
      <c r="A18" s="31"/>
      <c r="B18" s="32"/>
      <c r="C18" s="33"/>
      <c r="D18" s="34"/>
      <c r="E18" s="35"/>
      <c r="F18" s="36"/>
      <c r="G18" s="36"/>
      <c r="H18" s="37">
        <f t="shared" si="1"/>
        <v>0</v>
      </c>
      <c r="I18" s="38" t="str">
        <f t="shared" si="0"/>
        <v/>
      </c>
      <c r="J18" s="53"/>
      <c r="K18" s="54"/>
      <c r="L18" s="55"/>
      <c r="M18" s="4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s="21" customFormat="1" ht="20.100000000000001" customHeight="1" x14ac:dyDescent="0.25">
      <c r="A19" s="31"/>
      <c r="B19" s="32"/>
      <c r="C19" s="33"/>
      <c r="D19" s="34"/>
      <c r="E19" s="35"/>
      <c r="F19" s="36"/>
      <c r="G19" s="36"/>
      <c r="H19" s="37">
        <f t="shared" si="1"/>
        <v>0</v>
      </c>
      <c r="I19" s="38" t="str">
        <f t="shared" si="0"/>
        <v/>
      </c>
      <c r="J19" s="39" t="s">
        <v>20</v>
      </c>
      <c r="K19" s="40">
        <v>2.5</v>
      </c>
      <c r="L19" s="41" t="s">
        <v>12</v>
      </c>
      <c r="M19" s="4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s="21" customFormat="1" ht="20.100000000000001" customHeight="1" x14ac:dyDescent="0.25">
      <c r="A20" s="31"/>
      <c r="B20" s="32"/>
      <c r="C20" s="33"/>
      <c r="D20" s="34"/>
      <c r="E20" s="35"/>
      <c r="F20" s="36"/>
      <c r="G20" s="36"/>
      <c r="H20" s="37">
        <f t="shared" si="1"/>
        <v>0</v>
      </c>
      <c r="I20" s="38" t="str">
        <f t="shared" si="0"/>
        <v/>
      </c>
      <c r="J20" s="44" t="s">
        <v>19</v>
      </c>
      <c r="K20" s="45">
        <v>2.6</v>
      </c>
      <c r="L20" s="46" t="s">
        <v>11</v>
      </c>
      <c r="M20" s="56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s="21" customFormat="1" ht="20.100000000000001" customHeight="1" x14ac:dyDescent="0.25">
      <c r="A21" s="31"/>
      <c r="B21" s="32"/>
      <c r="C21" s="33"/>
      <c r="D21" s="34"/>
      <c r="E21" s="35"/>
      <c r="F21" s="36"/>
      <c r="G21" s="36"/>
      <c r="H21" s="37">
        <f t="shared" si="1"/>
        <v>0</v>
      </c>
      <c r="I21" s="38" t="str">
        <f t="shared" si="0"/>
        <v/>
      </c>
      <c r="J21" s="47" t="s">
        <v>20</v>
      </c>
      <c r="K21" s="48">
        <v>3.7</v>
      </c>
      <c r="L21" s="49" t="s">
        <v>9</v>
      </c>
      <c r="M21" s="4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s="21" customFormat="1" ht="20.100000000000001" customHeight="1" x14ac:dyDescent="0.25">
      <c r="A22" s="31"/>
      <c r="B22" s="32"/>
      <c r="C22" s="33"/>
      <c r="D22" s="34"/>
      <c r="E22" s="35"/>
      <c r="F22" s="36"/>
      <c r="G22" s="36"/>
      <c r="H22" s="37">
        <f t="shared" si="1"/>
        <v>0</v>
      </c>
      <c r="I22" s="38" t="str">
        <f t="shared" si="0"/>
        <v/>
      </c>
      <c r="J22" s="44" t="s">
        <v>19</v>
      </c>
      <c r="K22" s="45">
        <v>3.8</v>
      </c>
      <c r="L22" s="46" t="s">
        <v>8</v>
      </c>
      <c r="M22" s="56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s="21" customFormat="1" ht="20.100000000000001" customHeight="1" x14ac:dyDescent="0.25">
      <c r="A23" s="31"/>
      <c r="B23" s="32"/>
      <c r="C23" s="33"/>
      <c r="D23" s="34"/>
      <c r="E23" s="35"/>
      <c r="F23" s="36"/>
      <c r="G23" s="36"/>
      <c r="H23" s="37">
        <f t="shared" si="1"/>
        <v>0</v>
      </c>
      <c r="I23" s="38" t="str">
        <f t="shared" si="0"/>
        <v/>
      </c>
      <c r="J23" s="47" t="s">
        <v>20</v>
      </c>
      <c r="K23" s="48">
        <v>7.7</v>
      </c>
      <c r="L23" s="49" t="s">
        <v>10</v>
      </c>
      <c r="M23" s="4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s="21" customFormat="1" ht="20.100000000000001" customHeight="1" x14ac:dyDescent="0.25">
      <c r="A24" s="31"/>
      <c r="B24" s="32"/>
      <c r="C24" s="33"/>
      <c r="D24" s="34"/>
      <c r="E24" s="35"/>
      <c r="F24" s="36"/>
      <c r="G24" s="36"/>
      <c r="H24" s="37">
        <f t="shared" si="1"/>
        <v>0</v>
      </c>
      <c r="I24" s="38" t="str">
        <f t="shared" si="0"/>
        <v/>
      </c>
      <c r="J24" s="50" t="s">
        <v>19</v>
      </c>
      <c r="K24" s="51">
        <v>8.1</v>
      </c>
      <c r="L24" s="52" t="s">
        <v>0</v>
      </c>
      <c r="M24" s="56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s="21" customFormat="1" ht="20.100000000000001" customHeight="1" x14ac:dyDescent="0.2">
      <c r="A25" s="31"/>
      <c r="B25" s="32"/>
      <c r="C25" s="33"/>
      <c r="D25" s="34"/>
      <c r="E25" s="35"/>
      <c r="F25" s="36"/>
      <c r="G25" s="36"/>
      <c r="H25" s="37">
        <f t="shared" si="1"/>
        <v>0</v>
      </c>
      <c r="I25" s="38" t="str">
        <f t="shared" si="0"/>
        <v/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s="21" customFormat="1" ht="20.100000000000001" customHeight="1" x14ac:dyDescent="0.2">
      <c r="A26" s="31"/>
      <c r="B26" s="32"/>
      <c r="C26" s="33"/>
      <c r="D26" s="34"/>
      <c r="E26" s="35"/>
      <c r="F26" s="36"/>
      <c r="G26" s="36"/>
      <c r="H26" s="37">
        <f t="shared" si="1"/>
        <v>0</v>
      </c>
      <c r="I26" s="38" t="str">
        <f t="shared" si="0"/>
        <v/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s="21" customFormat="1" ht="20.100000000000001" customHeight="1" x14ac:dyDescent="0.2">
      <c r="A27" s="31"/>
      <c r="B27" s="32"/>
      <c r="C27" s="33"/>
      <c r="D27" s="34"/>
      <c r="E27" s="35"/>
      <c r="F27" s="36"/>
      <c r="G27" s="36"/>
      <c r="H27" s="37">
        <f t="shared" si="1"/>
        <v>0</v>
      </c>
      <c r="I27" s="38" t="str">
        <f t="shared" si="0"/>
        <v/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s="21" customFormat="1" ht="20.100000000000001" customHeight="1" x14ac:dyDescent="0.2">
      <c r="A28" s="31"/>
      <c r="B28" s="32"/>
      <c r="C28" s="33"/>
      <c r="D28" s="34"/>
      <c r="E28" s="35"/>
      <c r="F28" s="36"/>
      <c r="G28" s="36"/>
      <c r="H28" s="37">
        <f t="shared" si="1"/>
        <v>0</v>
      </c>
      <c r="I28" s="38" t="str">
        <f t="shared" si="0"/>
        <v/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s="21" customFormat="1" ht="20.100000000000001" customHeight="1" x14ac:dyDescent="0.2">
      <c r="A29" s="31"/>
      <c r="B29" s="32"/>
      <c r="C29" s="33"/>
      <c r="D29" s="34"/>
      <c r="E29" s="35"/>
      <c r="F29" s="36"/>
      <c r="G29" s="36"/>
      <c r="H29" s="37">
        <f t="shared" si="1"/>
        <v>0</v>
      </c>
      <c r="I29" s="38" t="str">
        <f t="shared" si="0"/>
        <v/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s="21" customFormat="1" ht="20.100000000000001" customHeight="1" x14ac:dyDescent="0.2">
      <c r="A30" s="31"/>
      <c r="B30" s="32"/>
      <c r="C30" s="33"/>
      <c r="D30" s="34"/>
      <c r="E30" s="35"/>
      <c r="F30" s="36"/>
      <c r="G30" s="36"/>
      <c r="H30" s="37">
        <f t="shared" si="1"/>
        <v>0</v>
      </c>
      <c r="I30" s="38" t="str">
        <f t="shared" si="0"/>
        <v/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s="21" customFormat="1" ht="20.100000000000001" customHeight="1" x14ac:dyDescent="0.2">
      <c r="A31" s="31"/>
      <c r="B31" s="32"/>
      <c r="C31" s="33"/>
      <c r="D31" s="34"/>
      <c r="E31" s="35"/>
      <c r="F31" s="36"/>
      <c r="G31" s="36"/>
      <c r="H31" s="37">
        <f t="shared" si="1"/>
        <v>0</v>
      </c>
      <c r="I31" s="38" t="str">
        <f t="shared" si="0"/>
        <v/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s="21" customFormat="1" ht="20.100000000000001" customHeight="1" x14ac:dyDescent="0.2">
      <c r="A32" s="31"/>
      <c r="B32" s="32"/>
      <c r="C32" s="33"/>
      <c r="D32" s="34"/>
      <c r="E32" s="35"/>
      <c r="F32" s="36"/>
      <c r="G32" s="36"/>
      <c r="H32" s="37">
        <f t="shared" si="1"/>
        <v>0</v>
      </c>
      <c r="I32" s="38" t="str">
        <f t="shared" si="0"/>
        <v/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s="21" customFormat="1" ht="20.100000000000001" customHeight="1" x14ac:dyDescent="0.2">
      <c r="A33" s="31"/>
      <c r="B33" s="32"/>
      <c r="C33" s="33"/>
      <c r="D33" s="34"/>
      <c r="E33" s="35"/>
      <c r="F33" s="36"/>
      <c r="G33" s="36"/>
      <c r="H33" s="37">
        <f t="shared" si="1"/>
        <v>0</v>
      </c>
      <c r="I33" s="38" t="str">
        <f t="shared" si="0"/>
        <v/>
      </c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s="21" customFormat="1" ht="20.100000000000001" customHeight="1" x14ac:dyDescent="0.2">
      <c r="A34" s="31"/>
      <c r="B34" s="32"/>
      <c r="C34" s="33"/>
      <c r="D34" s="34"/>
      <c r="E34" s="35"/>
      <c r="F34" s="36"/>
      <c r="G34" s="36"/>
      <c r="H34" s="37">
        <f t="shared" si="1"/>
        <v>0</v>
      </c>
      <c r="I34" s="38" t="str">
        <f t="shared" si="0"/>
        <v/>
      </c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s="21" customFormat="1" ht="20.100000000000001" customHeight="1" x14ac:dyDescent="0.2">
      <c r="A35" s="31"/>
      <c r="B35" s="32"/>
      <c r="C35" s="33"/>
      <c r="D35" s="34"/>
      <c r="E35" s="35"/>
      <c r="F35" s="36"/>
      <c r="G35" s="36"/>
      <c r="H35" s="37">
        <f t="shared" si="1"/>
        <v>0</v>
      </c>
      <c r="I35" s="38" t="str">
        <f t="shared" si="0"/>
        <v/>
      </c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s="21" customFormat="1" ht="20.100000000000001" customHeight="1" x14ac:dyDescent="0.2">
      <c r="A36" s="31"/>
      <c r="B36" s="32"/>
      <c r="C36" s="33"/>
      <c r="D36" s="34"/>
      <c r="E36" s="35"/>
      <c r="F36" s="36"/>
      <c r="G36" s="36"/>
      <c r="H36" s="37">
        <f t="shared" si="1"/>
        <v>0</v>
      </c>
      <c r="I36" s="38" t="str">
        <f t="shared" si="0"/>
        <v/>
      </c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s="21" customFormat="1" ht="20.100000000000001" customHeight="1" x14ac:dyDescent="0.2">
      <c r="A37" s="31"/>
      <c r="B37" s="32"/>
      <c r="C37" s="33"/>
      <c r="D37" s="34"/>
      <c r="E37" s="35"/>
      <c r="F37" s="36"/>
      <c r="G37" s="36"/>
      <c r="H37" s="37">
        <f t="shared" si="1"/>
        <v>0</v>
      </c>
      <c r="I37" s="38" t="str">
        <f t="shared" si="0"/>
        <v/>
      </c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s="21" customFormat="1" ht="20.100000000000001" customHeight="1" x14ac:dyDescent="0.2">
      <c r="A38" s="31"/>
      <c r="B38" s="32"/>
      <c r="C38" s="33"/>
      <c r="D38" s="34"/>
      <c r="E38" s="35"/>
      <c r="F38" s="36"/>
      <c r="G38" s="36"/>
      <c r="H38" s="37">
        <f t="shared" si="1"/>
        <v>0</v>
      </c>
      <c r="I38" s="38" t="str">
        <f t="shared" si="0"/>
        <v/>
      </c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s="21" customFormat="1" ht="20.100000000000001" customHeight="1" x14ac:dyDescent="0.2">
      <c r="A39" s="31"/>
      <c r="B39" s="32"/>
      <c r="C39" s="33"/>
      <c r="D39" s="34"/>
      <c r="E39" s="35"/>
      <c r="F39" s="36"/>
      <c r="G39" s="36"/>
      <c r="H39" s="37">
        <f t="shared" si="1"/>
        <v>0</v>
      </c>
      <c r="I39" s="38" t="str">
        <f t="shared" si="0"/>
        <v/>
      </c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s="21" customFormat="1" ht="20.100000000000001" customHeight="1" x14ac:dyDescent="0.2">
      <c r="A40" s="31"/>
      <c r="B40" s="32"/>
      <c r="C40" s="33"/>
      <c r="D40" s="34"/>
      <c r="E40" s="35"/>
      <c r="F40" s="36"/>
      <c r="G40" s="36"/>
      <c r="H40" s="37">
        <f t="shared" si="1"/>
        <v>0</v>
      </c>
      <c r="I40" s="38" t="str">
        <f t="shared" si="0"/>
        <v/>
      </c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s="21" customFormat="1" ht="20.100000000000001" customHeight="1" x14ac:dyDescent="0.2">
      <c r="A41" s="31"/>
      <c r="B41" s="32"/>
      <c r="C41" s="33"/>
      <c r="D41" s="34"/>
      <c r="E41" s="35"/>
      <c r="F41" s="36"/>
      <c r="G41" s="36"/>
      <c r="H41" s="37">
        <f t="shared" si="1"/>
        <v>0</v>
      </c>
      <c r="I41" s="38" t="str">
        <f t="shared" si="0"/>
        <v/>
      </c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s="21" customFormat="1" ht="20.100000000000001" customHeight="1" x14ac:dyDescent="0.2">
      <c r="A42" s="31"/>
      <c r="B42" s="32"/>
      <c r="C42" s="33"/>
      <c r="D42" s="34"/>
      <c r="E42" s="35"/>
      <c r="F42" s="36"/>
      <c r="G42" s="36"/>
      <c r="H42" s="37">
        <f t="shared" si="1"/>
        <v>0</v>
      </c>
      <c r="I42" s="38" t="str">
        <f t="shared" si="0"/>
        <v/>
      </c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s="21" customFormat="1" ht="20.100000000000001" customHeight="1" x14ac:dyDescent="0.2">
      <c r="A43" s="31"/>
      <c r="B43" s="32"/>
      <c r="C43" s="33"/>
      <c r="D43" s="34"/>
      <c r="E43" s="35"/>
      <c r="F43" s="36"/>
      <c r="G43" s="36"/>
      <c r="H43" s="37">
        <f t="shared" si="1"/>
        <v>0</v>
      </c>
      <c r="I43" s="38" t="str">
        <f t="shared" si="0"/>
        <v/>
      </c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s="21" customFormat="1" ht="20.100000000000001" customHeight="1" x14ac:dyDescent="0.2">
      <c r="A44" s="31"/>
      <c r="B44" s="32"/>
      <c r="C44" s="33"/>
      <c r="D44" s="34"/>
      <c r="E44" s="35"/>
      <c r="F44" s="36"/>
      <c r="G44" s="36"/>
      <c r="H44" s="37">
        <f t="shared" si="1"/>
        <v>0</v>
      </c>
      <c r="I44" s="38" t="str">
        <f t="shared" si="0"/>
        <v/>
      </c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s="21" customFormat="1" ht="20.100000000000001" customHeight="1" x14ac:dyDescent="0.2">
      <c r="A45" s="31"/>
      <c r="B45" s="32"/>
      <c r="C45" s="33"/>
      <c r="D45" s="34"/>
      <c r="E45" s="35"/>
      <c r="F45" s="36"/>
      <c r="G45" s="36"/>
      <c r="H45" s="37">
        <f t="shared" si="1"/>
        <v>0</v>
      </c>
      <c r="I45" s="38" t="str">
        <f t="shared" si="0"/>
        <v/>
      </c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s="21" customFormat="1" ht="20.100000000000001" customHeight="1" x14ac:dyDescent="0.2">
      <c r="A46" s="31"/>
      <c r="B46" s="32"/>
      <c r="C46" s="33"/>
      <c r="D46" s="34"/>
      <c r="E46" s="35"/>
      <c r="F46" s="36"/>
      <c r="G46" s="36"/>
      <c r="H46" s="37">
        <f t="shared" si="1"/>
        <v>0</v>
      </c>
      <c r="I46" s="38" t="str">
        <f t="shared" si="0"/>
        <v/>
      </c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s="21" customFormat="1" ht="20.100000000000001" customHeight="1" x14ac:dyDescent="0.2">
      <c r="A47" s="31"/>
      <c r="B47" s="32"/>
      <c r="C47" s="33"/>
      <c r="D47" s="34"/>
      <c r="E47" s="35"/>
      <c r="F47" s="36"/>
      <c r="G47" s="36"/>
      <c r="H47" s="37">
        <f t="shared" si="1"/>
        <v>0</v>
      </c>
      <c r="I47" s="38" t="str">
        <f t="shared" si="0"/>
        <v/>
      </c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s="21" customFormat="1" ht="20.100000000000001" customHeight="1" x14ac:dyDescent="0.2">
      <c r="A48" s="31"/>
      <c r="B48" s="32"/>
      <c r="C48" s="33"/>
      <c r="D48" s="34"/>
      <c r="E48" s="35"/>
      <c r="F48" s="36"/>
      <c r="G48" s="36"/>
      <c r="H48" s="37">
        <f t="shared" si="1"/>
        <v>0</v>
      </c>
      <c r="I48" s="38" t="str">
        <f t="shared" si="0"/>
        <v/>
      </c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s="21" customFormat="1" ht="20.100000000000001" customHeight="1" x14ac:dyDescent="0.2">
      <c r="A49" s="31"/>
      <c r="B49" s="32"/>
      <c r="C49" s="33"/>
      <c r="D49" s="34"/>
      <c r="E49" s="35"/>
      <c r="F49" s="36"/>
      <c r="G49" s="36"/>
      <c r="H49" s="37">
        <f t="shared" si="1"/>
        <v>0</v>
      </c>
      <c r="I49" s="38" t="str">
        <f t="shared" si="0"/>
        <v/>
      </c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s="21" customFormat="1" ht="20.100000000000001" customHeight="1" x14ac:dyDescent="0.2">
      <c r="A50" s="31"/>
      <c r="B50" s="32"/>
      <c r="C50" s="33"/>
      <c r="D50" s="34"/>
      <c r="E50" s="35"/>
      <c r="F50" s="36"/>
      <c r="G50" s="36"/>
      <c r="H50" s="37">
        <f t="shared" si="1"/>
        <v>0</v>
      </c>
      <c r="I50" s="38" t="str">
        <f t="shared" si="0"/>
        <v/>
      </c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s="21" customFormat="1" ht="20.100000000000001" customHeight="1" x14ac:dyDescent="0.2">
      <c r="A51" s="31"/>
      <c r="B51" s="32"/>
      <c r="C51" s="33"/>
      <c r="D51" s="34"/>
      <c r="E51" s="35"/>
      <c r="F51" s="36"/>
      <c r="G51" s="36"/>
      <c r="H51" s="37">
        <f t="shared" si="1"/>
        <v>0</v>
      </c>
      <c r="I51" s="38" t="str">
        <f t="shared" si="0"/>
        <v/>
      </c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s="21" customFormat="1" ht="20.100000000000001" customHeight="1" x14ac:dyDescent="0.2">
      <c r="A52" s="31"/>
      <c r="B52" s="32"/>
      <c r="C52" s="33"/>
      <c r="D52" s="34"/>
      <c r="E52" s="35"/>
      <c r="F52" s="36"/>
      <c r="G52" s="36"/>
      <c r="H52" s="37">
        <f t="shared" si="1"/>
        <v>0</v>
      </c>
      <c r="I52" s="38" t="str">
        <f t="shared" si="0"/>
        <v/>
      </c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s="21" customFormat="1" ht="20.100000000000001" customHeight="1" x14ac:dyDescent="0.2">
      <c r="A53" s="31"/>
      <c r="B53" s="32"/>
      <c r="C53" s="33"/>
      <c r="D53" s="34"/>
      <c r="E53" s="35"/>
      <c r="F53" s="36"/>
      <c r="G53" s="36"/>
      <c r="H53" s="37">
        <f t="shared" si="1"/>
        <v>0</v>
      </c>
      <c r="I53" s="38" t="str">
        <f t="shared" si="0"/>
        <v/>
      </c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s="21" customFormat="1" ht="20.100000000000001" customHeight="1" x14ac:dyDescent="0.2">
      <c r="A54" s="31"/>
      <c r="B54" s="32"/>
      <c r="C54" s="33"/>
      <c r="D54" s="34"/>
      <c r="E54" s="35"/>
      <c r="F54" s="36"/>
      <c r="G54" s="36"/>
      <c r="H54" s="37">
        <f t="shared" si="1"/>
        <v>0</v>
      </c>
      <c r="I54" s="38" t="str">
        <f t="shared" si="0"/>
        <v/>
      </c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s="21" customFormat="1" ht="20.100000000000001" customHeight="1" x14ac:dyDescent="0.2">
      <c r="A55" s="31"/>
      <c r="B55" s="32"/>
      <c r="C55" s="33"/>
      <c r="D55" s="34"/>
      <c r="E55" s="35"/>
      <c r="F55" s="36"/>
      <c r="G55" s="36"/>
      <c r="H55" s="37">
        <f t="shared" si="1"/>
        <v>0</v>
      </c>
      <c r="I55" s="38" t="str">
        <f t="shared" si="0"/>
        <v/>
      </c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s="21" customFormat="1" ht="20.100000000000001" customHeight="1" x14ac:dyDescent="0.2">
      <c r="A56" s="31"/>
      <c r="B56" s="32"/>
      <c r="C56" s="33"/>
      <c r="D56" s="34"/>
      <c r="E56" s="35"/>
      <c r="F56" s="36"/>
      <c r="G56" s="36"/>
      <c r="H56" s="37">
        <f t="shared" si="1"/>
        <v>0</v>
      </c>
      <c r="I56" s="38" t="str">
        <f t="shared" si="0"/>
        <v/>
      </c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s="21" customFormat="1" ht="20.100000000000001" customHeight="1" x14ac:dyDescent="0.2">
      <c r="A57" s="31"/>
      <c r="B57" s="32"/>
      <c r="C57" s="33"/>
      <c r="D57" s="34"/>
      <c r="E57" s="35"/>
      <c r="F57" s="36"/>
      <c r="G57" s="36"/>
      <c r="H57" s="37">
        <f t="shared" si="1"/>
        <v>0</v>
      </c>
      <c r="I57" s="38" t="str">
        <f t="shared" si="0"/>
        <v/>
      </c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s="21" customFormat="1" ht="20.100000000000001" customHeight="1" x14ac:dyDescent="0.2">
      <c r="A58" s="31"/>
      <c r="B58" s="32"/>
      <c r="C58" s="33"/>
      <c r="D58" s="34"/>
      <c r="E58" s="35"/>
      <c r="F58" s="36"/>
      <c r="G58" s="36"/>
      <c r="H58" s="37">
        <f t="shared" si="1"/>
        <v>0</v>
      </c>
      <c r="I58" s="38" t="str">
        <f t="shared" si="0"/>
        <v/>
      </c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s="21" customFormat="1" ht="20.100000000000001" customHeight="1" x14ac:dyDescent="0.2">
      <c r="A59" s="31"/>
      <c r="B59" s="32"/>
      <c r="C59" s="33"/>
      <c r="D59" s="34"/>
      <c r="E59" s="35"/>
      <c r="F59" s="36"/>
      <c r="G59" s="36"/>
      <c r="H59" s="37">
        <f t="shared" si="1"/>
        <v>0</v>
      </c>
      <c r="I59" s="38" t="str">
        <f t="shared" si="0"/>
        <v/>
      </c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s="21" customFormat="1" ht="20.100000000000001" customHeight="1" x14ac:dyDescent="0.2">
      <c r="A60" s="31"/>
      <c r="B60" s="32"/>
      <c r="C60" s="33"/>
      <c r="D60" s="34"/>
      <c r="E60" s="35"/>
      <c r="F60" s="36"/>
      <c r="G60" s="36"/>
      <c r="H60" s="37">
        <f t="shared" si="1"/>
        <v>0</v>
      </c>
      <c r="I60" s="38" t="str">
        <f t="shared" si="0"/>
        <v/>
      </c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s="21" customFormat="1" ht="20.100000000000001" customHeight="1" x14ac:dyDescent="0.2">
      <c r="A61" s="31"/>
      <c r="B61" s="32"/>
      <c r="C61" s="33"/>
      <c r="D61" s="34"/>
      <c r="E61" s="35"/>
      <c r="F61" s="36"/>
      <c r="G61" s="36"/>
      <c r="H61" s="37">
        <f t="shared" si="1"/>
        <v>0</v>
      </c>
      <c r="I61" s="38" t="str">
        <f t="shared" si="0"/>
        <v/>
      </c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s="21" customFormat="1" ht="20.100000000000001" customHeight="1" x14ac:dyDescent="0.2">
      <c r="A62" s="31"/>
      <c r="B62" s="32"/>
      <c r="C62" s="33"/>
      <c r="D62" s="34"/>
      <c r="E62" s="35"/>
      <c r="F62" s="36"/>
      <c r="G62" s="36"/>
      <c r="H62" s="37">
        <f t="shared" si="1"/>
        <v>0</v>
      </c>
      <c r="I62" s="38" t="str">
        <f t="shared" si="0"/>
        <v/>
      </c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s="21" customFormat="1" ht="20.100000000000001" customHeight="1" x14ac:dyDescent="0.2">
      <c r="A63" s="31"/>
      <c r="B63" s="32"/>
      <c r="C63" s="33"/>
      <c r="D63" s="34"/>
      <c r="E63" s="35"/>
      <c r="F63" s="36"/>
      <c r="G63" s="36"/>
      <c r="H63" s="37">
        <f t="shared" si="1"/>
        <v>0</v>
      </c>
      <c r="I63" s="38" t="str">
        <f t="shared" si="0"/>
        <v/>
      </c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s="21" customFormat="1" ht="20.100000000000001" customHeight="1" x14ac:dyDescent="0.2">
      <c r="A64" s="31"/>
      <c r="B64" s="32"/>
      <c r="C64" s="33"/>
      <c r="D64" s="34"/>
      <c r="E64" s="35"/>
      <c r="F64" s="36"/>
      <c r="G64" s="36"/>
      <c r="H64" s="37">
        <f t="shared" si="1"/>
        <v>0</v>
      </c>
      <c r="I64" s="38" t="str">
        <f t="shared" si="0"/>
        <v/>
      </c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s="21" customFormat="1" ht="20.100000000000001" customHeight="1" x14ac:dyDescent="0.2">
      <c r="A65" s="31"/>
      <c r="B65" s="32"/>
      <c r="C65" s="33"/>
      <c r="D65" s="34"/>
      <c r="E65" s="35"/>
      <c r="F65" s="36"/>
      <c r="G65" s="36"/>
      <c r="H65" s="37">
        <f t="shared" si="1"/>
        <v>0</v>
      </c>
      <c r="I65" s="38" t="str">
        <f t="shared" si="0"/>
        <v/>
      </c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s="21" customFormat="1" ht="20.100000000000001" customHeight="1" x14ac:dyDescent="0.2">
      <c r="A66" s="31"/>
      <c r="B66" s="32"/>
      <c r="C66" s="33"/>
      <c r="D66" s="34"/>
      <c r="E66" s="35"/>
      <c r="F66" s="36"/>
      <c r="G66" s="36"/>
      <c r="H66" s="37">
        <f t="shared" si="1"/>
        <v>0</v>
      </c>
      <c r="I66" s="38" t="str">
        <f t="shared" si="0"/>
        <v/>
      </c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s="21" customFormat="1" ht="20.100000000000001" customHeight="1" x14ac:dyDescent="0.2">
      <c r="A67" s="31"/>
      <c r="B67" s="32"/>
      <c r="C67" s="33"/>
      <c r="D67" s="34"/>
      <c r="E67" s="35"/>
      <c r="F67" s="36"/>
      <c r="G67" s="36"/>
      <c r="H67" s="37">
        <f t="shared" si="1"/>
        <v>0</v>
      </c>
      <c r="I67" s="38" t="str">
        <f t="shared" si="0"/>
        <v/>
      </c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s="21" customFormat="1" ht="20.100000000000001" customHeight="1" x14ac:dyDescent="0.2">
      <c r="A68" s="31"/>
      <c r="B68" s="32"/>
      <c r="C68" s="33"/>
      <c r="D68" s="34"/>
      <c r="E68" s="35"/>
      <c r="F68" s="36"/>
      <c r="G68" s="36"/>
      <c r="H68" s="37">
        <f t="shared" si="1"/>
        <v>0</v>
      </c>
      <c r="I68" s="38" t="str">
        <f t="shared" si="0"/>
        <v/>
      </c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s="21" customFormat="1" ht="20.100000000000001" customHeight="1" x14ac:dyDescent="0.2">
      <c r="A69" s="31"/>
      <c r="B69" s="32"/>
      <c r="C69" s="33"/>
      <c r="D69" s="34"/>
      <c r="E69" s="35"/>
      <c r="F69" s="36"/>
      <c r="G69" s="36"/>
      <c r="H69" s="37">
        <f t="shared" si="1"/>
        <v>0</v>
      </c>
      <c r="I69" s="38" t="str">
        <f t="shared" ref="I69:I128" si="2">IF(D69&gt;2999,IF(D69&lt;4000,VLOOKUP(E69,$K$5:$L$10,2),IF(D69&gt;3999,IF(D69&lt;5000,VLOOKUP(E69,$K$12:$L$17,2),IF(D69&gt;4999,VLOOKUP(E69,$K$19:$L$24,2))))),"")</f>
        <v/>
      </c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s="21" customFormat="1" ht="20.100000000000001" customHeight="1" x14ac:dyDescent="0.2">
      <c r="A70" s="31"/>
      <c r="B70" s="32"/>
      <c r="C70" s="33"/>
      <c r="D70" s="34"/>
      <c r="E70" s="35"/>
      <c r="F70" s="36"/>
      <c r="G70" s="36"/>
      <c r="H70" s="37">
        <f t="shared" ref="H70:H129" si="3">IF(H69="","",H69+F70-G70)</f>
        <v>0</v>
      </c>
      <c r="I70" s="38" t="str">
        <f t="shared" si="2"/>
        <v/>
      </c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s="21" customFormat="1" ht="20.100000000000001" customHeight="1" x14ac:dyDescent="0.2">
      <c r="A71" s="31"/>
      <c r="B71" s="32"/>
      <c r="C71" s="33"/>
      <c r="D71" s="34"/>
      <c r="E71" s="35"/>
      <c r="F71" s="36"/>
      <c r="G71" s="36"/>
      <c r="H71" s="37">
        <f t="shared" si="3"/>
        <v>0</v>
      </c>
      <c r="I71" s="38" t="str">
        <f t="shared" si="2"/>
        <v/>
      </c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s="21" customFormat="1" ht="20.100000000000001" customHeight="1" x14ac:dyDescent="0.2">
      <c r="A72" s="31"/>
      <c r="B72" s="32"/>
      <c r="C72" s="33"/>
      <c r="D72" s="34"/>
      <c r="E72" s="35"/>
      <c r="F72" s="36"/>
      <c r="G72" s="36"/>
      <c r="H72" s="37">
        <f t="shared" si="3"/>
        <v>0</v>
      </c>
      <c r="I72" s="38" t="str">
        <f t="shared" si="2"/>
        <v/>
      </c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s="21" customFormat="1" ht="20.100000000000001" customHeight="1" x14ac:dyDescent="0.2">
      <c r="A73" s="31"/>
      <c r="B73" s="32"/>
      <c r="C73" s="33"/>
      <c r="D73" s="34"/>
      <c r="E73" s="35"/>
      <c r="F73" s="36"/>
      <c r="G73" s="36"/>
      <c r="H73" s="37">
        <f t="shared" si="3"/>
        <v>0</v>
      </c>
      <c r="I73" s="38" t="str">
        <f t="shared" si="2"/>
        <v/>
      </c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s="21" customFormat="1" ht="20.100000000000001" customHeight="1" x14ac:dyDescent="0.2">
      <c r="A74" s="31"/>
      <c r="B74" s="32"/>
      <c r="C74" s="33"/>
      <c r="D74" s="34"/>
      <c r="E74" s="35"/>
      <c r="F74" s="36"/>
      <c r="G74" s="36"/>
      <c r="H74" s="37">
        <f t="shared" si="3"/>
        <v>0</v>
      </c>
      <c r="I74" s="38" t="str">
        <f t="shared" si="2"/>
        <v/>
      </c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s="21" customFormat="1" ht="20.100000000000001" customHeight="1" x14ac:dyDescent="0.2">
      <c r="A75" s="31"/>
      <c r="B75" s="32"/>
      <c r="C75" s="33"/>
      <c r="D75" s="34"/>
      <c r="E75" s="35"/>
      <c r="F75" s="36"/>
      <c r="G75" s="36"/>
      <c r="H75" s="37">
        <f t="shared" si="3"/>
        <v>0</v>
      </c>
      <c r="I75" s="38" t="str">
        <f t="shared" si="2"/>
        <v/>
      </c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s="21" customFormat="1" ht="20.100000000000001" customHeight="1" x14ac:dyDescent="0.2">
      <c r="A76" s="31"/>
      <c r="B76" s="32"/>
      <c r="C76" s="33"/>
      <c r="D76" s="34"/>
      <c r="E76" s="35"/>
      <c r="F76" s="36"/>
      <c r="G76" s="36"/>
      <c r="H76" s="37">
        <f t="shared" si="3"/>
        <v>0</v>
      </c>
      <c r="I76" s="38" t="str">
        <f t="shared" si="2"/>
        <v/>
      </c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s="21" customFormat="1" ht="20.100000000000001" customHeight="1" x14ac:dyDescent="0.2">
      <c r="A77" s="31"/>
      <c r="B77" s="32"/>
      <c r="C77" s="33"/>
      <c r="D77" s="34"/>
      <c r="E77" s="35"/>
      <c r="F77" s="36"/>
      <c r="G77" s="36"/>
      <c r="H77" s="37">
        <f t="shared" si="3"/>
        <v>0</v>
      </c>
      <c r="I77" s="38" t="str">
        <f t="shared" si="2"/>
        <v/>
      </c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s="21" customFormat="1" ht="20.100000000000001" customHeight="1" x14ac:dyDescent="0.2">
      <c r="A78" s="31"/>
      <c r="B78" s="32"/>
      <c r="C78" s="33"/>
      <c r="D78" s="34"/>
      <c r="E78" s="35"/>
      <c r="F78" s="36"/>
      <c r="G78" s="36"/>
      <c r="H78" s="37">
        <f t="shared" si="3"/>
        <v>0</v>
      </c>
      <c r="I78" s="38" t="str">
        <f t="shared" si="2"/>
        <v/>
      </c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s="21" customFormat="1" ht="20.100000000000001" customHeight="1" x14ac:dyDescent="0.2">
      <c r="A79" s="31"/>
      <c r="B79" s="32"/>
      <c r="C79" s="33"/>
      <c r="D79" s="34"/>
      <c r="E79" s="35"/>
      <c r="F79" s="36"/>
      <c r="G79" s="36"/>
      <c r="H79" s="37">
        <f t="shared" si="3"/>
        <v>0</v>
      </c>
      <c r="I79" s="38" t="str">
        <f t="shared" si="2"/>
        <v/>
      </c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s="21" customFormat="1" ht="20.100000000000001" customHeight="1" x14ac:dyDescent="0.2">
      <c r="A80" s="31"/>
      <c r="B80" s="32"/>
      <c r="C80" s="33"/>
      <c r="D80" s="34"/>
      <c r="E80" s="35"/>
      <c r="F80" s="36"/>
      <c r="G80" s="36"/>
      <c r="H80" s="37">
        <f t="shared" si="3"/>
        <v>0</v>
      </c>
      <c r="I80" s="38" t="str">
        <f t="shared" si="2"/>
        <v/>
      </c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s="21" customFormat="1" ht="20.100000000000001" customHeight="1" x14ac:dyDescent="0.2">
      <c r="A81" s="31"/>
      <c r="B81" s="32"/>
      <c r="C81" s="33"/>
      <c r="D81" s="34"/>
      <c r="E81" s="35"/>
      <c r="F81" s="36"/>
      <c r="G81" s="36"/>
      <c r="H81" s="37">
        <f t="shared" si="3"/>
        <v>0</v>
      </c>
      <c r="I81" s="38" t="str">
        <f t="shared" si="2"/>
        <v/>
      </c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s="21" customFormat="1" ht="20.100000000000001" customHeight="1" x14ac:dyDescent="0.2">
      <c r="A82" s="31"/>
      <c r="B82" s="32"/>
      <c r="C82" s="33"/>
      <c r="D82" s="34"/>
      <c r="E82" s="35"/>
      <c r="F82" s="36"/>
      <c r="G82" s="36"/>
      <c r="H82" s="37">
        <f t="shared" si="3"/>
        <v>0</v>
      </c>
      <c r="I82" s="38" t="str">
        <f t="shared" si="2"/>
        <v/>
      </c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s="21" customFormat="1" ht="20.100000000000001" customHeight="1" x14ac:dyDescent="0.2">
      <c r="A83" s="31"/>
      <c r="B83" s="32"/>
      <c r="C83" s="33"/>
      <c r="D83" s="34"/>
      <c r="E83" s="35"/>
      <c r="F83" s="36"/>
      <c r="G83" s="36"/>
      <c r="H83" s="37">
        <f t="shared" si="3"/>
        <v>0</v>
      </c>
      <c r="I83" s="38" t="str">
        <f t="shared" si="2"/>
        <v/>
      </c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s="21" customFormat="1" ht="20.100000000000001" customHeight="1" x14ac:dyDescent="0.2">
      <c r="A84" s="31"/>
      <c r="B84" s="32"/>
      <c r="C84" s="33"/>
      <c r="D84" s="34"/>
      <c r="E84" s="35"/>
      <c r="F84" s="36"/>
      <c r="G84" s="36"/>
      <c r="H84" s="37">
        <f t="shared" si="3"/>
        <v>0</v>
      </c>
      <c r="I84" s="38" t="str">
        <f t="shared" si="2"/>
        <v/>
      </c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s="21" customFormat="1" ht="20.100000000000001" customHeight="1" x14ac:dyDescent="0.2">
      <c r="A85" s="31"/>
      <c r="B85" s="32"/>
      <c r="C85" s="33"/>
      <c r="D85" s="34"/>
      <c r="E85" s="35"/>
      <c r="F85" s="36"/>
      <c r="G85" s="36"/>
      <c r="H85" s="37">
        <f t="shared" si="3"/>
        <v>0</v>
      </c>
      <c r="I85" s="38" t="str">
        <f t="shared" si="2"/>
        <v/>
      </c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s="21" customFormat="1" ht="20.100000000000001" customHeight="1" x14ac:dyDescent="0.2">
      <c r="A86" s="31"/>
      <c r="B86" s="32"/>
      <c r="C86" s="33"/>
      <c r="D86" s="34"/>
      <c r="E86" s="35"/>
      <c r="F86" s="36"/>
      <c r="G86" s="36"/>
      <c r="H86" s="37">
        <f t="shared" si="3"/>
        <v>0</v>
      </c>
      <c r="I86" s="38" t="str">
        <f t="shared" si="2"/>
        <v/>
      </c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s="21" customFormat="1" ht="20.100000000000001" customHeight="1" x14ac:dyDescent="0.2">
      <c r="A87" s="31"/>
      <c r="B87" s="32"/>
      <c r="C87" s="33"/>
      <c r="D87" s="34"/>
      <c r="E87" s="35"/>
      <c r="F87" s="36"/>
      <c r="G87" s="36"/>
      <c r="H87" s="37">
        <f t="shared" si="3"/>
        <v>0</v>
      </c>
      <c r="I87" s="38" t="str">
        <f t="shared" si="2"/>
        <v/>
      </c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s="21" customFormat="1" ht="20.100000000000001" customHeight="1" x14ac:dyDescent="0.2">
      <c r="A88" s="31"/>
      <c r="B88" s="32"/>
      <c r="C88" s="33"/>
      <c r="D88" s="34"/>
      <c r="E88" s="35"/>
      <c r="F88" s="36"/>
      <c r="G88" s="36"/>
      <c r="H88" s="37">
        <f t="shared" si="3"/>
        <v>0</v>
      </c>
      <c r="I88" s="38" t="str">
        <f t="shared" si="2"/>
        <v/>
      </c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s="21" customFormat="1" ht="20.100000000000001" customHeight="1" x14ac:dyDescent="0.2">
      <c r="A89" s="31"/>
      <c r="B89" s="32"/>
      <c r="C89" s="33"/>
      <c r="D89" s="34"/>
      <c r="E89" s="35"/>
      <c r="F89" s="36"/>
      <c r="G89" s="36"/>
      <c r="H89" s="37">
        <f t="shared" si="3"/>
        <v>0</v>
      </c>
      <c r="I89" s="38" t="str">
        <f t="shared" si="2"/>
        <v/>
      </c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s="21" customFormat="1" ht="20.100000000000001" customHeight="1" x14ac:dyDescent="0.2">
      <c r="A90" s="31"/>
      <c r="B90" s="32"/>
      <c r="C90" s="33"/>
      <c r="D90" s="34"/>
      <c r="E90" s="35"/>
      <c r="F90" s="36"/>
      <c r="G90" s="36"/>
      <c r="H90" s="37">
        <f t="shared" si="3"/>
        <v>0</v>
      </c>
      <c r="I90" s="38" t="str">
        <f t="shared" si="2"/>
        <v/>
      </c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s="21" customFormat="1" ht="20.100000000000001" customHeight="1" x14ac:dyDescent="0.2">
      <c r="A91" s="31"/>
      <c r="B91" s="32"/>
      <c r="C91" s="33"/>
      <c r="D91" s="34"/>
      <c r="E91" s="35"/>
      <c r="F91" s="36"/>
      <c r="G91" s="36"/>
      <c r="H91" s="37">
        <f t="shared" si="3"/>
        <v>0</v>
      </c>
      <c r="I91" s="38" t="str">
        <f t="shared" si="2"/>
        <v/>
      </c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s="21" customFormat="1" ht="20.100000000000001" customHeight="1" x14ac:dyDescent="0.2">
      <c r="A92" s="31"/>
      <c r="B92" s="32"/>
      <c r="C92" s="33"/>
      <c r="D92" s="34"/>
      <c r="E92" s="35"/>
      <c r="F92" s="36"/>
      <c r="G92" s="36"/>
      <c r="H92" s="37">
        <f t="shared" si="3"/>
        <v>0</v>
      </c>
      <c r="I92" s="38" t="str">
        <f t="shared" si="2"/>
        <v/>
      </c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s="21" customFormat="1" ht="20.100000000000001" customHeight="1" x14ac:dyDescent="0.2">
      <c r="A93" s="31"/>
      <c r="B93" s="32"/>
      <c r="C93" s="33"/>
      <c r="D93" s="34"/>
      <c r="E93" s="35"/>
      <c r="F93" s="36"/>
      <c r="G93" s="36"/>
      <c r="H93" s="37">
        <f t="shared" si="3"/>
        <v>0</v>
      </c>
      <c r="I93" s="38" t="str">
        <f t="shared" si="2"/>
        <v/>
      </c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s="21" customFormat="1" ht="20.100000000000001" customHeight="1" x14ac:dyDescent="0.2">
      <c r="A94" s="31"/>
      <c r="B94" s="32"/>
      <c r="C94" s="33"/>
      <c r="D94" s="34"/>
      <c r="E94" s="35"/>
      <c r="F94" s="36"/>
      <c r="G94" s="36"/>
      <c r="H94" s="37">
        <f t="shared" si="3"/>
        <v>0</v>
      </c>
      <c r="I94" s="38" t="str">
        <f t="shared" si="2"/>
        <v/>
      </c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s="21" customFormat="1" ht="20.100000000000001" customHeight="1" x14ac:dyDescent="0.2">
      <c r="A95" s="31"/>
      <c r="B95" s="32"/>
      <c r="C95" s="33"/>
      <c r="D95" s="34"/>
      <c r="E95" s="35"/>
      <c r="F95" s="36"/>
      <c r="G95" s="36"/>
      <c r="H95" s="37">
        <f t="shared" si="3"/>
        <v>0</v>
      </c>
      <c r="I95" s="38" t="str">
        <f t="shared" si="2"/>
        <v/>
      </c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s="21" customFormat="1" ht="20.100000000000001" customHeight="1" x14ac:dyDescent="0.2">
      <c r="A96" s="31"/>
      <c r="B96" s="32"/>
      <c r="C96" s="33"/>
      <c r="D96" s="34"/>
      <c r="E96" s="35"/>
      <c r="F96" s="36"/>
      <c r="G96" s="36"/>
      <c r="H96" s="37">
        <f t="shared" si="3"/>
        <v>0</v>
      </c>
      <c r="I96" s="38" t="str">
        <f t="shared" si="2"/>
        <v/>
      </c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s="21" customFormat="1" ht="20.100000000000001" customHeight="1" x14ac:dyDescent="0.2">
      <c r="A97" s="31"/>
      <c r="B97" s="32"/>
      <c r="C97" s="33"/>
      <c r="D97" s="34"/>
      <c r="E97" s="35"/>
      <c r="F97" s="36"/>
      <c r="G97" s="36"/>
      <c r="H97" s="37">
        <f t="shared" si="3"/>
        <v>0</v>
      </c>
      <c r="I97" s="38" t="str">
        <f t="shared" si="2"/>
        <v/>
      </c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s="21" customFormat="1" ht="20.100000000000001" customHeight="1" x14ac:dyDescent="0.2">
      <c r="A98" s="31"/>
      <c r="B98" s="32"/>
      <c r="C98" s="33"/>
      <c r="D98" s="34"/>
      <c r="E98" s="35"/>
      <c r="F98" s="36"/>
      <c r="G98" s="36"/>
      <c r="H98" s="37">
        <f t="shared" si="3"/>
        <v>0</v>
      </c>
      <c r="I98" s="38" t="str">
        <f t="shared" si="2"/>
        <v/>
      </c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s="21" customFormat="1" ht="20.100000000000001" customHeight="1" x14ac:dyDescent="0.2">
      <c r="A99" s="31"/>
      <c r="B99" s="32"/>
      <c r="C99" s="33"/>
      <c r="D99" s="34"/>
      <c r="E99" s="35"/>
      <c r="F99" s="36"/>
      <c r="G99" s="36"/>
      <c r="H99" s="37">
        <f t="shared" si="3"/>
        <v>0</v>
      </c>
      <c r="I99" s="38" t="str">
        <f t="shared" si="2"/>
        <v/>
      </c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s="21" customFormat="1" ht="20.100000000000001" customHeight="1" x14ac:dyDescent="0.2">
      <c r="A100" s="31"/>
      <c r="B100" s="32"/>
      <c r="C100" s="33"/>
      <c r="D100" s="34"/>
      <c r="E100" s="35"/>
      <c r="F100" s="36"/>
      <c r="G100" s="36"/>
      <c r="H100" s="37">
        <f t="shared" si="3"/>
        <v>0</v>
      </c>
      <c r="I100" s="38" t="str">
        <f t="shared" si="2"/>
        <v/>
      </c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s="21" customFormat="1" ht="20.100000000000001" customHeight="1" x14ac:dyDescent="0.2">
      <c r="A101" s="31"/>
      <c r="B101" s="32"/>
      <c r="C101" s="33"/>
      <c r="D101" s="34"/>
      <c r="E101" s="35"/>
      <c r="F101" s="36"/>
      <c r="G101" s="36"/>
      <c r="H101" s="37">
        <f t="shared" si="3"/>
        <v>0</v>
      </c>
      <c r="I101" s="38" t="str">
        <f t="shared" si="2"/>
        <v/>
      </c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s="21" customFormat="1" ht="20.100000000000001" customHeight="1" x14ac:dyDescent="0.2">
      <c r="A102" s="31"/>
      <c r="B102" s="32"/>
      <c r="C102" s="33"/>
      <c r="D102" s="34"/>
      <c r="E102" s="35"/>
      <c r="F102" s="36"/>
      <c r="G102" s="36"/>
      <c r="H102" s="37">
        <f t="shared" si="3"/>
        <v>0</v>
      </c>
      <c r="I102" s="38" t="str">
        <f t="shared" si="2"/>
        <v/>
      </c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s="21" customFormat="1" ht="20.100000000000001" customHeight="1" x14ac:dyDescent="0.2">
      <c r="A103" s="31"/>
      <c r="B103" s="32"/>
      <c r="C103" s="33"/>
      <c r="D103" s="34"/>
      <c r="E103" s="35"/>
      <c r="F103" s="36"/>
      <c r="G103" s="36"/>
      <c r="H103" s="37">
        <f t="shared" si="3"/>
        <v>0</v>
      </c>
      <c r="I103" s="38" t="str">
        <f t="shared" si="2"/>
        <v/>
      </c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s="21" customFormat="1" ht="20.100000000000001" customHeight="1" x14ac:dyDescent="0.2">
      <c r="A104" s="31"/>
      <c r="B104" s="32"/>
      <c r="C104" s="33"/>
      <c r="D104" s="34"/>
      <c r="E104" s="35"/>
      <c r="F104" s="36"/>
      <c r="G104" s="36"/>
      <c r="H104" s="37">
        <f t="shared" si="3"/>
        <v>0</v>
      </c>
      <c r="I104" s="38" t="str">
        <f t="shared" si="2"/>
        <v/>
      </c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s="21" customFormat="1" ht="20.100000000000001" customHeight="1" x14ac:dyDescent="0.2">
      <c r="A105" s="31"/>
      <c r="B105" s="32"/>
      <c r="C105" s="33"/>
      <c r="D105" s="34"/>
      <c r="E105" s="35"/>
      <c r="F105" s="36"/>
      <c r="G105" s="36"/>
      <c r="H105" s="37">
        <f t="shared" si="3"/>
        <v>0</v>
      </c>
      <c r="I105" s="38" t="str">
        <f t="shared" si="2"/>
        <v/>
      </c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s="21" customFormat="1" ht="20.100000000000001" customHeight="1" x14ac:dyDescent="0.2">
      <c r="A106" s="31"/>
      <c r="B106" s="32"/>
      <c r="C106" s="33"/>
      <c r="D106" s="34"/>
      <c r="E106" s="35"/>
      <c r="F106" s="36"/>
      <c r="G106" s="36"/>
      <c r="H106" s="37">
        <f t="shared" si="3"/>
        <v>0</v>
      </c>
      <c r="I106" s="38" t="str">
        <f t="shared" si="2"/>
        <v/>
      </c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s="21" customFormat="1" ht="20.100000000000001" customHeight="1" x14ac:dyDescent="0.2">
      <c r="A107" s="31"/>
      <c r="B107" s="32"/>
      <c r="C107" s="33"/>
      <c r="D107" s="34"/>
      <c r="E107" s="35"/>
      <c r="F107" s="36"/>
      <c r="G107" s="36"/>
      <c r="H107" s="37">
        <f t="shared" si="3"/>
        <v>0</v>
      </c>
      <c r="I107" s="38" t="str">
        <f t="shared" si="2"/>
        <v/>
      </c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s="21" customFormat="1" ht="20.100000000000001" customHeight="1" x14ac:dyDescent="0.2">
      <c r="A108" s="31"/>
      <c r="B108" s="32"/>
      <c r="C108" s="33"/>
      <c r="D108" s="34"/>
      <c r="E108" s="35"/>
      <c r="F108" s="36"/>
      <c r="G108" s="36"/>
      <c r="H108" s="37">
        <f t="shared" si="3"/>
        <v>0</v>
      </c>
      <c r="I108" s="38" t="str">
        <f t="shared" si="2"/>
        <v/>
      </c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s="21" customFormat="1" ht="20.100000000000001" customHeight="1" x14ac:dyDescent="0.2">
      <c r="A109" s="31"/>
      <c r="B109" s="32"/>
      <c r="C109" s="33"/>
      <c r="D109" s="34"/>
      <c r="E109" s="35"/>
      <c r="F109" s="36"/>
      <c r="G109" s="36"/>
      <c r="H109" s="37">
        <f t="shared" si="3"/>
        <v>0</v>
      </c>
      <c r="I109" s="38" t="str">
        <f t="shared" si="2"/>
        <v/>
      </c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s="21" customFormat="1" ht="20.100000000000001" customHeight="1" x14ac:dyDescent="0.2">
      <c r="A110" s="31"/>
      <c r="B110" s="32"/>
      <c r="C110" s="33"/>
      <c r="D110" s="34"/>
      <c r="E110" s="35"/>
      <c r="F110" s="36"/>
      <c r="G110" s="36"/>
      <c r="H110" s="37">
        <f t="shared" si="3"/>
        <v>0</v>
      </c>
      <c r="I110" s="38" t="str">
        <f t="shared" si="2"/>
        <v/>
      </c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s="21" customFormat="1" ht="20.100000000000001" customHeight="1" x14ac:dyDescent="0.2">
      <c r="A111" s="31"/>
      <c r="B111" s="32"/>
      <c r="C111" s="33"/>
      <c r="D111" s="34"/>
      <c r="E111" s="35"/>
      <c r="F111" s="36"/>
      <c r="G111" s="36"/>
      <c r="H111" s="37">
        <f t="shared" si="3"/>
        <v>0</v>
      </c>
      <c r="I111" s="38" t="str">
        <f t="shared" si="2"/>
        <v/>
      </c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s="21" customFormat="1" ht="20.100000000000001" customHeight="1" x14ac:dyDescent="0.2">
      <c r="A112" s="31"/>
      <c r="B112" s="32"/>
      <c r="C112" s="33"/>
      <c r="D112" s="34"/>
      <c r="E112" s="35"/>
      <c r="F112" s="36"/>
      <c r="G112" s="36"/>
      <c r="H112" s="37">
        <f t="shared" si="3"/>
        <v>0</v>
      </c>
      <c r="I112" s="38" t="str">
        <f t="shared" si="2"/>
        <v/>
      </c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s="21" customFormat="1" ht="20.100000000000001" customHeight="1" x14ac:dyDescent="0.2">
      <c r="A113" s="31"/>
      <c r="B113" s="32"/>
      <c r="C113" s="33"/>
      <c r="D113" s="34"/>
      <c r="E113" s="35"/>
      <c r="F113" s="36"/>
      <c r="G113" s="36"/>
      <c r="H113" s="37">
        <f t="shared" si="3"/>
        <v>0</v>
      </c>
      <c r="I113" s="38" t="str">
        <f t="shared" si="2"/>
        <v/>
      </c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s="21" customFormat="1" ht="20.100000000000001" customHeight="1" x14ac:dyDescent="0.2">
      <c r="A114" s="31"/>
      <c r="B114" s="32"/>
      <c r="C114" s="33"/>
      <c r="D114" s="34"/>
      <c r="E114" s="35"/>
      <c r="F114" s="36"/>
      <c r="G114" s="36"/>
      <c r="H114" s="37">
        <f t="shared" si="3"/>
        <v>0</v>
      </c>
      <c r="I114" s="38" t="str">
        <f t="shared" si="2"/>
        <v/>
      </c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s="21" customFormat="1" ht="20.100000000000001" customHeight="1" x14ac:dyDescent="0.2">
      <c r="A115" s="31"/>
      <c r="B115" s="32"/>
      <c r="C115" s="33"/>
      <c r="D115" s="34"/>
      <c r="E115" s="35"/>
      <c r="F115" s="36"/>
      <c r="G115" s="36"/>
      <c r="H115" s="37">
        <f t="shared" si="3"/>
        <v>0</v>
      </c>
      <c r="I115" s="38" t="str">
        <f t="shared" si="2"/>
        <v/>
      </c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s="21" customFormat="1" ht="20.100000000000001" customHeight="1" x14ac:dyDescent="0.2">
      <c r="A116" s="31"/>
      <c r="B116" s="32"/>
      <c r="C116" s="33"/>
      <c r="D116" s="34"/>
      <c r="E116" s="35"/>
      <c r="F116" s="36"/>
      <c r="G116" s="36"/>
      <c r="H116" s="37">
        <f t="shared" si="3"/>
        <v>0</v>
      </c>
      <c r="I116" s="38" t="str">
        <f t="shared" si="2"/>
        <v/>
      </c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s="21" customFormat="1" ht="20.100000000000001" customHeight="1" x14ac:dyDescent="0.2">
      <c r="A117" s="31"/>
      <c r="B117" s="32"/>
      <c r="C117" s="33"/>
      <c r="D117" s="34"/>
      <c r="E117" s="35"/>
      <c r="F117" s="36"/>
      <c r="G117" s="36"/>
      <c r="H117" s="37">
        <f t="shared" si="3"/>
        <v>0</v>
      </c>
      <c r="I117" s="38" t="str">
        <f t="shared" si="2"/>
        <v/>
      </c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s="21" customFormat="1" ht="20.100000000000001" customHeight="1" x14ac:dyDescent="0.2">
      <c r="A118" s="31"/>
      <c r="B118" s="32"/>
      <c r="C118" s="33"/>
      <c r="D118" s="34"/>
      <c r="E118" s="35"/>
      <c r="F118" s="36"/>
      <c r="G118" s="36"/>
      <c r="H118" s="37">
        <f t="shared" si="3"/>
        <v>0</v>
      </c>
      <c r="I118" s="38" t="str">
        <f t="shared" si="2"/>
        <v/>
      </c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s="21" customFormat="1" ht="20.100000000000001" customHeight="1" x14ac:dyDescent="0.2">
      <c r="A119" s="31"/>
      <c r="B119" s="32"/>
      <c r="C119" s="33"/>
      <c r="D119" s="34"/>
      <c r="E119" s="35"/>
      <c r="F119" s="36"/>
      <c r="G119" s="36"/>
      <c r="H119" s="37">
        <f t="shared" si="3"/>
        <v>0</v>
      </c>
      <c r="I119" s="38" t="str">
        <f t="shared" si="2"/>
        <v/>
      </c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s="21" customFormat="1" ht="20.100000000000001" customHeight="1" x14ac:dyDescent="0.2">
      <c r="A120" s="31"/>
      <c r="B120" s="32"/>
      <c r="C120" s="33"/>
      <c r="D120" s="34"/>
      <c r="E120" s="35"/>
      <c r="F120" s="36"/>
      <c r="G120" s="36"/>
      <c r="H120" s="37">
        <f t="shared" si="3"/>
        <v>0</v>
      </c>
      <c r="I120" s="38" t="str">
        <f t="shared" si="2"/>
        <v/>
      </c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s="21" customFormat="1" ht="20.100000000000001" customHeight="1" x14ac:dyDescent="0.2">
      <c r="A121" s="31"/>
      <c r="B121" s="32"/>
      <c r="C121" s="33"/>
      <c r="D121" s="34"/>
      <c r="E121" s="35"/>
      <c r="F121" s="36"/>
      <c r="G121" s="36"/>
      <c r="H121" s="37">
        <f t="shared" si="3"/>
        <v>0</v>
      </c>
      <c r="I121" s="38" t="str">
        <f t="shared" si="2"/>
        <v/>
      </c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s="21" customFormat="1" ht="20.100000000000001" customHeight="1" x14ac:dyDescent="0.2">
      <c r="A122" s="31"/>
      <c r="B122" s="32"/>
      <c r="C122" s="33"/>
      <c r="D122" s="34"/>
      <c r="E122" s="35"/>
      <c r="F122" s="36"/>
      <c r="G122" s="36"/>
      <c r="H122" s="37">
        <f t="shared" si="3"/>
        <v>0</v>
      </c>
      <c r="I122" s="38" t="str">
        <f t="shared" si="2"/>
        <v/>
      </c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s="21" customFormat="1" ht="20.100000000000001" customHeight="1" x14ac:dyDescent="0.2">
      <c r="A123" s="31"/>
      <c r="B123" s="32"/>
      <c r="C123" s="33"/>
      <c r="D123" s="34"/>
      <c r="E123" s="35"/>
      <c r="F123" s="36"/>
      <c r="G123" s="36"/>
      <c r="H123" s="37">
        <f t="shared" si="3"/>
        <v>0</v>
      </c>
      <c r="I123" s="38" t="str">
        <f t="shared" si="2"/>
        <v/>
      </c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s="21" customFormat="1" ht="20.100000000000001" customHeight="1" x14ac:dyDescent="0.2">
      <c r="A124" s="31"/>
      <c r="B124" s="32"/>
      <c r="C124" s="33"/>
      <c r="D124" s="34"/>
      <c r="E124" s="35"/>
      <c r="F124" s="36"/>
      <c r="G124" s="36"/>
      <c r="H124" s="37">
        <f t="shared" si="3"/>
        <v>0</v>
      </c>
      <c r="I124" s="38" t="str">
        <f t="shared" si="2"/>
        <v/>
      </c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s="21" customFormat="1" ht="20.100000000000001" customHeight="1" x14ac:dyDescent="0.2">
      <c r="A125" s="31"/>
      <c r="B125" s="32"/>
      <c r="C125" s="33"/>
      <c r="D125" s="34"/>
      <c r="E125" s="35"/>
      <c r="F125" s="36"/>
      <c r="G125" s="36"/>
      <c r="H125" s="37">
        <f t="shared" si="3"/>
        <v>0</v>
      </c>
      <c r="I125" s="38" t="str">
        <f t="shared" si="2"/>
        <v/>
      </c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s="21" customFormat="1" ht="20.100000000000001" customHeight="1" x14ac:dyDescent="0.2">
      <c r="A126" s="31"/>
      <c r="B126" s="32"/>
      <c r="C126" s="33"/>
      <c r="D126" s="34"/>
      <c r="E126" s="35"/>
      <c r="F126" s="36"/>
      <c r="G126" s="36"/>
      <c r="H126" s="37">
        <f t="shared" si="3"/>
        <v>0</v>
      </c>
      <c r="I126" s="38" t="str">
        <f t="shared" si="2"/>
        <v/>
      </c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s="21" customFormat="1" ht="20.100000000000001" customHeight="1" x14ac:dyDescent="0.2">
      <c r="A127" s="31"/>
      <c r="B127" s="32"/>
      <c r="C127" s="33"/>
      <c r="D127" s="34"/>
      <c r="E127" s="35"/>
      <c r="F127" s="36"/>
      <c r="G127" s="36"/>
      <c r="H127" s="37">
        <f t="shared" si="3"/>
        <v>0</v>
      </c>
      <c r="I127" s="38" t="str">
        <f t="shared" si="2"/>
        <v/>
      </c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s="21" customFormat="1" ht="20.100000000000001" customHeight="1" x14ac:dyDescent="0.2">
      <c r="A128" s="31"/>
      <c r="B128" s="32"/>
      <c r="C128" s="33"/>
      <c r="D128" s="34"/>
      <c r="E128" s="35"/>
      <c r="F128" s="36"/>
      <c r="G128" s="36"/>
      <c r="H128" s="37">
        <f t="shared" si="3"/>
        <v>0</v>
      </c>
      <c r="I128" s="38" t="str">
        <f t="shared" si="2"/>
        <v/>
      </c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s="21" customFormat="1" ht="20.100000000000001" customHeight="1" x14ac:dyDescent="0.2">
      <c r="A129" s="31"/>
      <c r="B129" s="32"/>
      <c r="C129" s="33"/>
      <c r="D129" s="34"/>
      <c r="E129" s="35"/>
      <c r="F129" s="36"/>
      <c r="G129" s="36"/>
      <c r="H129" s="37">
        <f t="shared" si="3"/>
        <v>0</v>
      </c>
      <c r="I129" s="38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s="21" customFormat="1" ht="20.100000000000001" customHeight="1" x14ac:dyDescent="0.2">
      <c r="A130" s="31"/>
      <c r="B130" s="32"/>
      <c r="C130" s="33"/>
      <c r="D130" s="34"/>
      <c r="E130" s="35"/>
      <c r="F130" s="36"/>
      <c r="G130" s="36"/>
      <c r="H130" s="37">
        <f t="shared" ref="H130:H138" si="4">IF(H129="","",H129+F130-G130)</f>
        <v>0</v>
      </c>
      <c r="I130" s="38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s="21" customFormat="1" ht="20.100000000000001" customHeight="1" x14ac:dyDescent="0.2">
      <c r="A131" s="31"/>
      <c r="B131" s="32"/>
      <c r="C131" s="33"/>
      <c r="D131" s="34"/>
      <c r="E131" s="35"/>
      <c r="F131" s="36"/>
      <c r="G131" s="36"/>
      <c r="H131" s="37">
        <f t="shared" si="4"/>
        <v>0</v>
      </c>
      <c r="I131" s="38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s="21" customFormat="1" ht="20.100000000000001" customHeight="1" x14ac:dyDescent="0.2">
      <c r="A132" s="31"/>
      <c r="B132" s="32"/>
      <c r="C132" s="33"/>
      <c r="D132" s="34"/>
      <c r="E132" s="35"/>
      <c r="F132" s="36"/>
      <c r="G132" s="36"/>
      <c r="H132" s="37">
        <f t="shared" si="4"/>
        <v>0</v>
      </c>
      <c r="I132" s="38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s="21" customFormat="1" ht="20.100000000000001" customHeight="1" x14ac:dyDescent="0.2">
      <c r="A133" s="31"/>
      <c r="B133" s="32"/>
      <c r="C133" s="33"/>
      <c r="D133" s="34"/>
      <c r="E133" s="35"/>
      <c r="F133" s="36"/>
      <c r="G133" s="36"/>
      <c r="H133" s="37">
        <f t="shared" si="4"/>
        <v>0</v>
      </c>
      <c r="I133" s="38" t="str">
        <f t="shared" ref="I133:I138" si="5">IF(D133&gt;2999,IF(D133&lt;4000,VLOOKUP(E133,$K$5:$L$10,2),IF(D133&gt;3999,IF(D133&lt;5000,VLOOKUP(E133,$K$12:$L$17,2),IF(D133&gt;4999,VLOOKUP(E133,$K$19:$L$24,2))))),"")</f>
        <v/>
      </c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s="21" customFormat="1" ht="20.100000000000001" customHeight="1" x14ac:dyDescent="0.2">
      <c r="A134" s="31"/>
      <c r="B134" s="32"/>
      <c r="C134" s="33"/>
      <c r="D134" s="34"/>
      <c r="E134" s="35"/>
      <c r="F134" s="36"/>
      <c r="G134" s="36"/>
      <c r="H134" s="37">
        <f t="shared" si="4"/>
        <v>0</v>
      </c>
      <c r="I134" s="38" t="str">
        <f t="shared" si="5"/>
        <v/>
      </c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s="21" customFormat="1" ht="20.100000000000001" customHeight="1" x14ac:dyDescent="0.2">
      <c r="A135" s="31"/>
      <c r="B135" s="32"/>
      <c r="C135" s="33"/>
      <c r="D135" s="34"/>
      <c r="E135" s="35"/>
      <c r="F135" s="36"/>
      <c r="G135" s="36"/>
      <c r="H135" s="37">
        <f t="shared" si="4"/>
        <v>0</v>
      </c>
      <c r="I135" s="38" t="str">
        <f t="shared" si="5"/>
        <v/>
      </c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s="21" customFormat="1" ht="20.100000000000001" customHeight="1" x14ac:dyDescent="0.2">
      <c r="A136" s="31"/>
      <c r="B136" s="32"/>
      <c r="C136" s="33"/>
      <c r="D136" s="34"/>
      <c r="E136" s="35"/>
      <c r="F136" s="36"/>
      <c r="G136" s="36"/>
      <c r="H136" s="37">
        <f t="shared" si="4"/>
        <v>0</v>
      </c>
      <c r="I136" s="38" t="str">
        <f t="shared" si="5"/>
        <v/>
      </c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s="21" customFormat="1" ht="20.100000000000001" customHeight="1" x14ac:dyDescent="0.2">
      <c r="A137" s="31"/>
      <c r="B137" s="32"/>
      <c r="C137" s="33"/>
      <c r="D137" s="34"/>
      <c r="E137" s="35"/>
      <c r="F137" s="36"/>
      <c r="G137" s="36"/>
      <c r="H137" s="37">
        <f t="shared" si="4"/>
        <v>0</v>
      </c>
      <c r="I137" s="38" t="str">
        <f t="shared" si="5"/>
        <v/>
      </c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s="21" customFormat="1" ht="20.100000000000001" customHeight="1" thickBot="1" x14ac:dyDescent="0.25">
      <c r="A138" s="31"/>
      <c r="B138" s="32"/>
      <c r="C138" s="33"/>
      <c r="D138" s="34"/>
      <c r="E138" s="35"/>
      <c r="F138" s="36"/>
      <c r="G138" s="36"/>
      <c r="H138" s="37">
        <f t="shared" si="4"/>
        <v>0</v>
      </c>
      <c r="I138" s="38" t="str">
        <f t="shared" si="5"/>
        <v/>
      </c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s="64" customFormat="1" ht="21.75" customHeight="1" thickBot="1" x14ac:dyDescent="0.25">
      <c r="A139" s="57"/>
      <c r="B139" s="58"/>
      <c r="C139" s="59" t="s">
        <v>47</v>
      </c>
      <c r="D139" s="60"/>
      <c r="E139" s="60"/>
      <c r="F139" s="61">
        <f>SUM(F5:F138)</f>
        <v>0</v>
      </c>
      <c r="G139" s="61">
        <f>SUM(G5:G138)</f>
        <v>0</v>
      </c>
      <c r="H139" s="62">
        <f>H138</f>
        <v>0</v>
      </c>
      <c r="I139" s="63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</row>
  </sheetData>
  <sheetProtection algorithmName="SHA-512" hashValue="u9cmEh/BEFCt8hJLF0ohtzToxQB6QobNXURRP43/gv1qDgFUNqK283XvIJbi1WVGfUKyCpIeWwgWlqgH0GuIsw==" saltValue="ablRqJcqUMgccANXg8n53g==" spinCount="100000" sheet="1" selectLockedCells="1"/>
  <mergeCells count="4">
    <mergeCell ref="A1:D1"/>
    <mergeCell ref="E1:H1"/>
    <mergeCell ref="A2:D2"/>
    <mergeCell ref="E2:H2"/>
  </mergeCells>
  <conditionalFormatting sqref="A2">
    <cfRule type="containsText" dxfId="34" priority="7" operator="containsText" text="Firma">
      <formula>NOT(ISERROR(SEARCH("Firma",A2)))</formula>
    </cfRule>
    <cfRule type="containsBlanks" dxfId="33" priority="8">
      <formula>LEN(TRIM(A2))=0</formula>
    </cfRule>
  </conditionalFormatting>
  <conditionalFormatting sqref="A1:B1">
    <cfRule type="containsText" dxfId="32" priority="1" operator="containsText" text="Kassabuch / Postbuch / Bankbuch">
      <formula>NOT(ISERROR(SEARCH("Kassabuch / Postbuch / Bankbuch",A1)))</formula>
    </cfRule>
    <cfRule type="containsBlanks" dxfId="31" priority="2">
      <formula>LEN(TRIM(A1))=0</formula>
    </cfRule>
  </conditionalFormatting>
  <conditionalFormatting sqref="H4:H139">
    <cfRule type="cellIs" dxfId="28" priority="10" operator="lessThan">
      <formula>0</formula>
    </cfRule>
  </conditionalFormatting>
  <dataValidations disablePrompts="1" count="3">
    <dataValidation allowBlank="1" showErrorMessage="1" promptTitle="Firmenname" prompt="Kann im Arbeitsblatt &quot;Januar&quot; erfasst werden." sqref="E1:H1" xr:uid="{00000000-0002-0000-0700-000000000000}"/>
    <dataValidation allowBlank="1" showErrorMessage="1" sqref="A1:D1" xr:uid="{00000000-0002-0000-0700-000001000000}"/>
    <dataValidation type="list" allowBlank="1" showInputMessage="1" showErrorMessage="1" prompt="Choisir taux de TVA" sqref="E5:E138" xr:uid="{00000000-0002-0000-0700-000002000000}">
      <formula1>$K$4:$K$10</formula1>
    </dataValidation>
  </dataValidations>
  <pageMargins left="0.59055118110236227" right="0.19685039370078741" top="0.59055118110236227" bottom="0.78740157480314965" header="0.31496062992125984" footer="0.31496062992125984"/>
  <pageSetup paperSize="9" orientation="portrait" horizontalDpi="4294967292" r:id="rId1"/>
  <headerFooter alignWithMargins="0">
    <oddFooter>&amp;L&amp;G&amp;C&amp;"Segoe UI,Standard"&amp;9&amp;K1D71B8Bern | Biel/Bienne&amp;R&amp;"Segoe UI,Standard"&amp;K1D71B8Page &amp;P de &amp;N</oddFoot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text="Firma" id="{B6FCBA0F-7A8B-4CEF-BD45-73422CF446D7}">
            <xm:f>NOT(ISERROR(SEARCH("Firma",Janvier!B2)))</xm:f>
            <x14:dxf>
              <font>
                <b/>
                <i val="0"/>
              </font>
              <fill>
                <patternFill>
                  <bgColor theme="3" tint="0.79998168889431442"/>
                </patternFill>
              </fill>
            </x14:dxf>
          </x14:cfRule>
          <x14:cfRule type="containsBlanks" priority="5" id="{D5C3B442-C9FB-444C-9DCA-67B4DC3832AE}">
            <xm:f>LEN(TRIM(Janvier!B2))=0</xm:f>
            <x14:dxf>
              <fill>
                <patternFill>
                  <bgColor theme="3" tint="0.79998168889431442"/>
                </patternFill>
              </fill>
            </x14:dxf>
          </x14:cfRule>
          <xm:sqref>B2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date" allowBlank="1" showErrorMessage="1" errorTitle="Falsches Datum" error="Falsches Datum erfasst. Bitte korrigieren." xr:uid="{00000000-0002-0000-0700-000003000000}">
          <x14:formula1>
            <xm:f>'Setting Datum'!$B$16</xm:f>
          </x14:formula1>
          <x14:formula2>
            <xm:f>'Setting Datum'!$B$17</xm:f>
          </x14:formula2>
          <xm:sqref>A5:A138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7">
    <tabColor theme="4"/>
  </sheetPr>
  <dimension ref="A1:AA139"/>
  <sheetViews>
    <sheetView showGridLines="0" zoomScaleNormal="100" workbookViewId="0">
      <selection activeCell="C29" sqref="C29"/>
    </sheetView>
  </sheetViews>
  <sheetFormatPr baseColWidth="10" defaultColWidth="11.42578125" defaultRowHeight="14.25" x14ac:dyDescent="0.25"/>
  <cols>
    <col min="1" max="1" width="10.28515625" style="53" customWidth="1"/>
    <col min="2" max="2" width="10.140625" style="66" bestFit="1" customWidth="1"/>
    <col min="3" max="3" width="28.5703125" style="53" customWidth="1"/>
    <col min="4" max="4" width="8" style="53" bestFit="1" customWidth="1"/>
    <col min="5" max="5" width="6.28515625" style="66" customWidth="1"/>
    <col min="6" max="8" width="11.28515625" style="53" customWidth="1"/>
    <col min="9" max="9" width="11.28515625" style="67" hidden="1" customWidth="1"/>
    <col min="10" max="12" width="11.42578125" style="53" hidden="1" customWidth="1"/>
    <col min="13" max="27" width="11.42578125" style="68"/>
    <col min="28" max="16384" width="11.42578125" style="53"/>
  </cols>
  <sheetData>
    <row r="1" spans="1:27" s="11" customFormat="1" ht="37.5" customHeight="1" x14ac:dyDescent="0.3">
      <c r="A1" s="74" t="str">
        <f>Janvier!A1</f>
        <v>Livre de caisse / Livre de poste / Livre de banque</v>
      </c>
      <c r="B1" s="74"/>
      <c r="C1" s="74"/>
      <c r="D1" s="74"/>
      <c r="E1" s="75" t="str">
        <f>Janvier!E1</f>
        <v>Entreprise</v>
      </c>
      <c r="F1" s="75"/>
      <c r="G1" s="75"/>
      <c r="H1" s="75"/>
      <c r="I1" s="10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27" s="14" customFormat="1" ht="30.75" customHeight="1" x14ac:dyDescent="0.2">
      <c r="A2" s="72" t="s">
        <v>56</v>
      </c>
      <c r="B2" s="72"/>
      <c r="C2" s="72"/>
      <c r="D2" s="72"/>
      <c r="E2" s="73">
        <f>'Setting Datum'!$B$1</f>
        <v>2026</v>
      </c>
      <c r="F2" s="73"/>
      <c r="G2" s="73"/>
      <c r="H2" s="73"/>
      <c r="I2" s="13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s="21" customFormat="1" ht="20.100000000000001" customHeight="1" x14ac:dyDescent="0.2">
      <c r="A3" s="16" t="str">
        <f>Janvier!A3</f>
        <v>Date</v>
      </c>
      <c r="B3" s="16" t="str">
        <f>Janvier!B3</f>
        <v>Pièce</v>
      </c>
      <c r="C3" s="16" t="str">
        <f>Janvier!C3</f>
        <v>Libellé</v>
      </c>
      <c r="D3" s="16" t="str">
        <f>Janvier!D3</f>
        <v>Compte</v>
      </c>
      <c r="E3" s="16" t="str">
        <f>Janvier!E3</f>
        <v>TVA</v>
      </c>
      <c r="F3" s="16" t="str">
        <f>Janvier!F3</f>
        <v>Entrée</v>
      </c>
      <c r="G3" s="16" t="str">
        <f>Janvier!G3</f>
        <v>Sortie</v>
      </c>
      <c r="H3" s="16" t="str">
        <f>Janvier!H3</f>
        <v>Solde</v>
      </c>
      <c r="I3" s="69" t="str">
        <f>Janvier!I3</f>
        <v>MWST-Code</v>
      </c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s="21" customFormat="1" ht="20.100000000000001" customHeight="1" x14ac:dyDescent="0.25">
      <c r="A4" s="23"/>
      <c r="B4" s="24"/>
      <c r="C4" s="25" t="str">
        <f>Janvier!C4</f>
        <v>Solde reporté</v>
      </c>
      <c r="D4" s="24"/>
      <c r="E4" s="24"/>
      <c r="F4" s="26"/>
      <c r="G4" s="27"/>
      <c r="H4" s="27">
        <f>Août!H139</f>
        <v>0</v>
      </c>
      <c r="I4" s="29"/>
      <c r="J4" s="30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s="21" customFormat="1" ht="20.100000000000001" customHeight="1" x14ac:dyDescent="0.25">
      <c r="A5" s="31"/>
      <c r="B5" s="32"/>
      <c r="C5" s="33"/>
      <c r="D5" s="34"/>
      <c r="E5" s="35"/>
      <c r="F5" s="36"/>
      <c r="G5" s="36"/>
      <c r="H5" s="37">
        <f>IF(H4="","",H4+F5-G5)</f>
        <v>0</v>
      </c>
      <c r="I5" s="38" t="str">
        <f t="shared" ref="I5:I66" si="0">IF(D5&gt;2999,IF(D5&lt;4000,VLOOKUP(E5,$K$5:$L$10,2),IF(D5&gt;3999,IF(D5&lt;5000,VLOOKUP(E5,$K$12:$L$17,2),IF(D5&gt;4999,VLOOKUP(E5,$K$19:$L$24,2))))),"")</f>
        <v/>
      </c>
      <c r="J5" s="39" t="s">
        <v>20</v>
      </c>
      <c r="K5" s="40">
        <v>2.5</v>
      </c>
      <c r="L5" s="41" t="s">
        <v>7</v>
      </c>
      <c r="M5" s="4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s="21" customFormat="1" ht="20.100000000000001" customHeight="1" x14ac:dyDescent="0.25">
      <c r="A6" s="31"/>
      <c r="B6" s="32"/>
      <c r="C6" s="33"/>
      <c r="D6" s="34"/>
      <c r="E6" s="35"/>
      <c r="F6" s="36"/>
      <c r="G6" s="36"/>
      <c r="H6" s="37">
        <f t="shared" ref="H6:H67" si="1">IF(H5="","",H5+F6-G6)</f>
        <v>0</v>
      </c>
      <c r="I6" s="38" t="str">
        <f t="shared" si="0"/>
        <v/>
      </c>
      <c r="J6" s="44" t="s">
        <v>19</v>
      </c>
      <c r="K6" s="45">
        <v>2.6</v>
      </c>
      <c r="L6" s="46" t="s">
        <v>6</v>
      </c>
      <c r="M6" s="56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s="21" customFormat="1" ht="20.100000000000001" customHeight="1" x14ac:dyDescent="0.25">
      <c r="A7" s="31"/>
      <c r="B7" s="32"/>
      <c r="C7" s="33"/>
      <c r="D7" s="34"/>
      <c r="E7" s="35"/>
      <c r="F7" s="36"/>
      <c r="G7" s="36"/>
      <c r="H7" s="37">
        <f t="shared" si="1"/>
        <v>0</v>
      </c>
      <c r="I7" s="38" t="str">
        <f t="shared" si="0"/>
        <v/>
      </c>
      <c r="J7" s="47" t="s">
        <v>20</v>
      </c>
      <c r="K7" s="48">
        <v>3.7</v>
      </c>
      <c r="L7" s="49" t="s">
        <v>4</v>
      </c>
      <c r="M7" s="4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s="21" customFormat="1" ht="20.100000000000001" customHeight="1" x14ac:dyDescent="0.25">
      <c r="A8" s="31"/>
      <c r="B8" s="32"/>
      <c r="C8" s="33"/>
      <c r="D8" s="34"/>
      <c r="E8" s="35"/>
      <c r="F8" s="36"/>
      <c r="G8" s="36"/>
      <c r="H8" s="37">
        <f t="shared" si="1"/>
        <v>0</v>
      </c>
      <c r="I8" s="38" t="str">
        <f t="shared" si="0"/>
        <v/>
      </c>
      <c r="J8" s="44" t="s">
        <v>19</v>
      </c>
      <c r="K8" s="45">
        <v>3.8</v>
      </c>
      <c r="L8" s="46" t="s">
        <v>3</v>
      </c>
      <c r="M8" s="56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s="21" customFormat="1" ht="20.100000000000001" customHeight="1" x14ac:dyDescent="0.25">
      <c r="A9" s="31"/>
      <c r="B9" s="32"/>
      <c r="C9" s="33"/>
      <c r="D9" s="34"/>
      <c r="E9" s="35"/>
      <c r="F9" s="36"/>
      <c r="G9" s="36"/>
      <c r="H9" s="37">
        <f t="shared" si="1"/>
        <v>0</v>
      </c>
      <c r="I9" s="38" t="str">
        <f t="shared" si="0"/>
        <v/>
      </c>
      <c r="J9" s="47" t="s">
        <v>20</v>
      </c>
      <c r="K9" s="48">
        <v>7.7</v>
      </c>
      <c r="L9" s="49" t="s">
        <v>5</v>
      </c>
      <c r="M9" s="4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s="21" customFormat="1" ht="20.100000000000001" customHeight="1" x14ac:dyDescent="0.25">
      <c r="A10" s="31"/>
      <c r="B10" s="32"/>
      <c r="C10" s="33"/>
      <c r="D10" s="34"/>
      <c r="E10" s="35"/>
      <c r="F10" s="36"/>
      <c r="G10" s="36"/>
      <c r="H10" s="37">
        <f t="shared" si="1"/>
        <v>0</v>
      </c>
      <c r="I10" s="38" t="str">
        <f t="shared" si="0"/>
        <v/>
      </c>
      <c r="J10" s="50" t="s">
        <v>19</v>
      </c>
      <c r="K10" s="51">
        <v>8.1</v>
      </c>
      <c r="L10" s="52" t="s">
        <v>1</v>
      </c>
      <c r="M10" s="56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s="21" customFormat="1" ht="20.100000000000001" customHeight="1" x14ac:dyDescent="0.25">
      <c r="A11" s="31"/>
      <c r="B11" s="32"/>
      <c r="C11" s="33"/>
      <c r="D11" s="34"/>
      <c r="E11" s="35"/>
      <c r="F11" s="36"/>
      <c r="G11" s="36"/>
      <c r="H11" s="37">
        <f t="shared" si="1"/>
        <v>0</v>
      </c>
      <c r="I11" s="38" t="str">
        <f t="shared" si="0"/>
        <v/>
      </c>
      <c r="J11" s="53"/>
      <c r="K11" s="54"/>
      <c r="L11" s="55"/>
      <c r="M11" s="4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s="21" customFormat="1" ht="20.100000000000001" customHeight="1" x14ac:dyDescent="0.25">
      <c r="A12" s="31"/>
      <c r="B12" s="32"/>
      <c r="C12" s="33"/>
      <c r="D12" s="34"/>
      <c r="E12" s="35"/>
      <c r="F12" s="36"/>
      <c r="G12" s="36"/>
      <c r="H12" s="37">
        <f t="shared" si="1"/>
        <v>0</v>
      </c>
      <c r="I12" s="38" t="str">
        <f t="shared" si="0"/>
        <v/>
      </c>
      <c r="J12" s="39" t="s">
        <v>20</v>
      </c>
      <c r="K12" s="40">
        <v>2.5</v>
      </c>
      <c r="L12" s="41" t="s">
        <v>18</v>
      </c>
      <c r="M12" s="4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s="21" customFormat="1" ht="20.100000000000001" customHeight="1" x14ac:dyDescent="0.25">
      <c r="A13" s="31"/>
      <c r="B13" s="32"/>
      <c r="C13" s="33"/>
      <c r="D13" s="34"/>
      <c r="E13" s="35"/>
      <c r="F13" s="36"/>
      <c r="G13" s="36"/>
      <c r="H13" s="37">
        <f t="shared" si="1"/>
        <v>0</v>
      </c>
      <c r="I13" s="38" t="str">
        <f t="shared" si="0"/>
        <v/>
      </c>
      <c r="J13" s="44" t="s">
        <v>19</v>
      </c>
      <c r="K13" s="45">
        <v>2.6</v>
      </c>
      <c r="L13" s="46" t="s">
        <v>17</v>
      </c>
      <c r="M13" s="56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s="21" customFormat="1" ht="20.100000000000001" customHeight="1" x14ac:dyDescent="0.25">
      <c r="A14" s="31"/>
      <c r="B14" s="32"/>
      <c r="C14" s="33"/>
      <c r="D14" s="34"/>
      <c r="E14" s="35"/>
      <c r="F14" s="36"/>
      <c r="G14" s="36"/>
      <c r="H14" s="37">
        <f t="shared" si="1"/>
        <v>0</v>
      </c>
      <c r="I14" s="38" t="str">
        <f t="shared" si="0"/>
        <v/>
      </c>
      <c r="J14" s="47" t="s">
        <v>20</v>
      </c>
      <c r="K14" s="48">
        <v>3.7</v>
      </c>
      <c r="L14" s="49" t="s">
        <v>14</v>
      </c>
      <c r="M14" s="4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s="21" customFormat="1" ht="20.100000000000001" customHeight="1" x14ac:dyDescent="0.25">
      <c r="A15" s="31"/>
      <c r="B15" s="32"/>
      <c r="C15" s="33"/>
      <c r="D15" s="34"/>
      <c r="E15" s="35"/>
      <c r="F15" s="36"/>
      <c r="G15" s="36"/>
      <c r="H15" s="37">
        <f t="shared" si="1"/>
        <v>0</v>
      </c>
      <c r="I15" s="38" t="str">
        <f t="shared" si="0"/>
        <v/>
      </c>
      <c r="J15" s="44" t="s">
        <v>19</v>
      </c>
      <c r="K15" s="45">
        <v>3.8</v>
      </c>
      <c r="L15" s="46" t="s">
        <v>13</v>
      </c>
      <c r="M15" s="56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s="21" customFormat="1" ht="20.100000000000001" customHeight="1" x14ac:dyDescent="0.25">
      <c r="A16" s="31"/>
      <c r="B16" s="32"/>
      <c r="C16" s="33"/>
      <c r="D16" s="34"/>
      <c r="E16" s="35"/>
      <c r="F16" s="36"/>
      <c r="G16" s="36"/>
      <c r="H16" s="37">
        <f t="shared" si="1"/>
        <v>0</v>
      </c>
      <c r="I16" s="38" t="str">
        <f t="shared" si="0"/>
        <v/>
      </c>
      <c r="J16" s="47" t="s">
        <v>20</v>
      </c>
      <c r="K16" s="48">
        <v>7.7</v>
      </c>
      <c r="L16" s="49" t="s">
        <v>16</v>
      </c>
      <c r="M16" s="4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s="21" customFormat="1" ht="20.100000000000001" customHeight="1" x14ac:dyDescent="0.25">
      <c r="A17" s="31"/>
      <c r="B17" s="32"/>
      <c r="C17" s="33"/>
      <c r="D17" s="34"/>
      <c r="E17" s="35"/>
      <c r="F17" s="36"/>
      <c r="G17" s="36"/>
      <c r="H17" s="37">
        <f t="shared" si="1"/>
        <v>0</v>
      </c>
      <c r="I17" s="38" t="str">
        <f t="shared" si="0"/>
        <v/>
      </c>
      <c r="J17" s="50" t="s">
        <v>19</v>
      </c>
      <c r="K17" s="51">
        <v>8.1</v>
      </c>
      <c r="L17" s="52" t="s">
        <v>15</v>
      </c>
      <c r="M17" s="56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s="21" customFormat="1" ht="20.100000000000001" customHeight="1" x14ac:dyDescent="0.25">
      <c r="A18" s="31"/>
      <c r="B18" s="32"/>
      <c r="C18" s="33"/>
      <c r="D18" s="34"/>
      <c r="E18" s="35"/>
      <c r="F18" s="36"/>
      <c r="G18" s="36"/>
      <c r="H18" s="37">
        <f t="shared" si="1"/>
        <v>0</v>
      </c>
      <c r="I18" s="38" t="str">
        <f t="shared" si="0"/>
        <v/>
      </c>
      <c r="J18" s="53"/>
      <c r="K18" s="54"/>
      <c r="L18" s="55"/>
      <c r="M18" s="4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s="21" customFormat="1" ht="20.100000000000001" customHeight="1" x14ac:dyDescent="0.25">
      <c r="A19" s="31"/>
      <c r="B19" s="32"/>
      <c r="C19" s="33"/>
      <c r="D19" s="34"/>
      <c r="E19" s="35"/>
      <c r="F19" s="36"/>
      <c r="G19" s="36"/>
      <c r="H19" s="37">
        <f t="shared" si="1"/>
        <v>0</v>
      </c>
      <c r="I19" s="38" t="str">
        <f t="shared" si="0"/>
        <v/>
      </c>
      <c r="J19" s="39" t="s">
        <v>20</v>
      </c>
      <c r="K19" s="40">
        <v>2.5</v>
      </c>
      <c r="L19" s="41" t="s">
        <v>12</v>
      </c>
      <c r="M19" s="4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s="21" customFormat="1" ht="20.100000000000001" customHeight="1" x14ac:dyDescent="0.25">
      <c r="A20" s="31"/>
      <c r="B20" s="32"/>
      <c r="C20" s="33"/>
      <c r="D20" s="34"/>
      <c r="E20" s="35"/>
      <c r="F20" s="36"/>
      <c r="G20" s="36"/>
      <c r="H20" s="37">
        <f t="shared" si="1"/>
        <v>0</v>
      </c>
      <c r="I20" s="38" t="str">
        <f t="shared" si="0"/>
        <v/>
      </c>
      <c r="J20" s="44" t="s">
        <v>19</v>
      </c>
      <c r="K20" s="45">
        <v>2.6</v>
      </c>
      <c r="L20" s="46" t="s">
        <v>11</v>
      </c>
      <c r="M20" s="56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s="21" customFormat="1" ht="20.100000000000001" customHeight="1" x14ac:dyDescent="0.25">
      <c r="A21" s="31"/>
      <c r="B21" s="32"/>
      <c r="C21" s="33"/>
      <c r="D21" s="34"/>
      <c r="E21" s="35"/>
      <c r="F21" s="36"/>
      <c r="G21" s="36"/>
      <c r="H21" s="37">
        <f t="shared" si="1"/>
        <v>0</v>
      </c>
      <c r="I21" s="38" t="str">
        <f t="shared" si="0"/>
        <v/>
      </c>
      <c r="J21" s="47" t="s">
        <v>20</v>
      </c>
      <c r="K21" s="48">
        <v>3.7</v>
      </c>
      <c r="L21" s="49" t="s">
        <v>9</v>
      </c>
      <c r="M21" s="4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s="21" customFormat="1" ht="20.100000000000001" customHeight="1" x14ac:dyDescent="0.25">
      <c r="A22" s="31"/>
      <c r="B22" s="32"/>
      <c r="C22" s="33"/>
      <c r="D22" s="34"/>
      <c r="E22" s="35"/>
      <c r="F22" s="36"/>
      <c r="G22" s="36"/>
      <c r="H22" s="37">
        <f t="shared" si="1"/>
        <v>0</v>
      </c>
      <c r="I22" s="38" t="str">
        <f t="shared" si="0"/>
        <v/>
      </c>
      <c r="J22" s="44" t="s">
        <v>19</v>
      </c>
      <c r="K22" s="45">
        <v>3.8</v>
      </c>
      <c r="L22" s="46" t="s">
        <v>8</v>
      </c>
      <c r="M22" s="56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s="21" customFormat="1" ht="20.100000000000001" customHeight="1" x14ac:dyDescent="0.25">
      <c r="A23" s="31"/>
      <c r="B23" s="32"/>
      <c r="C23" s="33"/>
      <c r="D23" s="34"/>
      <c r="E23" s="35"/>
      <c r="F23" s="36"/>
      <c r="G23" s="36"/>
      <c r="H23" s="37">
        <f t="shared" si="1"/>
        <v>0</v>
      </c>
      <c r="I23" s="38" t="str">
        <f t="shared" si="0"/>
        <v/>
      </c>
      <c r="J23" s="47" t="s">
        <v>20</v>
      </c>
      <c r="K23" s="48">
        <v>7.7</v>
      </c>
      <c r="L23" s="49" t="s">
        <v>10</v>
      </c>
      <c r="M23" s="4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s="21" customFormat="1" ht="20.100000000000001" customHeight="1" x14ac:dyDescent="0.25">
      <c r="A24" s="31"/>
      <c r="B24" s="32"/>
      <c r="C24" s="33"/>
      <c r="D24" s="34"/>
      <c r="E24" s="35"/>
      <c r="F24" s="36"/>
      <c r="G24" s="36"/>
      <c r="H24" s="37">
        <f t="shared" si="1"/>
        <v>0</v>
      </c>
      <c r="I24" s="38" t="str">
        <f t="shared" si="0"/>
        <v/>
      </c>
      <c r="J24" s="50" t="s">
        <v>19</v>
      </c>
      <c r="K24" s="51">
        <v>8.1</v>
      </c>
      <c r="L24" s="52" t="s">
        <v>0</v>
      </c>
      <c r="M24" s="56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s="21" customFormat="1" ht="20.100000000000001" customHeight="1" x14ac:dyDescent="0.2">
      <c r="A25" s="31"/>
      <c r="B25" s="32"/>
      <c r="C25" s="33"/>
      <c r="D25" s="34"/>
      <c r="E25" s="35"/>
      <c r="F25" s="36"/>
      <c r="G25" s="36"/>
      <c r="H25" s="37">
        <f t="shared" si="1"/>
        <v>0</v>
      </c>
      <c r="I25" s="38" t="str">
        <f t="shared" si="0"/>
        <v/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s="21" customFormat="1" ht="20.100000000000001" customHeight="1" x14ac:dyDescent="0.2">
      <c r="A26" s="31"/>
      <c r="B26" s="32"/>
      <c r="C26" s="33"/>
      <c r="D26" s="34"/>
      <c r="E26" s="35"/>
      <c r="F26" s="36"/>
      <c r="G26" s="36"/>
      <c r="H26" s="37">
        <f t="shared" si="1"/>
        <v>0</v>
      </c>
      <c r="I26" s="38" t="str">
        <f t="shared" si="0"/>
        <v/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s="21" customFormat="1" ht="20.100000000000001" customHeight="1" x14ac:dyDescent="0.2">
      <c r="A27" s="31"/>
      <c r="B27" s="32"/>
      <c r="C27" s="33"/>
      <c r="D27" s="34"/>
      <c r="E27" s="35"/>
      <c r="F27" s="36"/>
      <c r="G27" s="36"/>
      <c r="H27" s="37">
        <f t="shared" si="1"/>
        <v>0</v>
      </c>
      <c r="I27" s="38" t="str">
        <f t="shared" si="0"/>
        <v/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s="21" customFormat="1" ht="20.100000000000001" customHeight="1" x14ac:dyDescent="0.2">
      <c r="A28" s="31"/>
      <c r="B28" s="32"/>
      <c r="C28" s="33"/>
      <c r="D28" s="34"/>
      <c r="E28" s="35"/>
      <c r="F28" s="36"/>
      <c r="G28" s="36"/>
      <c r="H28" s="37">
        <f t="shared" si="1"/>
        <v>0</v>
      </c>
      <c r="I28" s="38" t="str">
        <f t="shared" si="0"/>
        <v/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s="21" customFormat="1" ht="20.100000000000001" customHeight="1" x14ac:dyDescent="0.2">
      <c r="A29" s="31"/>
      <c r="B29" s="32"/>
      <c r="C29" s="33"/>
      <c r="D29" s="34"/>
      <c r="E29" s="35"/>
      <c r="F29" s="36"/>
      <c r="G29" s="36"/>
      <c r="H29" s="37">
        <f t="shared" si="1"/>
        <v>0</v>
      </c>
      <c r="I29" s="38" t="str">
        <f t="shared" si="0"/>
        <v/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s="21" customFormat="1" ht="20.100000000000001" customHeight="1" x14ac:dyDescent="0.2">
      <c r="A30" s="31"/>
      <c r="B30" s="32"/>
      <c r="C30" s="33"/>
      <c r="D30" s="34"/>
      <c r="E30" s="35"/>
      <c r="F30" s="36"/>
      <c r="G30" s="36"/>
      <c r="H30" s="37">
        <f t="shared" si="1"/>
        <v>0</v>
      </c>
      <c r="I30" s="38" t="str">
        <f t="shared" si="0"/>
        <v/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s="21" customFormat="1" ht="20.100000000000001" customHeight="1" x14ac:dyDescent="0.2">
      <c r="A31" s="31"/>
      <c r="B31" s="32"/>
      <c r="C31" s="33"/>
      <c r="D31" s="34"/>
      <c r="E31" s="35"/>
      <c r="F31" s="36"/>
      <c r="G31" s="36"/>
      <c r="H31" s="37">
        <f t="shared" si="1"/>
        <v>0</v>
      </c>
      <c r="I31" s="38" t="str">
        <f t="shared" si="0"/>
        <v/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s="21" customFormat="1" ht="20.100000000000001" customHeight="1" x14ac:dyDescent="0.2">
      <c r="A32" s="31"/>
      <c r="B32" s="32"/>
      <c r="C32" s="33"/>
      <c r="D32" s="34"/>
      <c r="E32" s="35"/>
      <c r="F32" s="36"/>
      <c r="G32" s="36"/>
      <c r="H32" s="37">
        <f t="shared" si="1"/>
        <v>0</v>
      </c>
      <c r="I32" s="38" t="str">
        <f t="shared" si="0"/>
        <v/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s="21" customFormat="1" ht="20.100000000000001" customHeight="1" x14ac:dyDescent="0.2">
      <c r="A33" s="31"/>
      <c r="B33" s="32"/>
      <c r="C33" s="33"/>
      <c r="D33" s="34"/>
      <c r="E33" s="35"/>
      <c r="F33" s="36"/>
      <c r="G33" s="36"/>
      <c r="H33" s="37">
        <f t="shared" si="1"/>
        <v>0</v>
      </c>
      <c r="I33" s="38" t="str">
        <f t="shared" si="0"/>
        <v/>
      </c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s="21" customFormat="1" ht="20.100000000000001" customHeight="1" x14ac:dyDescent="0.2">
      <c r="A34" s="31"/>
      <c r="B34" s="32"/>
      <c r="C34" s="33"/>
      <c r="D34" s="34"/>
      <c r="E34" s="35"/>
      <c r="F34" s="36"/>
      <c r="G34" s="36"/>
      <c r="H34" s="37">
        <f t="shared" si="1"/>
        <v>0</v>
      </c>
      <c r="I34" s="38" t="str">
        <f t="shared" si="0"/>
        <v/>
      </c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s="21" customFormat="1" ht="20.100000000000001" customHeight="1" x14ac:dyDescent="0.2">
      <c r="A35" s="31"/>
      <c r="B35" s="32"/>
      <c r="C35" s="33"/>
      <c r="D35" s="34"/>
      <c r="E35" s="35"/>
      <c r="F35" s="36"/>
      <c r="G35" s="36"/>
      <c r="H35" s="37">
        <f t="shared" si="1"/>
        <v>0</v>
      </c>
      <c r="I35" s="38" t="str">
        <f t="shared" si="0"/>
        <v/>
      </c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s="21" customFormat="1" ht="20.100000000000001" customHeight="1" x14ac:dyDescent="0.2">
      <c r="A36" s="31"/>
      <c r="B36" s="32"/>
      <c r="C36" s="33"/>
      <c r="D36" s="34"/>
      <c r="E36" s="35"/>
      <c r="F36" s="36"/>
      <c r="G36" s="36"/>
      <c r="H36" s="37">
        <f t="shared" si="1"/>
        <v>0</v>
      </c>
      <c r="I36" s="38" t="str">
        <f t="shared" si="0"/>
        <v/>
      </c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s="21" customFormat="1" ht="20.100000000000001" customHeight="1" x14ac:dyDescent="0.2">
      <c r="A37" s="31"/>
      <c r="B37" s="32"/>
      <c r="C37" s="33"/>
      <c r="D37" s="34"/>
      <c r="E37" s="35"/>
      <c r="F37" s="36"/>
      <c r="G37" s="36"/>
      <c r="H37" s="37">
        <f t="shared" si="1"/>
        <v>0</v>
      </c>
      <c r="I37" s="38" t="str">
        <f t="shared" si="0"/>
        <v/>
      </c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s="21" customFormat="1" ht="20.100000000000001" customHeight="1" x14ac:dyDescent="0.2">
      <c r="A38" s="31"/>
      <c r="B38" s="32"/>
      <c r="C38" s="33"/>
      <c r="D38" s="34"/>
      <c r="E38" s="35"/>
      <c r="F38" s="36"/>
      <c r="G38" s="36"/>
      <c r="H38" s="37">
        <f t="shared" si="1"/>
        <v>0</v>
      </c>
      <c r="I38" s="38" t="str">
        <f t="shared" si="0"/>
        <v/>
      </c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s="21" customFormat="1" ht="20.100000000000001" customHeight="1" x14ac:dyDescent="0.2">
      <c r="A39" s="31"/>
      <c r="B39" s="32"/>
      <c r="C39" s="33"/>
      <c r="D39" s="34"/>
      <c r="E39" s="35"/>
      <c r="F39" s="36"/>
      <c r="G39" s="36"/>
      <c r="H39" s="37">
        <f t="shared" si="1"/>
        <v>0</v>
      </c>
      <c r="I39" s="38" t="str">
        <f t="shared" si="0"/>
        <v/>
      </c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s="21" customFormat="1" ht="20.100000000000001" customHeight="1" x14ac:dyDescent="0.2">
      <c r="A40" s="31"/>
      <c r="B40" s="32"/>
      <c r="C40" s="33"/>
      <c r="D40" s="34"/>
      <c r="E40" s="35"/>
      <c r="F40" s="36"/>
      <c r="G40" s="36"/>
      <c r="H40" s="37">
        <f t="shared" si="1"/>
        <v>0</v>
      </c>
      <c r="I40" s="38" t="str">
        <f t="shared" si="0"/>
        <v/>
      </c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s="21" customFormat="1" ht="20.100000000000001" customHeight="1" x14ac:dyDescent="0.2">
      <c r="A41" s="31"/>
      <c r="B41" s="32"/>
      <c r="C41" s="33"/>
      <c r="D41" s="34"/>
      <c r="E41" s="35"/>
      <c r="F41" s="36"/>
      <c r="G41" s="36"/>
      <c r="H41" s="37">
        <f t="shared" si="1"/>
        <v>0</v>
      </c>
      <c r="I41" s="38" t="str">
        <f t="shared" si="0"/>
        <v/>
      </c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s="21" customFormat="1" ht="20.100000000000001" customHeight="1" x14ac:dyDescent="0.2">
      <c r="A42" s="31"/>
      <c r="B42" s="32"/>
      <c r="C42" s="33"/>
      <c r="D42" s="34"/>
      <c r="E42" s="35"/>
      <c r="F42" s="36"/>
      <c r="G42" s="36"/>
      <c r="H42" s="37">
        <f t="shared" si="1"/>
        <v>0</v>
      </c>
      <c r="I42" s="38" t="str">
        <f t="shared" si="0"/>
        <v/>
      </c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s="21" customFormat="1" ht="20.100000000000001" customHeight="1" x14ac:dyDescent="0.2">
      <c r="A43" s="31"/>
      <c r="B43" s="32"/>
      <c r="C43" s="33"/>
      <c r="D43" s="34"/>
      <c r="E43" s="35"/>
      <c r="F43" s="36"/>
      <c r="G43" s="36"/>
      <c r="H43" s="37">
        <f t="shared" si="1"/>
        <v>0</v>
      </c>
      <c r="I43" s="38" t="str">
        <f t="shared" si="0"/>
        <v/>
      </c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s="21" customFormat="1" ht="20.100000000000001" customHeight="1" x14ac:dyDescent="0.2">
      <c r="A44" s="31"/>
      <c r="B44" s="32"/>
      <c r="C44" s="33"/>
      <c r="D44" s="34"/>
      <c r="E44" s="35"/>
      <c r="F44" s="36"/>
      <c r="G44" s="36"/>
      <c r="H44" s="37">
        <f t="shared" si="1"/>
        <v>0</v>
      </c>
      <c r="I44" s="38" t="str">
        <f t="shared" si="0"/>
        <v/>
      </c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s="21" customFormat="1" ht="20.100000000000001" customHeight="1" x14ac:dyDescent="0.2">
      <c r="A45" s="31"/>
      <c r="B45" s="32"/>
      <c r="C45" s="33"/>
      <c r="D45" s="34"/>
      <c r="E45" s="35"/>
      <c r="F45" s="36"/>
      <c r="G45" s="36"/>
      <c r="H45" s="37">
        <f t="shared" si="1"/>
        <v>0</v>
      </c>
      <c r="I45" s="38" t="str">
        <f t="shared" si="0"/>
        <v/>
      </c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s="21" customFormat="1" ht="20.100000000000001" customHeight="1" x14ac:dyDescent="0.2">
      <c r="A46" s="31"/>
      <c r="B46" s="32"/>
      <c r="C46" s="33"/>
      <c r="D46" s="34"/>
      <c r="E46" s="35"/>
      <c r="F46" s="36"/>
      <c r="G46" s="36"/>
      <c r="H46" s="37">
        <f t="shared" si="1"/>
        <v>0</v>
      </c>
      <c r="I46" s="38" t="str">
        <f t="shared" si="0"/>
        <v/>
      </c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s="21" customFormat="1" ht="20.100000000000001" customHeight="1" x14ac:dyDescent="0.2">
      <c r="A47" s="31"/>
      <c r="B47" s="32"/>
      <c r="C47" s="33"/>
      <c r="D47" s="34"/>
      <c r="E47" s="35"/>
      <c r="F47" s="36"/>
      <c r="G47" s="36"/>
      <c r="H47" s="37">
        <f t="shared" si="1"/>
        <v>0</v>
      </c>
      <c r="I47" s="38" t="str">
        <f t="shared" si="0"/>
        <v/>
      </c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s="21" customFormat="1" ht="20.100000000000001" customHeight="1" x14ac:dyDescent="0.2">
      <c r="A48" s="31"/>
      <c r="B48" s="32"/>
      <c r="C48" s="33"/>
      <c r="D48" s="34"/>
      <c r="E48" s="35"/>
      <c r="F48" s="36"/>
      <c r="G48" s="36"/>
      <c r="H48" s="37">
        <f t="shared" si="1"/>
        <v>0</v>
      </c>
      <c r="I48" s="38" t="str">
        <f t="shared" si="0"/>
        <v/>
      </c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s="21" customFormat="1" ht="20.100000000000001" customHeight="1" x14ac:dyDescent="0.2">
      <c r="A49" s="31"/>
      <c r="B49" s="32"/>
      <c r="C49" s="33"/>
      <c r="D49" s="34"/>
      <c r="E49" s="35"/>
      <c r="F49" s="36"/>
      <c r="G49" s="36"/>
      <c r="H49" s="37">
        <f t="shared" si="1"/>
        <v>0</v>
      </c>
      <c r="I49" s="38" t="str">
        <f t="shared" si="0"/>
        <v/>
      </c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s="21" customFormat="1" ht="20.100000000000001" customHeight="1" x14ac:dyDescent="0.2">
      <c r="A50" s="31"/>
      <c r="B50" s="32"/>
      <c r="C50" s="33"/>
      <c r="D50" s="34"/>
      <c r="E50" s="35"/>
      <c r="F50" s="36"/>
      <c r="G50" s="36"/>
      <c r="H50" s="37">
        <f t="shared" si="1"/>
        <v>0</v>
      </c>
      <c r="I50" s="38" t="str">
        <f t="shared" si="0"/>
        <v/>
      </c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s="21" customFormat="1" ht="20.100000000000001" customHeight="1" x14ac:dyDescent="0.2">
      <c r="A51" s="31"/>
      <c r="B51" s="32"/>
      <c r="C51" s="33"/>
      <c r="D51" s="34"/>
      <c r="E51" s="35"/>
      <c r="F51" s="36"/>
      <c r="G51" s="36"/>
      <c r="H51" s="37">
        <f t="shared" si="1"/>
        <v>0</v>
      </c>
      <c r="I51" s="38" t="str">
        <f t="shared" si="0"/>
        <v/>
      </c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s="21" customFormat="1" ht="20.100000000000001" customHeight="1" x14ac:dyDescent="0.2">
      <c r="A52" s="31"/>
      <c r="B52" s="32"/>
      <c r="C52" s="33"/>
      <c r="D52" s="34"/>
      <c r="E52" s="35"/>
      <c r="F52" s="36"/>
      <c r="G52" s="36"/>
      <c r="H52" s="37">
        <f t="shared" si="1"/>
        <v>0</v>
      </c>
      <c r="I52" s="38" t="str">
        <f t="shared" si="0"/>
        <v/>
      </c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s="21" customFormat="1" ht="20.100000000000001" customHeight="1" x14ac:dyDescent="0.2">
      <c r="A53" s="31"/>
      <c r="B53" s="32"/>
      <c r="C53" s="33"/>
      <c r="D53" s="34"/>
      <c r="E53" s="35"/>
      <c r="F53" s="36"/>
      <c r="G53" s="36"/>
      <c r="H53" s="37">
        <f t="shared" si="1"/>
        <v>0</v>
      </c>
      <c r="I53" s="38" t="str">
        <f t="shared" si="0"/>
        <v/>
      </c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s="21" customFormat="1" ht="20.100000000000001" customHeight="1" x14ac:dyDescent="0.2">
      <c r="A54" s="31"/>
      <c r="B54" s="32"/>
      <c r="C54" s="33"/>
      <c r="D54" s="34"/>
      <c r="E54" s="35"/>
      <c r="F54" s="36"/>
      <c r="G54" s="36"/>
      <c r="H54" s="37">
        <f t="shared" si="1"/>
        <v>0</v>
      </c>
      <c r="I54" s="38" t="str">
        <f t="shared" si="0"/>
        <v/>
      </c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s="21" customFormat="1" ht="20.100000000000001" customHeight="1" x14ac:dyDescent="0.2">
      <c r="A55" s="31"/>
      <c r="B55" s="32"/>
      <c r="C55" s="33"/>
      <c r="D55" s="34"/>
      <c r="E55" s="35"/>
      <c r="F55" s="36"/>
      <c r="G55" s="36"/>
      <c r="H55" s="37">
        <f t="shared" si="1"/>
        <v>0</v>
      </c>
      <c r="I55" s="38" t="str">
        <f t="shared" si="0"/>
        <v/>
      </c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s="21" customFormat="1" ht="20.100000000000001" customHeight="1" x14ac:dyDescent="0.2">
      <c r="A56" s="31"/>
      <c r="B56" s="32"/>
      <c r="C56" s="33"/>
      <c r="D56" s="34"/>
      <c r="E56" s="35"/>
      <c r="F56" s="36"/>
      <c r="G56" s="36"/>
      <c r="H56" s="37">
        <f t="shared" si="1"/>
        <v>0</v>
      </c>
      <c r="I56" s="38" t="str">
        <f t="shared" si="0"/>
        <v/>
      </c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s="21" customFormat="1" ht="20.100000000000001" customHeight="1" x14ac:dyDescent="0.2">
      <c r="A57" s="31"/>
      <c r="B57" s="32"/>
      <c r="C57" s="33"/>
      <c r="D57" s="34"/>
      <c r="E57" s="35"/>
      <c r="F57" s="36"/>
      <c r="G57" s="36"/>
      <c r="H57" s="37">
        <f t="shared" si="1"/>
        <v>0</v>
      </c>
      <c r="I57" s="38" t="str">
        <f t="shared" si="0"/>
        <v/>
      </c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s="21" customFormat="1" ht="20.100000000000001" customHeight="1" x14ac:dyDescent="0.2">
      <c r="A58" s="31"/>
      <c r="B58" s="32"/>
      <c r="C58" s="33"/>
      <c r="D58" s="34"/>
      <c r="E58" s="35"/>
      <c r="F58" s="36"/>
      <c r="G58" s="36"/>
      <c r="H58" s="37">
        <f t="shared" si="1"/>
        <v>0</v>
      </c>
      <c r="I58" s="38" t="str">
        <f t="shared" si="0"/>
        <v/>
      </c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s="21" customFormat="1" ht="20.100000000000001" customHeight="1" x14ac:dyDescent="0.2">
      <c r="A59" s="31"/>
      <c r="B59" s="32"/>
      <c r="C59" s="33"/>
      <c r="D59" s="34"/>
      <c r="E59" s="35"/>
      <c r="F59" s="36"/>
      <c r="G59" s="36"/>
      <c r="H59" s="37">
        <f t="shared" si="1"/>
        <v>0</v>
      </c>
      <c r="I59" s="38" t="str">
        <f t="shared" si="0"/>
        <v/>
      </c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s="21" customFormat="1" ht="20.100000000000001" customHeight="1" x14ac:dyDescent="0.2">
      <c r="A60" s="31"/>
      <c r="B60" s="32"/>
      <c r="C60" s="33"/>
      <c r="D60" s="34"/>
      <c r="E60" s="35"/>
      <c r="F60" s="36"/>
      <c r="G60" s="36"/>
      <c r="H60" s="37">
        <f t="shared" si="1"/>
        <v>0</v>
      </c>
      <c r="I60" s="38" t="str">
        <f t="shared" si="0"/>
        <v/>
      </c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s="21" customFormat="1" ht="20.100000000000001" customHeight="1" x14ac:dyDescent="0.2">
      <c r="A61" s="31"/>
      <c r="B61" s="32"/>
      <c r="C61" s="33"/>
      <c r="D61" s="34"/>
      <c r="E61" s="35"/>
      <c r="F61" s="36"/>
      <c r="G61" s="36"/>
      <c r="H61" s="37">
        <f t="shared" si="1"/>
        <v>0</v>
      </c>
      <c r="I61" s="38" t="str">
        <f t="shared" si="0"/>
        <v/>
      </c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s="21" customFormat="1" ht="20.100000000000001" customHeight="1" x14ac:dyDescent="0.2">
      <c r="A62" s="31"/>
      <c r="B62" s="32"/>
      <c r="C62" s="33"/>
      <c r="D62" s="34"/>
      <c r="E62" s="35"/>
      <c r="F62" s="36"/>
      <c r="G62" s="36"/>
      <c r="H62" s="37">
        <f t="shared" si="1"/>
        <v>0</v>
      </c>
      <c r="I62" s="38" t="str">
        <f t="shared" si="0"/>
        <v/>
      </c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s="21" customFormat="1" ht="20.100000000000001" customHeight="1" x14ac:dyDescent="0.2">
      <c r="A63" s="31"/>
      <c r="B63" s="32"/>
      <c r="C63" s="33"/>
      <c r="D63" s="34"/>
      <c r="E63" s="35"/>
      <c r="F63" s="36"/>
      <c r="G63" s="36"/>
      <c r="H63" s="37">
        <f t="shared" si="1"/>
        <v>0</v>
      </c>
      <c r="I63" s="38" t="str">
        <f t="shared" si="0"/>
        <v/>
      </c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s="21" customFormat="1" ht="20.100000000000001" customHeight="1" x14ac:dyDescent="0.2">
      <c r="A64" s="31"/>
      <c r="B64" s="32"/>
      <c r="C64" s="33"/>
      <c r="D64" s="34"/>
      <c r="E64" s="35"/>
      <c r="F64" s="36"/>
      <c r="G64" s="36"/>
      <c r="H64" s="37">
        <f t="shared" si="1"/>
        <v>0</v>
      </c>
      <c r="I64" s="38" t="str">
        <f t="shared" si="0"/>
        <v/>
      </c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s="21" customFormat="1" ht="20.100000000000001" customHeight="1" x14ac:dyDescent="0.2">
      <c r="A65" s="31"/>
      <c r="B65" s="32"/>
      <c r="C65" s="33"/>
      <c r="D65" s="34"/>
      <c r="E65" s="35"/>
      <c r="F65" s="36"/>
      <c r="G65" s="36"/>
      <c r="H65" s="37">
        <f t="shared" si="1"/>
        <v>0</v>
      </c>
      <c r="I65" s="38" t="str">
        <f t="shared" si="0"/>
        <v/>
      </c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s="21" customFormat="1" ht="20.100000000000001" customHeight="1" x14ac:dyDescent="0.2">
      <c r="A66" s="31"/>
      <c r="B66" s="32"/>
      <c r="C66" s="33"/>
      <c r="D66" s="34"/>
      <c r="E66" s="35"/>
      <c r="F66" s="36"/>
      <c r="G66" s="36"/>
      <c r="H66" s="37">
        <f t="shared" si="1"/>
        <v>0</v>
      </c>
      <c r="I66" s="38" t="str">
        <f t="shared" si="0"/>
        <v/>
      </c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s="21" customFormat="1" ht="20.100000000000001" customHeight="1" x14ac:dyDescent="0.2">
      <c r="A67" s="31"/>
      <c r="B67" s="32"/>
      <c r="C67" s="33"/>
      <c r="D67" s="34"/>
      <c r="E67" s="35"/>
      <c r="F67" s="36"/>
      <c r="G67" s="36"/>
      <c r="H67" s="37">
        <f t="shared" si="1"/>
        <v>0</v>
      </c>
      <c r="I67" s="38" t="str">
        <f t="shared" ref="I67:I128" si="2">IF(D67&gt;2999,IF(D67&lt;4000,VLOOKUP(E67,$K$5:$L$10,2),IF(D67&gt;3999,IF(D67&lt;5000,VLOOKUP(E67,$K$12:$L$17,2),IF(D67&gt;4999,VLOOKUP(E67,$K$19:$L$24,2))))),"")</f>
        <v/>
      </c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s="21" customFormat="1" ht="20.100000000000001" customHeight="1" x14ac:dyDescent="0.2">
      <c r="A68" s="31"/>
      <c r="B68" s="32"/>
      <c r="C68" s="33"/>
      <c r="D68" s="34"/>
      <c r="E68" s="35"/>
      <c r="F68" s="36"/>
      <c r="G68" s="36"/>
      <c r="H68" s="37">
        <f t="shared" ref="H68:H129" si="3">IF(H67="","",H67+F68-G68)</f>
        <v>0</v>
      </c>
      <c r="I68" s="38" t="str">
        <f t="shared" si="2"/>
        <v/>
      </c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s="21" customFormat="1" ht="20.100000000000001" customHeight="1" x14ac:dyDescent="0.2">
      <c r="A69" s="31"/>
      <c r="B69" s="32"/>
      <c r="C69" s="33"/>
      <c r="D69" s="34"/>
      <c r="E69" s="35"/>
      <c r="F69" s="36"/>
      <c r="G69" s="36"/>
      <c r="H69" s="37">
        <f t="shared" si="3"/>
        <v>0</v>
      </c>
      <c r="I69" s="38" t="str">
        <f t="shared" si="2"/>
        <v/>
      </c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s="21" customFormat="1" ht="20.100000000000001" customHeight="1" x14ac:dyDescent="0.2">
      <c r="A70" s="31"/>
      <c r="B70" s="32"/>
      <c r="C70" s="33"/>
      <c r="D70" s="34"/>
      <c r="E70" s="35"/>
      <c r="F70" s="36"/>
      <c r="G70" s="36"/>
      <c r="H70" s="37">
        <f t="shared" si="3"/>
        <v>0</v>
      </c>
      <c r="I70" s="38" t="str">
        <f t="shared" si="2"/>
        <v/>
      </c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s="21" customFormat="1" ht="20.100000000000001" customHeight="1" x14ac:dyDescent="0.2">
      <c r="A71" s="31"/>
      <c r="B71" s="32"/>
      <c r="C71" s="33"/>
      <c r="D71" s="34"/>
      <c r="E71" s="35"/>
      <c r="F71" s="36"/>
      <c r="G71" s="36"/>
      <c r="H71" s="37">
        <f t="shared" si="3"/>
        <v>0</v>
      </c>
      <c r="I71" s="38" t="str">
        <f t="shared" si="2"/>
        <v/>
      </c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s="21" customFormat="1" ht="20.100000000000001" customHeight="1" x14ac:dyDescent="0.2">
      <c r="A72" s="31"/>
      <c r="B72" s="32"/>
      <c r="C72" s="33"/>
      <c r="D72" s="34"/>
      <c r="E72" s="35"/>
      <c r="F72" s="36"/>
      <c r="G72" s="36"/>
      <c r="H72" s="37">
        <f t="shared" si="3"/>
        <v>0</v>
      </c>
      <c r="I72" s="38" t="str">
        <f t="shared" si="2"/>
        <v/>
      </c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s="21" customFormat="1" ht="20.100000000000001" customHeight="1" x14ac:dyDescent="0.2">
      <c r="A73" s="31"/>
      <c r="B73" s="32"/>
      <c r="C73" s="33"/>
      <c r="D73" s="34"/>
      <c r="E73" s="35"/>
      <c r="F73" s="36"/>
      <c r="G73" s="36"/>
      <c r="H73" s="37">
        <f t="shared" si="3"/>
        <v>0</v>
      </c>
      <c r="I73" s="38" t="str">
        <f t="shared" si="2"/>
        <v/>
      </c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s="21" customFormat="1" ht="20.100000000000001" customHeight="1" x14ac:dyDescent="0.2">
      <c r="A74" s="31"/>
      <c r="B74" s="32"/>
      <c r="C74" s="33"/>
      <c r="D74" s="34"/>
      <c r="E74" s="35"/>
      <c r="F74" s="36"/>
      <c r="G74" s="36"/>
      <c r="H74" s="37">
        <f t="shared" si="3"/>
        <v>0</v>
      </c>
      <c r="I74" s="38" t="str">
        <f t="shared" si="2"/>
        <v/>
      </c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s="21" customFormat="1" ht="20.100000000000001" customHeight="1" x14ac:dyDescent="0.2">
      <c r="A75" s="31"/>
      <c r="B75" s="32"/>
      <c r="C75" s="33"/>
      <c r="D75" s="34"/>
      <c r="E75" s="35"/>
      <c r="F75" s="36"/>
      <c r="G75" s="36"/>
      <c r="H75" s="37">
        <f t="shared" si="3"/>
        <v>0</v>
      </c>
      <c r="I75" s="38" t="str">
        <f t="shared" si="2"/>
        <v/>
      </c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s="21" customFormat="1" ht="20.100000000000001" customHeight="1" x14ac:dyDescent="0.2">
      <c r="A76" s="31"/>
      <c r="B76" s="32"/>
      <c r="C76" s="33"/>
      <c r="D76" s="34"/>
      <c r="E76" s="35"/>
      <c r="F76" s="36"/>
      <c r="G76" s="36"/>
      <c r="H76" s="37">
        <f t="shared" si="3"/>
        <v>0</v>
      </c>
      <c r="I76" s="38" t="str">
        <f t="shared" si="2"/>
        <v/>
      </c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s="21" customFormat="1" ht="20.100000000000001" customHeight="1" x14ac:dyDescent="0.2">
      <c r="A77" s="31"/>
      <c r="B77" s="32"/>
      <c r="C77" s="33"/>
      <c r="D77" s="34"/>
      <c r="E77" s="35"/>
      <c r="F77" s="36"/>
      <c r="G77" s="36"/>
      <c r="H77" s="37">
        <f t="shared" si="3"/>
        <v>0</v>
      </c>
      <c r="I77" s="38" t="str">
        <f t="shared" si="2"/>
        <v/>
      </c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s="21" customFormat="1" ht="20.100000000000001" customHeight="1" x14ac:dyDescent="0.2">
      <c r="A78" s="31"/>
      <c r="B78" s="32"/>
      <c r="C78" s="33"/>
      <c r="D78" s="34"/>
      <c r="E78" s="35"/>
      <c r="F78" s="36"/>
      <c r="G78" s="36"/>
      <c r="H78" s="37">
        <f t="shared" si="3"/>
        <v>0</v>
      </c>
      <c r="I78" s="38" t="str">
        <f t="shared" si="2"/>
        <v/>
      </c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s="21" customFormat="1" ht="20.100000000000001" customHeight="1" x14ac:dyDescent="0.2">
      <c r="A79" s="31"/>
      <c r="B79" s="32"/>
      <c r="C79" s="33"/>
      <c r="D79" s="34"/>
      <c r="E79" s="35"/>
      <c r="F79" s="36"/>
      <c r="G79" s="36"/>
      <c r="H79" s="37">
        <f t="shared" si="3"/>
        <v>0</v>
      </c>
      <c r="I79" s="38" t="str">
        <f t="shared" si="2"/>
        <v/>
      </c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s="21" customFormat="1" ht="20.100000000000001" customHeight="1" x14ac:dyDescent="0.2">
      <c r="A80" s="31"/>
      <c r="B80" s="32"/>
      <c r="C80" s="33"/>
      <c r="D80" s="34"/>
      <c r="E80" s="35"/>
      <c r="F80" s="36"/>
      <c r="G80" s="36"/>
      <c r="H80" s="37">
        <f t="shared" si="3"/>
        <v>0</v>
      </c>
      <c r="I80" s="38" t="str">
        <f t="shared" si="2"/>
        <v/>
      </c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s="21" customFormat="1" ht="20.100000000000001" customHeight="1" x14ac:dyDescent="0.2">
      <c r="A81" s="31"/>
      <c r="B81" s="32"/>
      <c r="C81" s="33"/>
      <c r="D81" s="34"/>
      <c r="E81" s="35"/>
      <c r="F81" s="36"/>
      <c r="G81" s="36"/>
      <c r="H81" s="37">
        <f t="shared" si="3"/>
        <v>0</v>
      </c>
      <c r="I81" s="38" t="str">
        <f t="shared" si="2"/>
        <v/>
      </c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s="21" customFormat="1" ht="20.100000000000001" customHeight="1" x14ac:dyDescent="0.2">
      <c r="A82" s="31"/>
      <c r="B82" s="32"/>
      <c r="C82" s="33"/>
      <c r="D82" s="34"/>
      <c r="E82" s="35"/>
      <c r="F82" s="36"/>
      <c r="G82" s="36"/>
      <c r="H82" s="37">
        <f t="shared" si="3"/>
        <v>0</v>
      </c>
      <c r="I82" s="38" t="str">
        <f t="shared" si="2"/>
        <v/>
      </c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s="21" customFormat="1" ht="20.100000000000001" customHeight="1" x14ac:dyDescent="0.2">
      <c r="A83" s="31"/>
      <c r="B83" s="32"/>
      <c r="C83" s="33"/>
      <c r="D83" s="34"/>
      <c r="E83" s="35"/>
      <c r="F83" s="36"/>
      <c r="G83" s="36"/>
      <c r="H83" s="37">
        <f t="shared" si="3"/>
        <v>0</v>
      </c>
      <c r="I83" s="38" t="str">
        <f t="shared" si="2"/>
        <v/>
      </c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s="21" customFormat="1" ht="20.100000000000001" customHeight="1" x14ac:dyDescent="0.2">
      <c r="A84" s="31"/>
      <c r="B84" s="32"/>
      <c r="C84" s="33"/>
      <c r="D84" s="34"/>
      <c r="E84" s="35"/>
      <c r="F84" s="36"/>
      <c r="G84" s="36"/>
      <c r="H84" s="37">
        <f t="shared" si="3"/>
        <v>0</v>
      </c>
      <c r="I84" s="38" t="str">
        <f t="shared" si="2"/>
        <v/>
      </c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s="21" customFormat="1" ht="20.100000000000001" customHeight="1" x14ac:dyDescent="0.2">
      <c r="A85" s="31"/>
      <c r="B85" s="32"/>
      <c r="C85" s="33"/>
      <c r="D85" s="34"/>
      <c r="E85" s="35"/>
      <c r="F85" s="36"/>
      <c r="G85" s="36"/>
      <c r="H85" s="37">
        <f t="shared" si="3"/>
        <v>0</v>
      </c>
      <c r="I85" s="38" t="str">
        <f t="shared" si="2"/>
        <v/>
      </c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s="21" customFormat="1" ht="20.100000000000001" customHeight="1" x14ac:dyDescent="0.2">
      <c r="A86" s="31"/>
      <c r="B86" s="32"/>
      <c r="C86" s="33"/>
      <c r="D86" s="34"/>
      <c r="E86" s="35"/>
      <c r="F86" s="36"/>
      <c r="G86" s="36"/>
      <c r="H86" s="37">
        <f t="shared" si="3"/>
        <v>0</v>
      </c>
      <c r="I86" s="38" t="str">
        <f t="shared" si="2"/>
        <v/>
      </c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s="21" customFormat="1" ht="20.100000000000001" customHeight="1" x14ac:dyDescent="0.2">
      <c r="A87" s="31"/>
      <c r="B87" s="32"/>
      <c r="C87" s="33"/>
      <c r="D87" s="34"/>
      <c r="E87" s="35"/>
      <c r="F87" s="36"/>
      <c r="G87" s="36"/>
      <c r="H87" s="37">
        <f t="shared" si="3"/>
        <v>0</v>
      </c>
      <c r="I87" s="38" t="str">
        <f t="shared" si="2"/>
        <v/>
      </c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s="21" customFormat="1" ht="20.100000000000001" customHeight="1" x14ac:dyDescent="0.2">
      <c r="A88" s="31"/>
      <c r="B88" s="32"/>
      <c r="C88" s="33"/>
      <c r="D88" s="34"/>
      <c r="E88" s="35"/>
      <c r="F88" s="36"/>
      <c r="G88" s="36"/>
      <c r="H88" s="37">
        <f t="shared" si="3"/>
        <v>0</v>
      </c>
      <c r="I88" s="38" t="str">
        <f t="shared" si="2"/>
        <v/>
      </c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s="21" customFormat="1" ht="20.100000000000001" customHeight="1" x14ac:dyDescent="0.2">
      <c r="A89" s="31"/>
      <c r="B89" s="32"/>
      <c r="C89" s="33"/>
      <c r="D89" s="34"/>
      <c r="E89" s="35"/>
      <c r="F89" s="36"/>
      <c r="G89" s="36"/>
      <c r="H89" s="37">
        <f t="shared" si="3"/>
        <v>0</v>
      </c>
      <c r="I89" s="38" t="str">
        <f t="shared" si="2"/>
        <v/>
      </c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s="21" customFormat="1" ht="20.100000000000001" customHeight="1" x14ac:dyDescent="0.2">
      <c r="A90" s="31"/>
      <c r="B90" s="32"/>
      <c r="C90" s="33"/>
      <c r="D90" s="34"/>
      <c r="E90" s="35"/>
      <c r="F90" s="36"/>
      <c r="G90" s="36"/>
      <c r="H90" s="37">
        <f t="shared" si="3"/>
        <v>0</v>
      </c>
      <c r="I90" s="38" t="str">
        <f t="shared" si="2"/>
        <v/>
      </c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s="21" customFormat="1" ht="20.100000000000001" customHeight="1" x14ac:dyDescent="0.2">
      <c r="A91" s="31"/>
      <c r="B91" s="32"/>
      <c r="C91" s="33"/>
      <c r="D91" s="34"/>
      <c r="E91" s="35"/>
      <c r="F91" s="36"/>
      <c r="G91" s="36"/>
      <c r="H91" s="37">
        <f t="shared" si="3"/>
        <v>0</v>
      </c>
      <c r="I91" s="38" t="str">
        <f t="shared" si="2"/>
        <v/>
      </c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s="21" customFormat="1" ht="20.100000000000001" customHeight="1" x14ac:dyDescent="0.2">
      <c r="A92" s="31"/>
      <c r="B92" s="32"/>
      <c r="C92" s="33"/>
      <c r="D92" s="34"/>
      <c r="E92" s="35"/>
      <c r="F92" s="36"/>
      <c r="G92" s="36"/>
      <c r="H92" s="37">
        <f t="shared" si="3"/>
        <v>0</v>
      </c>
      <c r="I92" s="38" t="str">
        <f t="shared" si="2"/>
        <v/>
      </c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s="21" customFormat="1" ht="20.100000000000001" customHeight="1" x14ac:dyDescent="0.2">
      <c r="A93" s="31"/>
      <c r="B93" s="32"/>
      <c r="C93" s="33"/>
      <c r="D93" s="34"/>
      <c r="E93" s="35"/>
      <c r="F93" s="36"/>
      <c r="G93" s="36"/>
      <c r="H93" s="37">
        <f t="shared" si="3"/>
        <v>0</v>
      </c>
      <c r="I93" s="38" t="str">
        <f t="shared" si="2"/>
        <v/>
      </c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s="21" customFormat="1" ht="20.100000000000001" customHeight="1" x14ac:dyDescent="0.2">
      <c r="A94" s="31"/>
      <c r="B94" s="32"/>
      <c r="C94" s="33"/>
      <c r="D94" s="34"/>
      <c r="E94" s="35"/>
      <c r="F94" s="36"/>
      <c r="G94" s="36"/>
      <c r="H94" s="37">
        <f t="shared" si="3"/>
        <v>0</v>
      </c>
      <c r="I94" s="38" t="str">
        <f t="shared" si="2"/>
        <v/>
      </c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s="21" customFormat="1" ht="20.100000000000001" customHeight="1" x14ac:dyDescent="0.2">
      <c r="A95" s="31"/>
      <c r="B95" s="32"/>
      <c r="C95" s="33"/>
      <c r="D95" s="34"/>
      <c r="E95" s="35"/>
      <c r="F95" s="36"/>
      <c r="G95" s="36"/>
      <c r="H95" s="37">
        <f t="shared" si="3"/>
        <v>0</v>
      </c>
      <c r="I95" s="38" t="str">
        <f t="shared" si="2"/>
        <v/>
      </c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s="21" customFormat="1" ht="20.100000000000001" customHeight="1" x14ac:dyDescent="0.2">
      <c r="A96" s="31"/>
      <c r="B96" s="32"/>
      <c r="C96" s="33"/>
      <c r="D96" s="34"/>
      <c r="E96" s="35"/>
      <c r="F96" s="36"/>
      <c r="G96" s="36"/>
      <c r="H96" s="37">
        <f t="shared" si="3"/>
        <v>0</v>
      </c>
      <c r="I96" s="38" t="str">
        <f t="shared" si="2"/>
        <v/>
      </c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s="21" customFormat="1" ht="20.100000000000001" customHeight="1" x14ac:dyDescent="0.2">
      <c r="A97" s="31"/>
      <c r="B97" s="32"/>
      <c r="C97" s="33"/>
      <c r="D97" s="34"/>
      <c r="E97" s="35"/>
      <c r="F97" s="36"/>
      <c r="G97" s="36"/>
      <c r="H97" s="37">
        <f t="shared" si="3"/>
        <v>0</v>
      </c>
      <c r="I97" s="38" t="str">
        <f t="shared" si="2"/>
        <v/>
      </c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s="21" customFormat="1" ht="20.100000000000001" customHeight="1" x14ac:dyDescent="0.2">
      <c r="A98" s="31"/>
      <c r="B98" s="32"/>
      <c r="C98" s="33"/>
      <c r="D98" s="34"/>
      <c r="E98" s="35"/>
      <c r="F98" s="36"/>
      <c r="G98" s="36"/>
      <c r="H98" s="37">
        <f t="shared" si="3"/>
        <v>0</v>
      </c>
      <c r="I98" s="38" t="str">
        <f t="shared" si="2"/>
        <v/>
      </c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s="21" customFormat="1" ht="20.100000000000001" customHeight="1" x14ac:dyDescent="0.2">
      <c r="A99" s="31"/>
      <c r="B99" s="32"/>
      <c r="C99" s="33"/>
      <c r="D99" s="34"/>
      <c r="E99" s="35"/>
      <c r="F99" s="36"/>
      <c r="G99" s="36"/>
      <c r="H99" s="37">
        <f t="shared" si="3"/>
        <v>0</v>
      </c>
      <c r="I99" s="38" t="str">
        <f t="shared" si="2"/>
        <v/>
      </c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s="21" customFormat="1" ht="20.100000000000001" customHeight="1" x14ac:dyDescent="0.2">
      <c r="A100" s="31"/>
      <c r="B100" s="32"/>
      <c r="C100" s="33"/>
      <c r="D100" s="34"/>
      <c r="E100" s="35"/>
      <c r="F100" s="36"/>
      <c r="G100" s="36"/>
      <c r="H100" s="37">
        <f t="shared" si="3"/>
        <v>0</v>
      </c>
      <c r="I100" s="38" t="str">
        <f t="shared" si="2"/>
        <v/>
      </c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s="21" customFormat="1" ht="20.100000000000001" customHeight="1" x14ac:dyDescent="0.2">
      <c r="A101" s="31"/>
      <c r="B101" s="32"/>
      <c r="C101" s="33"/>
      <c r="D101" s="34"/>
      <c r="E101" s="35"/>
      <c r="F101" s="36"/>
      <c r="G101" s="36"/>
      <c r="H101" s="37">
        <f t="shared" si="3"/>
        <v>0</v>
      </c>
      <c r="I101" s="38" t="str">
        <f t="shared" si="2"/>
        <v/>
      </c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s="21" customFormat="1" ht="20.100000000000001" customHeight="1" x14ac:dyDescent="0.2">
      <c r="A102" s="31"/>
      <c r="B102" s="32"/>
      <c r="C102" s="33"/>
      <c r="D102" s="34"/>
      <c r="E102" s="35"/>
      <c r="F102" s="36"/>
      <c r="G102" s="36"/>
      <c r="H102" s="37">
        <f t="shared" si="3"/>
        <v>0</v>
      </c>
      <c r="I102" s="38" t="str">
        <f t="shared" si="2"/>
        <v/>
      </c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s="21" customFormat="1" ht="20.100000000000001" customHeight="1" x14ac:dyDescent="0.2">
      <c r="A103" s="31"/>
      <c r="B103" s="32"/>
      <c r="C103" s="33"/>
      <c r="D103" s="34"/>
      <c r="E103" s="35"/>
      <c r="F103" s="36"/>
      <c r="G103" s="36"/>
      <c r="H103" s="37">
        <f t="shared" si="3"/>
        <v>0</v>
      </c>
      <c r="I103" s="38" t="str">
        <f t="shared" si="2"/>
        <v/>
      </c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s="21" customFormat="1" ht="20.100000000000001" customHeight="1" x14ac:dyDescent="0.2">
      <c r="A104" s="31"/>
      <c r="B104" s="32"/>
      <c r="C104" s="33"/>
      <c r="D104" s="34"/>
      <c r="E104" s="35"/>
      <c r="F104" s="36"/>
      <c r="G104" s="36"/>
      <c r="H104" s="37">
        <f t="shared" si="3"/>
        <v>0</v>
      </c>
      <c r="I104" s="38" t="str">
        <f t="shared" si="2"/>
        <v/>
      </c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s="21" customFormat="1" ht="20.100000000000001" customHeight="1" x14ac:dyDescent="0.2">
      <c r="A105" s="31"/>
      <c r="B105" s="32"/>
      <c r="C105" s="33"/>
      <c r="D105" s="34"/>
      <c r="E105" s="35"/>
      <c r="F105" s="36"/>
      <c r="G105" s="36"/>
      <c r="H105" s="37">
        <f t="shared" si="3"/>
        <v>0</v>
      </c>
      <c r="I105" s="38" t="str">
        <f t="shared" si="2"/>
        <v/>
      </c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s="21" customFormat="1" ht="20.100000000000001" customHeight="1" x14ac:dyDescent="0.2">
      <c r="A106" s="31"/>
      <c r="B106" s="32"/>
      <c r="C106" s="33"/>
      <c r="D106" s="34"/>
      <c r="E106" s="35"/>
      <c r="F106" s="36"/>
      <c r="G106" s="36"/>
      <c r="H106" s="37">
        <f t="shared" si="3"/>
        <v>0</v>
      </c>
      <c r="I106" s="38" t="str">
        <f t="shared" si="2"/>
        <v/>
      </c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s="21" customFormat="1" ht="20.100000000000001" customHeight="1" x14ac:dyDescent="0.2">
      <c r="A107" s="31"/>
      <c r="B107" s="32"/>
      <c r="C107" s="33"/>
      <c r="D107" s="34"/>
      <c r="E107" s="35"/>
      <c r="F107" s="36"/>
      <c r="G107" s="36"/>
      <c r="H107" s="37">
        <f t="shared" si="3"/>
        <v>0</v>
      </c>
      <c r="I107" s="38" t="str">
        <f t="shared" si="2"/>
        <v/>
      </c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s="21" customFormat="1" ht="20.100000000000001" customHeight="1" x14ac:dyDescent="0.2">
      <c r="A108" s="31"/>
      <c r="B108" s="32"/>
      <c r="C108" s="33"/>
      <c r="D108" s="34"/>
      <c r="E108" s="35"/>
      <c r="F108" s="36"/>
      <c r="G108" s="36"/>
      <c r="H108" s="37">
        <f t="shared" si="3"/>
        <v>0</v>
      </c>
      <c r="I108" s="38" t="str">
        <f t="shared" si="2"/>
        <v/>
      </c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s="21" customFormat="1" ht="20.100000000000001" customHeight="1" x14ac:dyDescent="0.2">
      <c r="A109" s="31"/>
      <c r="B109" s="32"/>
      <c r="C109" s="33"/>
      <c r="D109" s="34"/>
      <c r="E109" s="35"/>
      <c r="F109" s="36"/>
      <c r="G109" s="36"/>
      <c r="H109" s="37">
        <f t="shared" si="3"/>
        <v>0</v>
      </c>
      <c r="I109" s="38" t="str">
        <f t="shared" si="2"/>
        <v/>
      </c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s="21" customFormat="1" ht="20.100000000000001" customHeight="1" x14ac:dyDescent="0.2">
      <c r="A110" s="31"/>
      <c r="B110" s="32"/>
      <c r="C110" s="33"/>
      <c r="D110" s="34"/>
      <c r="E110" s="35"/>
      <c r="F110" s="36"/>
      <c r="G110" s="36"/>
      <c r="H110" s="37">
        <f t="shared" si="3"/>
        <v>0</v>
      </c>
      <c r="I110" s="38" t="str">
        <f t="shared" si="2"/>
        <v/>
      </c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s="21" customFormat="1" ht="20.100000000000001" customHeight="1" x14ac:dyDescent="0.2">
      <c r="A111" s="31"/>
      <c r="B111" s="32"/>
      <c r="C111" s="33"/>
      <c r="D111" s="34"/>
      <c r="E111" s="35"/>
      <c r="F111" s="36"/>
      <c r="G111" s="36"/>
      <c r="H111" s="37">
        <f t="shared" si="3"/>
        <v>0</v>
      </c>
      <c r="I111" s="38" t="str">
        <f t="shared" si="2"/>
        <v/>
      </c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s="21" customFormat="1" ht="20.100000000000001" customHeight="1" x14ac:dyDescent="0.2">
      <c r="A112" s="31"/>
      <c r="B112" s="32"/>
      <c r="C112" s="33"/>
      <c r="D112" s="34"/>
      <c r="E112" s="35"/>
      <c r="F112" s="36"/>
      <c r="G112" s="36"/>
      <c r="H112" s="37">
        <f t="shared" si="3"/>
        <v>0</v>
      </c>
      <c r="I112" s="38" t="str">
        <f t="shared" si="2"/>
        <v/>
      </c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s="21" customFormat="1" ht="20.100000000000001" customHeight="1" x14ac:dyDescent="0.2">
      <c r="A113" s="31"/>
      <c r="B113" s="32"/>
      <c r="C113" s="33"/>
      <c r="D113" s="34"/>
      <c r="E113" s="35"/>
      <c r="F113" s="36"/>
      <c r="G113" s="36"/>
      <c r="H113" s="37">
        <f t="shared" si="3"/>
        <v>0</v>
      </c>
      <c r="I113" s="38" t="str">
        <f t="shared" si="2"/>
        <v/>
      </c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s="21" customFormat="1" ht="20.100000000000001" customHeight="1" x14ac:dyDescent="0.2">
      <c r="A114" s="31"/>
      <c r="B114" s="32"/>
      <c r="C114" s="33"/>
      <c r="D114" s="34"/>
      <c r="E114" s="35"/>
      <c r="F114" s="36"/>
      <c r="G114" s="36"/>
      <c r="H114" s="37">
        <f t="shared" si="3"/>
        <v>0</v>
      </c>
      <c r="I114" s="38" t="str">
        <f t="shared" si="2"/>
        <v/>
      </c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s="21" customFormat="1" ht="20.100000000000001" customHeight="1" x14ac:dyDescent="0.2">
      <c r="A115" s="31"/>
      <c r="B115" s="32"/>
      <c r="C115" s="33"/>
      <c r="D115" s="34"/>
      <c r="E115" s="35"/>
      <c r="F115" s="36"/>
      <c r="G115" s="36"/>
      <c r="H115" s="37">
        <f t="shared" si="3"/>
        <v>0</v>
      </c>
      <c r="I115" s="38" t="str">
        <f t="shared" si="2"/>
        <v/>
      </c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s="21" customFormat="1" ht="20.100000000000001" customHeight="1" x14ac:dyDescent="0.2">
      <c r="A116" s="31"/>
      <c r="B116" s="32"/>
      <c r="C116" s="33"/>
      <c r="D116" s="34"/>
      <c r="E116" s="35"/>
      <c r="F116" s="36"/>
      <c r="G116" s="36"/>
      <c r="H116" s="37">
        <f t="shared" si="3"/>
        <v>0</v>
      </c>
      <c r="I116" s="38" t="str">
        <f t="shared" si="2"/>
        <v/>
      </c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s="21" customFormat="1" ht="20.100000000000001" customHeight="1" x14ac:dyDescent="0.2">
      <c r="A117" s="31"/>
      <c r="B117" s="32"/>
      <c r="C117" s="33"/>
      <c r="D117" s="34"/>
      <c r="E117" s="35"/>
      <c r="F117" s="36"/>
      <c r="G117" s="36"/>
      <c r="H117" s="37">
        <f t="shared" si="3"/>
        <v>0</v>
      </c>
      <c r="I117" s="38" t="str">
        <f t="shared" si="2"/>
        <v/>
      </c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s="21" customFormat="1" ht="20.100000000000001" customHeight="1" x14ac:dyDescent="0.2">
      <c r="A118" s="31"/>
      <c r="B118" s="32"/>
      <c r="C118" s="33"/>
      <c r="D118" s="34"/>
      <c r="E118" s="35"/>
      <c r="F118" s="36"/>
      <c r="G118" s="36"/>
      <c r="H118" s="37">
        <f t="shared" si="3"/>
        <v>0</v>
      </c>
      <c r="I118" s="38" t="str">
        <f t="shared" si="2"/>
        <v/>
      </c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s="21" customFormat="1" ht="20.100000000000001" customHeight="1" x14ac:dyDescent="0.2">
      <c r="A119" s="31"/>
      <c r="B119" s="32"/>
      <c r="C119" s="33"/>
      <c r="D119" s="34"/>
      <c r="E119" s="35"/>
      <c r="F119" s="36"/>
      <c r="G119" s="36"/>
      <c r="H119" s="37">
        <f t="shared" si="3"/>
        <v>0</v>
      </c>
      <c r="I119" s="38" t="str">
        <f t="shared" si="2"/>
        <v/>
      </c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s="21" customFormat="1" ht="20.100000000000001" customHeight="1" x14ac:dyDescent="0.2">
      <c r="A120" s="31"/>
      <c r="B120" s="32"/>
      <c r="C120" s="33"/>
      <c r="D120" s="34"/>
      <c r="E120" s="35"/>
      <c r="F120" s="36"/>
      <c r="G120" s="36"/>
      <c r="H120" s="37">
        <f t="shared" si="3"/>
        <v>0</v>
      </c>
      <c r="I120" s="38" t="str">
        <f t="shared" si="2"/>
        <v/>
      </c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s="21" customFormat="1" ht="20.100000000000001" customHeight="1" x14ac:dyDescent="0.2">
      <c r="A121" s="31"/>
      <c r="B121" s="32"/>
      <c r="C121" s="33"/>
      <c r="D121" s="34"/>
      <c r="E121" s="35"/>
      <c r="F121" s="36"/>
      <c r="G121" s="36"/>
      <c r="H121" s="37">
        <f t="shared" si="3"/>
        <v>0</v>
      </c>
      <c r="I121" s="38" t="str">
        <f t="shared" si="2"/>
        <v/>
      </c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s="21" customFormat="1" ht="20.100000000000001" customHeight="1" x14ac:dyDescent="0.2">
      <c r="A122" s="31"/>
      <c r="B122" s="32"/>
      <c r="C122" s="33"/>
      <c r="D122" s="34"/>
      <c r="E122" s="35"/>
      <c r="F122" s="36"/>
      <c r="G122" s="36"/>
      <c r="H122" s="37">
        <f t="shared" si="3"/>
        <v>0</v>
      </c>
      <c r="I122" s="38" t="str">
        <f t="shared" si="2"/>
        <v/>
      </c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s="21" customFormat="1" ht="20.100000000000001" customHeight="1" x14ac:dyDescent="0.2">
      <c r="A123" s="31"/>
      <c r="B123" s="32"/>
      <c r="C123" s="33"/>
      <c r="D123" s="34"/>
      <c r="E123" s="35"/>
      <c r="F123" s="36"/>
      <c r="G123" s="36"/>
      <c r="H123" s="37">
        <f t="shared" si="3"/>
        <v>0</v>
      </c>
      <c r="I123" s="38" t="str">
        <f t="shared" si="2"/>
        <v/>
      </c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s="21" customFormat="1" ht="20.100000000000001" customHeight="1" x14ac:dyDescent="0.2">
      <c r="A124" s="31"/>
      <c r="B124" s="32"/>
      <c r="C124" s="33"/>
      <c r="D124" s="34"/>
      <c r="E124" s="35"/>
      <c r="F124" s="36"/>
      <c r="G124" s="36"/>
      <c r="H124" s="37">
        <f t="shared" si="3"/>
        <v>0</v>
      </c>
      <c r="I124" s="38" t="str">
        <f t="shared" si="2"/>
        <v/>
      </c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s="21" customFormat="1" ht="20.100000000000001" customHeight="1" x14ac:dyDescent="0.2">
      <c r="A125" s="31"/>
      <c r="B125" s="32"/>
      <c r="C125" s="33"/>
      <c r="D125" s="34"/>
      <c r="E125" s="35"/>
      <c r="F125" s="36"/>
      <c r="G125" s="36"/>
      <c r="H125" s="37">
        <f t="shared" si="3"/>
        <v>0</v>
      </c>
      <c r="I125" s="38" t="str">
        <f t="shared" si="2"/>
        <v/>
      </c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s="21" customFormat="1" ht="20.100000000000001" customHeight="1" x14ac:dyDescent="0.2">
      <c r="A126" s="31"/>
      <c r="B126" s="32"/>
      <c r="C126" s="33"/>
      <c r="D126" s="34"/>
      <c r="E126" s="35"/>
      <c r="F126" s="36"/>
      <c r="G126" s="36"/>
      <c r="H126" s="37">
        <f t="shared" si="3"/>
        <v>0</v>
      </c>
      <c r="I126" s="38" t="str">
        <f t="shared" si="2"/>
        <v/>
      </c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s="21" customFormat="1" ht="20.100000000000001" customHeight="1" x14ac:dyDescent="0.2">
      <c r="A127" s="31"/>
      <c r="B127" s="32"/>
      <c r="C127" s="33"/>
      <c r="D127" s="34"/>
      <c r="E127" s="35"/>
      <c r="F127" s="36"/>
      <c r="G127" s="36"/>
      <c r="H127" s="37">
        <f t="shared" si="3"/>
        <v>0</v>
      </c>
      <c r="I127" s="38" t="str">
        <f t="shared" si="2"/>
        <v/>
      </c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s="21" customFormat="1" ht="20.100000000000001" customHeight="1" x14ac:dyDescent="0.2">
      <c r="A128" s="31"/>
      <c r="B128" s="32"/>
      <c r="C128" s="33"/>
      <c r="D128" s="34"/>
      <c r="E128" s="35"/>
      <c r="F128" s="36"/>
      <c r="G128" s="36"/>
      <c r="H128" s="37">
        <f t="shared" si="3"/>
        <v>0</v>
      </c>
      <c r="I128" s="38" t="str">
        <f t="shared" si="2"/>
        <v/>
      </c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s="21" customFormat="1" ht="20.100000000000001" customHeight="1" x14ac:dyDescent="0.2">
      <c r="A129" s="31"/>
      <c r="B129" s="32"/>
      <c r="C129" s="33"/>
      <c r="D129" s="34"/>
      <c r="E129" s="35"/>
      <c r="F129" s="36"/>
      <c r="G129" s="36"/>
      <c r="H129" s="37">
        <f t="shared" si="3"/>
        <v>0</v>
      </c>
      <c r="I129" s="38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s="21" customFormat="1" ht="20.100000000000001" customHeight="1" x14ac:dyDescent="0.2">
      <c r="A130" s="31"/>
      <c r="B130" s="32"/>
      <c r="C130" s="33"/>
      <c r="D130" s="34"/>
      <c r="E130" s="35"/>
      <c r="F130" s="36"/>
      <c r="G130" s="36"/>
      <c r="H130" s="37">
        <f t="shared" ref="H130:H138" si="4">IF(H129="","",H129+F130-G130)</f>
        <v>0</v>
      </c>
      <c r="I130" s="38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s="21" customFormat="1" ht="20.100000000000001" customHeight="1" x14ac:dyDescent="0.2">
      <c r="A131" s="31"/>
      <c r="B131" s="32"/>
      <c r="C131" s="33"/>
      <c r="D131" s="34"/>
      <c r="E131" s="35"/>
      <c r="F131" s="36"/>
      <c r="G131" s="36"/>
      <c r="H131" s="37">
        <f t="shared" si="4"/>
        <v>0</v>
      </c>
      <c r="I131" s="38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s="21" customFormat="1" ht="20.100000000000001" customHeight="1" x14ac:dyDescent="0.2">
      <c r="A132" s="31"/>
      <c r="B132" s="32"/>
      <c r="C132" s="33"/>
      <c r="D132" s="34"/>
      <c r="E132" s="35"/>
      <c r="F132" s="36"/>
      <c r="G132" s="36"/>
      <c r="H132" s="37">
        <f t="shared" si="4"/>
        <v>0</v>
      </c>
      <c r="I132" s="38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s="21" customFormat="1" ht="20.100000000000001" customHeight="1" x14ac:dyDescent="0.2">
      <c r="A133" s="31"/>
      <c r="B133" s="32"/>
      <c r="C133" s="33"/>
      <c r="D133" s="34"/>
      <c r="E133" s="35"/>
      <c r="F133" s="36"/>
      <c r="G133" s="36"/>
      <c r="H133" s="37">
        <f t="shared" si="4"/>
        <v>0</v>
      </c>
      <c r="I133" s="38" t="str">
        <f t="shared" ref="I133:I138" si="5">IF(D133&gt;2999,IF(D133&lt;4000,VLOOKUP(E133,$K$5:$L$10,2),IF(D133&gt;3999,IF(D133&lt;5000,VLOOKUP(E133,$K$12:$L$17,2),IF(D133&gt;4999,VLOOKUP(E133,$K$19:$L$24,2))))),"")</f>
        <v/>
      </c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s="21" customFormat="1" ht="20.100000000000001" customHeight="1" x14ac:dyDescent="0.2">
      <c r="A134" s="31"/>
      <c r="B134" s="32"/>
      <c r="C134" s="33"/>
      <c r="D134" s="34"/>
      <c r="E134" s="35"/>
      <c r="F134" s="36"/>
      <c r="G134" s="36"/>
      <c r="H134" s="37">
        <f t="shared" si="4"/>
        <v>0</v>
      </c>
      <c r="I134" s="38" t="str">
        <f t="shared" si="5"/>
        <v/>
      </c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s="21" customFormat="1" ht="20.100000000000001" customHeight="1" x14ac:dyDescent="0.2">
      <c r="A135" s="31"/>
      <c r="B135" s="32"/>
      <c r="C135" s="33"/>
      <c r="D135" s="34"/>
      <c r="E135" s="35"/>
      <c r="F135" s="36"/>
      <c r="G135" s="36"/>
      <c r="H135" s="37">
        <f t="shared" si="4"/>
        <v>0</v>
      </c>
      <c r="I135" s="38" t="str">
        <f t="shared" si="5"/>
        <v/>
      </c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s="21" customFormat="1" ht="20.100000000000001" customHeight="1" x14ac:dyDescent="0.2">
      <c r="A136" s="31"/>
      <c r="B136" s="32"/>
      <c r="C136" s="33"/>
      <c r="D136" s="34"/>
      <c r="E136" s="35"/>
      <c r="F136" s="36"/>
      <c r="G136" s="36"/>
      <c r="H136" s="37">
        <f t="shared" si="4"/>
        <v>0</v>
      </c>
      <c r="I136" s="38" t="str">
        <f t="shared" si="5"/>
        <v/>
      </c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s="21" customFormat="1" ht="20.100000000000001" customHeight="1" x14ac:dyDescent="0.2">
      <c r="A137" s="31"/>
      <c r="B137" s="32"/>
      <c r="C137" s="33"/>
      <c r="D137" s="34"/>
      <c r="E137" s="35"/>
      <c r="F137" s="36"/>
      <c r="G137" s="36"/>
      <c r="H137" s="37">
        <f t="shared" si="4"/>
        <v>0</v>
      </c>
      <c r="I137" s="38" t="str">
        <f t="shared" si="5"/>
        <v/>
      </c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s="21" customFormat="1" ht="20.100000000000001" customHeight="1" thickBot="1" x14ac:dyDescent="0.25">
      <c r="A138" s="31"/>
      <c r="B138" s="32"/>
      <c r="C138" s="33"/>
      <c r="D138" s="34"/>
      <c r="E138" s="35"/>
      <c r="F138" s="36"/>
      <c r="G138" s="36"/>
      <c r="H138" s="37">
        <f t="shared" si="4"/>
        <v>0</v>
      </c>
      <c r="I138" s="38" t="str">
        <f t="shared" si="5"/>
        <v/>
      </c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s="64" customFormat="1" ht="21.75" customHeight="1" thickBot="1" x14ac:dyDescent="0.25">
      <c r="A139" s="57"/>
      <c r="B139" s="58"/>
      <c r="C139" s="59" t="s">
        <v>47</v>
      </c>
      <c r="D139" s="60"/>
      <c r="E139" s="60"/>
      <c r="F139" s="61">
        <f>SUM(F5:F138)</f>
        <v>0</v>
      </c>
      <c r="G139" s="61">
        <f>SUM(G5:G138)</f>
        <v>0</v>
      </c>
      <c r="H139" s="62">
        <f>H138</f>
        <v>0</v>
      </c>
      <c r="I139" s="63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</row>
  </sheetData>
  <sheetProtection algorithmName="SHA-512" hashValue="kQNWETZdiyWezxc73cumIQJnohJ4ygNOXiFIU/H36sudXroBDhJAejznZmoVkyUFsIOZf8w/ovrqfwT839utUQ==" saltValue="BBTrHWIn7aOPJctmXGY4qg==" spinCount="100000" sheet="1" selectLockedCells="1"/>
  <mergeCells count="4">
    <mergeCell ref="A1:D1"/>
    <mergeCell ref="E1:H1"/>
    <mergeCell ref="A2:D2"/>
    <mergeCell ref="E2:H2"/>
  </mergeCells>
  <conditionalFormatting sqref="A2">
    <cfRule type="containsText" dxfId="27" priority="7" operator="containsText" text="Firma">
      <formula>NOT(ISERROR(SEARCH("Firma",A2)))</formula>
    </cfRule>
    <cfRule type="containsBlanks" dxfId="26" priority="8">
      <formula>LEN(TRIM(A2))=0</formula>
    </cfRule>
  </conditionalFormatting>
  <conditionalFormatting sqref="A1:B1">
    <cfRule type="containsText" dxfId="25" priority="1" operator="containsText" text="Kassabuch / Postbuch / Bankbuch">
      <formula>NOT(ISERROR(SEARCH("Kassabuch / Postbuch / Bankbuch",A1)))</formula>
    </cfRule>
    <cfRule type="containsBlanks" dxfId="24" priority="2">
      <formula>LEN(TRIM(A1))=0</formula>
    </cfRule>
  </conditionalFormatting>
  <conditionalFormatting sqref="H4:H139">
    <cfRule type="cellIs" dxfId="21" priority="10" operator="lessThan">
      <formula>0</formula>
    </cfRule>
  </conditionalFormatting>
  <dataValidations count="3">
    <dataValidation allowBlank="1" showErrorMessage="1" promptTitle="Firmenname" prompt="Kann im Arbeitsblatt &quot;Januar&quot; erfasst werden." sqref="E1:H1" xr:uid="{00000000-0002-0000-0800-000000000000}"/>
    <dataValidation allowBlank="1" showErrorMessage="1" sqref="A1:D1" xr:uid="{00000000-0002-0000-0800-000001000000}"/>
    <dataValidation type="list" allowBlank="1" showInputMessage="1" showErrorMessage="1" prompt="Choisir taux de TVA" sqref="E5:E138" xr:uid="{00000000-0002-0000-0800-000002000000}">
      <formula1>$K$4:$K$10</formula1>
    </dataValidation>
  </dataValidations>
  <pageMargins left="0.59055118110236227" right="0.19685039370078741" top="0.59055118110236227" bottom="0.78740157480314965" header="0.31496062992125984" footer="0.31496062992125984"/>
  <pageSetup paperSize="9" orientation="portrait" horizontalDpi="4294967292" r:id="rId1"/>
  <headerFooter alignWithMargins="0">
    <oddFooter>&amp;L&amp;G&amp;C&amp;"Segoe UI,Standard"&amp;9&amp;K1D71B8Bern | Biel/Bienne&amp;R&amp;"Segoe UI,Standard"&amp;K1D71B8Page &amp;P de &amp;N</oddFoot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text="Firma" id="{A7B0E736-350F-4718-A0E3-707E72413427}">
            <xm:f>NOT(ISERROR(SEARCH("Firma",Janvier!B2)))</xm:f>
            <x14:dxf>
              <font>
                <b/>
                <i val="0"/>
              </font>
              <fill>
                <patternFill>
                  <bgColor theme="3" tint="0.79998168889431442"/>
                </patternFill>
              </fill>
            </x14:dxf>
          </x14:cfRule>
          <x14:cfRule type="containsBlanks" priority="5" id="{DD4A21C5-058F-4230-A920-71C0C63D2E64}">
            <xm:f>LEN(TRIM(Janvier!B2))=0</xm:f>
            <x14:dxf>
              <fill>
                <patternFill>
                  <bgColor theme="3" tint="0.79998168889431442"/>
                </patternFill>
              </fill>
            </x14:dxf>
          </x14:cfRule>
          <xm:sqref>B2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date" allowBlank="1" showErrorMessage="1" errorTitle="Falsches Datum" error="Falsches Datum erfasst. Bitte korrigieren." xr:uid="{00000000-0002-0000-0800-000003000000}">
          <x14:formula1>
            <xm:f>'Setting Datum'!$B$18</xm:f>
          </x14:formula1>
          <x14:formula2>
            <xm:f>'Setting Datum'!$B$19</xm:f>
          </x14:formula2>
          <xm:sqref>A5:A138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24</vt:i4>
      </vt:variant>
    </vt:vector>
  </HeadingPairs>
  <TitlesOfParts>
    <vt:vector size="38" baseType="lpstr"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  <vt:lpstr>Read-Me</vt:lpstr>
      <vt:lpstr>Setting Datum</vt:lpstr>
      <vt:lpstr>Août!Druckbereich</vt:lpstr>
      <vt:lpstr>Avril!Druckbereich</vt:lpstr>
      <vt:lpstr>Décembre!Druckbereich</vt:lpstr>
      <vt:lpstr>Février!Druckbereich</vt:lpstr>
      <vt:lpstr>Janvier!Druckbereich</vt:lpstr>
      <vt:lpstr>Juillet!Druckbereich</vt:lpstr>
      <vt:lpstr>Juin!Druckbereich</vt:lpstr>
      <vt:lpstr>Mai!Druckbereich</vt:lpstr>
      <vt:lpstr>Mars!Druckbereich</vt:lpstr>
      <vt:lpstr>Novembre!Druckbereich</vt:lpstr>
      <vt:lpstr>Octobre!Druckbereich</vt:lpstr>
      <vt:lpstr>Septembre!Druckbereich</vt:lpstr>
      <vt:lpstr>Août!Drucktitel</vt:lpstr>
      <vt:lpstr>Avril!Drucktitel</vt:lpstr>
      <vt:lpstr>Décembre!Drucktitel</vt:lpstr>
      <vt:lpstr>Février!Drucktitel</vt:lpstr>
      <vt:lpstr>Janvier!Drucktitel</vt:lpstr>
      <vt:lpstr>Juillet!Drucktitel</vt:lpstr>
      <vt:lpstr>Juin!Drucktitel</vt:lpstr>
      <vt:lpstr>Mai!Drucktitel</vt:lpstr>
      <vt:lpstr>Mars!Drucktitel</vt:lpstr>
      <vt:lpstr>Novembre!Drucktitel</vt:lpstr>
      <vt:lpstr>Octobre!Drucktitel</vt:lpstr>
      <vt:lpstr>Septembre!Drucktitel</vt:lpstr>
    </vt:vector>
  </TitlesOfParts>
  <Company>Treuhand Zenklusen &amp; Marugg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D'Acquarica</dc:creator>
  <cp:lastModifiedBy>Cassandra Brunner</cp:lastModifiedBy>
  <cp:lastPrinted>2024-12-10T09:50:20Z</cp:lastPrinted>
  <dcterms:created xsi:type="dcterms:W3CDTF">1998-11-20T07:43:52Z</dcterms:created>
  <dcterms:modified xsi:type="dcterms:W3CDTF">2026-01-09T10:36:20Z</dcterms:modified>
</cp:coreProperties>
</file>