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  <sheet state="visible" name="2024" sheetId="2" r:id="rId5"/>
  </sheets>
  <definedNames>
    <definedName hidden="1" localSheetId="0" name="_xlnm._FilterDatabase">'2025'!$L$20:$L$30</definedName>
    <definedName hidden="1" localSheetId="1" name="_xlnm._FilterDatabase">'2024'!$L$20:$L$30</definedName>
  </definedNames>
  <calcPr/>
</workbook>
</file>

<file path=xl/sharedStrings.xml><?xml version="1.0" encoding="utf-8"?>
<sst xmlns="http://schemas.openxmlformats.org/spreadsheetml/2006/main" count="166" uniqueCount="45">
  <si>
    <t>Income</t>
  </si>
  <si>
    <t xml:space="preserve">January 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</si>
  <si>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</si>
  <si>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</si>
  <si>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</si>
  <si>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</si>
  <si>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</si>
  <si>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</si>
  <si>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</si>
  <si>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</si>
  <si>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</si>
  <si>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</si>
  <si>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</si>
  <si>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</si>
  <si>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Sales</t>
  </si>
  <si>
    <t>Refunds</t>
  </si>
  <si>
    <t>Total Income</t>
  </si>
  <si>
    <t>Cost of Goods</t>
  </si>
  <si>
    <t>Product Costs + Shipping</t>
  </si>
  <si>
    <t xml:space="preserve">Gross Profit </t>
  </si>
  <si>
    <t>Expenses</t>
  </si>
  <si>
    <t>TikTok</t>
  </si>
  <si>
    <t>Google</t>
  </si>
  <si>
    <t>Facebook</t>
  </si>
  <si>
    <t>Snapchat</t>
  </si>
  <si>
    <t>Pinterest</t>
  </si>
  <si>
    <t>Processing Fees</t>
  </si>
  <si>
    <t>Content Costs</t>
  </si>
  <si>
    <t xml:space="preserve">Shopify Bill </t>
  </si>
  <si>
    <t>Apps &amp; Software</t>
  </si>
  <si>
    <t>(Klaviyo, TripleWhale)</t>
  </si>
  <si>
    <t>Virtual Assistant(s)</t>
  </si>
  <si>
    <t>Email Agency</t>
  </si>
  <si>
    <t>Disputes &amp; Chargebacks</t>
  </si>
  <si>
    <t>*ADD MORE ROWS IF NEEDED*</t>
  </si>
  <si>
    <t>Total Expenses</t>
  </si>
  <si>
    <t>Profit</t>
  </si>
  <si>
    <t>Total Net Profit</t>
  </si>
  <si>
    <t>Net Profit</t>
  </si>
  <si>
    <t>Total Spent Per Traffic Source</t>
  </si>
  <si>
    <t>Google Adwords</t>
  </si>
  <si>
    <t>Tiktok</t>
  </si>
  <si>
    <t xml:space="preserve">Video </t>
  </si>
  <si>
    <t>Shopify Bill</t>
  </si>
  <si>
    <t>Consultancy Agency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</si>
</sst>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$]#,##0.00"/>
    <numFmt numFmtId="165" formatCode="&quot;$&quot;#,##0.00"/>
    <numFmt numFmtId="166" formatCode="&quot;$&quot;#,##0"/>
    <numFmt numFmtId="167" formatCode="_(&quot;$&quot;* #,##0.00_);_(&quot;$&quot;* \(#,##0.00\);_(&quot;$&quot;* &quot;-&quot;??_);_(@_)"/>
  </numFmts>
  <fonts count="15">
    <font>
      <sz val="10.0"/>
      <color rgb="FF000000"/>
      <name val="Calibri"/>
      <scheme val="minor"/>
    </font>
    <font>
      <b/>
      <sz val="12.0"/>
      <color rgb="FFFF9900"/>
      <name val="Montserrat"/>
    </font>
    <font>
      <color theme="1"/>
      <name val="Montserrat"/>
    </font>
    <font>
      <i/>
      <u/>
      <color theme="1"/>
      <name val="Montserrat"/>
    </font>
    <font>
      <b/>
      <color rgb="FFFFFFFF"/>
      <name val="Montserrat"/>
    </font>
    <font>
      <sz val="10.0"/>
      <color theme="1"/>
      <name val="Montserrat"/>
    </font>
    <font>
      <sz val="10.0"/>
      <color rgb="FF000000"/>
      <name val="Montserrat"/>
    </font>
    <font>
      <sz val="10.0"/>
      <color rgb="FF303030"/>
      <name val="Montserrat"/>
    </font>
    <font>
      <b/>
      <color theme="1"/>
      <name val="Montserrat"/>
    </font>
    <font>
      <b/>
      <color rgb="FF000000"/>
      <name val="Montserrat"/>
    </font>
    <font>
      <b/>
      <color rgb="FF303030"/>
      <name val="Montserrat"/>
    </font>
    <font>
      <b/>
      <sz val="10.0"/>
      <color theme="1"/>
      <name val="Montserrat"/>
    </font>
    <font>
      <sz val="9.0"/>
      <color theme="1"/>
      <name val="Arial"/>
    </font>
    <font>
      <color rgb="FF000000"/>
      <name val="Montserrat"/>
    </font>
    <font>
      <color rgb="FF303030"/>
      <name val="Montserrat"/>
    </font>
  </fonts>
  <fills count="7">
    <fill>
      <patternFill patternType="none"/>
    </fill>
    <fill>
      <patternFill patternType="lightGray"/>
    </fill>
    <fill>
      <patternFill patternType="solid">
        <fgColor rgb="FF680D6A"/>
        <bgColor rgb="FF680D6A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2" numFmtId="0" xfId="0" applyFont="1"/>
    <xf borderId="0" fillId="0" fontId="3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/>
    </xf>
    <xf borderId="0" fillId="2" fontId="4" numFmtId="0" xfId="0" applyAlignment="1" applyFill="1" applyFont="1">
      <alignment vertical="bottom"/>
    </xf>
    <xf borderId="0" fillId="2" fontId="4" numFmtId="0" xfId="0" applyAlignment="1" applyFont="1">
      <alignment readingOrder="0"/>
    </xf>
    <xf borderId="0" fillId="2" fontId="4" numFmtId="0" xfId="0" applyAlignment="1" applyFont="1">
      <alignment horizontal="right" vertical="bottom"/>
    </xf>
    <xf borderId="0" fillId="0" fontId="5" numFmtId="164" xfId="0" applyAlignment="1" applyFont="1" applyNumberFormat="1">
      <alignment readingOrder="0" shrinkToFit="0" wrapText="0"/>
    </xf>
    <xf borderId="0" fillId="3" fontId="6" numFmtId="164" xfId="0" applyAlignment="1" applyFill="1" applyFont="1" applyNumberFormat="1">
      <alignment horizontal="right" readingOrder="0" vertical="bottom"/>
    </xf>
    <xf borderId="0" fillId="0" fontId="5" numFmtId="164" xfId="0" applyAlignment="1" applyFont="1" applyNumberFormat="1">
      <alignment readingOrder="0"/>
    </xf>
    <xf borderId="0" fillId="4" fontId="7" numFmtId="164" xfId="0" applyAlignment="1" applyFill="1" applyFont="1" applyNumberFormat="1">
      <alignment horizontal="right" readingOrder="0" shrinkToFit="0" wrapText="0"/>
    </xf>
    <xf borderId="0" fillId="4" fontId="7" numFmtId="164" xfId="0" applyAlignment="1" applyFont="1" applyNumberFormat="1">
      <alignment horizontal="right" readingOrder="0"/>
    </xf>
    <xf borderId="0" fillId="3" fontId="7" numFmtId="164" xfId="0" applyAlignment="1" applyFont="1" applyNumberFormat="1">
      <alignment horizontal="right" readingOrder="0"/>
    </xf>
    <xf borderId="0" fillId="3" fontId="6" numFmtId="164" xfId="0" applyAlignment="1" applyFont="1" applyNumberFormat="1">
      <alignment horizontal="right" readingOrder="0"/>
    </xf>
    <xf borderId="0" fillId="5" fontId="5" numFmtId="164" xfId="0" applyAlignment="1" applyFill="1" applyFont="1" applyNumberFormat="1">
      <alignment readingOrder="0" vertical="bottom"/>
    </xf>
    <xf borderId="0" fillId="0" fontId="2" numFmtId="0" xfId="0" applyAlignment="1" applyFont="1">
      <alignment readingOrder="0" vertical="bottom"/>
    </xf>
    <xf borderId="0" fillId="3" fontId="7" numFmtId="164" xfId="0" applyAlignment="1" applyFont="1" applyNumberFormat="1">
      <alignment readingOrder="0" shrinkToFit="0" wrapText="0"/>
    </xf>
    <xf borderId="0" fillId="3" fontId="5" numFmtId="164" xfId="0" applyAlignment="1" applyFont="1" applyNumberFormat="1">
      <alignment horizontal="right" readingOrder="0" vertical="bottom"/>
    </xf>
    <xf borderId="0" fillId="5" fontId="8" numFmtId="0" xfId="0" applyAlignment="1" applyFont="1">
      <alignment vertical="bottom"/>
    </xf>
    <xf borderId="0" fillId="6" fontId="8" numFmtId="164" xfId="0" applyAlignment="1" applyFill="1" applyFont="1" applyNumberFormat="1">
      <alignment readingOrder="0" shrinkToFit="0" wrapText="0"/>
    </xf>
    <xf borderId="0" fillId="6" fontId="9" numFmtId="164" xfId="0" applyAlignment="1" applyFont="1" applyNumberFormat="1">
      <alignment horizontal="right" readingOrder="0" vertical="bottom"/>
    </xf>
    <xf borderId="0" fillId="6" fontId="8" numFmtId="164" xfId="0" applyAlignment="1" applyFont="1" applyNumberFormat="1">
      <alignment readingOrder="0"/>
    </xf>
    <xf borderId="0" fillId="6" fontId="10" numFmtId="164" xfId="0" applyAlignment="1" applyFont="1" applyNumberFormat="1">
      <alignment horizontal="right" readingOrder="0" shrinkToFit="0" wrapText="0"/>
    </xf>
    <xf borderId="0" fillId="6" fontId="10" numFmtId="164" xfId="0" applyAlignment="1" applyFont="1" applyNumberFormat="1">
      <alignment horizontal="right" readingOrder="0"/>
    </xf>
    <xf borderId="0" fillId="6" fontId="9" numFmtId="164" xfId="0" applyAlignment="1" applyFont="1" applyNumberFormat="1">
      <alignment horizontal="right" readingOrder="0"/>
    </xf>
    <xf borderId="0" fillId="6" fontId="8" numFmtId="164" xfId="0" applyAlignment="1" applyFont="1" applyNumberFormat="1">
      <alignment readingOrder="0" vertical="bottom"/>
    </xf>
    <xf borderId="0" fillId="0" fontId="6" numFmtId="164" xfId="0" applyAlignment="1" applyFont="1" applyNumberFormat="1">
      <alignment horizontal="right" readingOrder="0"/>
    </xf>
    <xf borderId="0" fillId="0" fontId="5" numFmtId="164" xfId="0" applyAlignment="1" applyFont="1" applyNumberFormat="1">
      <alignment readingOrder="0" vertical="bottom"/>
    </xf>
    <xf borderId="0" fillId="5" fontId="5" numFmtId="164" xfId="0" applyAlignment="1" applyFont="1" applyNumberFormat="1">
      <alignment horizontal="right" readingOrder="0" vertical="bottom"/>
    </xf>
    <xf borderId="0" fillId="5" fontId="11" numFmtId="164" xfId="0" applyAlignment="1" applyFont="1" applyNumberFormat="1">
      <alignment horizontal="right" vertical="bottom"/>
    </xf>
    <xf borderId="0" fillId="5" fontId="11" numFmtId="164" xfId="0" applyAlignment="1" applyFont="1" applyNumberFormat="1">
      <alignment readingOrder="0" vertical="bottom"/>
    </xf>
    <xf borderId="0" fillId="0" fontId="5" numFmtId="0" xfId="0" applyAlignment="1" applyFont="1">
      <alignment readingOrder="0" vertical="bottom"/>
    </xf>
    <xf borderId="0" fillId="0" fontId="2" numFmtId="165" xfId="0" applyAlignment="1" applyFont="1" applyNumberFormat="1">
      <alignment horizontal="right" readingOrder="0" vertical="bottom"/>
    </xf>
    <xf borderId="0" fillId="5" fontId="5" numFmtId="165" xfId="0" applyAlignment="1" applyFont="1" applyNumberFormat="1">
      <alignment horizontal="right" vertical="bottom"/>
    </xf>
    <xf borderId="0" fillId="0" fontId="5" numFmtId="0" xfId="0" applyFont="1"/>
    <xf borderId="0" fillId="0" fontId="5" numFmtId="0" xfId="0" applyAlignment="1" applyFont="1">
      <alignment readingOrder="0"/>
    </xf>
    <xf borderId="0" fillId="3" fontId="2" numFmtId="165" xfId="0" applyAlignment="1" applyFont="1" applyNumberFormat="1">
      <alignment horizontal="right" readingOrder="0" vertical="bottom"/>
    </xf>
    <xf borderId="0" fillId="0" fontId="2" numFmtId="166" xfId="0" applyAlignment="1" applyFont="1" applyNumberFormat="1">
      <alignment readingOrder="0"/>
    </xf>
    <xf borderId="0" fillId="0" fontId="5" numFmtId="0" xfId="0" applyAlignment="1" applyFont="1">
      <alignment vertical="bottom"/>
    </xf>
    <xf borderId="0" fillId="0" fontId="12" numFmtId="167" xfId="0" applyAlignment="1" applyFont="1" applyNumberFormat="1">
      <alignment horizontal="right"/>
    </xf>
    <xf borderId="0" fillId="3" fontId="7" numFmtId="165" xfId="0" applyAlignment="1" applyFont="1" applyNumberFormat="1">
      <alignment readingOrder="0"/>
    </xf>
    <xf borderId="0" fillId="0" fontId="13" numFmtId="0" xfId="0" applyAlignment="1" applyFont="1">
      <alignment readingOrder="0"/>
    </xf>
    <xf borderId="0" fillId="0" fontId="5" numFmtId="167" xfId="0" applyAlignment="1" applyFont="1" applyNumberFormat="1">
      <alignment horizontal="right" readingOrder="0"/>
    </xf>
    <xf borderId="0" fillId="0" fontId="5" numFmtId="167" xfId="0" applyAlignment="1" applyFont="1" applyNumberFormat="1">
      <alignment horizontal="right"/>
    </xf>
    <xf borderId="0" fillId="5" fontId="5" numFmtId="165" xfId="0" applyAlignment="1" applyFont="1" applyNumberFormat="1">
      <alignment horizontal="right" readingOrder="0" vertical="bottom"/>
    </xf>
    <xf borderId="0" fillId="5" fontId="11" numFmtId="165" xfId="0" applyAlignment="1" applyFont="1" applyNumberFormat="1">
      <alignment horizontal="right" vertical="bottom"/>
    </xf>
    <xf borderId="0" fillId="5" fontId="11" numFmtId="165" xfId="0" applyAlignment="1" applyFont="1" applyNumberFormat="1">
      <alignment horizontal="right" readingOrder="0" vertical="bottom"/>
    </xf>
    <xf borderId="0" fillId="3" fontId="2" numFmtId="0" xfId="0" applyAlignment="1" applyFont="1">
      <alignment vertical="bottom"/>
    </xf>
    <xf borderId="0" fillId="2" fontId="4" numFmtId="0" xfId="0" applyAlignment="1" applyFont="1">
      <alignment horizontal="right" readingOrder="0" vertical="bottom"/>
    </xf>
    <xf borderId="0" fillId="5" fontId="8" numFmtId="165" xfId="0" applyAlignment="1" applyFont="1" applyNumberFormat="1">
      <alignment horizontal="right" vertical="bottom"/>
    </xf>
    <xf borderId="0" fillId="5" fontId="8" numFmtId="165" xfId="0" applyAlignment="1" applyFont="1" applyNumberFormat="1">
      <alignment horizontal="right" readingOrder="0" vertical="bottom"/>
    </xf>
    <xf borderId="0" fillId="0" fontId="8" numFmtId="0" xfId="0" applyAlignment="1" applyFont="1">
      <alignment readingOrder="0"/>
    </xf>
    <xf borderId="0" fillId="2" fontId="4" numFmtId="0" xfId="0" applyFont="1"/>
    <xf borderId="0" fillId="0" fontId="2" numFmtId="165" xfId="0" applyFont="1" applyNumberFormat="1"/>
    <xf borderId="0" fillId="0" fontId="2" numFmtId="165" xfId="0" applyAlignment="1" applyFont="1" applyNumberFormat="1">
      <alignment readingOrder="0"/>
    </xf>
    <xf borderId="0" fillId="0" fontId="2" numFmtId="165" xfId="0" applyAlignment="1" applyFont="1" applyNumberFormat="1">
      <alignment horizontal="right" vertical="bottom"/>
    </xf>
    <xf borderId="0" fillId="0" fontId="2" numFmtId="2" xfId="0" applyAlignment="1" applyFont="1" applyNumberFormat="1">
      <alignment horizontal="right" vertical="bottom"/>
    </xf>
    <xf borderId="0" fillId="3" fontId="13" numFmtId="0" xfId="0" applyAlignment="1" applyFont="1">
      <alignment vertical="bottom"/>
    </xf>
    <xf borderId="0" fillId="3" fontId="13" numFmtId="165" xfId="0" applyAlignment="1" applyFont="1" applyNumberFormat="1">
      <alignment horizontal="right" vertical="bottom"/>
    </xf>
    <xf borderId="0" fillId="3" fontId="2" numFmtId="4" xfId="0" applyAlignment="1" applyFont="1" applyNumberFormat="1">
      <alignment horizontal="right" vertical="bottom"/>
    </xf>
    <xf borderId="0" fillId="0" fontId="2" numFmtId="164" xfId="0" applyAlignment="1" applyFont="1" applyNumberFormat="1">
      <alignment readingOrder="0" shrinkToFit="0" wrapText="0"/>
    </xf>
    <xf borderId="0" fillId="3" fontId="13" numFmtId="164" xfId="0" applyAlignment="1" applyFont="1" applyNumberFormat="1">
      <alignment horizontal="right" readingOrder="0" vertical="bottom"/>
    </xf>
    <xf borderId="0" fillId="0" fontId="2" numFmtId="164" xfId="0" applyAlignment="1" applyFont="1" applyNumberFormat="1">
      <alignment readingOrder="0"/>
    </xf>
    <xf borderId="0" fillId="4" fontId="14" numFmtId="164" xfId="0" applyAlignment="1" applyFont="1" applyNumberFormat="1">
      <alignment horizontal="right" readingOrder="0" shrinkToFit="0" wrapText="0"/>
    </xf>
    <xf borderId="0" fillId="4" fontId="14" numFmtId="164" xfId="0" applyAlignment="1" applyFont="1" applyNumberFormat="1">
      <alignment horizontal="right" readingOrder="0"/>
    </xf>
    <xf borderId="0" fillId="3" fontId="14" numFmtId="164" xfId="0" applyAlignment="1" applyFont="1" applyNumberFormat="1">
      <alignment horizontal="right" readingOrder="0"/>
    </xf>
    <xf borderId="0" fillId="3" fontId="13" numFmtId="164" xfId="0" applyAlignment="1" applyFont="1" applyNumberFormat="1">
      <alignment horizontal="right" readingOrder="0"/>
    </xf>
    <xf borderId="0" fillId="5" fontId="2" numFmtId="164" xfId="0" applyAlignment="1" applyFont="1" applyNumberFormat="1">
      <alignment readingOrder="0" vertical="bottom"/>
    </xf>
    <xf borderId="0" fillId="3" fontId="2" numFmtId="164" xfId="0" applyAlignment="1" applyFont="1" applyNumberFormat="1">
      <alignment horizontal="right" readingOrder="0" vertical="bottom"/>
    </xf>
    <xf borderId="0" fillId="0" fontId="13" numFmtId="164" xfId="0" applyAlignment="1" applyFont="1" applyNumberFormat="1">
      <alignment horizontal="right" readingOrder="0"/>
    </xf>
    <xf borderId="0" fillId="0" fontId="2" numFmtId="164" xfId="0" applyAlignment="1" applyFont="1" applyNumberFormat="1">
      <alignment readingOrder="0" vertical="bottom"/>
    </xf>
    <xf borderId="0" fillId="5" fontId="2" numFmtId="164" xfId="0" applyAlignment="1" applyFont="1" applyNumberFormat="1">
      <alignment horizontal="right" readingOrder="0" vertical="bottom"/>
    </xf>
    <xf borderId="0" fillId="5" fontId="8" numFmtId="164" xfId="0" applyAlignment="1" applyFont="1" applyNumberFormat="1">
      <alignment horizontal="right" vertical="bottom"/>
    </xf>
    <xf borderId="0" fillId="5" fontId="8" numFmtId="164" xfId="0" applyAlignment="1" applyFont="1" applyNumberFormat="1">
      <alignment readingOrder="0" vertical="bottom"/>
    </xf>
    <xf borderId="0" fillId="5" fontId="2" numFmtId="165" xfId="0" applyAlignment="1" applyFont="1" applyNumberFormat="1">
      <alignment horizontal="right" vertical="bottom"/>
    </xf>
    <xf borderId="0" fillId="0" fontId="12" numFmtId="167" xfId="0" applyAlignment="1" applyFont="1" applyNumberFormat="1">
      <alignment horizontal="right" readingOrder="0"/>
    </xf>
    <xf borderId="0" fillId="0" fontId="6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'2025'!$A$37:$A$41</c:f>
            </c:strRef>
          </c:cat>
          <c:val>
            <c:numRef>
              <c:f>'2025'!$B$37:$B$41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'2024'!$A$37:$A$41</c:f>
            </c:strRef>
          </c:cat>
          <c:val>
            <c:numRef>
              <c:f>'2024'!$B$37:$B$41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35</xdr:row>
      <xdr:rowOff>47625</xdr:rowOff>
    </xdr:from>
    <xdr:ext cx="5772150" cy="35814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35</xdr:row>
      <xdr:rowOff>47625</xdr:rowOff>
    </xdr:from>
    <xdr:ext cx="5772150" cy="35814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6"/>
      <c r="B3" s="7">
        <v>2025.0</v>
      </c>
      <c r="C3" s="7">
        <v>2025.0</v>
      </c>
      <c r="D3" s="7">
        <v>2025.0</v>
      </c>
      <c r="E3" s="7">
        <v>2025.0</v>
      </c>
      <c r="F3" s="7">
        <v>2025.0</v>
      </c>
      <c r="G3" s="7">
        <v>2025.0</v>
      </c>
      <c r="H3" s="7">
        <v>2025.0</v>
      </c>
      <c r="I3" s="7">
        <v>2025.0</v>
      </c>
      <c r="J3" s="7">
        <v>2025.0</v>
      </c>
      <c r="K3" s="7">
        <v>2025.0</v>
      </c>
      <c r="L3" s="7">
        <v>2025.0</v>
      </c>
      <c r="M3" s="7">
        <v>2025.0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8" t="s">
        <v>0</v>
      </c>
      <c r="B4" s="9" t="s">
        <v>1</v>
      </c>
      <c r="C4" s="9" t="s">
        <v>2</v>
      </c>
      <c r="D4" s="9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10" t="s">
        <v>13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6" t="s">
        <v>14</v>
      </c>
      <c r="B5" s="11">
        <v>13890.33</v>
      </c>
      <c r="C5" s="12">
        <v>16770.29</v>
      </c>
      <c r="D5" s="13">
        <v>20636.35</v>
      </c>
      <c r="E5" s="12">
        <v>27946.78</v>
      </c>
      <c r="F5" s="12"/>
      <c r="G5" s="14"/>
      <c r="H5" s="15"/>
      <c r="I5" s="16"/>
      <c r="J5" s="17"/>
      <c r="K5" s="15"/>
      <c r="L5" s="14"/>
      <c r="M5" s="14"/>
      <c r="N5" s="18">
        <f t="shared" ref="N5:N7" si="1">SUM(B5:M5)</f>
        <v>79243.75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9" t="s">
        <v>15</v>
      </c>
      <c r="B6" s="11">
        <v>292.39</v>
      </c>
      <c r="C6" s="12">
        <v>502.24</v>
      </c>
      <c r="D6" s="13">
        <v>334.22</v>
      </c>
      <c r="E6" s="12">
        <v>235.4</v>
      </c>
      <c r="F6" s="13"/>
      <c r="G6" s="12"/>
      <c r="H6" s="14"/>
      <c r="I6" s="14"/>
      <c r="J6" s="20"/>
      <c r="K6" s="21"/>
      <c r="L6" s="14"/>
      <c r="M6" s="14"/>
      <c r="N6" s="18">
        <f t="shared" si="1"/>
        <v>1364.25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2" t="s">
        <v>16</v>
      </c>
      <c r="B7" s="23">
        <f t="shared" ref="B7:E7" si="2">B5-B6</f>
        <v>13597.94</v>
      </c>
      <c r="C7" s="24">
        <f t="shared" si="2"/>
        <v>16268.05</v>
      </c>
      <c r="D7" s="25">
        <f t="shared" si="2"/>
        <v>20302.13</v>
      </c>
      <c r="E7" s="24">
        <f t="shared" si="2"/>
        <v>27711.38</v>
      </c>
      <c r="F7" s="24">
        <v>0.0</v>
      </c>
      <c r="G7" s="26">
        <v>0.0</v>
      </c>
      <c r="H7" s="27">
        <v>0.0</v>
      </c>
      <c r="I7" s="27">
        <v>0.0</v>
      </c>
      <c r="J7" s="28">
        <v>0.0</v>
      </c>
      <c r="K7" s="27">
        <v>0.0</v>
      </c>
      <c r="L7" s="26">
        <v>0.0</v>
      </c>
      <c r="M7" s="26">
        <v>0.0</v>
      </c>
      <c r="N7" s="29">
        <f t="shared" si="1"/>
        <v>77879.5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"/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2"/>
      <c r="B9" s="7">
        <v>2025.0</v>
      </c>
      <c r="C9" s="7">
        <v>2025.0</v>
      </c>
      <c r="D9" s="7">
        <v>2025.0</v>
      </c>
      <c r="E9" s="7">
        <v>2025.0</v>
      </c>
      <c r="F9" s="7">
        <v>2025.0</v>
      </c>
      <c r="G9" s="7">
        <v>2025.0</v>
      </c>
      <c r="H9" s="7">
        <v>2025.0</v>
      </c>
      <c r="I9" s="7">
        <v>2025.0</v>
      </c>
      <c r="J9" s="7">
        <v>2025.0</v>
      </c>
      <c r="K9" s="7">
        <v>2025.0</v>
      </c>
      <c r="L9" s="7">
        <v>2025.0</v>
      </c>
      <c r="M9" s="7">
        <v>2025.0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8" t="s">
        <v>17</v>
      </c>
      <c r="B10" s="9" t="s">
        <v>1</v>
      </c>
      <c r="C10" s="9" t="s">
        <v>2</v>
      </c>
      <c r="D10" s="9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10" t="s">
        <v>13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9" t="s">
        <v>18</v>
      </c>
      <c r="B11" s="7">
        <v>5061.85</v>
      </c>
      <c r="C11" s="12">
        <v>5394.83</v>
      </c>
      <c r="D11" s="12">
        <v>5715.15</v>
      </c>
      <c r="E11" s="12">
        <v>7789.42</v>
      </c>
      <c r="F11" s="12"/>
      <c r="G11" s="12"/>
      <c r="H11" s="30"/>
      <c r="I11" s="12"/>
      <c r="J11" s="12"/>
      <c r="K11" s="21"/>
      <c r="L11" s="13"/>
      <c r="M11" s="31"/>
      <c r="N11" s="32">
        <f t="shared" ref="N11:N12" si="4">SUM(B11:M11)</f>
        <v>23961.25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2" t="s">
        <v>19</v>
      </c>
      <c r="B12" s="33">
        <f t="shared" ref="B12:M12" si="3">MINUS(B7,B11)</f>
        <v>8536.09</v>
      </c>
      <c r="C12" s="33">
        <f t="shared" si="3"/>
        <v>10873.22</v>
      </c>
      <c r="D12" s="33">
        <f t="shared" si="3"/>
        <v>14586.98</v>
      </c>
      <c r="E12" s="33">
        <f t="shared" si="3"/>
        <v>19921.96</v>
      </c>
      <c r="F12" s="33">
        <f t="shared" si="3"/>
        <v>0</v>
      </c>
      <c r="G12" s="33">
        <f t="shared" si="3"/>
        <v>0</v>
      </c>
      <c r="H12" s="33">
        <f t="shared" si="3"/>
        <v>0</v>
      </c>
      <c r="I12" s="33">
        <f t="shared" si="3"/>
        <v>0</v>
      </c>
      <c r="J12" s="33">
        <f t="shared" si="3"/>
        <v>0</v>
      </c>
      <c r="K12" s="33">
        <f t="shared" si="3"/>
        <v>0</v>
      </c>
      <c r="L12" s="33">
        <f t="shared" si="3"/>
        <v>0</v>
      </c>
      <c r="M12" s="33">
        <f t="shared" si="3"/>
        <v>0</v>
      </c>
      <c r="N12" s="34">
        <f t="shared" si="4"/>
        <v>53918.25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2"/>
      <c r="B14" s="7">
        <v>2024.0</v>
      </c>
      <c r="C14" s="7">
        <v>2024.0</v>
      </c>
      <c r="D14" s="7">
        <v>2024.0</v>
      </c>
      <c r="E14" s="7">
        <v>2024.0</v>
      </c>
      <c r="F14" s="7">
        <v>2024.0</v>
      </c>
      <c r="G14" s="7">
        <v>2024.0</v>
      </c>
      <c r="H14" s="7">
        <v>2024.0</v>
      </c>
      <c r="I14" s="7">
        <v>2024.0</v>
      </c>
      <c r="J14" s="7">
        <v>2024.0</v>
      </c>
      <c r="K14" s="7">
        <v>2024.0</v>
      </c>
      <c r="L14" s="7">
        <v>2024.0</v>
      </c>
      <c r="M14" s="7">
        <v>2024.0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8" t="s">
        <v>20</v>
      </c>
      <c r="B15" s="9" t="s">
        <v>1</v>
      </c>
      <c r="C15" s="9" t="s">
        <v>2</v>
      </c>
      <c r="D15" s="9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10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5" t="s">
        <v>21</v>
      </c>
      <c r="B16" s="36">
        <v>0.0</v>
      </c>
      <c r="C16" s="36">
        <v>0.0</v>
      </c>
      <c r="D16" s="36">
        <v>0.0</v>
      </c>
      <c r="E16" s="36">
        <v>0.0</v>
      </c>
      <c r="F16" s="36">
        <v>0.0</v>
      </c>
      <c r="G16" s="36">
        <v>0.0</v>
      </c>
      <c r="H16" s="36">
        <v>0.0</v>
      </c>
      <c r="I16" s="36">
        <v>0.0</v>
      </c>
      <c r="J16" s="36">
        <v>0.0</v>
      </c>
      <c r="K16" s="36">
        <v>0.0</v>
      </c>
      <c r="L16" s="36">
        <v>0.0</v>
      </c>
      <c r="M16" s="36">
        <v>0.0</v>
      </c>
      <c r="N16" s="37">
        <f t="shared" ref="N16:N23" si="5">SUM(B16:M16)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8" t="s">
        <v>22</v>
      </c>
      <c r="B17" s="36">
        <v>0.0</v>
      </c>
      <c r="C17" s="36">
        <v>0.0</v>
      </c>
      <c r="D17" s="36">
        <v>0.0</v>
      </c>
      <c r="E17" s="36">
        <v>0.0</v>
      </c>
      <c r="F17" s="36">
        <v>0.0</v>
      </c>
      <c r="G17" s="36">
        <v>0.0</v>
      </c>
      <c r="H17" s="36">
        <v>0.0</v>
      </c>
      <c r="I17" s="36">
        <v>0.0</v>
      </c>
      <c r="J17" s="36">
        <v>0.0</v>
      </c>
      <c r="K17" s="36">
        <v>0.0</v>
      </c>
      <c r="L17" s="36">
        <v>0.0</v>
      </c>
      <c r="M17" s="36">
        <v>0.0</v>
      </c>
      <c r="N17" s="37">
        <f t="shared" si="5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9" t="s">
        <v>23</v>
      </c>
      <c r="B18" s="36">
        <v>6250.18</v>
      </c>
      <c r="C18" s="36">
        <v>7816.67</v>
      </c>
      <c r="D18" s="36">
        <v>10538.75</v>
      </c>
      <c r="E18" s="36">
        <v>14113.42</v>
      </c>
      <c r="F18" s="36"/>
      <c r="G18" s="36"/>
      <c r="H18" s="36"/>
      <c r="I18" s="36"/>
      <c r="J18" s="36"/>
      <c r="K18" s="40"/>
      <c r="L18" s="41"/>
      <c r="M18" s="41"/>
      <c r="N18" s="37">
        <f t="shared" si="5"/>
        <v>38719.02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8" t="s">
        <v>24</v>
      </c>
      <c r="B19" s="36">
        <v>0.0</v>
      </c>
      <c r="C19" s="36">
        <v>0.0</v>
      </c>
      <c r="D19" s="36">
        <v>0.0</v>
      </c>
      <c r="E19" s="36">
        <v>0.0</v>
      </c>
      <c r="F19" s="36">
        <v>0.0</v>
      </c>
      <c r="G19" s="36">
        <v>0.0</v>
      </c>
      <c r="H19" s="36">
        <v>0.0</v>
      </c>
      <c r="I19" s="36">
        <v>0.0</v>
      </c>
      <c r="J19" s="36">
        <v>0.0</v>
      </c>
      <c r="K19" s="36">
        <v>0.0</v>
      </c>
      <c r="L19" s="36">
        <v>0.0</v>
      </c>
      <c r="M19" s="36">
        <v>0.0</v>
      </c>
      <c r="N19" s="37">
        <f t="shared" si="5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9" t="s">
        <v>25</v>
      </c>
      <c r="B20" s="36">
        <v>0.0</v>
      </c>
      <c r="C20" s="36">
        <v>0.0</v>
      </c>
      <c r="D20" s="36">
        <v>0.0</v>
      </c>
      <c r="E20" s="36">
        <v>0.0</v>
      </c>
      <c r="F20" s="36">
        <v>0.0</v>
      </c>
      <c r="G20" s="36">
        <v>0.0</v>
      </c>
      <c r="H20" s="36">
        <v>0.0</v>
      </c>
      <c r="I20" s="36">
        <v>0.0</v>
      </c>
      <c r="J20" s="36">
        <v>0.0</v>
      </c>
      <c r="K20" s="36">
        <v>0.0</v>
      </c>
      <c r="L20" s="36">
        <v>0.0</v>
      </c>
      <c r="M20" s="36">
        <v>0.0</v>
      </c>
      <c r="N20" s="37">
        <f t="shared" si="5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42" t="s">
        <v>26</v>
      </c>
      <c r="B21" s="36">
        <v>573.71</v>
      </c>
      <c r="C21" s="36">
        <v>795.61</v>
      </c>
      <c r="D21" s="36">
        <v>874.71</v>
      </c>
      <c r="E21" s="36">
        <v>1180.76</v>
      </c>
      <c r="F21" s="43"/>
      <c r="G21" s="43"/>
      <c r="H21" s="43"/>
      <c r="I21" s="43"/>
      <c r="J21" s="43"/>
      <c r="K21" s="43"/>
      <c r="L21" s="43"/>
      <c r="M21" s="43"/>
      <c r="N21" s="37">
        <f t="shared" si="5"/>
        <v>3424.79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5" t="s">
        <v>27</v>
      </c>
      <c r="B22" s="36">
        <v>0.0</v>
      </c>
      <c r="C22" s="36">
        <v>0.0</v>
      </c>
      <c r="D22" s="36">
        <v>0.0</v>
      </c>
      <c r="E22" s="36">
        <v>0.0</v>
      </c>
      <c r="F22" s="36">
        <v>0.0</v>
      </c>
      <c r="G22" s="36">
        <v>0.0</v>
      </c>
      <c r="H22" s="36">
        <v>0.0</v>
      </c>
      <c r="I22" s="36">
        <v>0.0</v>
      </c>
      <c r="J22" s="36">
        <v>0.0</v>
      </c>
      <c r="K22" s="36">
        <v>0.0</v>
      </c>
      <c r="L22" s="36">
        <v>0.0</v>
      </c>
      <c r="M22" s="36">
        <v>0.0</v>
      </c>
      <c r="N22" s="37">
        <f t="shared" si="5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5" t="s">
        <v>28</v>
      </c>
      <c r="B23" s="36">
        <v>105.0</v>
      </c>
      <c r="C23" s="36">
        <v>105.0</v>
      </c>
      <c r="D23" s="36">
        <v>105.0</v>
      </c>
      <c r="E23" s="36">
        <v>105.0</v>
      </c>
      <c r="F23" s="36"/>
      <c r="G23" s="36"/>
      <c r="H23" s="36"/>
      <c r="I23" s="36"/>
      <c r="J23" s="36"/>
      <c r="K23" s="36"/>
      <c r="L23" s="36"/>
      <c r="M23" s="44"/>
      <c r="N23" s="37">
        <f t="shared" si="5"/>
        <v>420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42" t="s">
        <v>29</v>
      </c>
      <c r="B24" s="36">
        <v>81.98</v>
      </c>
      <c r="C24" s="36">
        <v>81.98</v>
      </c>
      <c r="D24" s="36">
        <v>81.98</v>
      </c>
      <c r="E24" s="36">
        <v>81.98</v>
      </c>
      <c r="F24" s="36"/>
      <c r="G24" s="36"/>
      <c r="H24" s="36"/>
      <c r="I24" s="36"/>
      <c r="J24" s="36"/>
      <c r="K24" s="36"/>
      <c r="L24" s="36"/>
      <c r="M24" s="36"/>
      <c r="N24" s="3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5" t="s">
        <v>30</v>
      </c>
      <c r="B25" s="36">
        <v>0.0</v>
      </c>
      <c r="C25" s="36">
        <v>0.0</v>
      </c>
      <c r="D25" s="36">
        <v>0.0</v>
      </c>
      <c r="E25" s="36">
        <v>0.0</v>
      </c>
      <c r="F25" s="36">
        <v>0.0</v>
      </c>
      <c r="G25" s="36">
        <v>0.0</v>
      </c>
      <c r="H25" s="36">
        <v>0.0</v>
      </c>
      <c r="I25" s="36">
        <v>0.0</v>
      </c>
      <c r="J25" s="36">
        <v>0.0</v>
      </c>
      <c r="K25" s="36">
        <v>0.0</v>
      </c>
      <c r="L25" s="36">
        <v>0.0</v>
      </c>
      <c r="M25" s="36">
        <v>0.0</v>
      </c>
      <c r="N25" s="37">
        <f t="shared" ref="N25:N27" si="6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2" t="s">
        <v>31</v>
      </c>
      <c r="B26" s="36">
        <v>141.27</v>
      </c>
      <c r="C26" s="36">
        <v>141.27</v>
      </c>
      <c r="D26" s="36">
        <v>141.27</v>
      </c>
      <c r="E26" s="36">
        <v>141.27</v>
      </c>
      <c r="F26" s="36"/>
      <c r="G26" s="36"/>
      <c r="H26" s="36"/>
      <c r="I26" s="36"/>
      <c r="J26" s="36"/>
      <c r="K26" s="36"/>
      <c r="L26" s="36"/>
      <c r="M26" s="36"/>
      <c r="N26" s="37">
        <f t="shared" si="6"/>
        <v>565.08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9" t="s">
        <v>32</v>
      </c>
      <c r="B27" s="36">
        <v>0.0</v>
      </c>
      <c r="C27" s="36">
        <v>0.0</v>
      </c>
      <c r="D27" s="36">
        <v>0.0</v>
      </c>
      <c r="E27" s="36">
        <v>0.0</v>
      </c>
      <c r="F27" s="36">
        <v>0.0</v>
      </c>
      <c r="G27" s="36">
        <v>0.0</v>
      </c>
      <c r="H27" s="36">
        <v>0.0</v>
      </c>
      <c r="I27" s="36">
        <v>0.0</v>
      </c>
      <c r="J27" s="36">
        <v>0.0</v>
      </c>
      <c r="K27" s="36">
        <v>0.0</v>
      </c>
      <c r="L27" s="36">
        <v>0.0</v>
      </c>
      <c r="M27" s="36">
        <v>0.0</v>
      </c>
      <c r="N27" s="37">
        <f t="shared" si="6"/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5" t="s">
        <v>33</v>
      </c>
      <c r="B28" s="46">
        <v>82.15</v>
      </c>
      <c r="C28" s="46">
        <v>111.98</v>
      </c>
      <c r="D28" s="46">
        <v>0.0</v>
      </c>
      <c r="E28" s="46">
        <v>99.93</v>
      </c>
      <c r="F28" s="47"/>
      <c r="G28" s="47"/>
      <c r="H28" s="47"/>
      <c r="I28" s="47"/>
      <c r="J28" s="47"/>
      <c r="K28" s="47"/>
      <c r="L28" s="47"/>
      <c r="M28" s="47"/>
      <c r="N28" s="48">
        <v>0.0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45" t="s">
        <v>34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37">
        <f t="shared" ref="N29:N30" si="8">SUM(B29:M29)</f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2" t="s">
        <v>35</v>
      </c>
      <c r="B30" s="49">
        <f t="shared" ref="B30:M30" si="7">SUM(B16:B29)</f>
        <v>7234.29</v>
      </c>
      <c r="C30" s="49">
        <f t="shared" si="7"/>
        <v>9052.51</v>
      </c>
      <c r="D30" s="49">
        <f t="shared" si="7"/>
        <v>11741.71</v>
      </c>
      <c r="E30" s="49">
        <f t="shared" si="7"/>
        <v>15722.36</v>
      </c>
      <c r="F30" s="49">
        <f t="shared" si="7"/>
        <v>0</v>
      </c>
      <c r="G30" s="49">
        <f t="shared" si="7"/>
        <v>0</v>
      </c>
      <c r="H30" s="49">
        <f t="shared" si="7"/>
        <v>0</v>
      </c>
      <c r="I30" s="49">
        <f t="shared" si="7"/>
        <v>0</v>
      </c>
      <c r="J30" s="49">
        <f t="shared" si="7"/>
        <v>0</v>
      </c>
      <c r="K30" s="49">
        <f t="shared" si="7"/>
        <v>0</v>
      </c>
      <c r="L30" s="49">
        <f t="shared" si="7"/>
        <v>0</v>
      </c>
      <c r="M30" s="49">
        <f t="shared" si="7"/>
        <v>0</v>
      </c>
      <c r="N30" s="50">
        <f t="shared" si="8"/>
        <v>43750.87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6"/>
      <c r="B31" s="6"/>
      <c r="C31" s="6"/>
      <c r="D31" s="6"/>
      <c r="E31" s="51"/>
      <c r="F31" s="51"/>
      <c r="G31" s="51"/>
      <c r="H31" s="51"/>
      <c r="I31" s="51"/>
      <c r="J31" s="6"/>
      <c r="K31" s="6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8" t="s">
        <v>36</v>
      </c>
      <c r="B32" s="9" t="s">
        <v>1</v>
      </c>
      <c r="C32" s="9" t="s">
        <v>2</v>
      </c>
      <c r="D32" s="9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8" t="s">
        <v>12</v>
      </c>
      <c r="N32" s="52" t="s">
        <v>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2" t="s">
        <v>38</v>
      </c>
      <c r="B33" s="53">
        <f t="shared" ref="B33:M33" si="9">MINUS(B12,B30)</f>
        <v>1301.8</v>
      </c>
      <c r="C33" s="53">
        <f t="shared" si="9"/>
        <v>1820.71</v>
      </c>
      <c r="D33" s="53">
        <f t="shared" si="9"/>
        <v>2845.27</v>
      </c>
      <c r="E33" s="53">
        <f t="shared" si="9"/>
        <v>4199.6</v>
      </c>
      <c r="F33" s="53">
        <f t="shared" si="9"/>
        <v>0</v>
      </c>
      <c r="G33" s="53">
        <f t="shared" si="9"/>
        <v>0</v>
      </c>
      <c r="H33" s="53">
        <f t="shared" si="9"/>
        <v>0</v>
      </c>
      <c r="I33" s="53">
        <f t="shared" si="9"/>
        <v>0</v>
      </c>
      <c r="J33" s="53">
        <f t="shared" si="9"/>
        <v>0</v>
      </c>
      <c r="K33" s="53">
        <f t="shared" si="9"/>
        <v>0</v>
      </c>
      <c r="L33" s="53">
        <f t="shared" si="9"/>
        <v>0</v>
      </c>
      <c r="M33" s="53">
        <f t="shared" si="9"/>
        <v>0</v>
      </c>
      <c r="N33" s="54">
        <f>SUM(B33:M33)</f>
        <v>10167.38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6" t="s">
        <v>39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2" t="s">
        <v>23</v>
      </c>
      <c r="B37" s="57">
        <f>SUM(N18)</f>
        <v>38719.02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40</v>
      </c>
      <c r="B38" s="57">
        <f>SUM(N17)</f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7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2" t="s">
        <v>41</v>
      </c>
      <c r="B39" s="58">
        <f>sum(N16)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7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2" t="s">
        <v>24</v>
      </c>
      <c r="B40" s="57">
        <f>SUM(N19)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7" t="s">
        <v>25</v>
      </c>
      <c r="B41" s="57">
        <f>sum(N20)</f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2"/>
      <c r="B42" s="5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1"/>
      <c r="B47" s="5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1"/>
      <c r="B48" s="6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6"/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61"/>
      <c r="B50" s="6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51"/>
      <c r="B51" s="6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</sheetData>
  <autoFilter ref="$L$20:$L$30"/>
  <mergeCells count="1">
    <mergeCell ref="A36:B36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6"/>
      <c r="B3" s="7">
        <v>2024.0</v>
      </c>
      <c r="C3" s="7">
        <v>2024.0</v>
      </c>
      <c r="D3" s="7">
        <v>2024.0</v>
      </c>
      <c r="E3" s="7">
        <v>2024.0</v>
      </c>
      <c r="F3" s="7">
        <v>2024.0</v>
      </c>
      <c r="G3" s="7">
        <v>2024.0</v>
      </c>
      <c r="H3" s="7">
        <v>2024.0</v>
      </c>
      <c r="I3" s="7">
        <v>2024.0</v>
      </c>
      <c r="J3" s="7">
        <v>2024.0</v>
      </c>
      <c r="K3" s="7">
        <v>2024.0</v>
      </c>
      <c r="L3" s="7">
        <v>2024.0</v>
      </c>
      <c r="M3" s="7">
        <v>2024.0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8" t="s">
        <v>0</v>
      </c>
      <c r="B4" s="9" t="s">
        <v>1</v>
      </c>
      <c r="C4" s="9" t="s">
        <v>2</v>
      </c>
      <c r="D4" s="9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10" t="s">
        <v>13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6" t="s">
        <v>14</v>
      </c>
      <c r="B5" s="64">
        <v>7395.37</v>
      </c>
      <c r="C5" s="65">
        <v>19650.58</v>
      </c>
      <c r="D5" s="66">
        <v>20782.33</v>
      </c>
      <c r="E5" s="65">
        <v>16408.81</v>
      </c>
      <c r="F5" s="65">
        <v>20385.56</v>
      </c>
      <c r="G5" s="67">
        <v>16701.42</v>
      </c>
      <c r="H5" s="68">
        <v>18861.01</v>
      </c>
      <c r="I5" s="69">
        <v>20057.21</v>
      </c>
      <c r="J5" s="70">
        <v>31755.22</v>
      </c>
      <c r="K5" s="68">
        <v>22184.66</v>
      </c>
      <c r="L5" s="67">
        <v>17567.13</v>
      </c>
      <c r="M5" s="67">
        <v>9643.87</v>
      </c>
      <c r="N5" s="71">
        <f t="shared" ref="N5:N7" si="1">SUM(B5:M5)</f>
        <v>221393.17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9" t="s">
        <v>15</v>
      </c>
      <c r="B6" s="64">
        <v>0.0</v>
      </c>
      <c r="C6" s="65">
        <v>0.0</v>
      </c>
      <c r="D6" s="66">
        <v>25.0</v>
      </c>
      <c r="E6" s="65">
        <v>112.48</v>
      </c>
      <c r="F6" s="66">
        <v>99.98</v>
      </c>
      <c r="G6" s="65">
        <v>59.99</v>
      </c>
      <c r="H6" s="67">
        <v>217.41</v>
      </c>
      <c r="I6" s="67">
        <v>189.87</v>
      </c>
      <c r="J6" s="20">
        <v>346.66</v>
      </c>
      <c r="K6" s="72">
        <v>298.66</v>
      </c>
      <c r="L6" s="67">
        <v>287.61</v>
      </c>
      <c r="M6" s="67">
        <v>278.43</v>
      </c>
      <c r="N6" s="71">
        <f t="shared" si="1"/>
        <v>1916.09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2" t="s">
        <v>16</v>
      </c>
      <c r="B7" s="23">
        <f t="shared" ref="B7:M7" si="2">B5-B6</f>
        <v>7395.37</v>
      </c>
      <c r="C7" s="24">
        <f t="shared" si="2"/>
        <v>19650.58</v>
      </c>
      <c r="D7" s="25">
        <f t="shared" si="2"/>
        <v>20757.33</v>
      </c>
      <c r="E7" s="24">
        <f t="shared" si="2"/>
        <v>16296.33</v>
      </c>
      <c r="F7" s="24">
        <f t="shared" si="2"/>
        <v>20285.58</v>
      </c>
      <c r="G7" s="26">
        <f t="shared" si="2"/>
        <v>16641.43</v>
      </c>
      <c r="H7" s="27">
        <f t="shared" si="2"/>
        <v>18643.6</v>
      </c>
      <c r="I7" s="27">
        <f t="shared" si="2"/>
        <v>19867.34</v>
      </c>
      <c r="J7" s="28">
        <f t="shared" si="2"/>
        <v>31408.56</v>
      </c>
      <c r="K7" s="27">
        <f t="shared" si="2"/>
        <v>21886</v>
      </c>
      <c r="L7" s="26">
        <f t="shared" si="2"/>
        <v>17279.52</v>
      </c>
      <c r="M7" s="26">
        <f t="shared" si="2"/>
        <v>9365.44</v>
      </c>
      <c r="N7" s="29">
        <f t="shared" si="1"/>
        <v>219477.08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2"/>
      <c r="B9" s="7">
        <v>2024.0</v>
      </c>
      <c r="C9" s="7">
        <v>2024.0</v>
      </c>
      <c r="D9" s="7">
        <v>2024.0</v>
      </c>
      <c r="E9" s="7">
        <v>2024.0</v>
      </c>
      <c r="F9" s="7">
        <v>2024.0</v>
      </c>
      <c r="G9" s="7">
        <v>2024.0</v>
      </c>
      <c r="H9" s="7">
        <v>2024.0</v>
      </c>
      <c r="I9" s="7">
        <v>2024.0</v>
      </c>
      <c r="J9" s="7">
        <v>2024.0</v>
      </c>
      <c r="K9" s="7">
        <v>2024.0</v>
      </c>
      <c r="L9" s="7">
        <v>2024.0</v>
      </c>
      <c r="M9" s="7">
        <v>2024.0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8" t="s">
        <v>17</v>
      </c>
      <c r="B10" s="9" t="s">
        <v>1</v>
      </c>
      <c r="C10" s="9" t="s">
        <v>2</v>
      </c>
      <c r="D10" s="9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10" t="s">
        <v>13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9" t="s">
        <v>18</v>
      </c>
      <c r="B11" s="65">
        <v>1884.65</v>
      </c>
      <c r="C11" s="65">
        <v>7590.42</v>
      </c>
      <c r="D11" s="65">
        <v>6728.65</v>
      </c>
      <c r="E11" s="65">
        <v>7367.58</v>
      </c>
      <c r="F11" s="65">
        <v>8280.93</v>
      </c>
      <c r="G11" s="65">
        <v>6134.66</v>
      </c>
      <c r="H11" s="73">
        <v>8153.74</v>
      </c>
      <c r="I11" s="65">
        <v>7374.2</v>
      </c>
      <c r="J11" s="65">
        <v>12342.24</v>
      </c>
      <c r="K11" s="72">
        <v>7238.21</v>
      </c>
      <c r="L11" s="66">
        <v>6163.83</v>
      </c>
      <c r="M11" s="74">
        <v>2724.3</v>
      </c>
      <c r="N11" s="75">
        <f t="shared" ref="N11:N12" si="4">SUM(B11:M11)</f>
        <v>81983.41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2" t="s">
        <v>19</v>
      </c>
      <c r="B12" s="76">
        <f t="shared" ref="B12:M12" si="3">MINUS(B7,B11)</f>
        <v>5510.72</v>
      </c>
      <c r="C12" s="76">
        <f t="shared" si="3"/>
        <v>12060.16</v>
      </c>
      <c r="D12" s="76">
        <f t="shared" si="3"/>
        <v>14028.68</v>
      </c>
      <c r="E12" s="76">
        <f t="shared" si="3"/>
        <v>8928.75</v>
      </c>
      <c r="F12" s="76">
        <f t="shared" si="3"/>
        <v>12004.65</v>
      </c>
      <c r="G12" s="76">
        <f t="shared" si="3"/>
        <v>10506.77</v>
      </c>
      <c r="H12" s="76">
        <f t="shared" si="3"/>
        <v>10489.86</v>
      </c>
      <c r="I12" s="76">
        <f t="shared" si="3"/>
        <v>12493.14</v>
      </c>
      <c r="J12" s="76">
        <f t="shared" si="3"/>
        <v>19066.32</v>
      </c>
      <c r="K12" s="76">
        <f t="shared" si="3"/>
        <v>14647.79</v>
      </c>
      <c r="L12" s="76">
        <f t="shared" si="3"/>
        <v>11115.69</v>
      </c>
      <c r="M12" s="76">
        <f t="shared" si="3"/>
        <v>6641.14</v>
      </c>
      <c r="N12" s="77">
        <f t="shared" si="4"/>
        <v>137493.67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7"/>
      <c r="K13" s="7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2"/>
      <c r="B14" s="7">
        <v>2024.0</v>
      </c>
      <c r="C14" s="7">
        <v>2024.0</v>
      </c>
      <c r="D14" s="7">
        <v>2024.0</v>
      </c>
      <c r="E14" s="7">
        <v>2024.0</v>
      </c>
      <c r="F14" s="7">
        <v>2024.0</v>
      </c>
      <c r="G14" s="7">
        <v>2024.0</v>
      </c>
      <c r="H14" s="7">
        <v>2024.0</v>
      </c>
      <c r="I14" s="7">
        <v>2024.0</v>
      </c>
      <c r="J14" s="7">
        <v>2024.0</v>
      </c>
      <c r="K14" s="7">
        <v>2024.0</v>
      </c>
      <c r="L14" s="7">
        <v>2024.0</v>
      </c>
      <c r="M14" s="7">
        <v>2024.0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8" t="s">
        <v>20</v>
      </c>
      <c r="B15" s="9" t="s">
        <v>1</v>
      </c>
      <c r="C15" s="9" t="s">
        <v>2</v>
      </c>
      <c r="D15" s="9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10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5" t="s">
        <v>21</v>
      </c>
      <c r="B16" s="36">
        <v>0.0</v>
      </c>
      <c r="C16" s="36">
        <v>0.0</v>
      </c>
      <c r="D16" s="36">
        <v>0.0</v>
      </c>
      <c r="E16" s="36">
        <v>0.0</v>
      </c>
      <c r="F16" s="36">
        <v>0.0</v>
      </c>
      <c r="G16" s="36">
        <v>0.0</v>
      </c>
      <c r="H16" s="36">
        <v>0.0</v>
      </c>
      <c r="I16" s="36">
        <v>0.0</v>
      </c>
      <c r="J16" s="36">
        <v>0.0</v>
      </c>
      <c r="K16" s="36">
        <v>0.0</v>
      </c>
      <c r="L16" s="36">
        <v>0.0</v>
      </c>
      <c r="M16" s="36">
        <v>0.0</v>
      </c>
      <c r="N16" s="78">
        <f t="shared" ref="N16:N23" si="5">SUM(B16:M16)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8" t="s">
        <v>22</v>
      </c>
      <c r="B17" s="36">
        <v>0.0</v>
      </c>
      <c r="C17" s="36">
        <v>0.0</v>
      </c>
      <c r="D17" s="36">
        <v>0.0</v>
      </c>
      <c r="E17" s="36">
        <v>0.0</v>
      </c>
      <c r="F17" s="36">
        <v>0.0</v>
      </c>
      <c r="G17" s="36">
        <v>0.0</v>
      </c>
      <c r="H17" s="36">
        <v>0.0</v>
      </c>
      <c r="I17" s="36">
        <v>0.0</v>
      </c>
      <c r="J17" s="36">
        <v>0.0</v>
      </c>
      <c r="K17" s="36">
        <v>0.0</v>
      </c>
      <c r="L17" s="36">
        <v>0.0</v>
      </c>
      <c r="M17" s="36">
        <v>0.0</v>
      </c>
      <c r="N17" s="78">
        <f t="shared" si="5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9" t="s">
        <v>23</v>
      </c>
      <c r="B18" s="36">
        <v>3369.05</v>
      </c>
      <c r="C18" s="36">
        <v>6728.13</v>
      </c>
      <c r="D18" s="36">
        <v>8089.97</v>
      </c>
      <c r="E18" s="36">
        <v>8624.73</v>
      </c>
      <c r="F18" s="36">
        <v>9410.59</v>
      </c>
      <c r="G18" s="36">
        <v>8584.1</v>
      </c>
      <c r="H18" s="36">
        <v>8811.37</v>
      </c>
      <c r="I18" s="36">
        <v>9275.3</v>
      </c>
      <c r="J18" s="36">
        <v>17188.8</v>
      </c>
      <c r="K18" s="40">
        <v>11621.78</v>
      </c>
      <c r="L18" s="41">
        <v>10552.38</v>
      </c>
      <c r="M18" s="41">
        <v>5308.92</v>
      </c>
      <c r="N18" s="78">
        <f t="shared" si="5"/>
        <v>107565.12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8" t="s">
        <v>24</v>
      </c>
      <c r="B19" s="36">
        <v>0.0</v>
      </c>
      <c r="C19" s="36">
        <v>0.0</v>
      </c>
      <c r="D19" s="36">
        <v>0.0</v>
      </c>
      <c r="E19" s="36">
        <v>0.0</v>
      </c>
      <c r="F19" s="36">
        <v>0.0</v>
      </c>
      <c r="G19" s="36">
        <v>0.0</v>
      </c>
      <c r="H19" s="36">
        <v>0.0</v>
      </c>
      <c r="I19" s="36">
        <v>0.0</v>
      </c>
      <c r="J19" s="36">
        <v>0.0</v>
      </c>
      <c r="K19" s="36">
        <v>0.0</v>
      </c>
      <c r="L19" s="36">
        <v>0.0</v>
      </c>
      <c r="M19" s="36">
        <v>0.0</v>
      </c>
      <c r="N19" s="78">
        <f t="shared" si="5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9" t="s">
        <v>25</v>
      </c>
      <c r="B20" s="36">
        <v>0.0</v>
      </c>
      <c r="C20" s="36">
        <v>0.0</v>
      </c>
      <c r="D20" s="36">
        <v>0.0</v>
      </c>
      <c r="E20" s="36">
        <v>0.0</v>
      </c>
      <c r="F20" s="36">
        <v>0.0</v>
      </c>
      <c r="G20" s="36">
        <v>0.0</v>
      </c>
      <c r="H20" s="36">
        <v>0.0</v>
      </c>
      <c r="I20" s="36">
        <v>0.0</v>
      </c>
      <c r="J20" s="36">
        <v>0.0</v>
      </c>
      <c r="K20" s="36">
        <v>0.0</v>
      </c>
      <c r="L20" s="36">
        <v>0.0</v>
      </c>
      <c r="M20" s="36">
        <v>0.0</v>
      </c>
      <c r="N20" s="78">
        <f t="shared" si="5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42" t="s">
        <v>26</v>
      </c>
      <c r="B21" s="36">
        <v>198.17</v>
      </c>
      <c r="C21" s="36">
        <v>969.01</v>
      </c>
      <c r="D21" s="36">
        <v>353.5</v>
      </c>
      <c r="E21" s="36">
        <v>573.38</v>
      </c>
      <c r="F21" s="79">
        <v>584.91</v>
      </c>
      <c r="G21" s="79">
        <v>428.35</v>
      </c>
      <c r="H21" s="79">
        <v>612.06</v>
      </c>
      <c r="I21" s="79">
        <v>571.68</v>
      </c>
      <c r="J21" s="79">
        <v>1056.56</v>
      </c>
      <c r="K21" s="79">
        <v>1067.06</v>
      </c>
      <c r="L21" s="79">
        <v>851.41</v>
      </c>
      <c r="M21" s="79">
        <v>390.08</v>
      </c>
      <c r="N21" s="78">
        <f t="shared" si="5"/>
        <v>7656.17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5" t="s">
        <v>42</v>
      </c>
      <c r="B22" s="36">
        <v>0.0</v>
      </c>
      <c r="C22" s="36">
        <v>0.0</v>
      </c>
      <c r="D22" s="36">
        <v>0.0</v>
      </c>
      <c r="E22" s="36">
        <v>0.0</v>
      </c>
      <c r="F22" s="36">
        <v>0.0</v>
      </c>
      <c r="G22" s="36">
        <v>0.0</v>
      </c>
      <c r="H22" s="36">
        <v>0.0</v>
      </c>
      <c r="I22" s="36">
        <v>0.0</v>
      </c>
      <c r="J22" s="36">
        <v>0.0</v>
      </c>
      <c r="K22" s="36">
        <v>0.0</v>
      </c>
      <c r="L22" s="36">
        <v>0.0</v>
      </c>
      <c r="M22" s="36">
        <v>0.0</v>
      </c>
      <c r="N22" s="78">
        <f t="shared" si="5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42" t="s">
        <v>29</v>
      </c>
      <c r="B23" s="36">
        <v>7.99</v>
      </c>
      <c r="C23" s="36">
        <v>31.28</v>
      </c>
      <c r="D23" s="36">
        <v>74.03</v>
      </c>
      <c r="E23" s="36">
        <v>70.98</v>
      </c>
      <c r="F23" s="36">
        <v>62.18</v>
      </c>
      <c r="G23" s="36">
        <v>70.98</v>
      </c>
      <c r="H23" s="36">
        <v>70.98</v>
      </c>
      <c r="I23" s="36">
        <v>81.98</v>
      </c>
      <c r="J23" s="36">
        <v>81.98</v>
      </c>
      <c r="K23" s="36">
        <v>81.98</v>
      </c>
      <c r="L23" s="36">
        <v>81.98</v>
      </c>
      <c r="M23" s="36">
        <v>81.98</v>
      </c>
      <c r="N23" s="78">
        <f t="shared" si="5"/>
        <v>798.32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5" t="s">
        <v>43</v>
      </c>
      <c r="B24" s="36">
        <v>0.0</v>
      </c>
      <c r="C24" s="36">
        <v>0.0</v>
      </c>
      <c r="D24" s="36">
        <v>0.0</v>
      </c>
      <c r="E24" s="36">
        <v>105.0</v>
      </c>
      <c r="F24" s="36">
        <v>105.0</v>
      </c>
      <c r="G24" s="36">
        <v>105.0</v>
      </c>
      <c r="H24" s="36">
        <v>105.0</v>
      </c>
      <c r="I24" s="36">
        <v>105.0</v>
      </c>
      <c r="J24" s="36">
        <v>120.0</v>
      </c>
      <c r="K24" s="36">
        <v>105.0</v>
      </c>
      <c r="L24" s="36">
        <v>105.0</v>
      </c>
      <c r="M24" s="36">
        <v>105.0</v>
      </c>
      <c r="N24" s="7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5" t="s">
        <v>30</v>
      </c>
      <c r="B25" s="36">
        <v>0.0</v>
      </c>
      <c r="C25" s="36">
        <v>0.0</v>
      </c>
      <c r="D25" s="36">
        <v>0.0</v>
      </c>
      <c r="E25" s="36">
        <v>0.0</v>
      </c>
      <c r="F25" s="36">
        <v>0.0</v>
      </c>
      <c r="G25" s="36">
        <v>0.0</v>
      </c>
      <c r="H25" s="36">
        <v>0.0</v>
      </c>
      <c r="I25" s="36">
        <v>0.0</v>
      </c>
      <c r="J25" s="36">
        <v>0.0</v>
      </c>
      <c r="K25" s="36">
        <v>0.0</v>
      </c>
      <c r="L25" s="36">
        <v>0.0</v>
      </c>
      <c r="M25" s="36">
        <v>0.0</v>
      </c>
      <c r="N25" s="78">
        <f t="shared" ref="N25:N30" si="6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80" t="s">
        <v>44</v>
      </c>
      <c r="B26" s="36">
        <v>0.0</v>
      </c>
      <c r="C26" s="36">
        <v>0.0</v>
      </c>
      <c r="D26" s="36">
        <v>0.0</v>
      </c>
      <c r="E26" s="36">
        <v>0.0</v>
      </c>
      <c r="F26" s="36">
        <v>0.0</v>
      </c>
      <c r="G26" s="36">
        <v>0.0</v>
      </c>
      <c r="H26" s="36">
        <v>0.0</v>
      </c>
      <c r="I26" s="36">
        <v>0.0</v>
      </c>
      <c r="J26" s="36">
        <v>0.0</v>
      </c>
      <c r="K26" s="36">
        <v>0.0</v>
      </c>
      <c r="L26" s="36">
        <v>0.0</v>
      </c>
      <c r="M26" s="36">
        <v>0.0</v>
      </c>
      <c r="N26" s="78">
        <f t="shared" si="6"/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2" t="s">
        <v>31</v>
      </c>
      <c r="B27" s="36">
        <v>141.27</v>
      </c>
      <c r="C27" s="36">
        <v>141.27</v>
      </c>
      <c r="D27" s="36">
        <v>141.27</v>
      </c>
      <c r="E27" s="36">
        <v>141.27</v>
      </c>
      <c r="F27" s="36">
        <v>141.27</v>
      </c>
      <c r="G27" s="36">
        <v>141.27</v>
      </c>
      <c r="H27" s="36">
        <v>141.27</v>
      </c>
      <c r="I27" s="36">
        <v>141.27</v>
      </c>
      <c r="J27" s="36">
        <v>141.27</v>
      </c>
      <c r="K27" s="36">
        <v>141.27</v>
      </c>
      <c r="L27" s="36">
        <v>141.27</v>
      </c>
      <c r="M27" s="36">
        <v>141.27</v>
      </c>
      <c r="N27" s="78">
        <f t="shared" si="6"/>
        <v>1695.24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9" t="s">
        <v>32</v>
      </c>
      <c r="B28" s="36">
        <v>0.0</v>
      </c>
      <c r="C28" s="36">
        <v>0.0</v>
      </c>
      <c r="D28" s="36">
        <v>0.0</v>
      </c>
      <c r="E28" s="36">
        <v>0.0</v>
      </c>
      <c r="F28" s="36">
        <v>0.0</v>
      </c>
      <c r="G28" s="36">
        <v>0.0</v>
      </c>
      <c r="H28" s="36">
        <v>0.0</v>
      </c>
      <c r="I28" s="36">
        <v>0.0</v>
      </c>
      <c r="J28" s="36">
        <v>0.0</v>
      </c>
      <c r="K28" s="36">
        <v>0.0</v>
      </c>
      <c r="L28" s="36">
        <v>0.0</v>
      </c>
      <c r="M28" s="36">
        <v>0.0</v>
      </c>
      <c r="N28" s="78">
        <f t="shared" si="6"/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45" t="s">
        <v>33</v>
      </c>
      <c r="B29" s="79">
        <v>0.0</v>
      </c>
      <c r="C29" s="79">
        <v>0.0</v>
      </c>
      <c r="D29" s="79">
        <v>704.85</v>
      </c>
      <c r="E29" s="79">
        <v>49.99</v>
      </c>
      <c r="F29" s="79">
        <v>-40.0</v>
      </c>
      <c r="G29" s="79">
        <v>-59.98</v>
      </c>
      <c r="H29" s="79">
        <v>119.96</v>
      </c>
      <c r="I29" s="79">
        <v>170.23</v>
      </c>
      <c r="J29" s="79">
        <v>4.95</v>
      </c>
      <c r="K29" s="79">
        <v>184.8</v>
      </c>
      <c r="L29" s="79">
        <v>291.88</v>
      </c>
      <c r="M29" s="79">
        <v>116.29</v>
      </c>
      <c r="N29" s="78">
        <f t="shared" si="6"/>
        <v>1542.97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2" t="s">
        <v>35</v>
      </c>
      <c r="B30" s="53">
        <f t="shared" ref="B30:M30" si="7">SUM(B16:B29)</f>
        <v>3716.48</v>
      </c>
      <c r="C30" s="53">
        <f t="shared" si="7"/>
        <v>7869.69</v>
      </c>
      <c r="D30" s="53">
        <f t="shared" si="7"/>
        <v>9363.62</v>
      </c>
      <c r="E30" s="53">
        <f t="shared" si="7"/>
        <v>9565.35</v>
      </c>
      <c r="F30" s="53">
        <f t="shared" si="7"/>
        <v>10263.95</v>
      </c>
      <c r="G30" s="53">
        <f t="shared" si="7"/>
        <v>9269.72</v>
      </c>
      <c r="H30" s="53">
        <f t="shared" si="7"/>
        <v>9860.64</v>
      </c>
      <c r="I30" s="53">
        <f t="shared" si="7"/>
        <v>10345.46</v>
      </c>
      <c r="J30" s="53">
        <f t="shared" si="7"/>
        <v>18593.56</v>
      </c>
      <c r="K30" s="53">
        <f t="shared" si="7"/>
        <v>13201.89</v>
      </c>
      <c r="L30" s="53">
        <f t="shared" si="7"/>
        <v>12023.92</v>
      </c>
      <c r="M30" s="53">
        <f t="shared" si="7"/>
        <v>6143.54</v>
      </c>
      <c r="N30" s="54">
        <f t="shared" si="6"/>
        <v>120217.82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6"/>
      <c r="B31" s="6"/>
      <c r="C31" s="6"/>
      <c r="D31" s="6"/>
      <c r="E31" s="51"/>
      <c r="F31" s="51"/>
      <c r="G31" s="51"/>
      <c r="H31" s="51"/>
      <c r="I31" s="51"/>
      <c r="J31" s="6"/>
      <c r="K31" s="6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8" t="s">
        <v>36</v>
      </c>
      <c r="B32" s="9" t="s">
        <v>1</v>
      </c>
      <c r="C32" s="9" t="s">
        <v>2</v>
      </c>
      <c r="D32" s="9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8" t="s">
        <v>12</v>
      </c>
      <c r="N32" s="52" t="s">
        <v>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2" t="s">
        <v>38</v>
      </c>
      <c r="B33" s="53">
        <f t="shared" ref="B33:M33" si="8">MINUS(B12,B30)</f>
        <v>1794.24</v>
      </c>
      <c r="C33" s="53">
        <f t="shared" si="8"/>
        <v>4190.47</v>
      </c>
      <c r="D33" s="53">
        <f t="shared" si="8"/>
        <v>4665.06</v>
      </c>
      <c r="E33" s="53">
        <f t="shared" si="8"/>
        <v>-636.6</v>
      </c>
      <c r="F33" s="53">
        <f t="shared" si="8"/>
        <v>1740.7</v>
      </c>
      <c r="G33" s="53">
        <f t="shared" si="8"/>
        <v>1237.05</v>
      </c>
      <c r="H33" s="53">
        <f t="shared" si="8"/>
        <v>629.22</v>
      </c>
      <c r="I33" s="53">
        <f t="shared" si="8"/>
        <v>2147.68</v>
      </c>
      <c r="J33" s="53">
        <f t="shared" si="8"/>
        <v>472.76</v>
      </c>
      <c r="K33" s="53">
        <f t="shared" si="8"/>
        <v>1445.9</v>
      </c>
      <c r="L33" s="53">
        <f t="shared" si="8"/>
        <v>-908.23</v>
      </c>
      <c r="M33" s="53">
        <f t="shared" si="8"/>
        <v>497.6</v>
      </c>
      <c r="N33" s="54">
        <f>SUM(B33:M33)</f>
        <v>17275.85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6" t="s">
        <v>39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2" t="s">
        <v>23</v>
      </c>
      <c r="B37" s="57">
        <f>SUM(N18)</f>
        <v>107565.12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40</v>
      </c>
      <c r="B38" s="57">
        <f>SUM(N17)</f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7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2" t="s">
        <v>41</v>
      </c>
      <c r="B39" s="58">
        <f>sum(N16)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7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2" t="s">
        <v>24</v>
      </c>
      <c r="B40" s="57">
        <f>SUM(N19)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7" t="s">
        <v>25</v>
      </c>
      <c r="B41" s="57">
        <f>sum(N20)</f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2"/>
      <c r="B42" s="5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1"/>
      <c r="B47" s="5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1"/>
      <c r="B48" s="6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6"/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61"/>
      <c r="B50" s="6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51"/>
      <c r="B51" s="6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</sheetData>
  <autoFilter ref="$L$20:$L$30"/>
  <mergeCells count="1">
    <mergeCell ref="A36:B36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