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  <sheet state="visible" name="2024" sheetId="2" r:id="rId5"/>
    <sheet state="visible" name="2023" sheetId="3" r:id="rId6"/>
  </sheets>
  <definedNames>
    <definedName hidden="1" localSheetId="0" name="_xlnm._FilterDatabase">'2025'!$L$20:$L$30</definedName>
    <definedName hidden="1" localSheetId="1" name="_xlnm._FilterDatabase">'2024'!$L$20:$L$29</definedName>
    <definedName hidden="1" localSheetId="2" name="_xlnm._FilterDatabase">'2023'!$L$20:$L$29</definedName>
  </definedNames>
  <calcPr/>
</workbook>
</file>

<file path=xl/sharedStrings.xml><?xml version="1.0" encoding="utf-8"?>
<sst xmlns="http://schemas.openxmlformats.org/spreadsheetml/2006/main" count="247" uniqueCount="45">
  <si>
    <t>Income</t>
  </si>
  <si>
    <t xml:space="preserve">January 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</si>
  <si>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</si>
  <si>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</si>
  <si>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</si>
  <si>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</si>
  <si>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</si>
  <si>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</si>
  <si>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</si>
  <si>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</si>
  <si>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</si>
  <si>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</si>
  <si>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</si>
  <si>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</si>
  <si>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Sales</t>
  </si>
  <si>
    <t>Refunds</t>
  </si>
  <si>
    <t>Total Income</t>
  </si>
  <si>
    <t>Cost of Goods</t>
  </si>
  <si>
    <t>Product Costs + Shipping</t>
  </si>
  <si>
    <t xml:space="preserve">Gross Profit </t>
  </si>
  <si>
    <t>Expenses</t>
  </si>
  <si>
    <t>TikTok</t>
  </si>
  <si>
    <t>Google</t>
  </si>
  <si>
    <t>Facebook</t>
  </si>
  <si>
    <t>Snapchat</t>
  </si>
  <si>
    <t>Pinterest</t>
  </si>
  <si>
    <t>Processing Fees</t>
  </si>
  <si>
    <t>Content Costs</t>
  </si>
  <si>
    <t xml:space="preserve">Shopify Bill </t>
  </si>
  <si>
    <t>(Klaviyo, TripleWhale)</t>
  </si>
  <si>
    <t xml:space="preserve">3rd Party Softwares </t>
  </si>
  <si>
    <t>Virtual Assistant(s)</t>
  </si>
  <si>
    <t>Email Agency</t>
  </si>
  <si>
    <t>Disputes &amp; Chargebacks</t>
  </si>
  <si>
    <t>*ADD MORE ROWS IF NEEDED*</t>
  </si>
  <si>
    <t>Total Expenses</t>
  </si>
  <si>
    <t>Profit</t>
  </si>
  <si>
    <t>Total Net Profit</t>
  </si>
  <si>
    <t>Net Profit</t>
  </si>
  <si>
    <t>Total Spent Per Traffic Source</t>
  </si>
  <si>
    <t>Google Adwords</t>
  </si>
  <si>
    <t>Tiktok</t>
  </si>
  <si>
    <t xml:space="preserve">Video </t>
  </si>
  <si>
    <t>Apps &amp; Software</t>
  </si>
  <si>
    <t>Consultancy Agency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</si>
</sst>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$]#,##0.00"/>
    <numFmt numFmtId="165" formatCode="&quot;$&quot;#,##0.00"/>
    <numFmt numFmtId="166" formatCode="&quot;$&quot;#,##0"/>
    <numFmt numFmtId="167" formatCode="_(&quot;$&quot;* #,##0.00_);_(&quot;$&quot;* \(#,##0.00\);_(&quot;$&quot;* &quot;-&quot;??_);_(@_)"/>
  </numFmts>
  <fonts count="21">
    <font>
      <sz val="10.0"/>
      <color rgb="FF000000"/>
      <name val="Calibri"/>
      <scheme val="minor"/>
    </font>
    <font>
      <b/>
      <sz val="12.0"/>
      <color rgb="FFFF9900"/>
      <name val="Montserrat"/>
    </font>
    <font>
      <color theme="1"/>
      <name val="Montserrat"/>
    </font>
    <font>
      <i/>
      <u/>
      <color theme="1"/>
      <name val="Montserrat"/>
    </font>
    <font>
      <b/>
      <color rgb="FFFFFFFF"/>
      <name val="Montserrat"/>
    </font>
    <font>
      <sz val="10.0"/>
      <color theme="1"/>
      <name val="Montserrat"/>
    </font>
    <font>
      <sz val="10.0"/>
      <color rgb="FF000000"/>
      <name val="Montserrat"/>
    </font>
    <font>
      <sz val="10.0"/>
      <color rgb="FF303030"/>
      <name val="Montserrat"/>
    </font>
    <font>
      <b/>
      <color theme="1"/>
      <name val="Montserrat"/>
    </font>
    <font>
      <sz val="11.0"/>
      <color rgb="FF202223"/>
      <name val="Arial"/>
    </font>
    <font>
      <sz val="11.0"/>
      <color rgb="FF333333"/>
      <name val="Arial"/>
    </font>
    <font>
      <sz val="11.0"/>
      <color rgb="FF202223"/>
      <name val="-apple-system"/>
    </font>
    <font>
      <b/>
      <sz val="10.0"/>
      <color theme="1"/>
      <name val="Montserrat"/>
    </font>
    <font>
      <color rgb="FF000000"/>
      <name val="Montserrat"/>
    </font>
    <font>
      <color rgb="FF303030"/>
      <name val="Montserrat"/>
    </font>
    <font>
      <color rgb="FF303030"/>
      <name val="Inter"/>
    </font>
    <font>
      <sz val="9.0"/>
      <color rgb="FF303030"/>
      <name val="Inter"/>
    </font>
    <font>
      <b/>
      <color rgb="FF000000"/>
      <name val="Montserrat"/>
    </font>
    <font>
      <b/>
      <color rgb="FF303030"/>
      <name val="Montserrat"/>
    </font>
    <font>
      <color theme="1"/>
      <name val="Calibri"/>
      <scheme val="minor"/>
    </font>
    <font>
      <sz val="9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80D6A"/>
        <bgColor rgb="FF680D6A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9FAFB"/>
        <bgColor rgb="FFF9FAFB"/>
      </patternFill>
    </fill>
    <fill>
      <patternFill patternType="solid">
        <fgColor rgb="FFF1F1F1"/>
        <bgColor rgb="FFF1F1F1"/>
      </patternFill>
    </fill>
  </fills>
  <borders count="1">
    <border/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2" numFmtId="0" xfId="0" applyFont="1"/>
    <xf borderId="0" fillId="0" fontId="3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/>
    </xf>
    <xf borderId="0" fillId="2" fontId="4" numFmtId="0" xfId="0" applyAlignment="1" applyFill="1" applyFont="1">
      <alignment vertical="bottom"/>
    </xf>
    <xf borderId="0" fillId="2" fontId="4" numFmtId="0" xfId="0" applyAlignment="1" applyFont="1">
      <alignment readingOrder="0"/>
    </xf>
    <xf borderId="0" fillId="2" fontId="4" numFmtId="0" xfId="0" applyAlignment="1" applyFont="1">
      <alignment horizontal="right" vertical="bottom"/>
    </xf>
    <xf borderId="0" fillId="0" fontId="5" numFmtId="164" xfId="0" applyAlignment="1" applyFont="1" applyNumberFormat="1">
      <alignment readingOrder="0" shrinkToFit="0" wrapText="0"/>
    </xf>
    <xf borderId="0" fillId="3" fontId="6" numFmtId="164" xfId="0" applyAlignment="1" applyFill="1" applyFont="1" applyNumberFormat="1">
      <alignment horizontal="right" readingOrder="0" vertical="bottom"/>
    </xf>
    <xf borderId="0" fillId="0" fontId="5" numFmtId="164" xfId="0" applyAlignment="1" applyFont="1" applyNumberFormat="1">
      <alignment readingOrder="0"/>
    </xf>
    <xf borderId="0" fillId="4" fontId="7" numFmtId="164" xfId="0" applyAlignment="1" applyFill="1" applyFont="1" applyNumberFormat="1">
      <alignment horizontal="right" readingOrder="0" shrinkToFit="0" wrapText="0"/>
    </xf>
    <xf borderId="0" fillId="4" fontId="7" numFmtId="164" xfId="0" applyAlignment="1" applyFont="1" applyNumberFormat="1">
      <alignment horizontal="right" readingOrder="0"/>
    </xf>
    <xf borderId="0" fillId="3" fontId="7" numFmtId="164" xfId="0" applyAlignment="1" applyFont="1" applyNumberFormat="1">
      <alignment horizontal="right" readingOrder="0"/>
    </xf>
    <xf borderId="0" fillId="3" fontId="6" numFmtId="164" xfId="0" applyAlignment="1" applyFont="1" applyNumberFormat="1">
      <alignment horizontal="right" readingOrder="0"/>
    </xf>
    <xf borderId="0" fillId="5" fontId="5" numFmtId="164" xfId="0" applyAlignment="1" applyFill="1" applyFont="1" applyNumberFormat="1">
      <alignment readingOrder="0" vertical="bottom"/>
    </xf>
    <xf borderId="0" fillId="0" fontId="2" numFmtId="0" xfId="0" applyAlignment="1" applyFont="1">
      <alignment readingOrder="0" vertical="bottom"/>
    </xf>
    <xf borderId="0" fillId="3" fontId="7" numFmtId="164" xfId="0" applyAlignment="1" applyFont="1" applyNumberFormat="1">
      <alignment readingOrder="0" shrinkToFit="0" wrapText="0"/>
    </xf>
    <xf borderId="0" fillId="3" fontId="5" numFmtId="164" xfId="0" applyAlignment="1" applyFont="1" applyNumberFormat="1">
      <alignment horizontal="right" readingOrder="0" vertical="bottom"/>
    </xf>
    <xf borderId="0" fillId="5" fontId="8" numFmtId="0" xfId="0" applyAlignment="1" applyFont="1">
      <alignment vertical="bottom"/>
    </xf>
    <xf borderId="0" fillId="6" fontId="8" numFmtId="164" xfId="0" applyAlignment="1" applyFill="1" applyFont="1" applyNumberFormat="1">
      <alignment readingOrder="0" shrinkToFit="0" wrapText="0"/>
    </xf>
    <xf borderId="0" fillId="6" fontId="8" numFmtId="164" xfId="0" applyAlignment="1" applyFont="1" applyNumberFormat="1">
      <alignment readingOrder="0" vertical="bottom"/>
    </xf>
    <xf borderId="0" fillId="3" fontId="9" numFmtId="164" xfId="0" applyAlignment="1" applyFont="1" applyNumberFormat="1">
      <alignment horizontal="center" readingOrder="0"/>
    </xf>
    <xf borderId="0" fillId="7" fontId="10" numFmtId="164" xfId="0" applyAlignment="1" applyFill="1" applyFont="1" applyNumberFormat="1">
      <alignment horizontal="center" readingOrder="0"/>
    </xf>
    <xf borderId="0" fillId="3" fontId="11" numFmtId="164" xfId="0" applyAlignment="1" applyFont="1" applyNumberFormat="1">
      <alignment horizontal="center" readingOrder="0"/>
    </xf>
    <xf borderId="0" fillId="0" fontId="5" numFmtId="164" xfId="0" applyAlignment="1" applyFont="1" applyNumberFormat="1">
      <alignment readingOrder="0" vertical="bottom"/>
    </xf>
    <xf borderId="0" fillId="5" fontId="5" numFmtId="164" xfId="0" applyAlignment="1" applyFont="1" applyNumberFormat="1">
      <alignment horizontal="right" readingOrder="0" vertical="bottom"/>
    </xf>
    <xf borderId="0" fillId="5" fontId="12" numFmtId="164" xfId="0" applyAlignment="1" applyFont="1" applyNumberFormat="1">
      <alignment horizontal="right" vertical="bottom"/>
    </xf>
    <xf borderId="0" fillId="5" fontId="12" numFmtId="164" xfId="0" applyAlignment="1" applyFont="1" applyNumberFormat="1">
      <alignment readingOrder="0" vertical="bottom"/>
    </xf>
    <xf borderId="0" fillId="0" fontId="5" numFmtId="0" xfId="0" applyAlignment="1" applyFont="1">
      <alignment readingOrder="0" vertical="bottom"/>
    </xf>
    <xf borderId="0" fillId="0" fontId="5" numFmtId="164" xfId="0" applyAlignment="1" applyFont="1" applyNumberFormat="1">
      <alignment horizontal="right" readingOrder="0" vertical="bottom"/>
    </xf>
    <xf borderId="0" fillId="5" fontId="5" numFmtId="165" xfId="0" applyAlignment="1" applyFont="1" applyNumberFormat="1">
      <alignment horizontal="right" vertical="bottom"/>
    </xf>
    <xf borderId="0" fillId="0" fontId="5" numFmtId="0" xfId="0" applyFont="1"/>
    <xf borderId="0" fillId="0" fontId="5" numFmtId="0" xfId="0" applyAlignment="1" applyFont="1">
      <alignment readingOrder="0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right" readingOrder="0"/>
    </xf>
    <xf borderId="0" fillId="0" fontId="5" numFmtId="164" xfId="0" applyAlignment="1" applyFont="1" applyNumberFormat="1">
      <alignment horizontal="right"/>
    </xf>
    <xf borderId="0" fillId="3" fontId="7" numFmtId="164" xfId="0" applyAlignment="1" applyFont="1" applyNumberFormat="1">
      <alignment readingOrder="0"/>
    </xf>
    <xf borderId="0" fillId="0" fontId="6" numFmtId="0" xfId="0" applyAlignment="1" applyFont="1">
      <alignment readingOrder="0" vertical="bottom"/>
    </xf>
    <xf borderId="0" fillId="0" fontId="13" numFmtId="0" xfId="0" applyAlignment="1" applyFont="1">
      <alignment readingOrder="0"/>
    </xf>
    <xf borderId="0" fillId="5" fontId="5" numFmtId="165" xfId="0" applyAlignment="1" applyFont="1" applyNumberFormat="1">
      <alignment horizontal="right" readingOrder="0" vertical="bottom"/>
    </xf>
    <xf borderId="0" fillId="5" fontId="12" numFmtId="165" xfId="0" applyAlignment="1" applyFont="1" applyNumberFormat="1">
      <alignment horizontal="right" vertical="bottom"/>
    </xf>
    <xf borderId="0" fillId="5" fontId="12" numFmtId="165" xfId="0" applyAlignment="1" applyFont="1" applyNumberFormat="1">
      <alignment horizontal="right" readingOrder="0" vertical="bottom"/>
    </xf>
    <xf borderId="0" fillId="3" fontId="2" numFmtId="0" xfId="0" applyAlignment="1" applyFont="1">
      <alignment vertical="bottom"/>
    </xf>
    <xf borderId="0" fillId="2" fontId="4" numFmtId="0" xfId="0" applyAlignment="1" applyFont="1">
      <alignment horizontal="right" readingOrder="0" vertical="bottom"/>
    </xf>
    <xf borderId="0" fillId="5" fontId="8" numFmtId="165" xfId="0" applyAlignment="1" applyFont="1" applyNumberFormat="1">
      <alignment horizontal="right" vertical="bottom"/>
    </xf>
    <xf borderId="0" fillId="5" fontId="8" numFmtId="165" xfId="0" applyAlignment="1" applyFont="1" applyNumberFormat="1">
      <alignment horizontal="right" readingOrder="0" vertical="bottom"/>
    </xf>
    <xf borderId="0" fillId="0" fontId="8" numFmtId="0" xfId="0" applyAlignment="1" applyFont="1">
      <alignment readingOrder="0"/>
    </xf>
    <xf borderId="0" fillId="2" fontId="4" numFmtId="0" xfId="0" applyFont="1"/>
    <xf borderId="0" fillId="0" fontId="2" numFmtId="165" xfId="0" applyFont="1" applyNumberFormat="1"/>
    <xf borderId="0" fillId="0" fontId="2" numFmtId="165" xfId="0" applyAlignment="1" applyFont="1" applyNumberFormat="1">
      <alignment readingOrder="0"/>
    </xf>
    <xf borderId="0" fillId="0" fontId="2" numFmtId="165" xfId="0" applyAlignment="1" applyFont="1" applyNumberFormat="1">
      <alignment horizontal="right" vertical="bottom"/>
    </xf>
    <xf borderId="0" fillId="0" fontId="2" numFmtId="2" xfId="0" applyAlignment="1" applyFont="1" applyNumberFormat="1">
      <alignment horizontal="right" vertical="bottom"/>
    </xf>
    <xf borderId="0" fillId="3" fontId="13" numFmtId="0" xfId="0" applyAlignment="1" applyFont="1">
      <alignment vertical="bottom"/>
    </xf>
    <xf borderId="0" fillId="3" fontId="13" numFmtId="165" xfId="0" applyAlignment="1" applyFont="1" applyNumberFormat="1">
      <alignment horizontal="right" vertical="bottom"/>
    </xf>
    <xf borderId="0" fillId="3" fontId="2" numFmtId="4" xfId="0" applyAlignment="1" applyFont="1" applyNumberFormat="1">
      <alignment horizontal="right" vertical="bottom"/>
    </xf>
    <xf borderId="0" fillId="0" fontId="2" numFmtId="164" xfId="0" applyAlignment="1" applyFont="1" applyNumberFormat="1">
      <alignment readingOrder="0" shrinkToFit="0" wrapText="0"/>
    </xf>
    <xf borderId="0" fillId="3" fontId="13" numFmtId="164" xfId="0" applyAlignment="1" applyFont="1" applyNumberFormat="1">
      <alignment horizontal="right" readingOrder="0" vertical="bottom"/>
    </xf>
    <xf borderId="0" fillId="0" fontId="2" numFmtId="164" xfId="0" applyAlignment="1" applyFont="1" applyNumberFormat="1">
      <alignment readingOrder="0"/>
    </xf>
    <xf borderId="0" fillId="4" fontId="14" numFmtId="164" xfId="0" applyAlignment="1" applyFont="1" applyNumberFormat="1">
      <alignment horizontal="right" readingOrder="0" shrinkToFit="0" wrapText="0"/>
    </xf>
    <xf borderId="0" fillId="4" fontId="14" numFmtId="164" xfId="0" applyAlignment="1" applyFont="1" applyNumberFormat="1">
      <alignment horizontal="right" readingOrder="0"/>
    </xf>
    <xf borderId="0" fillId="3" fontId="14" numFmtId="164" xfId="0" applyAlignment="1" applyFont="1" applyNumberFormat="1">
      <alignment horizontal="right" readingOrder="0"/>
    </xf>
    <xf borderId="0" fillId="3" fontId="13" numFmtId="164" xfId="0" applyAlignment="1" applyFont="1" applyNumberFormat="1">
      <alignment horizontal="right" readingOrder="0"/>
    </xf>
    <xf borderId="0" fillId="8" fontId="15" numFmtId="164" xfId="0" applyAlignment="1" applyFill="1" applyFont="1" applyNumberFormat="1">
      <alignment readingOrder="0" shrinkToFit="0" wrapText="0"/>
    </xf>
    <xf borderId="0" fillId="5" fontId="2" numFmtId="164" xfId="0" applyAlignment="1" applyFont="1" applyNumberFormat="1">
      <alignment readingOrder="0" vertical="bottom"/>
    </xf>
    <xf borderId="0" fillId="3" fontId="2" numFmtId="164" xfId="0" applyAlignment="1" applyFont="1" applyNumberFormat="1">
      <alignment horizontal="right" readingOrder="0" vertical="bottom"/>
    </xf>
    <xf borderId="0" fillId="3" fontId="16" numFmtId="164" xfId="0" applyAlignment="1" applyFont="1" applyNumberFormat="1">
      <alignment horizontal="left" readingOrder="0" shrinkToFit="0" wrapText="0"/>
    </xf>
    <xf borderId="0" fillId="6" fontId="17" numFmtId="164" xfId="0" applyAlignment="1" applyFont="1" applyNumberFormat="1">
      <alignment horizontal="right" readingOrder="0" vertical="bottom"/>
    </xf>
    <xf borderId="0" fillId="6" fontId="8" numFmtId="164" xfId="0" applyAlignment="1" applyFont="1" applyNumberFormat="1">
      <alignment readingOrder="0"/>
    </xf>
    <xf borderId="0" fillId="6" fontId="18" numFmtId="164" xfId="0" applyAlignment="1" applyFont="1" applyNumberFormat="1">
      <alignment horizontal="right" readingOrder="0" shrinkToFit="0" wrapText="0"/>
    </xf>
    <xf borderId="0" fillId="6" fontId="18" numFmtId="164" xfId="0" applyAlignment="1" applyFont="1" applyNumberFormat="1">
      <alignment horizontal="right" readingOrder="0"/>
    </xf>
    <xf borderId="0" fillId="6" fontId="17" numFmtId="164" xfId="0" applyAlignment="1" applyFont="1" applyNumberFormat="1">
      <alignment horizontal="right" readingOrder="0"/>
    </xf>
    <xf borderId="0" fillId="0" fontId="13" numFmtId="164" xfId="0" applyAlignment="1" applyFont="1" applyNumberFormat="1">
      <alignment horizontal="right" readingOrder="0"/>
    </xf>
    <xf borderId="0" fillId="3" fontId="9" numFmtId="164" xfId="0" applyAlignment="1" applyFont="1" applyNumberFormat="1">
      <alignment horizontal="left" readingOrder="0"/>
    </xf>
    <xf borderId="0" fillId="3" fontId="11" numFmtId="164" xfId="0" applyAlignment="1" applyFont="1" applyNumberFormat="1">
      <alignment horizontal="left" readingOrder="0"/>
    </xf>
    <xf borderId="0" fillId="5" fontId="2" numFmtId="164" xfId="0" applyAlignment="1" applyFont="1" applyNumberFormat="1">
      <alignment horizontal="right" readingOrder="0" vertical="bottom"/>
    </xf>
    <xf borderId="0" fillId="5" fontId="8" numFmtId="164" xfId="0" applyAlignment="1" applyFont="1" applyNumberFormat="1">
      <alignment horizontal="right" vertical="bottom"/>
    </xf>
    <xf borderId="0" fillId="5" fontId="8" numFmtId="164" xfId="0" applyAlignment="1" applyFont="1" applyNumberFormat="1">
      <alignment readingOrder="0" vertical="bottom"/>
    </xf>
    <xf borderId="0" fillId="0" fontId="2" numFmtId="165" xfId="0" applyAlignment="1" applyFont="1" applyNumberFormat="1">
      <alignment horizontal="right" readingOrder="0" vertical="bottom"/>
    </xf>
    <xf borderId="0" fillId="5" fontId="2" numFmtId="165" xfId="0" applyAlignment="1" applyFont="1" applyNumberFormat="1">
      <alignment horizontal="right" vertical="bottom"/>
    </xf>
    <xf borderId="0" fillId="3" fontId="2" numFmtId="165" xfId="0" applyAlignment="1" applyFont="1" applyNumberFormat="1">
      <alignment horizontal="right" readingOrder="0" vertical="bottom"/>
    </xf>
    <xf borderId="0" fillId="0" fontId="2" numFmtId="165" xfId="0" applyAlignment="1" applyFont="1" applyNumberFormat="1">
      <alignment readingOrder="0"/>
    </xf>
    <xf borderId="0" fillId="0" fontId="2" numFmtId="166" xfId="0" applyAlignment="1" applyFont="1" applyNumberFormat="1">
      <alignment readingOrder="0"/>
    </xf>
    <xf borderId="0" fillId="0" fontId="19" numFmtId="165" xfId="0" applyAlignment="1" applyFont="1" applyNumberFormat="1">
      <alignment readingOrder="0"/>
    </xf>
    <xf borderId="0" fillId="3" fontId="9" numFmtId="166" xfId="0" applyAlignment="1" applyFont="1" applyNumberFormat="1">
      <alignment horizontal="left" readingOrder="0"/>
    </xf>
    <xf borderId="0" fillId="0" fontId="20" numFmtId="167" xfId="0" applyAlignment="1" applyFont="1" applyNumberFormat="1">
      <alignment horizontal="right"/>
    </xf>
    <xf borderId="0" fillId="0" fontId="20" numFmtId="167" xfId="0" applyAlignment="1" applyFont="1" applyNumberFormat="1">
      <alignment horizontal="right" readingOrder="0"/>
    </xf>
    <xf borderId="0" fillId="3" fontId="7" numFmtId="165" xfId="0" applyAlignment="1" applyFont="1" applyNumberFormat="1">
      <alignment readingOrder="0"/>
    </xf>
    <xf borderId="0" fillId="0" fontId="2" numFmtId="165" xfId="0" applyAlignment="1" applyFont="1" applyNumberFormat="1">
      <alignment readingOrder="0"/>
    </xf>
    <xf borderId="0" fillId="0" fontId="2" numFmtId="164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'2025'!$A$37:$A$41</c:f>
            </c:strRef>
          </c:cat>
          <c:val>
            <c:numRef>
              <c:f>'2025'!$B$37:$B$41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'2024'!$A$36:$A$40</c:f>
            </c:strRef>
          </c:cat>
          <c:val>
            <c:numRef>
              <c:f>'2024'!$B$36:$B$40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'2023'!$A$36:$A$40</c:f>
            </c:strRef>
          </c:cat>
          <c:val>
            <c:numRef>
              <c:f>'2023'!$B$36:$B$40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514350</xdr:colOff>
      <xdr:row>41</xdr:row>
      <xdr:rowOff>47625</xdr:rowOff>
    </xdr:from>
    <xdr:ext cx="5772150" cy="35814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34</xdr:row>
      <xdr:rowOff>47625</xdr:rowOff>
    </xdr:from>
    <xdr:ext cx="5772150" cy="35814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34</xdr:row>
      <xdr:rowOff>47625</xdr:rowOff>
    </xdr:from>
    <xdr:ext cx="5772150" cy="35814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6"/>
      <c r="B3" s="7">
        <v>2025.0</v>
      </c>
      <c r="C3" s="7">
        <v>2025.0</v>
      </c>
      <c r="D3" s="7">
        <v>2025.0</v>
      </c>
      <c r="E3" s="7">
        <v>2025.0</v>
      </c>
      <c r="F3" s="7">
        <v>2025.0</v>
      </c>
      <c r="G3" s="7">
        <v>2025.0</v>
      </c>
      <c r="H3" s="7">
        <v>2025.0</v>
      </c>
      <c r="I3" s="7">
        <v>2025.0</v>
      </c>
      <c r="J3" s="7">
        <v>2025.0</v>
      </c>
      <c r="K3" s="7">
        <v>2025.0</v>
      </c>
      <c r="L3" s="7">
        <v>2025.0</v>
      </c>
      <c r="M3" s="7">
        <v>2025.0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8" t="s">
        <v>0</v>
      </c>
      <c r="B4" s="9" t="s">
        <v>1</v>
      </c>
      <c r="C4" s="9" t="s">
        <v>2</v>
      </c>
      <c r="D4" s="9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10" t="s">
        <v>13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6" t="s">
        <v>14</v>
      </c>
      <c r="B5" s="11">
        <v>30540.07</v>
      </c>
      <c r="C5" s="12">
        <v>31684.06</v>
      </c>
      <c r="D5" s="13">
        <v>44672.67</v>
      </c>
      <c r="E5" s="12">
        <v>90078.43</v>
      </c>
      <c r="F5" s="12">
        <v>123048.43</v>
      </c>
      <c r="G5" s="14">
        <v>41740.28</v>
      </c>
      <c r="H5" s="15">
        <v>23541.2</v>
      </c>
      <c r="I5" s="16"/>
      <c r="J5" s="17"/>
      <c r="K5" s="15"/>
      <c r="L5" s="14"/>
      <c r="M5" s="14"/>
      <c r="N5" s="18">
        <f t="shared" ref="N5:N7" si="1">SUM(B5:M5)</f>
        <v>385305.14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9" t="s">
        <v>15</v>
      </c>
      <c r="B6" s="11">
        <v>339.96</v>
      </c>
      <c r="C6" s="12">
        <v>579.91</v>
      </c>
      <c r="D6" s="13">
        <v>1141.31</v>
      </c>
      <c r="E6" s="12">
        <v>1072.36</v>
      </c>
      <c r="F6" s="13">
        <v>1431.88</v>
      </c>
      <c r="G6" s="12">
        <v>1610.72</v>
      </c>
      <c r="H6" s="14">
        <v>928.31</v>
      </c>
      <c r="I6" s="14"/>
      <c r="J6" s="20"/>
      <c r="K6" s="21"/>
      <c r="L6" s="14"/>
      <c r="M6" s="14"/>
      <c r="N6" s="18">
        <f t="shared" si="1"/>
        <v>7104.45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2" t="s">
        <v>16</v>
      </c>
      <c r="B7" s="23">
        <f t="shared" ref="B7:M7" si="2">B5-B6</f>
        <v>30200.11</v>
      </c>
      <c r="C7" s="23">
        <f t="shared" si="2"/>
        <v>31104.15</v>
      </c>
      <c r="D7" s="23">
        <f t="shared" si="2"/>
        <v>43531.36</v>
      </c>
      <c r="E7" s="23">
        <f t="shared" si="2"/>
        <v>89006.07</v>
      </c>
      <c r="F7" s="23">
        <f t="shared" si="2"/>
        <v>121616.55</v>
      </c>
      <c r="G7" s="23">
        <f t="shared" si="2"/>
        <v>40129.56</v>
      </c>
      <c r="H7" s="23">
        <f t="shared" si="2"/>
        <v>22612.89</v>
      </c>
      <c r="I7" s="23">
        <f t="shared" si="2"/>
        <v>0</v>
      </c>
      <c r="J7" s="23">
        <f t="shared" si="2"/>
        <v>0</v>
      </c>
      <c r="K7" s="23">
        <f t="shared" si="2"/>
        <v>0</v>
      </c>
      <c r="L7" s="23">
        <f t="shared" si="2"/>
        <v>0</v>
      </c>
      <c r="M7" s="23">
        <f t="shared" si="2"/>
        <v>0</v>
      </c>
      <c r="N7" s="24">
        <f t="shared" si="1"/>
        <v>378200.69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2"/>
      <c r="B9" s="7">
        <v>2025.0</v>
      </c>
      <c r="C9" s="7">
        <v>2025.0</v>
      </c>
      <c r="D9" s="7">
        <v>2025.0</v>
      </c>
      <c r="E9" s="7">
        <v>2025.0</v>
      </c>
      <c r="F9" s="7">
        <v>2025.0</v>
      </c>
      <c r="G9" s="7">
        <v>2025.0</v>
      </c>
      <c r="H9" s="7">
        <v>2025.0</v>
      </c>
      <c r="I9" s="7">
        <v>2025.0</v>
      </c>
      <c r="J9" s="7">
        <v>2025.0</v>
      </c>
      <c r="K9" s="7">
        <v>2025.0</v>
      </c>
      <c r="L9" s="7">
        <v>2025.0</v>
      </c>
      <c r="M9" s="7">
        <v>2025.0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8" t="s">
        <v>17</v>
      </c>
      <c r="B10" s="9" t="s">
        <v>1</v>
      </c>
      <c r="C10" s="9" t="s">
        <v>2</v>
      </c>
      <c r="D10" s="9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10" t="s">
        <v>13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9" t="s">
        <v>18</v>
      </c>
      <c r="B11" s="25">
        <v>9709.0</v>
      </c>
      <c r="C11" s="25">
        <v>6840.0</v>
      </c>
      <c r="D11" s="25">
        <v>9027.97</v>
      </c>
      <c r="E11" s="26">
        <v>14231.09</v>
      </c>
      <c r="F11" s="25">
        <v>32613.03</v>
      </c>
      <c r="G11" s="27">
        <v>5742.26</v>
      </c>
      <c r="H11" s="26">
        <v>3412.24</v>
      </c>
      <c r="I11" s="12"/>
      <c r="J11" s="12"/>
      <c r="K11" s="21"/>
      <c r="L11" s="13"/>
      <c r="M11" s="28"/>
      <c r="N11" s="29">
        <f t="shared" ref="N11:N12" si="4">SUM(B11:M11)</f>
        <v>81575.59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2" t="s">
        <v>19</v>
      </c>
      <c r="B12" s="30">
        <f t="shared" ref="B12:M12" si="3">B7-B11</f>
        <v>20491.11</v>
      </c>
      <c r="C12" s="30">
        <f t="shared" si="3"/>
        <v>24264.15</v>
      </c>
      <c r="D12" s="30">
        <f t="shared" si="3"/>
        <v>34503.39</v>
      </c>
      <c r="E12" s="30">
        <f t="shared" si="3"/>
        <v>74774.98</v>
      </c>
      <c r="F12" s="30">
        <f t="shared" si="3"/>
        <v>89003.52</v>
      </c>
      <c r="G12" s="30">
        <f t="shared" si="3"/>
        <v>34387.3</v>
      </c>
      <c r="H12" s="30">
        <f t="shared" si="3"/>
        <v>19200.65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1">
        <f t="shared" si="4"/>
        <v>296625.1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2"/>
      <c r="B14" s="7">
        <v>2024.0</v>
      </c>
      <c r="C14" s="7">
        <v>2024.0</v>
      </c>
      <c r="D14" s="7">
        <v>2024.0</v>
      </c>
      <c r="E14" s="7">
        <v>2024.0</v>
      </c>
      <c r="F14" s="7">
        <v>2024.0</v>
      </c>
      <c r="G14" s="7">
        <v>2024.0</v>
      </c>
      <c r="H14" s="7">
        <v>2024.0</v>
      </c>
      <c r="I14" s="7">
        <v>2024.0</v>
      </c>
      <c r="J14" s="7">
        <v>2024.0</v>
      </c>
      <c r="K14" s="7">
        <v>2024.0</v>
      </c>
      <c r="L14" s="7">
        <v>2024.0</v>
      </c>
      <c r="M14" s="7">
        <v>2024.0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8" t="s">
        <v>20</v>
      </c>
      <c r="B15" s="9" t="s">
        <v>1</v>
      </c>
      <c r="C15" s="9" t="s">
        <v>2</v>
      </c>
      <c r="D15" s="9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10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2" t="s">
        <v>21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>
        <f t="shared" ref="N16:N27" si="5">SUM(B16:M16)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5" t="s">
        <v>22</v>
      </c>
      <c r="B17" s="33">
        <v>0.0</v>
      </c>
      <c r="C17" s="33">
        <v>0.0</v>
      </c>
      <c r="D17" s="33">
        <v>55.54</v>
      </c>
      <c r="E17" s="33">
        <v>312.25</v>
      </c>
      <c r="F17" s="33">
        <v>217.75</v>
      </c>
      <c r="G17" s="33">
        <v>223.1</v>
      </c>
      <c r="H17" s="33">
        <v>176.98</v>
      </c>
      <c r="I17" s="33"/>
      <c r="J17" s="33"/>
      <c r="K17" s="21"/>
      <c r="L17" s="13"/>
      <c r="M17" s="13"/>
      <c r="N17" s="34">
        <f t="shared" si="5"/>
        <v>985.62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6" t="s">
        <v>23</v>
      </c>
      <c r="B18" s="33">
        <v>12037.81</v>
      </c>
      <c r="C18" s="33">
        <v>16783.97</v>
      </c>
      <c r="D18" s="33">
        <v>18543.96</v>
      </c>
      <c r="E18" s="33">
        <v>40919.74</v>
      </c>
      <c r="F18" s="33">
        <v>59570.28</v>
      </c>
      <c r="G18" s="33">
        <v>23575.44</v>
      </c>
      <c r="H18" s="33">
        <v>9425.97</v>
      </c>
      <c r="I18" s="33"/>
      <c r="J18" s="33"/>
      <c r="K18" s="21"/>
      <c r="L18" s="13"/>
      <c r="M18" s="13"/>
      <c r="N18" s="34">
        <f t="shared" si="5"/>
        <v>180857.17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5" t="s">
        <v>24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>
        <f t="shared" si="5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6" t="s">
        <v>25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>
        <f t="shared" si="5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7" t="s">
        <v>26</v>
      </c>
      <c r="B21" s="33">
        <v>1309.43</v>
      </c>
      <c r="C21" s="33">
        <v>1429.95</v>
      </c>
      <c r="D21" s="33">
        <v>1906.36</v>
      </c>
      <c r="E21" s="33">
        <v>4075.15</v>
      </c>
      <c r="F21" s="38">
        <v>5485.61</v>
      </c>
      <c r="G21" s="38">
        <v>1924.55</v>
      </c>
      <c r="H21" s="38">
        <v>1234.8</v>
      </c>
      <c r="I21" s="39"/>
      <c r="J21" s="39"/>
      <c r="K21" s="39"/>
      <c r="L21" s="39"/>
      <c r="M21" s="39"/>
      <c r="N21" s="34">
        <f t="shared" si="5"/>
        <v>17365.85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2" t="s">
        <v>27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40"/>
      <c r="N22" s="34">
        <f t="shared" si="5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2" t="s">
        <v>28</v>
      </c>
      <c r="B23" s="33">
        <v>120.0</v>
      </c>
      <c r="C23" s="33">
        <v>120.0</v>
      </c>
      <c r="D23" s="33">
        <v>120.0</v>
      </c>
      <c r="E23" s="33">
        <v>120.0</v>
      </c>
      <c r="F23" s="33">
        <v>120.0</v>
      </c>
      <c r="G23" s="33">
        <v>120.0</v>
      </c>
      <c r="H23" s="33">
        <v>120.0</v>
      </c>
      <c r="I23" s="33"/>
      <c r="J23" s="33"/>
      <c r="K23" s="33"/>
      <c r="L23" s="33"/>
      <c r="M23" s="40"/>
      <c r="N23" s="34">
        <f t="shared" si="5"/>
        <v>840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2" t="s">
        <v>29</v>
      </c>
      <c r="B24" s="33">
        <v>179.0</v>
      </c>
      <c r="C24" s="33">
        <v>179.0</v>
      </c>
      <c r="D24" s="33">
        <v>179.0</v>
      </c>
      <c r="E24" s="33">
        <v>179.0</v>
      </c>
      <c r="F24" s="33">
        <v>179.0</v>
      </c>
      <c r="G24" s="33">
        <v>179.0</v>
      </c>
      <c r="H24" s="33">
        <v>179.0</v>
      </c>
      <c r="I24" s="33"/>
      <c r="J24" s="33"/>
      <c r="K24" s="21"/>
      <c r="L24" s="13"/>
      <c r="M24" s="13"/>
      <c r="N24" s="34">
        <f t="shared" si="5"/>
        <v>1253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1" t="s">
        <v>30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>
        <f t="shared" si="5"/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7" t="s">
        <v>31</v>
      </c>
      <c r="B26" s="33">
        <v>30.0</v>
      </c>
      <c r="C26" s="33">
        <v>30.0</v>
      </c>
      <c r="D26" s="33">
        <v>30.0</v>
      </c>
      <c r="E26" s="33">
        <v>30.0</v>
      </c>
      <c r="F26" s="33">
        <v>30.0</v>
      </c>
      <c r="G26" s="33">
        <v>30.0</v>
      </c>
      <c r="H26" s="33">
        <v>30.0</v>
      </c>
      <c r="I26" s="33"/>
      <c r="J26" s="33"/>
      <c r="K26" s="33"/>
      <c r="L26" s="33"/>
      <c r="M26" s="33"/>
      <c r="N26" s="34">
        <f t="shared" si="5"/>
        <v>210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6" t="s">
        <v>32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>
        <f t="shared" si="5"/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2" t="s">
        <v>33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3">
        <v>0.0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42" t="s">
        <v>34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4">
        <f t="shared" ref="N29:N30" si="7">SUM(B29:M29)</f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2" t="s">
        <v>35</v>
      </c>
      <c r="B30" s="44">
        <f t="shared" ref="B30:M30" si="6">SUM(B16:B29)</f>
        <v>13676.24</v>
      </c>
      <c r="C30" s="44">
        <f t="shared" si="6"/>
        <v>18542.92</v>
      </c>
      <c r="D30" s="44">
        <f t="shared" si="6"/>
        <v>20834.86</v>
      </c>
      <c r="E30" s="44">
        <f t="shared" si="6"/>
        <v>45636.14</v>
      </c>
      <c r="F30" s="44">
        <f t="shared" si="6"/>
        <v>65602.64</v>
      </c>
      <c r="G30" s="44">
        <f t="shared" si="6"/>
        <v>26052.09</v>
      </c>
      <c r="H30" s="44">
        <f t="shared" si="6"/>
        <v>11166.75</v>
      </c>
      <c r="I30" s="44">
        <f t="shared" si="6"/>
        <v>0</v>
      </c>
      <c r="J30" s="44">
        <f t="shared" si="6"/>
        <v>0</v>
      </c>
      <c r="K30" s="44">
        <f t="shared" si="6"/>
        <v>0</v>
      </c>
      <c r="L30" s="44">
        <f t="shared" si="6"/>
        <v>0</v>
      </c>
      <c r="M30" s="44">
        <f t="shared" si="6"/>
        <v>0</v>
      </c>
      <c r="N30" s="45">
        <f t="shared" si="7"/>
        <v>201511.64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6"/>
      <c r="B31" s="6"/>
      <c r="C31" s="6"/>
      <c r="D31" s="6"/>
      <c r="E31" s="46"/>
      <c r="F31" s="46"/>
      <c r="G31" s="46"/>
      <c r="H31" s="46"/>
      <c r="I31" s="46"/>
      <c r="J31" s="6"/>
      <c r="K31" s="6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8" t="s">
        <v>36</v>
      </c>
      <c r="B32" s="9" t="s">
        <v>1</v>
      </c>
      <c r="C32" s="9" t="s">
        <v>2</v>
      </c>
      <c r="D32" s="9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8" t="s">
        <v>12</v>
      </c>
      <c r="N32" s="47" t="s">
        <v>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2" t="s">
        <v>38</v>
      </c>
      <c r="B33" s="48">
        <f t="shared" ref="B33:M33" si="8">MINUS(B12,B30)</f>
        <v>6814.87</v>
      </c>
      <c r="C33" s="48">
        <f t="shared" si="8"/>
        <v>5721.23</v>
      </c>
      <c r="D33" s="48">
        <f t="shared" si="8"/>
        <v>13668.53</v>
      </c>
      <c r="E33" s="48">
        <f t="shared" si="8"/>
        <v>29138.84</v>
      </c>
      <c r="F33" s="48">
        <f t="shared" si="8"/>
        <v>23400.88</v>
      </c>
      <c r="G33" s="48">
        <f t="shared" si="8"/>
        <v>8335.21</v>
      </c>
      <c r="H33" s="48">
        <f t="shared" si="8"/>
        <v>8033.9</v>
      </c>
      <c r="I33" s="48">
        <f t="shared" si="8"/>
        <v>0</v>
      </c>
      <c r="J33" s="48">
        <f t="shared" si="8"/>
        <v>0</v>
      </c>
      <c r="K33" s="48">
        <f t="shared" si="8"/>
        <v>0</v>
      </c>
      <c r="L33" s="48">
        <f t="shared" si="8"/>
        <v>0</v>
      </c>
      <c r="M33" s="48">
        <f t="shared" si="8"/>
        <v>0</v>
      </c>
      <c r="N33" s="49">
        <f>SUM(B33:M33)</f>
        <v>95113.46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1" t="s">
        <v>39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2" t="s">
        <v>23</v>
      </c>
      <c r="B37" s="52">
        <f>SUM(N18)</f>
        <v>180857.17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40</v>
      </c>
      <c r="B38" s="52">
        <f>SUM(N17)</f>
        <v>985.62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7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2" t="s">
        <v>41</v>
      </c>
      <c r="B39" s="53">
        <f>sum(N16)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7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2" t="s">
        <v>24</v>
      </c>
      <c r="B40" s="52">
        <f>SUM(N19)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7" t="s">
        <v>25</v>
      </c>
      <c r="B41" s="52">
        <f>sum(N20)</f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2"/>
      <c r="B42" s="5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46"/>
      <c r="B47" s="5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46"/>
      <c r="B48" s="5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6"/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56"/>
      <c r="B50" s="5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46"/>
      <c r="B51" s="5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</sheetData>
  <autoFilter ref="$L$20:$L$30"/>
  <mergeCells count="1">
    <mergeCell ref="A36:B36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6"/>
      <c r="B3" s="7">
        <v>2024.0</v>
      </c>
      <c r="C3" s="7">
        <v>2024.0</v>
      </c>
      <c r="D3" s="7">
        <v>2024.0</v>
      </c>
      <c r="E3" s="7">
        <v>2024.0</v>
      </c>
      <c r="F3" s="7">
        <v>2024.0</v>
      </c>
      <c r="G3" s="7">
        <v>2024.0</v>
      </c>
      <c r="H3" s="7">
        <v>2024.0</v>
      </c>
      <c r="I3" s="7">
        <v>2024.0</v>
      </c>
      <c r="J3" s="7">
        <v>2024.0</v>
      </c>
      <c r="K3" s="7">
        <v>2024.0</v>
      </c>
      <c r="L3" s="7">
        <v>2024.0</v>
      </c>
      <c r="M3" s="7">
        <v>2024.0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8" t="s">
        <v>0</v>
      </c>
      <c r="B4" s="9" t="s">
        <v>1</v>
      </c>
      <c r="C4" s="9" t="s">
        <v>2</v>
      </c>
      <c r="D4" s="9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10" t="s">
        <v>13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6" t="s">
        <v>14</v>
      </c>
      <c r="B5" s="59"/>
      <c r="C5" s="60"/>
      <c r="D5" s="61"/>
      <c r="E5" s="60"/>
      <c r="F5" s="60"/>
      <c r="G5" s="62"/>
      <c r="H5" s="63"/>
      <c r="I5" s="64"/>
      <c r="J5" s="65"/>
      <c r="K5" s="63"/>
      <c r="L5" s="66">
        <v>1022.74</v>
      </c>
      <c r="M5" s="66">
        <v>5582.68</v>
      </c>
      <c r="N5" s="67">
        <f t="shared" ref="N5:N7" si="1">SUM(B5:M5)</f>
        <v>6605.42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9" t="s">
        <v>15</v>
      </c>
      <c r="B6" s="59"/>
      <c r="C6" s="60"/>
      <c r="D6" s="61"/>
      <c r="E6" s="60"/>
      <c r="F6" s="61"/>
      <c r="G6" s="60"/>
      <c r="H6" s="62"/>
      <c r="I6" s="62"/>
      <c r="J6" s="20"/>
      <c r="K6" s="68"/>
      <c r="L6" s="69">
        <v>53.96</v>
      </c>
      <c r="M6" s="62">
        <v>162.48</v>
      </c>
      <c r="N6" s="67">
        <f t="shared" si="1"/>
        <v>216.44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2" t="s">
        <v>16</v>
      </c>
      <c r="B7" s="23">
        <v>0.0</v>
      </c>
      <c r="C7" s="70">
        <v>0.0</v>
      </c>
      <c r="D7" s="71">
        <v>0.0</v>
      </c>
      <c r="E7" s="70">
        <v>0.0</v>
      </c>
      <c r="F7" s="70">
        <v>0.0</v>
      </c>
      <c r="G7" s="72">
        <v>0.0</v>
      </c>
      <c r="H7" s="73">
        <v>0.0</v>
      </c>
      <c r="I7" s="73">
        <v>0.0</v>
      </c>
      <c r="J7" s="74">
        <v>0.0</v>
      </c>
      <c r="K7" s="73">
        <v>0.0</v>
      </c>
      <c r="L7" s="72">
        <v>0.0</v>
      </c>
      <c r="M7" s="72">
        <v>0.0</v>
      </c>
      <c r="N7" s="24">
        <f t="shared" si="1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2"/>
      <c r="B9" s="7">
        <v>2024.0</v>
      </c>
      <c r="C9" s="7">
        <v>2024.0</v>
      </c>
      <c r="D9" s="7">
        <v>2024.0</v>
      </c>
      <c r="E9" s="7">
        <v>2024.0</v>
      </c>
      <c r="F9" s="7">
        <v>2024.0</v>
      </c>
      <c r="G9" s="7">
        <v>2024.0</v>
      </c>
      <c r="H9" s="7">
        <v>2024.0</v>
      </c>
      <c r="I9" s="7">
        <v>2024.0</v>
      </c>
      <c r="J9" s="7">
        <v>2024.0</v>
      </c>
      <c r="K9" s="7">
        <v>2024.0</v>
      </c>
      <c r="L9" s="7">
        <v>2024.0</v>
      </c>
      <c r="M9" s="7">
        <v>2024.0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8" t="s">
        <v>17</v>
      </c>
      <c r="B10" s="9" t="s">
        <v>1</v>
      </c>
      <c r="C10" s="9" t="s">
        <v>2</v>
      </c>
      <c r="D10" s="9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10" t="s">
        <v>13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9" t="s">
        <v>18</v>
      </c>
      <c r="B11" s="60"/>
      <c r="C11" s="60"/>
      <c r="D11" s="60"/>
      <c r="E11" s="60"/>
      <c r="F11" s="60"/>
      <c r="G11" s="60"/>
      <c r="H11" s="75"/>
      <c r="I11" s="60"/>
      <c r="J11" s="60"/>
      <c r="K11" s="68"/>
      <c r="L11" s="76">
        <v>290.0</v>
      </c>
      <c r="M11" s="77">
        <v>1874.64</v>
      </c>
      <c r="N11" s="78">
        <f t="shared" ref="N11:N12" si="3">SUM(B11:M11)</f>
        <v>2164.64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2" t="s">
        <v>19</v>
      </c>
      <c r="B12" s="79">
        <f t="shared" ref="B12:M12" si="2">MINUS(B7,B11)</f>
        <v>0</v>
      </c>
      <c r="C12" s="79">
        <f t="shared" si="2"/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  <c r="H12" s="79">
        <f t="shared" si="2"/>
        <v>0</v>
      </c>
      <c r="I12" s="79">
        <f t="shared" si="2"/>
        <v>0</v>
      </c>
      <c r="J12" s="79">
        <f t="shared" si="2"/>
        <v>0</v>
      </c>
      <c r="K12" s="79">
        <f t="shared" si="2"/>
        <v>0</v>
      </c>
      <c r="L12" s="79">
        <f t="shared" si="2"/>
        <v>-290</v>
      </c>
      <c r="M12" s="79">
        <f t="shared" si="2"/>
        <v>-1874.64</v>
      </c>
      <c r="N12" s="80">
        <f t="shared" si="3"/>
        <v>-2164.64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2"/>
      <c r="B14" s="7">
        <v>2024.0</v>
      </c>
      <c r="C14" s="7">
        <v>2024.0</v>
      </c>
      <c r="D14" s="7">
        <v>2024.0</v>
      </c>
      <c r="E14" s="7">
        <v>2024.0</v>
      </c>
      <c r="F14" s="7">
        <v>2024.0</v>
      </c>
      <c r="G14" s="7">
        <v>2024.0</v>
      </c>
      <c r="H14" s="7">
        <v>2024.0</v>
      </c>
      <c r="I14" s="7">
        <v>2024.0</v>
      </c>
      <c r="J14" s="7">
        <v>2024.0</v>
      </c>
      <c r="K14" s="7">
        <v>2024.0</v>
      </c>
      <c r="L14" s="7">
        <v>2024.0</v>
      </c>
      <c r="M14" s="7">
        <v>2024.0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8" t="s">
        <v>20</v>
      </c>
      <c r="B15" s="9" t="s">
        <v>1</v>
      </c>
      <c r="C15" s="9" t="s">
        <v>2</v>
      </c>
      <c r="D15" s="9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10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2" t="s">
        <v>21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>
        <f t="shared" ref="N16:N29" si="4">SUM(B16:M16)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5" t="s">
        <v>22</v>
      </c>
      <c r="B17" s="81"/>
      <c r="C17" s="81"/>
      <c r="D17" s="81"/>
      <c r="E17" s="81"/>
      <c r="F17" s="81"/>
      <c r="G17" s="81"/>
      <c r="H17" s="81"/>
      <c r="I17" s="81"/>
      <c r="J17" s="81"/>
      <c r="K17" s="83"/>
      <c r="L17" s="84">
        <v>0.0</v>
      </c>
      <c r="M17" s="84">
        <v>0.0</v>
      </c>
      <c r="N17" s="82">
        <f t="shared" si="4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6" t="s">
        <v>23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85">
        <v>0.0</v>
      </c>
      <c r="M18" s="86">
        <v>3098.99</v>
      </c>
      <c r="N18" s="82">
        <f t="shared" si="4"/>
        <v>3098.99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5" t="s">
        <v>24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7"/>
      <c r="N19" s="82">
        <f t="shared" si="4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6" t="s">
        <v>25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>
        <f t="shared" si="4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7" t="s">
        <v>26</v>
      </c>
      <c r="B21" s="81"/>
      <c r="C21" s="81"/>
      <c r="D21" s="81"/>
      <c r="E21" s="81"/>
      <c r="F21" s="88"/>
      <c r="G21" s="88"/>
      <c r="H21" s="88"/>
      <c r="I21" s="88"/>
      <c r="J21" s="88"/>
      <c r="K21" s="88"/>
      <c r="L21" s="89">
        <v>47.11</v>
      </c>
      <c r="M21" s="89">
        <v>216.35</v>
      </c>
      <c r="N21" s="82">
        <f t="shared" si="4"/>
        <v>263.46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2" t="s">
        <v>42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90"/>
      <c r="N22" s="82">
        <f t="shared" si="4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7" t="s">
        <v>43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>
        <v>120.0</v>
      </c>
      <c r="M23" s="90">
        <v>120.0</v>
      </c>
      <c r="N23" s="82">
        <f t="shared" si="4"/>
        <v>240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2" t="s">
        <v>29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91">
        <v>179.0</v>
      </c>
      <c r="M24" s="91">
        <v>179.0</v>
      </c>
      <c r="N24" s="82">
        <f t="shared" si="4"/>
        <v>358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1" t="s">
        <v>44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>
        <f t="shared" si="4"/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7" t="s">
        <v>31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>
        <f t="shared" si="4"/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6" t="s">
        <v>32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>
        <f t="shared" si="4"/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2" t="s">
        <v>33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2">
        <f t="shared" si="4"/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22" t="s">
        <v>35</v>
      </c>
      <c r="B29" s="48">
        <f t="shared" ref="B29:M29" si="5">SUM(B16:B28)</f>
        <v>0</v>
      </c>
      <c r="C29" s="48">
        <f t="shared" si="5"/>
        <v>0</v>
      </c>
      <c r="D29" s="48">
        <f t="shared" si="5"/>
        <v>0</v>
      </c>
      <c r="E29" s="48">
        <f t="shared" si="5"/>
        <v>0</v>
      </c>
      <c r="F29" s="48">
        <f t="shared" si="5"/>
        <v>0</v>
      </c>
      <c r="G29" s="48">
        <f t="shared" si="5"/>
        <v>0</v>
      </c>
      <c r="H29" s="48">
        <f t="shared" si="5"/>
        <v>0</v>
      </c>
      <c r="I29" s="48">
        <f t="shared" si="5"/>
        <v>0</v>
      </c>
      <c r="J29" s="48">
        <f t="shared" si="5"/>
        <v>0</v>
      </c>
      <c r="K29" s="48">
        <f t="shared" si="5"/>
        <v>0</v>
      </c>
      <c r="L29" s="48">
        <f t="shared" si="5"/>
        <v>346.11</v>
      </c>
      <c r="M29" s="48">
        <f t="shared" si="5"/>
        <v>3614.34</v>
      </c>
      <c r="N29" s="49">
        <f t="shared" si="4"/>
        <v>3960.45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6"/>
      <c r="B30" s="6"/>
      <c r="C30" s="6"/>
      <c r="D30" s="6"/>
      <c r="E30" s="46"/>
      <c r="F30" s="46"/>
      <c r="G30" s="46"/>
      <c r="H30" s="46"/>
      <c r="I30" s="46"/>
      <c r="J30" s="6"/>
      <c r="K30" s="6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8" t="s">
        <v>36</v>
      </c>
      <c r="B31" s="9" t="s">
        <v>1</v>
      </c>
      <c r="C31" s="9" t="s">
        <v>2</v>
      </c>
      <c r="D31" s="9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8" t="s">
        <v>12</v>
      </c>
      <c r="N31" s="47" t="s">
        <v>37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2" t="s">
        <v>38</v>
      </c>
      <c r="B32" s="48">
        <f t="shared" ref="B32:M32" si="6">MINUS(B12,B29)</f>
        <v>0</v>
      </c>
      <c r="C32" s="48">
        <f t="shared" si="6"/>
        <v>0</v>
      </c>
      <c r="D32" s="48">
        <f t="shared" si="6"/>
        <v>0</v>
      </c>
      <c r="E32" s="48">
        <f t="shared" si="6"/>
        <v>0</v>
      </c>
      <c r="F32" s="48">
        <f t="shared" si="6"/>
        <v>0</v>
      </c>
      <c r="G32" s="48">
        <f t="shared" si="6"/>
        <v>0</v>
      </c>
      <c r="H32" s="48">
        <f t="shared" si="6"/>
        <v>0</v>
      </c>
      <c r="I32" s="48">
        <f t="shared" si="6"/>
        <v>0</v>
      </c>
      <c r="J32" s="48">
        <f t="shared" si="6"/>
        <v>0</v>
      </c>
      <c r="K32" s="48">
        <f t="shared" si="6"/>
        <v>0</v>
      </c>
      <c r="L32" s="48">
        <f t="shared" si="6"/>
        <v>-636.11</v>
      </c>
      <c r="M32" s="48">
        <f t="shared" si="6"/>
        <v>-5488.98</v>
      </c>
      <c r="N32" s="49">
        <f>SUM(B32:M32)</f>
        <v>-6125.09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5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51" t="s">
        <v>39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2" t="s">
        <v>23</v>
      </c>
      <c r="B36" s="52">
        <f>SUM(N18)</f>
        <v>3098.99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7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2" t="s">
        <v>40</v>
      </c>
      <c r="B37" s="52">
        <f>SUM(N17)</f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/>
      <c r="N37" s="7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41</v>
      </c>
      <c r="B38" s="53">
        <f>sum(N16)</f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2" t="s">
        <v>24</v>
      </c>
      <c r="B39" s="52">
        <f>SUM(N19)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7" t="s">
        <v>25</v>
      </c>
      <c r="B40" s="52">
        <f>sum(N20)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2"/>
      <c r="B41" s="5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46"/>
      <c r="B46" s="5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46"/>
      <c r="B47" s="5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6"/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56"/>
      <c r="B49" s="5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46"/>
      <c r="B50" s="5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autoFilter ref="$L$20:$L$29"/>
  <mergeCells count="1">
    <mergeCell ref="A35:B35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6"/>
      <c r="B3" s="7">
        <v>2023.0</v>
      </c>
      <c r="C3" s="7">
        <v>2023.0</v>
      </c>
      <c r="D3" s="7">
        <v>2023.0</v>
      </c>
      <c r="E3" s="7">
        <v>2023.0</v>
      </c>
      <c r="F3" s="7">
        <v>2023.0</v>
      </c>
      <c r="G3" s="7">
        <v>2023.0</v>
      </c>
      <c r="H3" s="7">
        <v>2023.0</v>
      </c>
      <c r="I3" s="7">
        <v>2023.0</v>
      </c>
      <c r="J3" s="7">
        <v>2023.0</v>
      </c>
      <c r="K3" s="7">
        <v>2023.0</v>
      </c>
      <c r="L3" s="7">
        <v>2023.0</v>
      </c>
      <c r="M3" s="7">
        <v>2023.0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8" t="s">
        <v>0</v>
      </c>
      <c r="B4" s="9" t="s">
        <v>1</v>
      </c>
      <c r="C4" s="9" t="s">
        <v>2</v>
      </c>
      <c r="D4" s="9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10" t="s">
        <v>13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6" t="s">
        <v>14</v>
      </c>
      <c r="B5" s="59"/>
      <c r="C5" s="60"/>
      <c r="D5" s="61"/>
      <c r="E5" s="60"/>
      <c r="F5" s="60"/>
      <c r="G5" s="62"/>
      <c r="H5" s="63"/>
      <c r="I5" s="64"/>
      <c r="J5" s="65"/>
      <c r="K5" s="63"/>
      <c r="L5" s="62"/>
      <c r="M5" s="62"/>
      <c r="N5" s="67">
        <f t="shared" ref="N5:N7" si="1">SUM(B5:M5)</f>
        <v>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9" t="s">
        <v>15</v>
      </c>
      <c r="B6" s="59"/>
      <c r="C6" s="60"/>
      <c r="D6" s="61"/>
      <c r="E6" s="60"/>
      <c r="F6" s="61"/>
      <c r="G6" s="60"/>
      <c r="H6" s="62"/>
      <c r="I6" s="62"/>
      <c r="J6" s="20"/>
      <c r="K6" s="68"/>
      <c r="L6" s="62"/>
      <c r="M6" s="62"/>
      <c r="N6" s="67">
        <f t="shared" si="1"/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2" t="s">
        <v>16</v>
      </c>
      <c r="B7" s="23">
        <v>0.0</v>
      </c>
      <c r="C7" s="70">
        <v>0.0</v>
      </c>
      <c r="D7" s="71">
        <v>0.0</v>
      </c>
      <c r="E7" s="70">
        <v>0.0</v>
      </c>
      <c r="F7" s="70">
        <v>0.0</v>
      </c>
      <c r="G7" s="72">
        <v>0.0</v>
      </c>
      <c r="H7" s="73">
        <v>0.0</v>
      </c>
      <c r="I7" s="73">
        <v>0.0</v>
      </c>
      <c r="J7" s="74">
        <v>0.0</v>
      </c>
      <c r="K7" s="73">
        <v>0.0</v>
      </c>
      <c r="L7" s="72">
        <v>0.0</v>
      </c>
      <c r="M7" s="72">
        <v>0.0</v>
      </c>
      <c r="N7" s="24">
        <f t="shared" si="1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2"/>
      <c r="B9" s="7">
        <v>2023.0</v>
      </c>
      <c r="C9" s="7">
        <v>2023.0</v>
      </c>
      <c r="D9" s="7">
        <v>2023.0</v>
      </c>
      <c r="E9" s="7">
        <v>2023.0</v>
      </c>
      <c r="F9" s="7">
        <v>2023.0</v>
      </c>
      <c r="G9" s="7">
        <v>2023.0</v>
      </c>
      <c r="H9" s="7">
        <v>2023.0</v>
      </c>
      <c r="I9" s="7">
        <v>2023.0</v>
      </c>
      <c r="J9" s="7">
        <v>2023.0</v>
      </c>
      <c r="K9" s="7">
        <v>2023.0</v>
      </c>
      <c r="L9" s="7">
        <v>2023.0</v>
      </c>
      <c r="M9" s="7">
        <v>2023.0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8" t="s">
        <v>17</v>
      </c>
      <c r="B10" s="9" t="s">
        <v>1</v>
      </c>
      <c r="C10" s="9" t="s">
        <v>2</v>
      </c>
      <c r="D10" s="9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10" t="s">
        <v>13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9" t="s">
        <v>18</v>
      </c>
      <c r="B11" s="60"/>
      <c r="C11" s="60"/>
      <c r="D11" s="60"/>
      <c r="E11" s="60"/>
      <c r="F11" s="60"/>
      <c r="G11" s="60"/>
      <c r="H11" s="75"/>
      <c r="I11" s="60"/>
      <c r="J11" s="60"/>
      <c r="K11" s="68"/>
      <c r="L11" s="61"/>
      <c r="M11" s="92"/>
      <c r="N11" s="78">
        <f t="shared" ref="N11:N12" si="3">SUM(B11:M11)</f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2" t="s">
        <v>19</v>
      </c>
      <c r="B12" s="79">
        <f t="shared" ref="B12:M12" si="2">MINUS(B7,B11)</f>
        <v>0</v>
      </c>
      <c r="C12" s="79">
        <f t="shared" si="2"/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  <c r="H12" s="79">
        <f t="shared" si="2"/>
        <v>0</v>
      </c>
      <c r="I12" s="79">
        <f t="shared" si="2"/>
        <v>0</v>
      </c>
      <c r="J12" s="79">
        <f t="shared" si="2"/>
        <v>0</v>
      </c>
      <c r="K12" s="79">
        <f t="shared" si="2"/>
        <v>0</v>
      </c>
      <c r="L12" s="79">
        <f t="shared" si="2"/>
        <v>0</v>
      </c>
      <c r="M12" s="79">
        <f t="shared" si="2"/>
        <v>0</v>
      </c>
      <c r="N12" s="80">
        <f t="shared" si="3"/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2"/>
      <c r="B14" s="7">
        <v>2023.0</v>
      </c>
      <c r="C14" s="7">
        <v>2023.0</v>
      </c>
      <c r="D14" s="7">
        <v>2023.0</v>
      </c>
      <c r="E14" s="7">
        <v>2023.0</v>
      </c>
      <c r="F14" s="7">
        <v>2023.0</v>
      </c>
      <c r="G14" s="7">
        <v>2023.0</v>
      </c>
      <c r="H14" s="7">
        <v>2023.0</v>
      </c>
      <c r="I14" s="7">
        <v>2023.0</v>
      </c>
      <c r="J14" s="7">
        <v>2023.0</v>
      </c>
      <c r="K14" s="7">
        <v>2023.0</v>
      </c>
      <c r="L14" s="7">
        <v>2023.0</v>
      </c>
      <c r="M14" s="7">
        <v>2023.0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8" t="s">
        <v>20</v>
      </c>
      <c r="B15" s="9" t="s">
        <v>1</v>
      </c>
      <c r="C15" s="9" t="s">
        <v>2</v>
      </c>
      <c r="D15" s="9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10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2" t="s">
        <v>21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>
        <f t="shared" ref="N16:N29" si="4">SUM(B16:M16)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5" t="s">
        <v>22</v>
      </c>
      <c r="B17" s="81"/>
      <c r="C17" s="81"/>
      <c r="D17" s="81"/>
      <c r="E17" s="81"/>
      <c r="F17" s="81"/>
      <c r="G17" s="81"/>
      <c r="H17" s="81"/>
      <c r="I17" s="81"/>
      <c r="J17" s="81"/>
      <c r="K17" s="83"/>
      <c r="L17" s="84"/>
      <c r="M17" s="84"/>
      <c r="N17" s="82">
        <f t="shared" si="4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6" t="s">
        <v>23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  <c r="L18" s="85"/>
      <c r="M18" s="85"/>
      <c r="N18" s="82">
        <f t="shared" si="4"/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5" t="s">
        <v>24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>
        <f t="shared" si="4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6" t="s">
        <v>25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>
        <f t="shared" si="4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7" t="s">
        <v>26</v>
      </c>
      <c r="B21" s="81"/>
      <c r="C21" s="81"/>
      <c r="D21" s="81"/>
      <c r="E21" s="81"/>
      <c r="F21" s="88"/>
      <c r="G21" s="88"/>
      <c r="H21" s="88"/>
      <c r="I21" s="88"/>
      <c r="J21" s="88"/>
      <c r="K21" s="88"/>
      <c r="L21" s="88"/>
      <c r="M21" s="88"/>
      <c r="N21" s="82">
        <f t="shared" si="4"/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2" t="s">
        <v>42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90"/>
      <c r="N22" s="82">
        <f t="shared" si="4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7" t="s">
        <v>43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90"/>
      <c r="N23" s="82">
        <f t="shared" si="4"/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2" t="s">
        <v>29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91"/>
      <c r="M24" s="91"/>
      <c r="N24" s="82">
        <f t="shared" si="4"/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1" t="s">
        <v>44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>
        <f t="shared" si="4"/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7" t="s">
        <v>31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>
        <f t="shared" si="4"/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6" t="s">
        <v>32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>
        <f t="shared" si="4"/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2" t="s">
        <v>33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2">
        <f t="shared" si="4"/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22" t="s">
        <v>35</v>
      </c>
      <c r="B29" s="48">
        <f t="shared" ref="B29:M29" si="5">SUM(B16:B28)</f>
        <v>0</v>
      </c>
      <c r="C29" s="48">
        <f t="shared" si="5"/>
        <v>0</v>
      </c>
      <c r="D29" s="48">
        <f t="shared" si="5"/>
        <v>0</v>
      </c>
      <c r="E29" s="48">
        <f t="shared" si="5"/>
        <v>0</v>
      </c>
      <c r="F29" s="48">
        <f t="shared" si="5"/>
        <v>0</v>
      </c>
      <c r="G29" s="48">
        <f t="shared" si="5"/>
        <v>0</v>
      </c>
      <c r="H29" s="48">
        <f t="shared" si="5"/>
        <v>0</v>
      </c>
      <c r="I29" s="48">
        <f t="shared" si="5"/>
        <v>0</v>
      </c>
      <c r="J29" s="48">
        <f t="shared" si="5"/>
        <v>0</v>
      </c>
      <c r="K29" s="48">
        <f t="shared" si="5"/>
        <v>0</v>
      </c>
      <c r="L29" s="48">
        <f t="shared" si="5"/>
        <v>0</v>
      </c>
      <c r="M29" s="48">
        <f t="shared" si="5"/>
        <v>0</v>
      </c>
      <c r="N29" s="49">
        <f t="shared" si="4"/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6"/>
      <c r="B30" s="6"/>
      <c r="C30" s="6"/>
      <c r="D30" s="6"/>
      <c r="E30" s="46"/>
      <c r="F30" s="46"/>
      <c r="G30" s="46"/>
      <c r="H30" s="46"/>
      <c r="I30" s="46"/>
      <c r="J30" s="6"/>
      <c r="K30" s="6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8" t="s">
        <v>36</v>
      </c>
      <c r="B31" s="9" t="s">
        <v>1</v>
      </c>
      <c r="C31" s="9" t="s">
        <v>2</v>
      </c>
      <c r="D31" s="9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8" t="s">
        <v>12</v>
      </c>
      <c r="N31" s="47" t="s">
        <v>37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2" t="s">
        <v>38</v>
      </c>
      <c r="B32" s="48">
        <f t="shared" ref="B32:M32" si="6">MINUS(B12,B29)</f>
        <v>0</v>
      </c>
      <c r="C32" s="48">
        <f t="shared" si="6"/>
        <v>0</v>
      </c>
      <c r="D32" s="48">
        <f t="shared" si="6"/>
        <v>0</v>
      </c>
      <c r="E32" s="48">
        <f t="shared" si="6"/>
        <v>0</v>
      </c>
      <c r="F32" s="48">
        <f t="shared" si="6"/>
        <v>0</v>
      </c>
      <c r="G32" s="48">
        <f t="shared" si="6"/>
        <v>0</v>
      </c>
      <c r="H32" s="48">
        <f t="shared" si="6"/>
        <v>0</v>
      </c>
      <c r="I32" s="48">
        <f t="shared" si="6"/>
        <v>0</v>
      </c>
      <c r="J32" s="48">
        <f t="shared" si="6"/>
        <v>0</v>
      </c>
      <c r="K32" s="48">
        <f t="shared" si="6"/>
        <v>0</v>
      </c>
      <c r="L32" s="48">
        <f t="shared" si="6"/>
        <v>0</v>
      </c>
      <c r="M32" s="48">
        <f t="shared" si="6"/>
        <v>0</v>
      </c>
      <c r="N32" s="49">
        <f>SUM(B32:M32)</f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5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51" t="s">
        <v>39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2" t="s">
        <v>23</v>
      </c>
      <c r="B36" s="52">
        <f>SUM(N18)</f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7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2" t="s">
        <v>40</v>
      </c>
      <c r="B37" s="52">
        <f>SUM(N17)</f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/>
      <c r="N37" s="7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41</v>
      </c>
      <c r="B38" s="53">
        <f>sum(N16)</f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2" t="s">
        <v>24</v>
      </c>
      <c r="B39" s="52">
        <f>SUM(N19)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7" t="s">
        <v>25</v>
      </c>
      <c r="B40" s="52">
        <f>sum(N20)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2"/>
      <c r="B41" s="5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46"/>
      <c r="B46" s="5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46"/>
      <c r="B47" s="5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6"/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56"/>
      <c r="B49" s="5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46"/>
      <c r="B50" s="5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autoFilter ref="$L$20:$L$29"/>
  <mergeCells count="1">
    <mergeCell ref="A35:B35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