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  <sheet state="visible" name="2024" sheetId="2" r:id="rId5"/>
    <sheet state="visible" name="2023" sheetId="3" r:id="rId6"/>
  </sheets>
  <definedNames>
    <definedName hidden="1" localSheetId="0" name="_xlnm._FilterDatabase">'2025'!$L$21:$L$30</definedName>
    <definedName hidden="1" localSheetId="1" name="_xlnm._FilterDatabase">'2024'!$L$21:$L$30</definedName>
    <definedName hidden="1" localSheetId="2" name="_xlnm._FilterDatabase">'2023'!$L$21:$L$30</definedName>
  </definedNames>
  <calcPr/>
</workbook>
</file>

<file path=xl/sharedStrings.xml><?xml version="1.0" encoding="utf-8"?>
<sst xmlns="http://schemas.openxmlformats.org/spreadsheetml/2006/main" count="250" uniqueCount="44">
  <si>
    <t>Income</t>
  </si>
  <si>
    <t xml:space="preserve">January 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</si>
  <si>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</si>
  <si>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</si>
  <si>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</si>
  <si>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</si>
  <si>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</si>
  <si>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</si>
  <si>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</si>
  <si>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</si>
  <si>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</si>
  <si>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</si>
  <si>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</si>
  <si>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</si>
  <si>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Sales</t>
  </si>
  <si>
    <t>Refunds</t>
  </si>
  <si>
    <t>Chargebacks</t>
  </si>
  <si>
    <t>Total Income</t>
  </si>
  <si>
    <t>Cost of Goods</t>
  </si>
  <si>
    <t>Product Costs + Shipping</t>
  </si>
  <si>
    <t xml:space="preserve">Gross Profit </t>
  </si>
  <si>
    <t>Expenses</t>
  </si>
  <si>
    <t>TikTok</t>
  </si>
  <si>
    <t>Google</t>
  </si>
  <si>
    <t>Facebook</t>
  </si>
  <si>
    <t>Snapchat</t>
  </si>
  <si>
    <t>Pinterest</t>
  </si>
  <si>
    <t>Processing Fees</t>
  </si>
  <si>
    <t>Content Costs</t>
  </si>
  <si>
    <t xml:space="preserve">Shopify Bill </t>
  </si>
  <si>
    <t>(Klaviyo, TripleWhale)</t>
  </si>
  <si>
    <t xml:space="preserve">3rd Party Softwares </t>
  </si>
  <si>
    <t>Virtual Assistant(s)</t>
  </si>
  <si>
    <t>Email Agency</t>
  </si>
  <si>
    <t>Ad Agency</t>
  </si>
  <si>
    <t>Total Expenses</t>
  </si>
  <si>
    <t>Profit</t>
  </si>
  <si>
    <t>Total Net Profit</t>
  </si>
  <si>
    <t>Net Profit</t>
  </si>
  <si>
    <t>$37,054.50 MRR</t>
  </si>
  <si>
    <t>Total Spent Per Traffic Source</t>
  </si>
  <si>
    <t>Google Adwords</t>
  </si>
  <si>
    <t>Tiktok</t>
  </si>
  <si>
    <t>*ADD MORE ROWS IF NEEDED*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</si>
</sst>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$]#,##0.00"/>
    <numFmt numFmtId="165" formatCode="&quot;$&quot;#,##0.00"/>
    <numFmt numFmtId="166" formatCode="&quot;$&quot;#,##0"/>
  </numFmts>
  <fonts count="17">
    <font>
      <sz val="10.0"/>
      <color rgb="FF000000"/>
      <name val="Calibri"/>
      <scheme val="minor"/>
    </font>
    <font>
      <b/>
      <sz val="12.0"/>
      <color rgb="FFFF9900"/>
      <name val="Montserrat"/>
    </font>
    <font>
      <color theme="1"/>
      <name val="Montserrat"/>
    </font>
    <font>
      <i/>
      <u/>
      <color theme="1"/>
      <name val="Montserrat"/>
    </font>
    <font>
      <b/>
      <color rgb="FFFFFFFF"/>
      <name val="Montserrat"/>
    </font>
    <font>
      <sz val="11.0"/>
      <color rgb="FF303030"/>
      <name val="Montserrat"/>
    </font>
    <font>
      <sz val="10.0"/>
      <color theme="1"/>
      <name val="Montserrat"/>
    </font>
    <font>
      <sz val="11.0"/>
      <color theme="1"/>
      <name val="Montserrat"/>
    </font>
    <font>
      <b/>
      <color theme="1"/>
      <name val="Montserrat"/>
    </font>
    <font>
      <b/>
      <sz val="11.0"/>
      <color theme="1"/>
      <name val="Montserrat"/>
    </font>
    <font>
      <sz val="11.0"/>
      <color rgb="FF000000"/>
      <name val="Montserrat"/>
    </font>
    <font>
      <b/>
      <sz val="10.0"/>
      <color theme="1"/>
      <name val="Montserrat"/>
    </font>
    <font>
      <sz val="9.0"/>
      <color theme="1"/>
      <name val="Inter"/>
    </font>
    <font>
      <sz val="10.0"/>
      <color rgb="FF303030"/>
      <name val="Montserrat"/>
    </font>
    <font>
      <sz val="10.0"/>
      <color rgb="FF000000"/>
      <name val="Montserrat"/>
    </font>
    <font>
      <color rgb="FF000000"/>
      <name val="Montserrat"/>
    </font>
    <font>
      <b/>
      <sz val="10.0"/>
      <color rgb="FF202223"/>
      <name val="Inter"/>
    </font>
  </fonts>
  <fills count="7">
    <fill>
      <patternFill patternType="none"/>
    </fill>
    <fill>
      <patternFill patternType="lightGray"/>
    </fill>
    <fill>
      <patternFill patternType="solid">
        <fgColor rgb="FF680D6A"/>
        <bgColor rgb="FF680D6A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7F7F7"/>
      </patternFill>
    </fill>
  </fills>
  <borders count="1">
    <border/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Font="1"/>
    <xf borderId="0" fillId="0" fontId="2" numFmtId="0" xfId="0" applyFont="1"/>
    <xf borderId="0" fillId="0" fontId="3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/>
    </xf>
    <xf borderId="0" fillId="2" fontId="4" numFmtId="0" xfId="0" applyAlignment="1" applyFill="1" applyFont="1">
      <alignment vertical="bottom"/>
    </xf>
    <xf borderId="0" fillId="2" fontId="4" numFmtId="0" xfId="0" applyAlignment="1" applyFont="1">
      <alignment readingOrder="0"/>
    </xf>
    <xf borderId="0" fillId="2" fontId="4" numFmtId="0" xfId="0" applyAlignment="1" applyFont="1">
      <alignment horizontal="right" vertical="bottom"/>
    </xf>
    <xf borderId="0" fillId="0" fontId="5" numFmtId="164" xfId="0" applyAlignment="1" applyFont="1" applyNumberFormat="1">
      <alignment readingOrder="0" shrinkToFit="0" wrapText="0"/>
    </xf>
    <xf borderId="0" fillId="0" fontId="5" numFmtId="164" xfId="0" applyAlignment="1" applyFont="1" applyNumberFormat="1">
      <alignment horizontal="right" readingOrder="0"/>
    </xf>
    <xf borderId="0" fillId="0" fontId="5" numFmtId="164" xfId="0" applyAlignment="1" applyFont="1" applyNumberFormat="1">
      <alignment horizontal="right" readingOrder="0" shrinkToFit="0" wrapText="0"/>
    </xf>
    <xf borderId="0" fillId="3" fontId="6" numFmtId="164" xfId="0" applyAlignment="1" applyFill="1" applyFont="1" applyNumberFormat="1">
      <alignment readingOrder="0" vertical="bottom"/>
    </xf>
    <xf borderId="0" fillId="0" fontId="2" numFmtId="0" xfId="0" applyAlignment="1" applyFont="1">
      <alignment readingOrder="0" vertical="bottom"/>
    </xf>
    <xf borderId="0" fillId="0" fontId="7" numFmtId="164" xfId="0" applyAlignment="1" applyFont="1" applyNumberFormat="1">
      <alignment readingOrder="0" shrinkToFit="0" wrapText="0"/>
    </xf>
    <xf borderId="0" fillId="0" fontId="7" numFmtId="164" xfId="0" applyAlignment="1" applyFont="1" applyNumberFormat="1">
      <alignment horizontal="right" readingOrder="0" vertical="bottom"/>
    </xf>
    <xf borderId="0" fillId="0" fontId="5" numFmtId="164" xfId="0" applyAlignment="1" applyFont="1" applyNumberFormat="1">
      <alignment shrinkToFit="0" wrapText="0"/>
    </xf>
    <xf borderId="0" fillId="3" fontId="8" numFmtId="0" xfId="0" applyAlignment="1" applyFont="1">
      <alignment vertical="bottom"/>
    </xf>
    <xf borderId="0" fillId="4" fontId="9" numFmtId="164" xfId="0" applyAlignment="1" applyFill="1" applyFont="1" applyNumberFormat="1">
      <alignment readingOrder="0" shrinkToFit="0" wrapText="0"/>
    </xf>
    <xf borderId="0" fillId="4" fontId="8" numFmtId="164" xfId="0" applyAlignment="1" applyFont="1" applyNumberFormat="1">
      <alignment readingOrder="0" shrinkToFit="0" wrapText="0"/>
    </xf>
    <xf borderId="0" fillId="4" fontId="8" numFmtId="164" xfId="0" applyAlignment="1" applyFont="1" applyNumberFormat="1">
      <alignment readingOrder="0" vertical="bottom"/>
    </xf>
    <xf borderId="0" fillId="5" fontId="10" numFmtId="164" xfId="0" applyAlignment="1" applyFill="1" applyFont="1" applyNumberFormat="1">
      <alignment horizontal="right" readingOrder="0" vertical="bottom"/>
    </xf>
    <xf borderId="0" fillId="5" fontId="10" numFmtId="164" xfId="0" applyAlignment="1" applyFont="1" applyNumberFormat="1">
      <alignment horizontal="right" readingOrder="0" shrinkToFit="0" wrapText="0"/>
    </xf>
    <xf borderId="0" fillId="5" fontId="6" numFmtId="164" xfId="0" applyAlignment="1" applyFont="1" applyNumberFormat="1">
      <alignment horizontal="right" readingOrder="0" vertical="bottom"/>
    </xf>
    <xf borderId="0" fillId="0" fontId="6" numFmtId="164" xfId="0" applyAlignment="1" applyFont="1" applyNumberFormat="1">
      <alignment readingOrder="0"/>
    </xf>
    <xf borderId="0" fillId="0" fontId="6" numFmtId="164" xfId="0" applyAlignment="1" applyFont="1" applyNumberFormat="1">
      <alignment readingOrder="0" vertical="bottom"/>
    </xf>
    <xf borderId="0" fillId="3" fontId="6" numFmtId="164" xfId="0" applyAlignment="1" applyFont="1" applyNumberFormat="1">
      <alignment horizontal="right" readingOrder="0" vertical="bottom"/>
    </xf>
    <xf borderId="0" fillId="3" fontId="9" numFmtId="164" xfId="0" applyAlignment="1" applyFont="1" applyNumberFormat="1">
      <alignment horizontal="right" vertical="bottom"/>
    </xf>
    <xf borderId="0" fillId="3" fontId="11" numFmtId="164" xfId="0" applyAlignment="1" applyFont="1" applyNumberFormat="1">
      <alignment horizontal="right" vertical="bottom"/>
    </xf>
    <xf borderId="0" fillId="3" fontId="11" numFmtId="164" xfId="0" applyAlignment="1" applyFont="1" applyNumberFormat="1">
      <alignment readingOrder="0" vertical="bottom"/>
    </xf>
    <xf borderId="0" fillId="0" fontId="6" numFmtId="0" xfId="0" applyAlignment="1" applyFont="1">
      <alignment readingOrder="0" vertical="bottom"/>
    </xf>
    <xf borderId="0" fillId="0" fontId="6" numFmtId="164" xfId="0" applyAlignment="1" applyFont="1" applyNumberFormat="1">
      <alignment horizontal="right" readingOrder="0" vertical="bottom"/>
    </xf>
    <xf borderId="0" fillId="3" fontId="6" numFmtId="165" xfId="0" applyAlignment="1" applyFont="1" applyNumberFormat="1">
      <alignment horizontal="right" vertical="bottom"/>
    </xf>
    <xf borderId="0" fillId="0" fontId="6" numFmtId="0" xfId="0" applyFont="1"/>
    <xf borderId="0" fillId="0" fontId="10" numFmtId="164" xfId="0" applyAlignment="1" applyFont="1" applyNumberFormat="1">
      <alignment readingOrder="0"/>
    </xf>
    <xf borderId="0" fillId="5" fontId="12" numFmtId="164" xfId="0" applyAlignment="1" applyFont="1" applyNumberFormat="1">
      <alignment horizontal="right" readingOrder="0" vertical="bottom"/>
    </xf>
    <xf borderId="0" fillId="0" fontId="6" numFmtId="0" xfId="0" applyAlignment="1" applyFont="1">
      <alignment readingOrder="0"/>
    </xf>
    <xf borderId="0" fillId="0" fontId="12" numFmtId="164" xfId="0" applyAlignment="1" applyFont="1" applyNumberFormat="1">
      <alignment horizontal="right" readingOrder="0" vertical="bottom"/>
    </xf>
    <xf borderId="0" fillId="0" fontId="6" numFmtId="0" xfId="0" applyAlignment="1" applyFont="1">
      <alignment vertical="bottom"/>
    </xf>
    <xf borderId="0" fillId="0" fontId="7" numFmtId="166" xfId="0" applyAlignment="1" applyFont="1" applyNumberFormat="1">
      <alignment readingOrder="0"/>
    </xf>
    <xf borderId="0" fillId="0" fontId="12" numFmtId="164" xfId="0" applyAlignment="1" applyFont="1" applyNumberFormat="1">
      <alignment horizontal="right"/>
    </xf>
    <xf borderId="0" fillId="0" fontId="6" numFmtId="164" xfId="0" applyAlignment="1" applyFont="1" applyNumberFormat="1">
      <alignment horizontal="right"/>
    </xf>
    <xf borderId="0" fillId="5" fontId="13" numFmtId="164" xfId="0" applyAlignment="1" applyFont="1" applyNumberFormat="1">
      <alignment readingOrder="0"/>
    </xf>
    <xf borderId="0" fillId="3" fontId="6" numFmtId="165" xfId="0" applyAlignment="1" applyFont="1" applyNumberFormat="1">
      <alignment horizontal="right" readingOrder="0" vertical="bottom"/>
    </xf>
    <xf borderId="0" fillId="0" fontId="14" numFmtId="0" xfId="0" applyAlignment="1" applyFont="1">
      <alignment readingOrder="0" vertical="bottom"/>
    </xf>
    <xf borderId="0" fillId="0" fontId="15" numFmtId="0" xfId="0" applyAlignment="1" applyFont="1">
      <alignment readingOrder="0"/>
    </xf>
    <xf borderId="0" fillId="0" fontId="6" numFmtId="164" xfId="0" applyAlignment="1" applyFont="1" applyNumberFormat="1">
      <alignment horizontal="right" readingOrder="0"/>
    </xf>
    <xf borderId="0" fillId="3" fontId="11" numFmtId="165" xfId="0" applyAlignment="1" applyFont="1" applyNumberFormat="1">
      <alignment horizontal="right" vertical="bottom"/>
    </xf>
    <xf borderId="0" fillId="3" fontId="11" numFmtId="165" xfId="0" applyAlignment="1" applyFont="1" applyNumberFormat="1">
      <alignment horizontal="right" readingOrder="0" vertical="bottom"/>
    </xf>
    <xf borderId="0" fillId="5" fontId="2" numFmtId="0" xfId="0" applyAlignment="1" applyFont="1">
      <alignment vertical="bottom"/>
    </xf>
    <xf borderId="0" fillId="2" fontId="4" numFmtId="0" xfId="0" applyAlignment="1" applyFont="1">
      <alignment horizontal="right" readingOrder="0" vertical="bottom"/>
    </xf>
    <xf borderId="0" fillId="3" fontId="8" numFmtId="165" xfId="0" applyAlignment="1" applyFont="1" applyNumberFormat="1">
      <alignment horizontal="right" vertical="bottom"/>
    </xf>
    <xf borderId="0" fillId="3" fontId="8" numFmtId="165" xfId="0" applyAlignment="1" applyFont="1" applyNumberFormat="1">
      <alignment horizontal="right" readingOrder="0" vertical="bottom"/>
    </xf>
    <xf borderId="0" fillId="5" fontId="16" numFmtId="165" xfId="0" applyAlignment="1" applyFont="1" applyNumberFormat="1">
      <alignment readingOrder="0"/>
    </xf>
    <xf borderId="0" fillId="2" fontId="4" numFmtId="0" xfId="0" applyFont="1"/>
    <xf borderId="0" fillId="0" fontId="2" numFmtId="165" xfId="0" applyFont="1" applyNumberFormat="1"/>
    <xf borderId="0" fillId="0" fontId="2" numFmtId="165" xfId="0" applyAlignment="1" applyFont="1" applyNumberFormat="1">
      <alignment readingOrder="0"/>
    </xf>
    <xf borderId="0" fillId="0" fontId="2" numFmtId="165" xfId="0" applyAlignment="1" applyFont="1" applyNumberFormat="1">
      <alignment horizontal="right" vertical="bottom"/>
    </xf>
    <xf borderId="0" fillId="0" fontId="2" numFmtId="2" xfId="0" applyAlignment="1" applyFont="1" applyNumberFormat="1">
      <alignment horizontal="right" vertical="bottom"/>
    </xf>
    <xf borderId="0" fillId="5" fontId="15" numFmtId="0" xfId="0" applyAlignment="1" applyFont="1">
      <alignment vertical="bottom"/>
    </xf>
    <xf borderId="0" fillId="5" fontId="15" numFmtId="165" xfId="0" applyAlignment="1" applyFont="1" applyNumberFormat="1">
      <alignment horizontal="right" vertical="bottom"/>
    </xf>
    <xf borderId="0" fillId="5" fontId="2" numFmtId="4" xfId="0" applyAlignment="1" applyFont="1" applyNumberFormat="1">
      <alignment horizontal="right" vertical="bottom"/>
    </xf>
    <xf borderId="0" fillId="0" fontId="6" numFmtId="164" xfId="0" applyAlignment="1" applyFont="1" applyNumberFormat="1">
      <alignment readingOrder="0" shrinkToFit="0" wrapText="0"/>
    </xf>
    <xf borderId="0" fillId="5" fontId="14" numFmtId="164" xfId="0" applyAlignment="1" applyFont="1" applyNumberFormat="1">
      <alignment horizontal="right" readingOrder="0" vertical="bottom"/>
    </xf>
    <xf borderId="0" fillId="6" fontId="13" numFmtId="164" xfId="0" applyAlignment="1" applyFill="1" applyFont="1" applyNumberFormat="1">
      <alignment horizontal="right" readingOrder="0" shrinkToFit="0" wrapText="0"/>
    </xf>
    <xf borderId="0" fillId="6" fontId="13" numFmtId="164" xfId="0" applyAlignment="1" applyFont="1" applyNumberFormat="1">
      <alignment horizontal="right" readingOrder="0"/>
    </xf>
    <xf borderId="0" fillId="5" fontId="13" numFmtId="164" xfId="0" applyAlignment="1" applyFont="1" applyNumberFormat="1">
      <alignment horizontal="right" readingOrder="0"/>
    </xf>
    <xf borderId="0" fillId="5" fontId="14" numFmtId="164" xfId="0" applyAlignment="1" applyFont="1" applyNumberFormat="1">
      <alignment horizontal="right" readingOrder="0"/>
    </xf>
    <xf borderId="0" fillId="5" fontId="13" numFmtId="164" xfId="0" applyAlignment="1" applyFont="1" applyNumberFormat="1">
      <alignment readingOrder="0" shrinkToFit="0" wrapText="0"/>
    </xf>
    <xf borderId="0" fillId="0" fontId="2" numFmtId="164" xfId="0" applyAlignment="1" applyFont="1" applyNumberFormat="1">
      <alignment readingOrder="0" shrinkToFit="0" wrapText="0"/>
    </xf>
    <xf borderId="0" fillId="0" fontId="14" numFmtId="164" xfId="0" applyAlignment="1" applyFont="1" applyNumberFormat="1">
      <alignment horizontal="right"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'2025'!$A$37:$A$41</c:f>
            </c:strRef>
          </c:cat>
          <c:val>
            <c:numRef>
              <c:f>'2025'!$B$37:$B$41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'2024'!$A$37:$A$41</c:f>
            </c:strRef>
          </c:cat>
          <c:val>
            <c:numRef>
              <c:f>'2024'!$B$37:$B$41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'2023'!$A$37:$A$41</c:f>
            </c:strRef>
          </c:cat>
          <c:val>
            <c:numRef>
              <c:f>'2023'!$B$37:$B$41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35</xdr:row>
      <xdr:rowOff>47625</xdr:rowOff>
    </xdr:from>
    <xdr:ext cx="5772150" cy="35814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17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35</xdr:row>
      <xdr:rowOff>47625</xdr:rowOff>
    </xdr:from>
    <xdr:ext cx="5772150" cy="35814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17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35</xdr:row>
      <xdr:rowOff>47625</xdr:rowOff>
    </xdr:from>
    <xdr:ext cx="5772150" cy="35814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17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2025.0</v>
      </c>
      <c r="C3" s="7">
        <v>2025.0</v>
      </c>
      <c r="D3" s="7">
        <v>2025.0</v>
      </c>
      <c r="E3" s="7">
        <v>2025.0</v>
      </c>
      <c r="F3" s="7">
        <v>2025.0</v>
      </c>
      <c r="G3" s="7">
        <v>2025.0</v>
      </c>
      <c r="H3" s="7">
        <v>2025.0</v>
      </c>
      <c r="I3" s="7">
        <v>2025.0</v>
      </c>
      <c r="J3" s="7">
        <v>2025.0</v>
      </c>
      <c r="K3" s="7">
        <v>2025.0</v>
      </c>
      <c r="L3" s="7">
        <v>2025.0</v>
      </c>
      <c r="M3" s="7">
        <v>2025.0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11">
        <v>376.86</v>
      </c>
      <c r="C5" s="11">
        <v>38454.55</v>
      </c>
      <c r="D5" s="11">
        <v>136953.9</v>
      </c>
      <c r="E5" s="11">
        <v>182819.75</v>
      </c>
      <c r="F5" s="11">
        <v>194382.14</v>
      </c>
      <c r="G5" s="11">
        <v>189346.09</v>
      </c>
      <c r="H5" s="11">
        <v>135764.41</v>
      </c>
      <c r="I5" s="11">
        <v>101838.34</v>
      </c>
      <c r="J5" s="11">
        <v>44281.12</v>
      </c>
      <c r="K5" s="12"/>
      <c r="L5" s="13"/>
      <c r="M5" s="13"/>
      <c r="N5" s="14">
        <f t="shared" ref="N5:N8" si="1">SUM(B5:M5)</f>
        <v>1024217.16</v>
      </c>
      <c r="O5" s="3"/>
      <c r="P5" s="7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5" t="s">
        <v>15</v>
      </c>
      <c r="B6" s="16">
        <v>0.0</v>
      </c>
      <c r="C6" s="11">
        <v>52.0</v>
      </c>
      <c r="D6" s="11">
        <v>919.28</v>
      </c>
      <c r="E6" s="11">
        <v>1002.85</v>
      </c>
      <c r="F6" s="11">
        <v>2094.26</v>
      </c>
      <c r="G6" s="11">
        <v>3360.58</v>
      </c>
      <c r="H6" s="11">
        <v>7382.33</v>
      </c>
      <c r="I6" s="11">
        <v>5082.16</v>
      </c>
      <c r="J6" s="11">
        <v>3610.67</v>
      </c>
      <c r="K6" s="17"/>
      <c r="L6" s="13"/>
      <c r="M6" s="13"/>
      <c r="N6" s="14">
        <f t="shared" si="1"/>
        <v>23504.13</v>
      </c>
      <c r="O6" s="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5" t="s">
        <v>16</v>
      </c>
      <c r="B7" s="16"/>
      <c r="C7" s="16"/>
      <c r="D7" s="16"/>
      <c r="E7" s="18"/>
      <c r="F7" s="16"/>
      <c r="G7" s="18"/>
      <c r="H7" s="16"/>
      <c r="I7" s="16"/>
      <c r="J7" s="18"/>
      <c r="K7" s="16"/>
      <c r="L7" s="16"/>
      <c r="M7" s="16"/>
      <c r="N7" s="14">
        <f t="shared" si="1"/>
        <v>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9" t="s">
        <v>17</v>
      </c>
      <c r="B8" s="20">
        <f t="shared" ref="B8:M8" si="2">B5-B6-B7</f>
        <v>376.86</v>
      </c>
      <c r="C8" s="20">
        <f t="shared" si="2"/>
        <v>38402.55</v>
      </c>
      <c r="D8" s="20">
        <f t="shared" si="2"/>
        <v>136034.62</v>
      </c>
      <c r="E8" s="20">
        <f t="shared" si="2"/>
        <v>181816.9</v>
      </c>
      <c r="F8" s="20">
        <f t="shared" si="2"/>
        <v>192287.88</v>
      </c>
      <c r="G8" s="20">
        <f t="shared" si="2"/>
        <v>185985.51</v>
      </c>
      <c r="H8" s="20">
        <f t="shared" si="2"/>
        <v>128382.08</v>
      </c>
      <c r="I8" s="20">
        <f t="shared" si="2"/>
        <v>96756.18</v>
      </c>
      <c r="J8" s="20">
        <f t="shared" si="2"/>
        <v>40670.45</v>
      </c>
      <c r="K8" s="21">
        <f t="shared" si="2"/>
        <v>0</v>
      </c>
      <c r="L8" s="21">
        <f t="shared" si="2"/>
        <v>0</v>
      </c>
      <c r="M8" s="21">
        <f t="shared" si="2"/>
        <v>0</v>
      </c>
      <c r="N8" s="22">
        <f t="shared" si="1"/>
        <v>1000713.03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  <c r="S9" s="7"/>
      <c r="T9" s="3"/>
      <c r="U9" s="3"/>
      <c r="V9" s="3"/>
      <c r="W9" s="3"/>
      <c r="X9" s="3"/>
      <c r="Y9" s="3"/>
      <c r="Z9" s="3"/>
    </row>
    <row r="10" ht="15.75" customHeight="1">
      <c r="A10" s="2"/>
      <c r="B10" s="7">
        <v>2025.0</v>
      </c>
      <c r="C10" s="7">
        <v>2025.0</v>
      </c>
      <c r="D10" s="7">
        <v>2025.0</v>
      </c>
      <c r="E10" s="7">
        <v>2025.0</v>
      </c>
      <c r="F10" s="7">
        <v>2025.0</v>
      </c>
      <c r="G10" s="7">
        <v>2025.0</v>
      </c>
      <c r="H10" s="7">
        <v>2025.0</v>
      </c>
      <c r="I10" s="7">
        <v>2025.0</v>
      </c>
      <c r="J10" s="7">
        <v>2025.0</v>
      </c>
      <c r="K10" s="7">
        <v>2025.0</v>
      </c>
      <c r="L10" s="7">
        <v>2025.0</v>
      </c>
      <c r="M10" s="7">
        <v>2025.0</v>
      </c>
      <c r="N10" s="3"/>
      <c r="O10" s="3"/>
      <c r="P10" s="3"/>
      <c r="Q10" s="3"/>
      <c r="R10" s="7"/>
      <c r="S10" s="7"/>
      <c r="T10" s="3"/>
      <c r="U10" s="3"/>
      <c r="V10" s="3"/>
      <c r="W10" s="3"/>
      <c r="X10" s="3"/>
      <c r="Y10" s="3"/>
      <c r="Z10" s="3"/>
    </row>
    <row r="11" ht="15.75" customHeight="1">
      <c r="A11" s="8" t="s">
        <v>18</v>
      </c>
      <c r="B11" s="9" t="s">
        <v>1</v>
      </c>
      <c r="C11" s="9" t="s">
        <v>2</v>
      </c>
      <c r="D11" s="9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11</v>
      </c>
      <c r="M11" s="8" t="s">
        <v>12</v>
      </c>
      <c r="N11" s="10" t="s">
        <v>13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5" t="s">
        <v>19</v>
      </c>
      <c r="B12" s="23">
        <v>0.0</v>
      </c>
      <c r="C12" s="24">
        <v>8487.81</v>
      </c>
      <c r="D12" s="24">
        <v>24227.57</v>
      </c>
      <c r="E12" s="24">
        <v>35927.19</v>
      </c>
      <c r="F12" s="24">
        <v>42524.87</v>
      </c>
      <c r="G12" s="24">
        <v>40223.36</v>
      </c>
      <c r="H12" s="24">
        <v>32862.56</v>
      </c>
      <c r="I12" s="24">
        <v>23771.9</v>
      </c>
      <c r="J12" s="24">
        <v>10592.6</v>
      </c>
      <c r="K12" s="25"/>
      <c r="L12" s="26"/>
      <c r="M12" s="27"/>
      <c r="N12" s="28">
        <f t="shared" ref="N12:N13" si="4">SUM(B12:M12)</f>
        <v>218617.86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19" t="s">
        <v>20</v>
      </c>
      <c r="B13" s="29">
        <f t="shared" ref="B13:M13" si="3">B8-B12</f>
        <v>376.86</v>
      </c>
      <c r="C13" s="29">
        <f t="shared" si="3"/>
        <v>29914.74</v>
      </c>
      <c r="D13" s="29">
        <f t="shared" si="3"/>
        <v>111807.05</v>
      </c>
      <c r="E13" s="29">
        <f t="shared" si="3"/>
        <v>145889.71</v>
      </c>
      <c r="F13" s="29">
        <f t="shared" si="3"/>
        <v>149763.01</v>
      </c>
      <c r="G13" s="29">
        <f t="shared" si="3"/>
        <v>145762.15</v>
      </c>
      <c r="H13" s="29">
        <f t="shared" si="3"/>
        <v>95519.52</v>
      </c>
      <c r="I13" s="29">
        <f t="shared" si="3"/>
        <v>72984.28</v>
      </c>
      <c r="J13" s="29">
        <f t="shared" si="3"/>
        <v>30077.85</v>
      </c>
      <c r="K13" s="30">
        <f t="shared" si="3"/>
        <v>0</v>
      </c>
      <c r="L13" s="30">
        <f t="shared" si="3"/>
        <v>0</v>
      </c>
      <c r="M13" s="30">
        <f t="shared" si="3"/>
        <v>0</v>
      </c>
      <c r="N13" s="31">
        <f t="shared" si="4"/>
        <v>782095.17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7"/>
      <c r="K14" s="7"/>
      <c r="L14" s="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2"/>
      <c r="B15" s="7">
        <v>2025.0</v>
      </c>
      <c r="C15" s="7">
        <v>2025.0</v>
      </c>
      <c r="D15" s="7">
        <v>2025.0</v>
      </c>
      <c r="E15" s="7">
        <v>2025.0</v>
      </c>
      <c r="F15" s="7">
        <v>2025.0</v>
      </c>
      <c r="G15" s="7">
        <v>2025.0</v>
      </c>
      <c r="H15" s="7">
        <v>2025.0</v>
      </c>
      <c r="I15" s="7">
        <v>2025.0</v>
      </c>
      <c r="J15" s="7">
        <v>2025.0</v>
      </c>
      <c r="K15" s="7">
        <v>2025.0</v>
      </c>
      <c r="L15" s="7">
        <v>2025.0</v>
      </c>
      <c r="M15" s="7">
        <v>2025.0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8" t="s">
        <v>21</v>
      </c>
      <c r="B16" s="9" t="s">
        <v>1</v>
      </c>
      <c r="C16" s="9" t="s">
        <v>2</v>
      </c>
      <c r="D16" s="9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  <c r="K16" s="8" t="s">
        <v>10</v>
      </c>
      <c r="L16" s="8" t="s">
        <v>11</v>
      </c>
      <c r="M16" s="8" t="s">
        <v>12</v>
      </c>
      <c r="N16" s="10" t="s">
        <v>13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2" t="s">
        <v>22</v>
      </c>
      <c r="B17" s="17"/>
      <c r="C17" s="17"/>
      <c r="D17" s="17"/>
      <c r="E17" s="17"/>
      <c r="F17" s="17"/>
      <c r="G17" s="17"/>
      <c r="H17" s="17"/>
      <c r="I17" s="17"/>
      <c r="J17" s="17"/>
      <c r="K17" s="33"/>
      <c r="L17" s="33"/>
      <c r="M17" s="33"/>
      <c r="N17" s="34">
        <f t="shared" ref="N17:N21" si="5">SUM(B17:M17)</f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5" t="s">
        <v>23</v>
      </c>
      <c r="B18" s="17"/>
      <c r="C18" s="17"/>
      <c r="D18" s="17"/>
      <c r="E18" s="17"/>
      <c r="F18" s="17"/>
      <c r="G18" s="36">
        <v>2310.74</v>
      </c>
      <c r="H18" s="36">
        <v>11750.48</v>
      </c>
      <c r="I18" s="36">
        <v>16610.63</v>
      </c>
      <c r="J18" s="36">
        <v>5648.92</v>
      </c>
      <c r="K18" s="37"/>
      <c r="L18" s="26"/>
      <c r="M18" s="26"/>
      <c r="N18" s="34">
        <f t="shared" si="5"/>
        <v>36320.77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8" t="s">
        <v>24</v>
      </c>
      <c r="B19" s="36">
        <v>727.39</v>
      </c>
      <c r="C19" s="36">
        <v>14244.54</v>
      </c>
      <c r="D19" s="36">
        <v>57551.84</v>
      </c>
      <c r="E19" s="36">
        <v>56363.63</v>
      </c>
      <c r="F19" s="36">
        <v>113261.32</v>
      </c>
      <c r="G19" s="36">
        <v>102934.51</v>
      </c>
      <c r="H19" s="36">
        <v>27760.1</v>
      </c>
      <c r="I19" s="36">
        <v>11175.65</v>
      </c>
      <c r="J19" s="36">
        <v>4777.24</v>
      </c>
      <c r="K19" s="37"/>
      <c r="L19" s="26"/>
      <c r="M19" s="26"/>
      <c r="N19" s="34">
        <f t="shared" si="5"/>
        <v>388796.22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5" t="s">
        <v>25</v>
      </c>
      <c r="B20" s="17"/>
      <c r="C20" s="17"/>
      <c r="D20" s="17"/>
      <c r="E20" s="17"/>
      <c r="F20" s="17"/>
      <c r="G20" s="17"/>
      <c r="H20" s="17"/>
      <c r="I20" s="17"/>
      <c r="J20" s="17"/>
      <c r="K20" s="39"/>
      <c r="L20" s="33"/>
      <c r="M20" s="33"/>
      <c r="N20" s="34">
        <f t="shared" si="5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8" t="s">
        <v>26</v>
      </c>
      <c r="B21" s="17"/>
      <c r="C21" s="17"/>
      <c r="D21" s="17"/>
      <c r="E21" s="17"/>
      <c r="F21" s="17"/>
      <c r="G21" s="17"/>
      <c r="H21" s="17"/>
      <c r="I21" s="17"/>
      <c r="J21" s="17"/>
      <c r="K21" s="39"/>
      <c r="L21" s="33"/>
      <c r="M21" s="33"/>
      <c r="N21" s="34">
        <f t="shared" si="5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40" t="s">
        <v>27</v>
      </c>
      <c r="B22" s="41">
        <v>10.64</v>
      </c>
      <c r="C22" s="36">
        <v>1046.69</v>
      </c>
      <c r="D22" s="17">
        <v>3725.54</v>
      </c>
      <c r="E22" s="36">
        <v>4995.93</v>
      </c>
      <c r="F22" s="36">
        <v>5353.14</v>
      </c>
      <c r="G22" s="36">
        <v>8906.55</v>
      </c>
      <c r="H22" s="36">
        <v>7572.41</v>
      </c>
      <c r="I22" s="36">
        <v>5628.61</v>
      </c>
      <c r="J22" s="36">
        <v>2353.77</v>
      </c>
      <c r="K22" s="42"/>
      <c r="L22" s="43"/>
      <c r="M22" s="43"/>
      <c r="N22" s="34">
        <f>SUM(C22:M22)</f>
        <v>39582.64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2" t="s">
        <v>28</v>
      </c>
      <c r="B23" s="39">
        <v>1811.0</v>
      </c>
      <c r="C23" s="39">
        <v>1811.0</v>
      </c>
      <c r="D23" s="39">
        <v>1811.0</v>
      </c>
      <c r="E23" s="39">
        <v>1811.0</v>
      </c>
      <c r="F23" s="39">
        <v>1811.0</v>
      </c>
      <c r="G23" s="39">
        <v>1811.0</v>
      </c>
      <c r="H23" s="39">
        <v>1811.0</v>
      </c>
      <c r="I23" s="39">
        <v>1811.0</v>
      </c>
      <c r="J23" s="39">
        <v>1811.0</v>
      </c>
      <c r="K23" s="39"/>
      <c r="L23" s="33"/>
      <c r="M23" s="44"/>
      <c r="N23" s="45">
        <v>16300.0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2" t="s">
        <v>29</v>
      </c>
      <c r="B24" s="33">
        <v>799.74</v>
      </c>
      <c r="C24" s="33">
        <v>799.74</v>
      </c>
      <c r="D24" s="33">
        <v>799.74</v>
      </c>
      <c r="E24" s="33">
        <v>799.74</v>
      </c>
      <c r="F24" s="33">
        <v>799.74</v>
      </c>
      <c r="G24" s="33">
        <v>799.74</v>
      </c>
      <c r="H24" s="33">
        <v>799.74</v>
      </c>
      <c r="I24" s="33">
        <v>799.74</v>
      </c>
      <c r="J24" s="33">
        <v>799.74</v>
      </c>
      <c r="K24" s="33"/>
      <c r="L24" s="33"/>
      <c r="M24" s="44"/>
      <c r="N24" s="45">
        <v>7197.67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2" t="s">
        <v>30</v>
      </c>
      <c r="B25" s="33">
        <v>112.55</v>
      </c>
      <c r="C25" s="33">
        <v>112.55</v>
      </c>
      <c r="D25" s="33">
        <v>112.55</v>
      </c>
      <c r="E25" s="33">
        <v>112.55</v>
      </c>
      <c r="F25" s="33">
        <v>112.55</v>
      </c>
      <c r="G25" s="33">
        <v>112.55</v>
      </c>
      <c r="H25" s="33">
        <v>112.55</v>
      </c>
      <c r="I25" s="33">
        <v>112.55</v>
      </c>
      <c r="J25" s="33">
        <v>112.55</v>
      </c>
      <c r="K25" s="25"/>
      <c r="L25" s="26"/>
      <c r="M25" s="26"/>
      <c r="N25" s="45">
        <v>1013.0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6" t="s">
        <v>31</v>
      </c>
      <c r="B26" s="33">
        <v>33.01</v>
      </c>
      <c r="C26" s="33">
        <v>33.01</v>
      </c>
      <c r="D26" s="33">
        <v>33.01</v>
      </c>
      <c r="E26" s="33">
        <v>33.01</v>
      </c>
      <c r="F26" s="33">
        <v>33.01</v>
      </c>
      <c r="G26" s="33">
        <v>33.01</v>
      </c>
      <c r="H26" s="33">
        <v>33.01</v>
      </c>
      <c r="I26" s="33">
        <v>33.01</v>
      </c>
      <c r="J26" s="33">
        <v>33.01</v>
      </c>
      <c r="K26" s="33"/>
      <c r="L26" s="33"/>
      <c r="M26" s="33"/>
      <c r="N26" s="34">
        <f>SUM(B26:M26)</f>
        <v>297.09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40" t="s">
        <v>32</v>
      </c>
      <c r="B27" s="33">
        <v>331.88</v>
      </c>
      <c r="C27" s="33">
        <v>331.88</v>
      </c>
      <c r="D27" s="33">
        <v>331.88</v>
      </c>
      <c r="E27" s="33">
        <v>331.88</v>
      </c>
      <c r="F27" s="33">
        <v>331.88</v>
      </c>
      <c r="G27" s="33">
        <v>331.88</v>
      </c>
      <c r="H27" s="33">
        <v>331.88</v>
      </c>
      <c r="I27" s="33">
        <v>331.88</v>
      </c>
      <c r="J27" s="33">
        <v>331.88</v>
      </c>
      <c r="K27" s="33"/>
      <c r="L27" s="33"/>
      <c r="M27" s="33"/>
      <c r="N27" s="45">
        <v>2987.0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8" t="s">
        <v>33</v>
      </c>
      <c r="B28" s="33">
        <v>1075.88</v>
      </c>
      <c r="C28" s="33">
        <v>1075.88</v>
      </c>
      <c r="D28" s="33">
        <v>1075.88</v>
      </c>
      <c r="E28" s="33">
        <v>1075.88</v>
      </c>
      <c r="F28" s="33">
        <v>1075.88</v>
      </c>
      <c r="G28" s="33">
        <v>1075.88</v>
      </c>
      <c r="H28" s="33">
        <v>1075.88</v>
      </c>
      <c r="I28" s="33">
        <v>1075.88</v>
      </c>
      <c r="J28" s="33">
        <v>1075.88</v>
      </c>
      <c r="K28" s="33"/>
      <c r="L28" s="33"/>
      <c r="M28" s="33"/>
      <c r="N28" s="45">
        <v>9683.0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7" t="s">
        <v>34</v>
      </c>
      <c r="B29" s="48">
        <v>2134.88</v>
      </c>
      <c r="C29" s="48">
        <v>2134.88</v>
      </c>
      <c r="D29" s="48">
        <v>2134.88</v>
      </c>
      <c r="E29" s="48">
        <v>2134.88</v>
      </c>
      <c r="F29" s="48">
        <v>2134.88</v>
      </c>
      <c r="G29" s="48">
        <v>2134.88</v>
      </c>
      <c r="H29" s="48">
        <v>2134.88</v>
      </c>
      <c r="I29" s="48">
        <v>2134.88</v>
      </c>
      <c r="J29" s="48">
        <v>2134.88</v>
      </c>
      <c r="K29" s="43"/>
      <c r="L29" s="43"/>
      <c r="M29" s="43"/>
      <c r="N29" s="45">
        <v>19214.0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9" t="s">
        <v>35</v>
      </c>
      <c r="B30" s="49">
        <f t="shared" ref="B30:M30" si="6">SUM(B17:B29)</f>
        <v>7036.97</v>
      </c>
      <c r="C30" s="49">
        <f t="shared" si="6"/>
        <v>21590.17</v>
      </c>
      <c r="D30" s="49">
        <f t="shared" si="6"/>
        <v>67576.32</v>
      </c>
      <c r="E30" s="49">
        <f t="shared" si="6"/>
        <v>67658.5</v>
      </c>
      <c r="F30" s="49">
        <f t="shared" si="6"/>
        <v>124913.4</v>
      </c>
      <c r="G30" s="49">
        <f t="shared" si="6"/>
        <v>120450.74</v>
      </c>
      <c r="H30" s="49">
        <f t="shared" si="6"/>
        <v>53381.93</v>
      </c>
      <c r="I30" s="49">
        <f t="shared" si="6"/>
        <v>39713.83</v>
      </c>
      <c r="J30" s="49">
        <f t="shared" si="6"/>
        <v>19078.87</v>
      </c>
      <c r="K30" s="49">
        <f t="shared" si="6"/>
        <v>0</v>
      </c>
      <c r="L30" s="49">
        <f t="shared" si="6"/>
        <v>0</v>
      </c>
      <c r="M30" s="49">
        <f t="shared" si="6"/>
        <v>0</v>
      </c>
      <c r="N30" s="50">
        <f>SUM(B30:M30)</f>
        <v>521400.73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6"/>
      <c r="B31" s="6"/>
      <c r="C31" s="6"/>
      <c r="D31" s="6"/>
      <c r="E31" s="51"/>
      <c r="F31" s="51"/>
      <c r="G31" s="51"/>
      <c r="H31" s="51"/>
      <c r="I31" s="51"/>
      <c r="J31" s="6"/>
      <c r="K31" s="6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" t="s">
        <v>36</v>
      </c>
      <c r="B32" s="9" t="s">
        <v>1</v>
      </c>
      <c r="C32" s="9" t="s">
        <v>2</v>
      </c>
      <c r="D32" s="9" t="s">
        <v>3</v>
      </c>
      <c r="E32" s="8" t="s">
        <v>4</v>
      </c>
      <c r="F32" s="8" t="s">
        <v>5</v>
      </c>
      <c r="G32" s="8" t="s">
        <v>6</v>
      </c>
      <c r="H32" s="8" t="s">
        <v>7</v>
      </c>
      <c r="I32" s="8" t="s">
        <v>8</v>
      </c>
      <c r="J32" s="8" t="s">
        <v>9</v>
      </c>
      <c r="K32" s="8" t="s">
        <v>10</v>
      </c>
      <c r="L32" s="8" t="s">
        <v>11</v>
      </c>
      <c r="M32" s="8" t="s">
        <v>12</v>
      </c>
      <c r="N32" s="52" t="s">
        <v>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9" t="s">
        <v>38</v>
      </c>
      <c r="B33" s="53">
        <f t="shared" ref="B33:M33" si="7">MINUS(B13,B30)</f>
        <v>-6660.11</v>
      </c>
      <c r="C33" s="53">
        <f t="shared" si="7"/>
        <v>8324.57</v>
      </c>
      <c r="D33" s="53">
        <f t="shared" si="7"/>
        <v>44230.73</v>
      </c>
      <c r="E33" s="53">
        <f t="shared" si="7"/>
        <v>78231.21</v>
      </c>
      <c r="F33" s="53">
        <f t="shared" si="7"/>
        <v>24849.61</v>
      </c>
      <c r="G33" s="53">
        <f t="shared" si="7"/>
        <v>25311.41</v>
      </c>
      <c r="H33" s="53">
        <f t="shared" si="7"/>
        <v>42137.59</v>
      </c>
      <c r="I33" s="53">
        <f t="shared" si="7"/>
        <v>33270.45</v>
      </c>
      <c r="J33" s="53">
        <f t="shared" si="7"/>
        <v>10998.98</v>
      </c>
      <c r="K33" s="53">
        <f t="shared" si="7"/>
        <v>0</v>
      </c>
      <c r="L33" s="53">
        <f t="shared" si="7"/>
        <v>0</v>
      </c>
      <c r="M33" s="53">
        <f t="shared" si="7"/>
        <v>0</v>
      </c>
      <c r="N33" s="54">
        <f>SUM(B33:M33)</f>
        <v>260694.44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55" t="s">
        <v>39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56" t="s">
        <v>40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24</v>
      </c>
      <c r="B37" s="57">
        <f>SUM(N19)</f>
        <v>388796.22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41</v>
      </c>
      <c r="B38" s="57">
        <f>SUM(N18)</f>
        <v>36320.77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7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42</v>
      </c>
      <c r="B39" s="58">
        <f>sum(N17)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25</v>
      </c>
      <c r="B40" s="57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7" t="s">
        <v>26</v>
      </c>
      <c r="B41" s="57">
        <f>sum(N21)</f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5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51"/>
      <c r="B47" s="5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51"/>
      <c r="B48" s="6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61"/>
      <c r="B50" s="6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51"/>
      <c r="B51" s="6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autoFilter ref="$L$21:$L$30"/>
  <mergeCells count="1">
    <mergeCell ref="A36:B36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2024.0</v>
      </c>
      <c r="C3" s="7">
        <v>2024.0</v>
      </c>
      <c r="D3" s="7">
        <v>2024.0</v>
      </c>
      <c r="E3" s="7">
        <v>2024.0</v>
      </c>
      <c r="F3" s="7">
        <v>2024.0</v>
      </c>
      <c r="G3" s="7">
        <v>2024.0</v>
      </c>
      <c r="H3" s="7">
        <v>2024.0</v>
      </c>
      <c r="I3" s="7">
        <v>2024.0</v>
      </c>
      <c r="J3" s="7">
        <v>2024.0</v>
      </c>
      <c r="K3" s="7">
        <v>2024.0</v>
      </c>
      <c r="L3" s="7">
        <v>2024.0</v>
      </c>
      <c r="M3" s="7">
        <v>2024.0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64"/>
      <c r="C5" s="65"/>
      <c r="D5" s="26"/>
      <c r="E5" s="65"/>
      <c r="F5" s="65"/>
      <c r="G5" s="66"/>
      <c r="H5" s="67"/>
      <c r="I5" s="68"/>
      <c r="J5" s="69"/>
      <c r="K5" s="67"/>
      <c r="L5" s="66"/>
      <c r="M5" s="66"/>
      <c r="N5" s="14">
        <f t="shared" ref="N5:N8" si="1">SUM(B5:M5)</f>
        <v>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5" t="s">
        <v>15</v>
      </c>
      <c r="B6" s="64"/>
      <c r="C6" s="65"/>
      <c r="D6" s="26"/>
      <c r="E6" s="65"/>
      <c r="F6" s="26"/>
      <c r="G6" s="65"/>
      <c r="H6" s="66"/>
      <c r="I6" s="66"/>
      <c r="J6" s="70"/>
      <c r="K6" s="25"/>
      <c r="L6" s="66"/>
      <c r="M6" s="66"/>
      <c r="N6" s="14">
        <f t="shared" si="1"/>
        <v>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5" t="s">
        <v>16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14">
        <f t="shared" si="1"/>
        <v>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9" t="s">
        <v>17</v>
      </c>
      <c r="B8" s="21">
        <f t="shared" ref="B8:M8" si="2">B5-B6-B7</f>
        <v>0</v>
      </c>
      <c r="C8" s="21">
        <f t="shared" si="2"/>
        <v>0</v>
      </c>
      <c r="D8" s="21">
        <f t="shared" si="2"/>
        <v>0</v>
      </c>
      <c r="E8" s="21">
        <f t="shared" si="2"/>
        <v>0</v>
      </c>
      <c r="F8" s="21">
        <f t="shared" si="2"/>
        <v>0</v>
      </c>
      <c r="G8" s="21">
        <f t="shared" si="2"/>
        <v>0</v>
      </c>
      <c r="H8" s="21">
        <f t="shared" si="2"/>
        <v>0</v>
      </c>
      <c r="I8" s="21">
        <f t="shared" si="2"/>
        <v>0</v>
      </c>
      <c r="J8" s="21">
        <f t="shared" si="2"/>
        <v>0</v>
      </c>
      <c r="K8" s="21">
        <f t="shared" si="2"/>
        <v>0</v>
      </c>
      <c r="L8" s="21">
        <f t="shared" si="2"/>
        <v>0</v>
      </c>
      <c r="M8" s="21">
        <f t="shared" si="2"/>
        <v>0</v>
      </c>
      <c r="N8" s="22">
        <f t="shared" si="1"/>
        <v>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  <c r="S9" s="7"/>
      <c r="T9" s="3"/>
      <c r="U9" s="3"/>
      <c r="V9" s="3"/>
      <c r="W9" s="3"/>
      <c r="X9" s="3"/>
      <c r="Y9" s="3"/>
      <c r="Z9" s="3"/>
    </row>
    <row r="10" ht="15.75" customHeight="1">
      <c r="A10" s="2"/>
      <c r="B10" s="7">
        <v>2024.0</v>
      </c>
      <c r="C10" s="7">
        <v>2024.0</v>
      </c>
      <c r="D10" s="7">
        <v>2024.0</v>
      </c>
      <c r="E10" s="7">
        <v>2024.0</v>
      </c>
      <c r="F10" s="7">
        <v>2024.0</v>
      </c>
      <c r="G10" s="7">
        <v>2024.0</v>
      </c>
      <c r="H10" s="7">
        <v>2024.0</v>
      </c>
      <c r="I10" s="7">
        <v>2024.0</v>
      </c>
      <c r="J10" s="7">
        <v>2024.0</v>
      </c>
      <c r="K10" s="7">
        <v>2024.0</v>
      </c>
      <c r="L10" s="7">
        <v>2024.0</v>
      </c>
      <c r="M10" s="7">
        <v>2024.0</v>
      </c>
      <c r="N10" s="3"/>
      <c r="O10" s="3"/>
      <c r="P10" s="3"/>
      <c r="Q10" s="3"/>
      <c r="R10" s="7"/>
      <c r="S10" s="7"/>
      <c r="T10" s="3"/>
      <c r="U10" s="3"/>
      <c r="V10" s="3"/>
      <c r="W10" s="3"/>
      <c r="X10" s="3"/>
      <c r="Y10" s="3"/>
      <c r="Z10" s="3"/>
    </row>
    <row r="11" ht="15.75" customHeight="1">
      <c r="A11" s="8" t="s">
        <v>18</v>
      </c>
      <c r="B11" s="9" t="s">
        <v>1</v>
      </c>
      <c r="C11" s="9" t="s">
        <v>2</v>
      </c>
      <c r="D11" s="9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11</v>
      </c>
      <c r="M11" s="8" t="s">
        <v>12</v>
      </c>
      <c r="N11" s="10" t="s">
        <v>13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5" t="s">
        <v>19</v>
      </c>
      <c r="B12" s="65"/>
      <c r="C12" s="65"/>
      <c r="D12" s="65"/>
      <c r="E12" s="65"/>
      <c r="F12" s="65"/>
      <c r="G12" s="65"/>
      <c r="H12" s="72"/>
      <c r="I12" s="65"/>
      <c r="J12" s="65"/>
      <c r="K12" s="25"/>
      <c r="L12" s="26"/>
      <c r="M12" s="27"/>
      <c r="N12" s="28">
        <f t="shared" ref="N12:N13" si="4">SUM(B12:M12)</f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19" t="s">
        <v>20</v>
      </c>
      <c r="B13" s="30">
        <f t="shared" ref="B13:M13" si="3">B8-B12</f>
        <v>0</v>
      </c>
      <c r="C13" s="30">
        <f t="shared" si="3"/>
        <v>0</v>
      </c>
      <c r="D13" s="30">
        <f t="shared" si="3"/>
        <v>0</v>
      </c>
      <c r="E13" s="30">
        <f t="shared" si="3"/>
        <v>0</v>
      </c>
      <c r="F13" s="30">
        <f t="shared" si="3"/>
        <v>0</v>
      </c>
      <c r="G13" s="30">
        <f t="shared" si="3"/>
        <v>0</v>
      </c>
      <c r="H13" s="30">
        <f t="shared" si="3"/>
        <v>0</v>
      </c>
      <c r="I13" s="30">
        <f t="shared" si="3"/>
        <v>0</v>
      </c>
      <c r="J13" s="30">
        <f t="shared" si="3"/>
        <v>0</v>
      </c>
      <c r="K13" s="30">
        <f t="shared" si="3"/>
        <v>0</v>
      </c>
      <c r="L13" s="30">
        <f t="shared" si="3"/>
        <v>0</v>
      </c>
      <c r="M13" s="30">
        <f t="shared" si="3"/>
        <v>0</v>
      </c>
      <c r="N13" s="31">
        <f t="shared" si="4"/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7"/>
      <c r="K14" s="7"/>
      <c r="L14" s="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2"/>
      <c r="B15" s="7">
        <v>2024.0</v>
      </c>
      <c r="C15" s="7">
        <v>2024.0</v>
      </c>
      <c r="D15" s="7">
        <v>2024.0</v>
      </c>
      <c r="E15" s="7">
        <v>2024.0</v>
      </c>
      <c r="F15" s="7">
        <v>2024.0</v>
      </c>
      <c r="G15" s="7">
        <v>2024.0</v>
      </c>
      <c r="H15" s="7">
        <v>2024.0</v>
      </c>
      <c r="I15" s="7">
        <v>2024.0</v>
      </c>
      <c r="J15" s="7">
        <v>2024.0</v>
      </c>
      <c r="K15" s="7">
        <v>2024.0</v>
      </c>
      <c r="L15" s="7">
        <v>2024.0</v>
      </c>
      <c r="M15" s="7">
        <v>2024.0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8" t="s">
        <v>21</v>
      </c>
      <c r="B16" s="9" t="s">
        <v>1</v>
      </c>
      <c r="C16" s="9" t="s">
        <v>2</v>
      </c>
      <c r="D16" s="9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  <c r="K16" s="8" t="s">
        <v>10</v>
      </c>
      <c r="L16" s="8" t="s">
        <v>11</v>
      </c>
      <c r="M16" s="8" t="s">
        <v>12</v>
      </c>
      <c r="N16" s="10" t="s">
        <v>13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2" t="s">
        <v>22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>
        <f t="shared" ref="N17:N30" si="5">SUM(B17:M17)</f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5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25"/>
      <c r="L18" s="26"/>
      <c r="M18" s="26"/>
      <c r="N18" s="34">
        <f t="shared" si="5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8" t="s">
        <v>24</v>
      </c>
      <c r="B19" s="33"/>
      <c r="C19" s="33"/>
      <c r="D19" s="33"/>
      <c r="E19" s="33"/>
      <c r="F19" s="33"/>
      <c r="G19" s="33"/>
      <c r="H19" s="33"/>
      <c r="I19" s="33"/>
      <c r="J19" s="33"/>
      <c r="K19" s="25"/>
      <c r="L19" s="26"/>
      <c r="M19" s="26"/>
      <c r="N19" s="34">
        <f t="shared" si="5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5" t="s">
        <v>25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>
        <f t="shared" si="5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8" t="s">
        <v>26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>
        <f t="shared" si="5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40" t="s">
        <v>27</v>
      </c>
      <c r="B22" s="33"/>
      <c r="C22" s="33"/>
      <c r="D22" s="33"/>
      <c r="E22" s="33"/>
      <c r="F22" s="43"/>
      <c r="G22" s="43"/>
      <c r="H22" s="43"/>
      <c r="I22" s="43"/>
      <c r="J22" s="43"/>
      <c r="K22" s="43"/>
      <c r="L22" s="43"/>
      <c r="M22" s="43"/>
      <c r="N22" s="34">
        <f t="shared" si="5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2" t="s">
        <v>28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44"/>
      <c r="N23" s="34">
        <f t="shared" si="5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2" t="s">
        <v>29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44"/>
      <c r="N24" s="34">
        <f t="shared" si="5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2" t="s">
        <v>30</v>
      </c>
      <c r="B25" s="33"/>
      <c r="C25" s="33"/>
      <c r="D25" s="33"/>
      <c r="E25" s="33"/>
      <c r="F25" s="33"/>
      <c r="G25" s="33"/>
      <c r="H25" s="33"/>
      <c r="I25" s="33"/>
      <c r="J25" s="33"/>
      <c r="K25" s="25"/>
      <c r="L25" s="26"/>
      <c r="M25" s="26"/>
      <c r="N25" s="34">
        <f t="shared" si="5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6" t="s">
        <v>31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>
        <f t="shared" si="5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40" t="s">
        <v>32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>
        <f t="shared" si="5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8" t="s">
        <v>33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>
        <f t="shared" si="5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7" t="s">
        <v>43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34">
        <f t="shared" si="5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9" t="s">
        <v>35</v>
      </c>
      <c r="B30" s="49">
        <f t="shared" ref="B30:M30" si="6">SUM(B17:B29)</f>
        <v>0</v>
      </c>
      <c r="C30" s="49">
        <f t="shared" si="6"/>
        <v>0</v>
      </c>
      <c r="D30" s="49">
        <f t="shared" si="6"/>
        <v>0</v>
      </c>
      <c r="E30" s="49">
        <f t="shared" si="6"/>
        <v>0</v>
      </c>
      <c r="F30" s="49">
        <f t="shared" si="6"/>
        <v>0</v>
      </c>
      <c r="G30" s="49">
        <f t="shared" si="6"/>
        <v>0</v>
      </c>
      <c r="H30" s="49">
        <f t="shared" si="6"/>
        <v>0</v>
      </c>
      <c r="I30" s="49">
        <f t="shared" si="6"/>
        <v>0</v>
      </c>
      <c r="J30" s="49">
        <f t="shared" si="6"/>
        <v>0</v>
      </c>
      <c r="K30" s="49">
        <f t="shared" si="6"/>
        <v>0</v>
      </c>
      <c r="L30" s="49">
        <f t="shared" si="6"/>
        <v>0</v>
      </c>
      <c r="M30" s="49">
        <f t="shared" si="6"/>
        <v>0</v>
      </c>
      <c r="N30" s="50">
        <f t="shared" si="5"/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6"/>
      <c r="B31" s="6"/>
      <c r="C31" s="6"/>
      <c r="D31" s="6"/>
      <c r="E31" s="51"/>
      <c r="F31" s="51"/>
      <c r="G31" s="51"/>
      <c r="H31" s="51"/>
      <c r="I31" s="51"/>
      <c r="J31" s="6"/>
      <c r="K31" s="6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" t="s">
        <v>36</v>
      </c>
      <c r="B32" s="9" t="s">
        <v>1</v>
      </c>
      <c r="C32" s="9" t="s">
        <v>2</v>
      </c>
      <c r="D32" s="9" t="s">
        <v>3</v>
      </c>
      <c r="E32" s="8" t="s">
        <v>4</v>
      </c>
      <c r="F32" s="8" t="s">
        <v>5</v>
      </c>
      <c r="G32" s="8" t="s">
        <v>6</v>
      </c>
      <c r="H32" s="8" t="s">
        <v>7</v>
      </c>
      <c r="I32" s="8" t="s">
        <v>8</v>
      </c>
      <c r="J32" s="8" t="s">
        <v>9</v>
      </c>
      <c r="K32" s="8" t="s">
        <v>10</v>
      </c>
      <c r="L32" s="8" t="s">
        <v>11</v>
      </c>
      <c r="M32" s="8" t="s">
        <v>12</v>
      </c>
      <c r="N32" s="52" t="s">
        <v>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9" t="s">
        <v>38</v>
      </c>
      <c r="B33" s="53">
        <f t="shared" ref="B33:M33" si="7">MINUS(B13,B30)</f>
        <v>0</v>
      </c>
      <c r="C33" s="53">
        <f t="shared" si="7"/>
        <v>0</v>
      </c>
      <c r="D33" s="53">
        <f t="shared" si="7"/>
        <v>0</v>
      </c>
      <c r="E33" s="53">
        <f t="shared" si="7"/>
        <v>0</v>
      </c>
      <c r="F33" s="53">
        <f t="shared" si="7"/>
        <v>0</v>
      </c>
      <c r="G33" s="53">
        <f t="shared" si="7"/>
        <v>0</v>
      </c>
      <c r="H33" s="53">
        <f t="shared" si="7"/>
        <v>0</v>
      </c>
      <c r="I33" s="53">
        <f t="shared" si="7"/>
        <v>0</v>
      </c>
      <c r="J33" s="53">
        <f t="shared" si="7"/>
        <v>0</v>
      </c>
      <c r="K33" s="53">
        <f t="shared" si="7"/>
        <v>0</v>
      </c>
      <c r="L33" s="53">
        <f t="shared" si="7"/>
        <v>0</v>
      </c>
      <c r="M33" s="53">
        <f t="shared" si="7"/>
        <v>0</v>
      </c>
      <c r="N33" s="54">
        <f>SUM(B33:M33)</f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7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56" t="s">
        <v>40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24</v>
      </c>
      <c r="B37" s="57">
        <f>SUM(N19)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41</v>
      </c>
      <c r="B38" s="57">
        <f>SUM(N18)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7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42</v>
      </c>
      <c r="B39" s="58">
        <f>sum(N17)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25</v>
      </c>
      <c r="B40" s="57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7" t="s">
        <v>26</v>
      </c>
      <c r="B41" s="57">
        <f>sum(N21)</f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5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51"/>
      <c r="B47" s="5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51"/>
      <c r="B48" s="6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61"/>
      <c r="B50" s="6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51"/>
      <c r="B51" s="6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autoFilter ref="$L$21:$L$30"/>
  <mergeCells count="1">
    <mergeCell ref="A36:B36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2023.0</v>
      </c>
      <c r="C3" s="7">
        <v>2023.0</v>
      </c>
      <c r="D3" s="7">
        <v>2023.0</v>
      </c>
      <c r="E3" s="7">
        <v>2023.0</v>
      </c>
      <c r="F3" s="7">
        <v>2023.0</v>
      </c>
      <c r="G3" s="7">
        <v>2023.0</v>
      </c>
      <c r="H3" s="7">
        <v>2023.0</v>
      </c>
      <c r="I3" s="7">
        <v>2023.0</v>
      </c>
      <c r="J3" s="7">
        <v>2023.0</v>
      </c>
      <c r="K3" s="7">
        <v>2023.0</v>
      </c>
      <c r="L3" s="7">
        <v>2023.0</v>
      </c>
      <c r="M3" s="7">
        <v>2023.0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64"/>
      <c r="C5" s="65"/>
      <c r="D5" s="26"/>
      <c r="E5" s="65"/>
      <c r="F5" s="65"/>
      <c r="G5" s="66"/>
      <c r="H5" s="67"/>
      <c r="I5" s="68"/>
      <c r="J5" s="69"/>
      <c r="K5" s="67"/>
      <c r="L5" s="66"/>
      <c r="M5" s="66"/>
      <c r="N5" s="14">
        <f t="shared" ref="N5:N8" si="1">SUM(B5:M5)</f>
        <v>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5" t="s">
        <v>15</v>
      </c>
      <c r="B6" s="64"/>
      <c r="C6" s="65"/>
      <c r="D6" s="26"/>
      <c r="E6" s="65"/>
      <c r="F6" s="26"/>
      <c r="G6" s="65"/>
      <c r="H6" s="66"/>
      <c r="I6" s="66"/>
      <c r="J6" s="70"/>
      <c r="K6" s="25"/>
      <c r="L6" s="66"/>
      <c r="M6" s="66"/>
      <c r="N6" s="14">
        <f t="shared" si="1"/>
        <v>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5" t="s">
        <v>16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14">
        <f t="shared" si="1"/>
        <v>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9" t="s">
        <v>17</v>
      </c>
      <c r="B8" s="21">
        <f t="shared" ref="B8:M8" si="2">B5-B6-B7</f>
        <v>0</v>
      </c>
      <c r="C8" s="21">
        <f t="shared" si="2"/>
        <v>0</v>
      </c>
      <c r="D8" s="21">
        <f t="shared" si="2"/>
        <v>0</v>
      </c>
      <c r="E8" s="21">
        <f t="shared" si="2"/>
        <v>0</v>
      </c>
      <c r="F8" s="21">
        <f t="shared" si="2"/>
        <v>0</v>
      </c>
      <c r="G8" s="21">
        <f t="shared" si="2"/>
        <v>0</v>
      </c>
      <c r="H8" s="21">
        <f t="shared" si="2"/>
        <v>0</v>
      </c>
      <c r="I8" s="21">
        <f t="shared" si="2"/>
        <v>0</v>
      </c>
      <c r="J8" s="21">
        <f t="shared" si="2"/>
        <v>0</v>
      </c>
      <c r="K8" s="21">
        <f t="shared" si="2"/>
        <v>0</v>
      </c>
      <c r="L8" s="21">
        <f t="shared" si="2"/>
        <v>0</v>
      </c>
      <c r="M8" s="21">
        <f t="shared" si="2"/>
        <v>0</v>
      </c>
      <c r="N8" s="22">
        <f t="shared" si="1"/>
        <v>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  <c r="S9" s="7"/>
      <c r="T9" s="3"/>
      <c r="U9" s="3"/>
      <c r="V9" s="3"/>
      <c r="W9" s="3"/>
      <c r="X9" s="3"/>
      <c r="Y9" s="3"/>
      <c r="Z9" s="3"/>
    </row>
    <row r="10" ht="15.75" customHeight="1">
      <c r="A10" s="2"/>
      <c r="B10" s="7">
        <v>2023.0</v>
      </c>
      <c r="C10" s="7">
        <v>2023.0</v>
      </c>
      <c r="D10" s="7">
        <v>2023.0</v>
      </c>
      <c r="E10" s="7">
        <v>2023.0</v>
      </c>
      <c r="F10" s="7">
        <v>2023.0</v>
      </c>
      <c r="G10" s="7">
        <v>2023.0</v>
      </c>
      <c r="H10" s="7">
        <v>2023.0</v>
      </c>
      <c r="I10" s="7">
        <v>2023.0</v>
      </c>
      <c r="J10" s="7">
        <v>2023.0</v>
      </c>
      <c r="K10" s="7">
        <v>2023.0</v>
      </c>
      <c r="L10" s="7">
        <v>2023.0</v>
      </c>
      <c r="M10" s="7">
        <v>2023.0</v>
      </c>
      <c r="N10" s="3"/>
      <c r="O10" s="3"/>
      <c r="P10" s="3"/>
      <c r="Q10" s="3"/>
      <c r="R10" s="7"/>
      <c r="S10" s="7"/>
      <c r="T10" s="3"/>
      <c r="U10" s="3"/>
      <c r="V10" s="3"/>
      <c r="W10" s="3"/>
      <c r="X10" s="3"/>
      <c r="Y10" s="3"/>
      <c r="Z10" s="3"/>
    </row>
    <row r="11" ht="15.75" customHeight="1">
      <c r="A11" s="8" t="s">
        <v>18</v>
      </c>
      <c r="B11" s="9" t="s">
        <v>1</v>
      </c>
      <c r="C11" s="9" t="s">
        <v>2</v>
      </c>
      <c r="D11" s="9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11</v>
      </c>
      <c r="M11" s="8" t="s">
        <v>12</v>
      </c>
      <c r="N11" s="10" t="s">
        <v>13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5" t="s">
        <v>19</v>
      </c>
      <c r="B12" s="65"/>
      <c r="C12" s="65"/>
      <c r="D12" s="65"/>
      <c r="E12" s="65"/>
      <c r="F12" s="65"/>
      <c r="G12" s="65"/>
      <c r="H12" s="72"/>
      <c r="I12" s="65"/>
      <c r="J12" s="65"/>
      <c r="K12" s="25"/>
      <c r="L12" s="26"/>
      <c r="M12" s="27"/>
      <c r="N12" s="28">
        <f t="shared" ref="N12:N13" si="4">SUM(B12:M12)</f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19" t="s">
        <v>20</v>
      </c>
      <c r="B13" s="30">
        <f t="shared" ref="B13:M13" si="3">B8-B12</f>
        <v>0</v>
      </c>
      <c r="C13" s="30">
        <f t="shared" si="3"/>
        <v>0</v>
      </c>
      <c r="D13" s="30">
        <f t="shared" si="3"/>
        <v>0</v>
      </c>
      <c r="E13" s="30">
        <f t="shared" si="3"/>
        <v>0</v>
      </c>
      <c r="F13" s="30">
        <f t="shared" si="3"/>
        <v>0</v>
      </c>
      <c r="G13" s="30">
        <f t="shared" si="3"/>
        <v>0</v>
      </c>
      <c r="H13" s="30">
        <f t="shared" si="3"/>
        <v>0</v>
      </c>
      <c r="I13" s="30">
        <f t="shared" si="3"/>
        <v>0</v>
      </c>
      <c r="J13" s="30">
        <f t="shared" si="3"/>
        <v>0</v>
      </c>
      <c r="K13" s="30">
        <f t="shared" si="3"/>
        <v>0</v>
      </c>
      <c r="L13" s="30">
        <f t="shared" si="3"/>
        <v>0</v>
      </c>
      <c r="M13" s="30">
        <f t="shared" si="3"/>
        <v>0</v>
      </c>
      <c r="N13" s="31">
        <f t="shared" si="4"/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7"/>
      <c r="K14" s="7"/>
      <c r="L14" s="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2"/>
      <c r="B15" s="7">
        <v>2023.0</v>
      </c>
      <c r="C15" s="7">
        <v>2023.0</v>
      </c>
      <c r="D15" s="7">
        <v>2023.0</v>
      </c>
      <c r="E15" s="7">
        <v>2023.0</v>
      </c>
      <c r="F15" s="7">
        <v>2023.0</v>
      </c>
      <c r="G15" s="7">
        <v>2023.0</v>
      </c>
      <c r="H15" s="7">
        <v>2023.0</v>
      </c>
      <c r="I15" s="7">
        <v>2023.0</v>
      </c>
      <c r="J15" s="7">
        <v>2023.0</v>
      </c>
      <c r="K15" s="7">
        <v>2023.0</v>
      </c>
      <c r="L15" s="7">
        <v>2023.0</v>
      </c>
      <c r="M15" s="7">
        <v>2023.0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8" t="s">
        <v>21</v>
      </c>
      <c r="B16" s="9" t="s">
        <v>1</v>
      </c>
      <c r="C16" s="9" t="s">
        <v>2</v>
      </c>
      <c r="D16" s="9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  <c r="K16" s="8" t="s">
        <v>10</v>
      </c>
      <c r="L16" s="8" t="s">
        <v>11</v>
      </c>
      <c r="M16" s="8" t="s">
        <v>12</v>
      </c>
      <c r="N16" s="10" t="s">
        <v>13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2" t="s">
        <v>22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>
        <f t="shared" ref="N17:N30" si="5">SUM(B17:M17)</f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5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25"/>
      <c r="L18" s="26"/>
      <c r="M18" s="26"/>
      <c r="N18" s="34">
        <f t="shared" si="5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8" t="s">
        <v>24</v>
      </c>
      <c r="B19" s="33"/>
      <c r="C19" s="33"/>
      <c r="D19" s="33"/>
      <c r="E19" s="33"/>
      <c r="F19" s="33"/>
      <c r="G19" s="33"/>
      <c r="H19" s="33"/>
      <c r="I19" s="33"/>
      <c r="J19" s="33"/>
      <c r="K19" s="25"/>
      <c r="L19" s="26"/>
      <c r="M19" s="26"/>
      <c r="N19" s="34">
        <f t="shared" si="5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5" t="s">
        <v>25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>
        <f t="shared" si="5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8" t="s">
        <v>26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>
        <f t="shared" si="5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40" t="s">
        <v>27</v>
      </c>
      <c r="B22" s="33"/>
      <c r="C22" s="33"/>
      <c r="D22" s="33"/>
      <c r="E22" s="33"/>
      <c r="F22" s="43"/>
      <c r="G22" s="43"/>
      <c r="H22" s="43"/>
      <c r="I22" s="43"/>
      <c r="J22" s="43"/>
      <c r="K22" s="43"/>
      <c r="L22" s="43"/>
      <c r="M22" s="43"/>
      <c r="N22" s="34">
        <f t="shared" si="5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2" t="s">
        <v>28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44"/>
      <c r="N23" s="34">
        <f t="shared" si="5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2" t="s">
        <v>29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44"/>
      <c r="N24" s="34">
        <f t="shared" si="5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2" t="s">
        <v>30</v>
      </c>
      <c r="B25" s="33"/>
      <c r="C25" s="33"/>
      <c r="D25" s="33"/>
      <c r="E25" s="33"/>
      <c r="F25" s="33"/>
      <c r="G25" s="33"/>
      <c r="H25" s="33"/>
      <c r="I25" s="33"/>
      <c r="J25" s="33"/>
      <c r="K25" s="25"/>
      <c r="L25" s="26"/>
      <c r="M25" s="26"/>
      <c r="N25" s="34">
        <f t="shared" si="5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6" t="s">
        <v>31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>
        <f t="shared" si="5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40" t="s">
        <v>32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>
        <f t="shared" si="5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8" t="s">
        <v>33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>
        <f t="shared" si="5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7" t="s">
        <v>43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34">
        <f t="shared" si="5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9" t="s">
        <v>35</v>
      </c>
      <c r="B30" s="49">
        <f t="shared" ref="B30:M30" si="6">SUM(B17:B29)</f>
        <v>0</v>
      </c>
      <c r="C30" s="49">
        <f t="shared" si="6"/>
        <v>0</v>
      </c>
      <c r="D30" s="49">
        <f t="shared" si="6"/>
        <v>0</v>
      </c>
      <c r="E30" s="49">
        <f t="shared" si="6"/>
        <v>0</v>
      </c>
      <c r="F30" s="49">
        <f t="shared" si="6"/>
        <v>0</v>
      </c>
      <c r="G30" s="49">
        <f t="shared" si="6"/>
        <v>0</v>
      </c>
      <c r="H30" s="49">
        <f t="shared" si="6"/>
        <v>0</v>
      </c>
      <c r="I30" s="49">
        <f t="shared" si="6"/>
        <v>0</v>
      </c>
      <c r="J30" s="49">
        <f t="shared" si="6"/>
        <v>0</v>
      </c>
      <c r="K30" s="49">
        <f t="shared" si="6"/>
        <v>0</v>
      </c>
      <c r="L30" s="49">
        <f t="shared" si="6"/>
        <v>0</v>
      </c>
      <c r="M30" s="49">
        <f t="shared" si="6"/>
        <v>0</v>
      </c>
      <c r="N30" s="50">
        <f t="shared" si="5"/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6"/>
      <c r="B31" s="6"/>
      <c r="C31" s="6"/>
      <c r="D31" s="6"/>
      <c r="E31" s="51"/>
      <c r="F31" s="51"/>
      <c r="G31" s="51"/>
      <c r="H31" s="51"/>
      <c r="I31" s="51"/>
      <c r="J31" s="6"/>
      <c r="K31" s="6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" t="s">
        <v>36</v>
      </c>
      <c r="B32" s="9" t="s">
        <v>1</v>
      </c>
      <c r="C32" s="9" t="s">
        <v>2</v>
      </c>
      <c r="D32" s="9" t="s">
        <v>3</v>
      </c>
      <c r="E32" s="8" t="s">
        <v>4</v>
      </c>
      <c r="F32" s="8" t="s">
        <v>5</v>
      </c>
      <c r="G32" s="8" t="s">
        <v>6</v>
      </c>
      <c r="H32" s="8" t="s">
        <v>7</v>
      </c>
      <c r="I32" s="8" t="s">
        <v>8</v>
      </c>
      <c r="J32" s="8" t="s">
        <v>9</v>
      </c>
      <c r="K32" s="8" t="s">
        <v>10</v>
      </c>
      <c r="L32" s="8" t="s">
        <v>11</v>
      </c>
      <c r="M32" s="8" t="s">
        <v>12</v>
      </c>
      <c r="N32" s="52" t="s">
        <v>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9" t="s">
        <v>38</v>
      </c>
      <c r="B33" s="53">
        <f t="shared" ref="B33:M33" si="7">MINUS(B13,B30)</f>
        <v>0</v>
      </c>
      <c r="C33" s="53">
        <f t="shared" si="7"/>
        <v>0</v>
      </c>
      <c r="D33" s="53">
        <f t="shared" si="7"/>
        <v>0</v>
      </c>
      <c r="E33" s="53">
        <f t="shared" si="7"/>
        <v>0</v>
      </c>
      <c r="F33" s="53">
        <f t="shared" si="7"/>
        <v>0</v>
      </c>
      <c r="G33" s="53">
        <f t="shared" si="7"/>
        <v>0</v>
      </c>
      <c r="H33" s="53">
        <f t="shared" si="7"/>
        <v>0</v>
      </c>
      <c r="I33" s="53">
        <f t="shared" si="7"/>
        <v>0</v>
      </c>
      <c r="J33" s="53">
        <f t="shared" si="7"/>
        <v>0</v>
      </c>
      <c r="K33" s="53">
        <f t="shared" si="7"/>
        <v>0</v>
      </c>
      <c r="L33" s="53">
        <f t="shared" si="7"/>
        <v>0</v>
      </c>
      <c r="M33" s="53">
        <f t="shared" si="7"/>
        <v>0</v>
      </c>
      <c r="N33" s="54">
        <f>SUM(B33:M33)</f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7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56" t="s">
        <v>40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24</v>
      </c>
      <c r="B37" s="57">
        <f>SUM(N19)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41</v>
      </c>
      <c r="B38" s="57">
        <f>SUM(N18)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7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42</v>
      </c>
      <c r="B39" s="58">
        <f>sum(N17)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25</v>
      </c>
      <c r="B40" s="57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7" t="s">
        <v>26</v>
      </c>
      <c r="B41" s="57">
        <f>sum(N21)</f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5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51"/>
      <c r="B47" s="5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51"/>
      <c r="B48" s="6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61"/>
      <c r="B50" s="6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51"/>
      <c r="B51" s="6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autoFilter ref="$L$21:$L$30"/>
  <mergeCells count="1">
    <mergeCell ref="A36:B36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