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4" sheetId="2" r:id="rId5"/>
    <sheet state="visible" name="2023" sheetId="3" r:id="rId6"/>
  </sheets>
  <definedNames>
    <definedName hidden="1" localSheetId="0" name="_xlnm._FilterDatabase">'2025'!$L$20:$L$37</definedName>
    <definedName hidden="1" localSheetId="1" name="_xlnm._FilterDatabase">'2024'!$L$20:$L$29</definedName>
    <definedName hidden="1" localSheetId="2" name="_xlnm._FilterDatabase">'2023'!$L$20:$L$29</definedName>
  </definedNames>
  <calcPr/>
</workbook>
</file>

<file path=xl/sharedStrings.xml><?xml version="1.0" encoding="utf-8"?>
<sst xmlns="http://schemas.openxmlformats.org/spreadsheetml/2006/main" count="244" uniqueCount="51">
  <si>
    <t>Income</t>
  </si>
  <si>
    <t xml:space="preserve">January </t>
  </si>
  <si>
    <t>Febraury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</si>
  <si>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</si>
  <si>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</si>
  <si>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</si>
  <si>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</si>
  <si>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</si>
  <si>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</si>
  <si>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</si>
  <si>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</si>
  <si>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</si>
  <si>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</si>
  <si>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</si>
  <si>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</t>
  </si>
  <si>
    <t>Refunds</t>
  </si>
  <si>
    <t>Total Income</t>
  </si>
  <si>
    <t>Cost of Goods</t>
  </si>
  <si>
    <t>Product Costs + Shipping</t>
  </si>
  <si>
    <t xml:space="preserve">Gross Profit </t>
  </si>
  <si>
    <t>Expenses</t>
  </si>
  <si>
    <t>Processing Fees</t>
  </si>
  <si>
    <t>Email Agency</t>
  </si>
  <si>
    <t>Facebook</t>
  </si>
  <si>
    <t>Content Costs</t>
  </si>
  <si>
    <t>Shopify Plan</t>
  </si>
  <si>
    <t>Shopify Bill (Apps)</t>
  </si>
  <si>
    <t>Klaviyo</t>
  </si>
  <si>
    <t>3rd Party Softwares (Replo, Wetracked)</t>
  </si>
  <si>
    <t>Virtual Assistant(s)</t>
  </si>
  <si>
    <t>Paid Theme</t>
  </si>
  <si>
    <t>Disputes &amp; Chargebacks</t>
  </si>
  <si>
    <t>PO Box</t>
  </si>
  <si>
    <t>Trademark Filings (US, UK &amp; EU)</t>
  </si>
  <si>
    <t>Google Workspace Emails</t>
  </si>
  <si>
    <t>3rd Party Testing (SGS)</t>
  </si>
  <si>
    <t>Total Expenses</t>
  </si>
  <si>
    <t>Profit</t>
  </si>
  <si>
    <t>Total Net Profit</t>
  </si>
  <si>
    <t>Net Profit</t>
  </si>
  <si>
    <t>Total Spent Per Traffic Source</t>
  </si>
  <si>
    <t>TikTok</t>
  </si>
  <si>
    <t>Google</t>
  </si>
  <si>
    <t>Snapchat</t>
  </si>
  <si>
    <t>Pinterest</t>
  </si>
  <si>
    <t xml:space="preserve">Video </t>
  </si>
  <si>
    <t>Apps &amp; Software</t>
  </si>
  <si>
    <t>(Klaviyo, TripleWhale)</t>
  </si>
  <si>
    <t>Consultancy Agency</t>
  </si>
  <si>
    <t>Google Adwords</t>
  </si>
  <si>
    <t>Tiktok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</si>
</sst>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]#,##0.00"/>
    <numFmt numFmtId="165" formatCode="&quot;$&quot;#,##0.00"/>
    <numFmt numFmtId="166" formatCode="&quot;$&quot;#,##0"/>
    <numFmt numFmtId="167" formatCode="_(&quot;$&quot;* #,##0.00_);_(&quot;$&quot;* \(#,##0.00\);_(&quot;$&quot;* &quot;-&quot;??_);_(@_)"/>
  </numFmts>
  <fonts count="15">
    <font>
      <sz val="10.0"/>
      <color rgb="FF000000"/>
      <name val="Calibri"/>
      <scheme val="minor"/>
    </font>
    <font>
      <b/>
      <sz val="12.0"/>
      <color rgb="FFFF9900"/>
      <name val="Montserrat"/>
    </font>
    <font>
      <color theme="1"/>
      <name val="Montserrat"/>
    </font>
    <font>
      <i/>
      <u/>
      <color theme="1"/>
      <name val="Montserrat"/>
    </font>
    <font>
      <b/>
      <color rgb="FFFFFFFF"/>
      <name val="Montserrat"/>
    </font>
    <font>
      <sz val="10.0"/>
      <color theme="1"/>
      <name val="Montserrat"/>
    </font>
    <font>
      <sz val="10.0"/>
      <color rgb="FF000000"/>
      <name val="Montserrat"/>
    </font>
    <font>
      <sz val="10.0"/>
      <color rgb="FF303030"/>
      <name val="Montserrat"/>
    </font>
    <font>
      <b/>
      <color theme="1"/>
      <name val="Montserrat"/>
    </font>
    <font>
      <b/>
      <sz val="10.0"/>
      <color theme="1"/>
      <name val="Montserrat"/>
    </font>
    <font>
      <color rgb="FF000000"/>
      <name val="Montserrat"/>
    </font>
    <font>
      <color rgb="FF303030"/>
      <name val="Montserrat"/>
    </font>
    <font>
      <b/>
      <color rgb="FF000000"/>
      <name val="Montserrat"/>
    </font>
    <font>
      <b/>
      <color rgb="FF303030"/>
      <name val="Montserrat"/>
    </font>
    <font>
      <sz val="9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680D6A"/>
        <bgColor rgb="FF680D6A"/>
      </patternFill>
    </fill>
    <fill>
      <patternFill patternType="solid">
        <fgColor rgb="FFFFFFFF"/>
        <bgColor rgb="FFFFFFFF"/>
      </patternFill>
    </fill>
    <fill>
      <patternFill patternType="solid">
        <fgColor rgb="FFF7F7F7"/>
        <bgColor rgb="FFF7F7F7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">
    <border/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Font="1"/>
    <xf borderId="0" fillId="0" fontId="2" numFmtId="0" xfId="0" applyFont="1"/>
    <xf borderId="0" fillId="0" fontId="3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4" numFmtId="0" xfId="0" applyAlignment="1" applyFill="1" applyFont="1">
      <alignment vertical="bottom"/>
    </xf>
    <xf borderId="0" fillId="2" fontId="4" numFmtId="0" xfId="0" applyAlignment="1" applyFont="1">
      <alignment readingOrder="0"/>
    </xf>
    <xf borderId="0" fillId="2" fontId="4" numFmtId="0" xfId="0" applyAlignment="1" applyFont="1">
      <alignment horizontal="right" vertical="bottom"/>
    </xf>
    <xf borderId="0" fillId="0" fontId="5" numFmtId="164" xfId="0" applyAlignment="1" applyFont="1" applyNumberFormat="1">
      <alignment readingOrder="0" shrinkToFit="0" wrapText="0"/>
    </xf>
    <xf borderId="0" fillId="3" fontId="6" numFmtId="164" xfId="0" applyAlignment="1" applyFill="1" applyFont="1" applyNumberFormat="1">
      <alignment horizontal="right" readingOrder="0" vertical="bottom"/>
    </xf>
    <xf borderId="0" fillId="0" fontId="5" numFmtId="164" xfId="0" applyAlignment="1" applyFont="1" applyNumberFormat="1">
      <alignment readingOrder="0"/>
    </xf>
    <xf borderId="0" fillId="4" fontId="7" numFmtId="164" xfId="0" applyAlignment="1" applyFill="1" applyFont="1" applyNumberFormat="1">
      <alignment horizontal="right" readingOrder="0" shrinkToFit="0" wrapText="0"/>
    </xf>
    <xf borderId="0" fillId="4" fontId="7" numFmtId="164" xfId="0" applyAlignment="1" applyFont="1" applyNumberFormat="1">
      <alignment horizontal="right" readingOrder="0"/>
    </xf>
    <xf borderId="0" fillId="3" fontId="7" numFmtId="164" xfId="0" applyAlignment="1" applyFont="1" applyNumberFormat="1">
      <alignment horizontal="right" readingOrder="0"/>
    </xf>
    <xf borderId="0" fillId="3" fontId="6" numFmtId="164" xfId="0" applyAlignment="1" applyFont="1" applyNumberFormat="1">
      <alignment horizontal="right" readingOrder="0"/>
    </xf>
    <xf borderId="0" fillId="5" fontId="5" numFmtId="164" xfId="0" applyAlignment="1" applyFill="1" applyFont="1" applyNumberFormat="1">
      <alignment readingOrder="0" vertical="bottom"/>
    </xf>
    <xf borderId="0" fillId="0" fontId="2" numFmtId="0" xfId="0" applyAlignment="1" applyFont="1">
      <alignment readingOrder="0" vertical="bottom"/>
    </xf>
    <xf borderId="0" fillId="3" fontId="7" numFmtId="164" xfId="0" applyAlignment="1" applyFont="1" applyNumberFormat="1">
      <alignment readingOrder="0" shrinkToFit="0" wrapText="0"/>
    </xf>
    <xf borderId="0" fillId="3" fontId="5" numFmtId="164" xfId="0" applyAlignment="1" applyFont="1" applyNumberFormat="1">
      <alignment horizontal="right" readingOrder="0" vertical="bottom"/>
    </xf>
    <xf borderId="0" fillId="5" fontId="8" numFmtId="0" xfId="0" applyAlignment="1" applyFont="1">
      <alignment vertical="bottom"/>
    </xf>
    <xf borderId="0" fillId="6" fontId="8" numFmtId="164" xfId="0" applyAlignment="1" applyFill="1" applyFont="1" applyNumberFormat="1">
      <alignment readingOrder="0" shrinkToFit="0" wrapText="0"/>
    </xf>
    <xf borderId="0" fillId="6" fontId="8" numFmtId="164" xfId="0" applyAlignment="1" applyFont="1" applyNumberFormat="1">
      <alignment readingOrder="0" vertical="bottom"/>
    </xf>
    <xf borderId="0" fillId="0" fontId="6" numFmtId="164" xfId="0" applyAlignment="1" applyFont="1" applyNumberFormat="1">
      <alignment horizontal="right" readingOrder="0"/>
    </xf>
    <xf borderId="0" fillId="0" fontId="5" numFmtId="164" xfId="0" applyAlignment="1" applyFont="1" applyNumberFormat="1">
      <alignment readingOrder="0" vertical="bottom"/>
    </xf>
    <xf borderId="0" fillId="5" fontId="5" numFmtId="164" xfId="0" applyAlignment="1" applyFont="1" applyNumberFormat="1">
      <alignment horizontal="right" readingOrder="0" vertical="bottom"/>
    </xf>
    <xf borderId="0" fillId="5" fontId="9" numFmtId="164" xfId="0" applyAlignment="1" applyFont="1" applyNumberFormat="1">
      <alignment horizontal="right" vertical="bottom"/>
    </xf>
    <xf borderId="0" fillId="5" fontId="9" numFmtId="164" xfId="0" applyAlignment="1" applyFont="1" applyNumberFormat="1">
      <alignment readingOrder="0" vertical="bottom"/>
    </xf>
    <xf borderId="0" fillId="0" fontId="5" numFmtId="0" xfId="0" applyAlignment="1" applyFont="1">
      <alignment vertical="bottom"/>
    </xf>
    <xf borderId="0" fillId="0" fontId="5" numFmtId="164" xfId="0" applyAlignment="1" applyFont="1" applyNumberFormat="1">
      <alignment horizontal="right" readingOrder="0" vertical="bottom"/>
    </xf>
    <xf borderId="0" fillId="0" fontId="5" numFmtId="164" xfId="0" applyAlignment="1" applyFont="1" applyNumberFormat="1">
      <alignment horizontal="right" readingOrder="0"/>
    </xf>
    <xf borderId="0" fillId="5" fontId="5" numFmtId="165" xfId="0" applyAlignment="1" applyFont="1" applyNumberFormat="1">
      <alignment horizontal="right" vertical="bottom"/>
    </xf>
    <xf borderId="0" fillId="0" fontId="5" numFmtId="0" xfId="0" applyAlignment="1" applyFont="1">
      <alignment readingOrder="0"/>
    </xf>
    <xf borderId="0" fillId="0" fontId="5" numFmtId="0" xfId="0" applyAlignment="1" applyFont="1">
      <alignment readingOrder="0" vertical="bottom"/>
    </xf>
    <xf borderId="0" fillId="0" fontId="5" numFmtId="164" xfId="0" applyAlignment="1" applyFont="1" applyNumberFormat="1">
      <alignment horizontal="right"/>
    </xf>
    <xf borderId="0" fillId="3" fontId="7" numFmtId="164" xfId="0" applyAlignment="1" applyFont="1" applyNumberFormat="1">
      <alignment readingOrder="0"/>
    </xf>
    <xf borderId="0" fillId="0" fontId="2" numFmtId="164" xfId="0" applyAlignment="1" applyFont="1" applyNumberForma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readingOrder="0" vertical="bottom"/>
    </xf>
    <xf borderId="0" fillId="0" fontId="10" numFmtId="0" xfId="0" applyAlignment="1" applyFont="1">
      <alignment readingOrder="0"/>
    </xf>
    <xf borderId="0" fillId="5" fontId="5" numFmtId="165" xfId="0" applyAlignment="1" applyFont="1" applyNumberFormat="1">
      <alignment horizontal="right" readingOrder="0" vertical="bottom"/>
    </xf>
    <xf borderId="0" fillId="5" fontId="9" numFmtId="165" xfId="0" applyAlignment="1" applyFont="1" applyNumberFormat="1">
      <alignment horizontal="right" vertical="bottom"/>
    </xf>
    <xf borderId="0" fillId="5" fontId="9" numFmtId="165" xfId="0" applyAlignment="1" applyFont="1" applyNumberFormat="1">
      <alignment horizontal="right" readingOrder="0" vertical="bottom"/>
    </xf>
    <xf borderId="0" fillId="3" fontId="2" numFmtId="0" xfId="0" applyAlignment="1" applyFont="1">
      <alignment vertical="bottom"/>
    </xf>
    <xf borderId="0" fillId="2" fontId="4" numFmtId="0" xfId="0" applyAlignment="1" applyFont="1">
      <alignment horizontal="right" readingOrder="0" vertical="bottom"/>
    </xf>
    <xf borderId="0" fillId="5" fontId="8" numFmtId="165" xfId="0" applyAlignment="1" applyFont="1" applyNumberFormat="1">
      <alignment horizontal="right" vertical="bottom"/>
    </xf>
    <xf borderId="0" fillId="5" fontId="8" numFmtId="165" xfId="0" applyAlignment="1" applyFont="1" applyNumberFormat="1">
      <alignment horizontal="right" readingOrder="0" vertical="bottom"/>
    </xf>
    <xf borderId="0" fillId="0" fontId="8" numFmtId="0" xfId="0" applyAlignment="1" applyFont="1">
      <alignment readingOrder="0"/>
    </xf>
    <xf borderId="0" fillId="2" fontId="4" numFmtId="0" xfId="0" applyFont="1"/>
    <xf borderId="0" fillId="0" fontId="2" numFmtId="165" xfId="0" applyFont="1" applyNumberFormat="1"/>
    <xf borderId="0" fillId="0" fontId="2" numFmtId="165" xfId="0" applyAlignment="1" applyFont="1" applyNumberFormat="1">
      <alignment readingOrder="0"/>
    </xf>
    <xf borderId="0" fillId="0" fontId="2" numFmtId="165" xfId="0" applyAlignment="1" applyFont="1" applyNumberFormat="1">
      <alignment horizontal="right" vertical="bottom"/>
    </xf>
    <xf borderId="0" fillId="0" fontId="2" numFmtId="2" xfId="0" applyAlignment="1" applyFont="1" applyNumberFormat="1">
      <alignment horizontal="right" vertical="bottom"/>
    </xf>
    <xf borderId="0" fillId="3" fontId="10" numFmtId="0" xfId="0" applyAlignment="1" applyFont="1">
      <alignment vertical="bottom"/>
    </xf>
    <xf borderId="0" fillId="3" fontId="10" numFmtId="165" xfId="0" applyAlignment="1" applyFont="1" applyNumberFormat="1">
      <alignment horizontal="right" vertical="bottom"/>
    </xf>
    <xf borderId="0" fillId="3" fontId="2" numFmtId="4" xfId="0" applyAlignment="1" applyFont="1" applyNumberFormat="1">
      <alignment horizontal="right" vertical="bottom"/>
    </xf>
    <xf borderId="0" fillId="0" fontId="2" numFmtId="164" xfId="0" applyAlignment="1" applyFont="1" applyNumberFormat="1">
      <alignment readingOrder="0" shrinkToFit="0" wrapText="0"/>
    </xf>
    <xf borderId="0" fillId="3" fontId="10" numFmtId="164" xfId="0" applyAlignment="1" applyFont="1" applyNumberFormat="1">
      <alignment horizontal="right" readingOrder="0" vertical="bottom"/>
    </xf>
    <xf borderId="0" fillId="0" fontId="2" numFmtId="164" xfId="0" applyAlignment="1" applyFont="1" applyNumberFormat="1">
      <alignment readingOrder="0"/>
    </xf>
    <xf borderId="0" fillId="4" fontId="11" numFmtId="164" xfId="0" applyAlignment="1" applyFont="1" applyNumberFormat="1">
      <alignment horizontal="right" readingOrder="0" shrinkToFit="0" wrapText="0"/>
    </xf>
    <xf borderId="0" fillId="4" fontId="11" numFmtId="164" xfId="0" applyAlignment="1" applyFont="1" applyNumberFormat="1">
      <alignment horizontal="right" readingOrder="0"/>
    </xf>
    <xf borderId="0" fillId="3" fontId="11" numFmtId="164" xfId="0" applyAlignment="1" applyFont="1" applyNumberFormat="1">
      <alignment horizontal="right" readingOrder="0"/>
    </xf>
    <xf borderId="0" fillId="3" fontId="10" numFmtId="164" xfId="0" applyAlignment="1" applyFont="1" applyNumberFormat="1">
      <alignment horizontal="right" readingOrder="0"/>
    </xf>
    <xf borderId="0" fillId="5" fontId="2" numFmtId="164" xfId="0" applyAlignment="1" applyFont="1" applyNumberFormat="1">
      <alignment readingOrder="0" vertical="bottom"/>
    </xf>
    <xf borderId="0" fillId="3" fontId="2" numFmtId="164" xfId="0" applyAlignment="1" applyFont="1" applyNumberFormat="1">
      <alignment horizontal="right" readingOrder="0" vertical="bottom"/>
    </xf>
    <xf borderId="0" fillId="6" fontId="12" numFmtId="164" xfId="0" applyAlignment="1" applyFont="1" applyNumberFormat="1">
      <alignment horizontal="right" readingOrder="0" vertical="bottom"/>
    </xf>
    <xf borderId="0" fillId="6" fontId="8" numFmtId="164" xfId="0" applyAlignment="1" applyFont="1" applyNumberFormat="1">
      <alignment readingOrder="0"/>
    </xf>
    <xf borderId="0" fillId="6" fontId="13" numFmtId="164" xfId="0" applyAlignment="1" applyFont="1" applyNumberFormat="1">
      <alignment horizontal="right" readingOrder="0" shrinkToFit="0" wrapText="0"/>
    </xf>
    <xf borderId="0" fillId="6" fontId="13" numFmtId="164" xfId="0" applyAlignment="1" applyFont="1" applyNumberFormat="1">
      <alignment horizontal="right" readingOrder="0"/>
    </xf>
    <xf borderId="0" fillId="6" fontId="12" numFmtId="164" xfId="0" applyAlignment="1" applyFont="1" applyNumberFormat="1">
      <alignment horizontal="right" readingOrder="0"/>
    </xf>
    <xf borderId="0" fillId="0" fontId="10" numFmtId="164" xfId="0" applyAlignment="1" applyFont="1" applyNumberFormat="1">
      <alignment horizontal="right" readingOrder="0"/>
    </xf>
    <xf borderId="0" fillId="0" fontId="2" numFmtId="164" xfId="0" applyAlignment="1" applyFont="1" applyNumberFormat="1">
      <alignment readingOrder="0" vertical="bottom"/>
    </xf>
    <xf borderId="0" fillId="5" fontId="2" numFmtId="164" xfId="0" applyAlignment="1" applyFont="1" applyNumberFormat="1">
      <alignment horizontal="right" readingOrder="0" vertical="bottom"/>
    </xf>
    <xf borderId="0" fillId="5" fontId="8" numFmtId="164" xfId="0" applyAlignment="1" applyFont="1" applyNumberFormat="1">
      <alignment horizontal="right" vertical="bottom"/>
    </xf>
    <xf borderId="0" fillId="5" fontId="8" numFmtId="164" xfId="0" applyAlignment="1" applyFont="1" applyNumberForma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5" fontId="2" numFmtId="165" xfId="0" applyAlignment="1" applyFont="1" applyNumberFormat="1">
      <alignment horizontal="right" vertical="bottom"/>
    </xf>
    <xf borderId="0" fillId="0" fontId="5" numFmtId="0" xfId="0" applyFont="1"/>
    <xf borderId="0" fillId="3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readingOrder="0"/>
    </xf>
    <xf borderId="0" fillId="0" fontId="2" numFmtId="166" xfId="0" applyAlignment="1" applyFont="1" applyNumberFormat="1">
      <alignment readingOrder="0"/>
    </xf>
    <xf borderId="0" fillId="0" fontId="14" numFmtId="167" xfId="0" applyAlignment="1" applyFont="1" applyNumberFormat="1">
      <alignment horizontal="right"/>
    </xf>
    <xf borderId="0" fillId="3" fontId="7" numFmtId="165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0" fontId="6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'2025'!$A$44:$A$48</c:f>
            </c:strRef>
          </c:cat>
          <c:val>
            <c:numRef>
              <c:f>'2025'!$B$44:$B$48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'2024'!$A$36:$A$40</c:f>
            </c:strRef>
          </c:cat>
          <c:val>
            <c:numRef>
              <c:f>'2024'!$B$36:$B$40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DB4437"/>
              </a:solidFill>
            </c:spPr>
          </c:dPt>
          <c:dPt>
            <c:idx val="2"/>
            <c:spPr>
              <a:solidFill>
                <a:srgbClr val="F4B400"/>
              </a:solidFill>
            </c:spPr>
          </c:dPt>
          <c:dPt>
            <c:idx val="3"/>
            <c:spPr>
              <a:solidFill>
                <a:srgbClr val="0F9D58"/>
              </a:solidFill>
            </c:spPr>
          </c:dPt>
          <c:dPt>
            <c:idx val="4"/>
            <c:spPr>
              <a:solidFill>
                <a:srgbClr val="FF6D00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'2023'!$A$36:$A$40</c:f>
            </c:strRef>
          </c:cat>
          <c:val>
            <c:numRef>
              <c:f>'2023'!$B$36:$B$40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42</xdr:row>
      <xdr:rowOff>47625</xdr:rowOff>
    </xdr:from>
    <xdr:ext cx="5772150" cy="35814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619125</xdr:colOff>
      <xdr:row>34</xdr:row>
      <xdr:rowOff>47625</xdr:rowOff>
    </xdr:from>
    <xdr:ext cx="5772150" cy="3581400"/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14</xdr:col>
      <xdr:colOff>962025</xdr:colOff>
      <xdr:row>16</xdr:row>
      <xdr:rowOff>76200</xdr:rowOff>
    </xdr:from>
    <xdr:ext cx="4048125" cy="40481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2025.0</v>
      </c>
      <c r="C3" s="7">
        <v>2025.0</v>
      </c>
      <c r="D3" s="7">
        <v>2025.0</v>
      </c>
      <c r="E3" s="7">
        <v>2025.0</v>
      </c>
      <c r="F3" s="7">
        <v>2025.0</v>
      </c>
      <c r="G3" s="7">
        <v>2025.0</v>
      </c>
      <c r="H3" s="7">
        <v>2025.0</v>
      </c>
      <c r="I3" s="7">
        <v>2025.0</v>
      </c>
      <c r="J3" s="7">
        <v>2025.0</v>
      </c>
      <c r="K3" s="7">
        <v>2025.0</v>
      </c>
      <c r="L3" s="7">
        <v>2025.0</v>
      </c>
      <c r="M3" s="7">
        <v>2025.0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11"/>
      <c r="C5" s="12"/>
      <c r="D5" s="13">
        <v>2480.7</v>
      </c>
      <c r="E5" s="12">
        <v>28083.17</v>
      </c>
      <c r="F5" s="12">
        <v>171844.29</v>
      </c>
      <c r="G5" s="14">
        <v>196616.73</v>
      </c>
      <c r="H5" s="15">
        <v>208367.77</v>
      </c>
      <c r="I5" s="16">
        <v>247565.36</v>
      </c>
      <c r="J5" s="17">
        <v>194063.65</v>
      </c>
      <c r="K5" s="15"/>
      <c r="L5" s="14"/>
      <c r="M5" s="14"/>
      <c r="N5" s="18">
        <f t="shared" ref="N5:N7" si="1">SUM(B5:M5)</f>
        <v>1049021.67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11"/>
      <c r="C6" s="12"/>
      <c r="D6" s="13">
        <v>0.0</v>
      </c>
      <c r="E6" s="12">
        <v>1244.14</v>
      </c>
      <c r="F6" s="13">
        <v>1493.06</v>
      </c>
      <c r="G6" s="12">
        <v>1504.66</v>
      </c>
      <c r="H6" s="14">
        <v>2048.36</v>
      </c>
      <c r="I6" s="14">
        <v>2034.88</v>
      </c>
      <c r="J6" s="20">
        <v>2670.91</v>
      </c>
      <c r="K6" s="21"/>
      <c r="L6" s="14"/>
      <c r="M6" s="14"/>
      <c r="N6" s="18">
        <f t="shared" si="1"/>
        <v>10996.01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f t="shared" ref="B7:M7" si="2">B5-B6</f>
        <v>0</v>
      </c>
      <c r="C7" s="23">
        <f t="shared" si="2"/>
        <v>0</v>
      </c>
      <c r="D7" s="23">
        <f t="shared" si="2"/>
        <v>2480.7</v>
      </c>
      <c r="E7" s="23">
        <f t="shared" si="2"/>
        <v>26839.03</v>
      </c>
      <c r="F7" s="23">
        <f t="shared" si="2"/>
        <v>170351.23</v>
      </c>
      <c r="G7" s="23">
        <f t="shared" si="2"/>
        <v>195112.07</v>
      </c>
      <c r="H7" s="23">
        <f t="shared" si="2"/>
        <v>206319.41</v>
      </c>
      <c r="I7" s="23">
        <f t="shared" si="2"/>
        <v>245530.48</v>
      </c>
      <c r="J7" s="23">
        <f t="shared" si="2"/>
        <v>191392.74</v>
      </c>
      <c r="K7" s="23">
        <f t="shared" si="2"/>
        <v>0</v>
      </c>
      <c r="L7" s="23">
        <f t="shared" si="2"/>
        <v>0</v>
      </c>
      <c r="M7" s="23">
        <f t="shared" si="2"/>
        <v>0</v>
      </c>
      <c r="N7" s="24">
        <f t="shared" si="1"/>
        <v>1038025.66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2025.0</v>
      </c>
      <c r="C9" s="7">
        <v>2025.0</v>
      </c>
      <c r="D9" s="7">
        <v>2025.0</v>
      </c>
      <c r="E9" s="7">
        <v>2025.0</v>
      </c>
      <c r="F9" s="7">
        <v>2025.0</v>
      </c>
      <c r="G9" s="7">
        <v>2025.0</v>
      </c>
      <c r="H9" s="7">
        <v>2025.0</v>
      </c>
      <c r="I9" s="7">
        <v>2025.0</v>
      </c>
      <c r="J9" s="7">
        <v>2025.0</v>
      </c>
      <c r="K9" s="7">
        <v>2025.0</v>
      </c>
      <c r="L9" s="7">
        <v>2025.0</v>
      </c>
      <c r="M9" s="7">
        <v>2025.0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12"/>
      <c r="C11" s="12"/>
      <c r="D11" s="12">
        <v>616.94</v>
      </c>
      <c r="E11" s="12">
        <v>6258.83</v>
      </c>
      <c r="F11" s="12">
        <v>32718.47</v>
      </c>
      <c r="G11" s="12">
        <v>38138.21</v>
      </c>
      <c r="H11" s="25">
        <v>38790.14</v>
      </c>
      <c r="I11" s="12">
        <v>41222.66</v>
      </c>
      <c r="J11" s="12">
        <v>35279.09</v>
      </c>
      <c r="K11" s="21"/>
      <c r="L11" s="13"/>
      <c r="M11" s="26"/>
      <c r="N11" s="27">
        <f t="shared" ref="N11:N12" si="4">SUM(B11:M11)</f>
        <v>193024.34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28">
        <f t="shared" ref="B12:M12" si="3">B7-B11</f>
        <v>0</v>
      </c>
      <c r="C12" s="28">
        <f t="shared" si="3"/>
        <v>0</v>
      </c>
      <c r="D12" s="28">
        <f t="shared" si="3"/>
        <v>1863.76</v>
      </c>
      <c r="E12" s="28">
        <f t="shared" si="3"/>
        <v>20580.2</v>
      </c>
      <c r="F12" s="28">
        <f t="shared" si="3"/>
        <v>137632.76</v>
      </c>
      <c r="G12" s="28">
        <f t="shared" si="3"/>
        <v>156973.86</v>
      </c>
      <c r="H12" s="28">
        <f t="shared" si="3"/>
        <v>167529.27</v>
      </c>
      <c r="I12" s="28">
        <f t="shared" si="3"/>
        <v>204307.82</v>
      </c>
      <c r="J12" s="28">
        <f t="shared" si="3"/>
        <v>156113.65</v>
      </c>
      <c r="K12" s="28">
        <f t="shared" si="3"/>
        <v>0</v>
      </c>
      <c r="L12" s="28">
        <f t="shared" si="3"/>
        <v>0</v>
      </c>
      <c r="M12" s="28">
        <f t="shared" si="3"/>
        <v>0</v>
      </c>
      <c r="N12" s="29">
        <f t="shared" si="4"/>
        <v>845001.32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2024.0</v>
      </c>
      <c r="C14" s="7">
        <v>2024.0</v>
      </c>
      <c r="D14" s="7">
        <v>2024.0</v>
      </c>
      <c r="E14" s="7">
        <v>2024.0</v>
      </c>
      <c r="F14" s="7">
        <v>2024.0</v>
      </c>
      <c r="G14" s="7">
        <v>2024.0</v>
      </c>
      <c r="H14" s="7">
        <v>2024.0</v>
      </c>
      <c r="I14" s="7">
        <v>2024.0</v>
      </c>
      <c r="J14" s="7">
        <v>2024.0</v>
      </c>
      <c r="K14" s="7">
        <v>2024.0</v>
      </c>
      <c r="L14" s="7">
        <v>2024.0</v>
      </c>
      <c r="M14" s="7">
        <v>2024.0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0" t="s">
        <v>21</v>
      </c>
      <c r="B16" s="31"/>
      <c r="C16" s="31"/>
      <c r="D16" s="31">
        <v>96.99</v>
      </c>
      <c r="E16" s="31"/>
      <c r="F16" s="32">
        <v>5750.7</v>
      </c>
      <c r="G16" s="32">
        <v>6520.15</v>
      </c>
      <c r="H16" s="31">
        <v>7174.0</v>
      </c>
      <c r="I16" s="31">
        <v>8332.53</v>
      </c>
      <c r="J16" s="31">
        <v>6787.4</v>
      </c>
      <c r="K16" s="31"/>
      <c r="L16" s="31"/>
      <c r="M16" s="31"/>
      <c r="N16" s="33">
        <f t="shared" ref="N16:N27" si="5">SUM(B16:M16)</f>
        <v>34661.77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4" t="s">
        <v>22</v>
      </c>
      <c r="B17" s="31"/>
      <c r="C17" s="31"/>
      <c r="D17" s="31"/>
      <c r="E17" s="31"/>
      <c r="F17" s="31"/>
      <c r="G17" s="31"/>
      <c r="H17" s="31">
        <v>3807.92</v>
      </c>
      <c r="I17" s="31">
        <v>3813.99</v>
      </c>
      <c r="J17" s="31">
        <v>3722.41</v>
      </c>
      <c r="K17" s="21"/>
      <c r="L17" s="13"/>
      <c r="M17" s="13"/>
      <c r="N17" s="33">
        <f t="shared" si="5"/>
        <v>11344.32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4" t="s">
        <v>23</v>
      </c>
      <c r="B18" s="31"/>
      <c r="C18" s="31"/>
      <c r="D18" s="31">
        <v>1930.44</v>
      </c>
      <c r="E18" s="31">
        <v>15302.72</v>
      </c>
      <c r="F18" s="31">
        <v>99654.49</v>
      </c>
      <c r="G18" s="31">
        <v>110690.23</v>
      </c>
      <c r="H18" s="31">
        <v>111229.0</v>
      </c>
      <c r="I18" s="31">
        <v>132225.01</v>
      </c>
      <c r="J18" s="31">
        <v>105223.16</v>
      </c>
      <c r="K18" s="21"/>
      <c r="L18" s="13"/>
      <c r="M18" s="13"/>
      <c r="N18" s="33">
        <f t="shared" si="5"/>
        <v>576255.05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5" t="s">
        <v>24</v>
      </c>
      <c r="B19" s="31"/>
      <c r="C19" s="31"/>
      <c r="D19" s="31"/>
      <c r="E19" s="31"/>
      <c r="F19" s="31">
        <v>110.0</v>
      </c>
      <c r="G19" s="31">
        <v>500.0</v>
      </c>
      <c r="H19" s="32">
        <v>629.47</v>
      </c>
      <c r="I19" s="32">
        <v>1160.55</v>
      </c>
      <c r="J19" s="31">
        <v>1504.65</v>
      </c>
      <c r="K19" s="31"/>
      <c r="L19" s="31"/>
      <c r="M19" s="31"/>
      <c r="N19" s="33">
        <f t="shared" si="5"/>
        <v>3904.67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5" t="s">
        <v>25</v>
      </c>
      <c r="B20" s="31"/>
      <c r="C20" s="31"/>
      <c r="D20" s="31">
        <v>83.97</v>
      </c>
      <c r="E20" s="31"/>
      <c r="F20" s="31">
        <v>459.45</v>
      </c>
      <c r="G20" s="31">
        <v>466.56</v>
      </c>
      <c r="H20" s="31">
        <v>464.17</v>
      </c>
      <c r="I20" s="31">
        <v>465.3</v>
      </c>
      <c r="J20" s="31">
        <v>457.32</v>
      </c>
      <c r="K20" s="31"/>
      <c r="L20" s="31"/>
      <c r="M20" s="31"/>
      <c r="N20" s="33">
        <f t="shared" si="5"/>
        <v>2396.77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5" t="s">
        <v>26</v>
      </c>
      <c r="B21" s="31"/>
      <c r="C21" s="31"/>
      <c r="D21" s="31"/>
      <c r="E21" s="31"/>
      <c r="F21" s="31">
        <v>271.08</v>
      </c>
      <c r="G21" s="31">
        <v>599.71</v>
      </c>
      <c r="H21" s="31">
        <v>520.7</v>
      </c>
      <c r="I21" s="31">
        <v>835.05</v>
      </c>
      <c r="J21" s="32">
        <v>710.49</v>
      </c>
      <c r="K21" s="36"/>
      <c r="L21" s="36"/>
      <c r="M21" s="36"/>
      <c r="N21" s="33">
        <f t="shared" si="5"/>
        <v>2937.03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27</v>
      </c>
      <c r="B22" s="31"/>
      <c r="C22" s="31"/>
      <c r="D22" s="31"/>
      <c r="E22" s="31">
        <v>36.0</v>
      </c>
      <c r="F22" s="31">
        <v>120.0</v>
      </c>
      <c r="G22" s="31">
        <v>180.0</v>
      </c>
      <c r="H22" s="31">
        <v>660.0</v>
      </c>
      <c r="I22" s="31">
        <v>540.0</v>
      </c>
      <c r="J22" s="31">
        <v>657.21</v>
      </c>
      <c r="K22" s="31"/>
      <c r="L22" s="31"/>
      <c r="M22" s="37"/>
      <c r="N22" s="33">
        <f t="shared" si="5"/>
        <v>2193.21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9" t="s">
        <v>28</v>
      </c>
      <c r="B23" s="38"/>
      <c r="C23" s="38"/>
      <c r="D23" s="38"/>
      <c r="E23" s="39">
        <v>99.0</v>
      </c>
      <c r="F23" s="40">
        <v>137.42</v>
      </c>
      <c r="G23" s="40">
        <v>179.33</v>
      </c>
      <c r="H23" s="31">
        <v>222.9</v>
      </c>
      <c r="I23" s="31">
        <v>226.82</v>
      </c>
      <c r="J23" s="31">
        <v>234.23</v>
      </c>
      <c r="K23" s="31"/>
      <c r="L23" s="31"/>
      <c r="M23" s="37"/>
      <c r="N23" s="33">
        <f t="shared" si="5"/>
        <v>1099.7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0" t="s">
        <v>29</v>
      </c>
      <c r="B24" s="31"/>
      <c r="C24" s="31"/>
      <c r="D24" s="31"/>
      <c r="E24" s="31"/>
      <c r="F24" s="31">
        <v>246.74</v>
      </c>
      <c r="G24" s="31">
        <v>422.91</v>
      </c>
      <c r="H24" s="31">
        <v>599.16</v>
      </c>
      <c r="I24" s="31">
        <v>595.65</v>
      </c>
      <c r="J24" s="31">
        <v>609.83</v>
      </c>
      <c r="K24" s="21"/>
      <c r="L24" s="13"/>
      <c r="M24" s="13"/>
      <c r="N24" s="33">
        <f t="shared" si="5"/>
        <v>2474.29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9" t="s">
        <v>30</v>
      </c>
      <c r="B25" s="38"/>
      <c r="C25" s="38"/>
      <c r="D25" s="41">
        <v>261.79</v>
      </c>
      <c r="E25" s="39"/>
      <c r="F25" s="40"/>
      <c r="G25" s="40"/>
      <c r="H25" s="39"/>
      <c r="I25" s="39"/>
      <c r="J25" s="31"/>
      <c r="K25" s="31"/>
      <c r="L25" s="31"/>
      <c r="M25" s="31"/>
      <c r="N25" s="33">
        <f t="shared" si="5"/>
        <v>261.79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42" t="s">
        <v>31</v>
      </c>
      <c r="B26" s="36"/>
      <c r="C26" s="36"/>
      <c r="D26" s="36"/>
      <c r="E26" s="36"/>
      <c r="F26" s="32">
        <v>1074.87</v>
      </c>
      <c r="G26" s="32">
        <v>796.64</v>
      </c>
      <c r="H26" s="32">
        <v>717.46</v>
      </c>
      <c r="I26" s="31">
        <v>193.75</v>
      </c>
      <c r="J26" s="31">
        <v>183.3</v>
      </c>
      <c r="K26" s="31"/>
      <c r="L26" s="31"/>
      <c r="M26" s="31"/>
      <c r="N26" s="33">
        <f t="shared" si="5"/>
        <v>2966.02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2" t="s">
        <v>32</v>
      </c>
      <c r="B27" s="36"/>
      <c r="C27" s="36"/>
      <c r="D27" s="36"/>
      <c r="E27" s="36"/>
      <c r="F27" s="36"/>
      <c r="G27" s="32">
        <v>15.04</v>
      </c>
      <c r="H27" s="32">
        <v>15.05</v>
      </c>
      <c r="I27" s="31">
        <v>15.09</v>
      </c>
      <c r="J27" s="31">
        <v>15.35</v>
      </c>
      <c r="K27" s="31"/>
      <c r="L27" s="31"/>
      <c r="M27" s="31"/>
      <c r="N27" s="33">
        <f t="shared" si="5"/>
        <v>60.53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2" t="s">
        <v>33</v>
      </c>
      <c r="B28" s="36"/>
      <c r="C28" s="36"/>
      <c r="D28" s="36"/>
      <c r="E28" s="36"/>
      <c r="F28" s="32">
        <v>2085.77</v>
      </c>
      <c r="G28" s="36"/>
      <c r="H28" s="36"/>
      <c r="I28" s="36"/>
      <c r="J28" s="36"/>
      <c r="K28" s="36"/>
      <c r="L28" s="36"/>
      <c r="M28" s="36"/>
      <c r="N28" s="43">
        <v>0.0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2" t="s">
        <v>34</v>
      </c>
      <c r="B29" s="36"/>
      <c r="C29" s="36"/>
      <c r="D29" s="32">
        <v>7.75</v>
      </c>
      <c r="E29" s="36"/>
      <c r="F29" s="32">
        <v>33.67</v>
      </c>
      <c r="G29" s="32">
        <v>33.73</v>
      </c>
      <c r="H29" s="32">
        <v>33.82</v>
      </c>
      <c r="I29" s="32">
        <v>34.49</v>
      </c>
      <c r="J29" s="32">
        <v>35.21</v>
      </c>
      <c r="K29" s="36"/>
      <c r="L29" s="36"/>
      <c r="M29" s="36"/>
      <c r="N29" s="3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42" t="s">
        <v>35</v>
      </c>
      <c r="B30" s="36"/>
      <c r="C30" s="36"/>
      <c r="D30" s="36"/>
      <c r="E30" s="36"/>
      <c r="F30" s="36"/>
      <c r="G30" s="36"/>
      <c r="H30" s="32">
        <v>216.5</v>
      </c>
      <c r="I30" s="36"/>
      <c r="J30" s="36"/>
      <c r="K30" s="36"/>
      <c r="L30" s="36"/>
      <c r="M30" s="36"/>
      <c r="N30" s="3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42"/>
      <c r="B31" s="36"/>
      <c r="C31" s="36"/>
      <c r="D31" s="36"/>
      <c r="E31" s="36"/>
      <c r="F31" s="32"/>
      <c r="G31" s="36"/>
      <c r="H31" s="36"/>
      <c r="I31" s="36"/>
      <c r="J31" s="36"/>
      <c r="K31" s="36"/>
      <c r="L31" s="36"/>
      <c r="M31" s="36"/>
      <c r="N31" s="3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2"/>
      <c r="B32" s="36"/>
      <c r="C32" s="36"/>
      <c r="D32" s="32"/>
      <c r="E32" s="36"/>
      <c r="F32" s="32"/>
      <c r="G32" s="36"/>
      <c r="H32" s="36"/>
      <c r="I32" s="36"/>
      <c r="J32" s="36"/>
      <c r="K32" s="36"/>
      <c r="L32" s="36"/>
      <c r="M32" s="36"/>
      <c r="N32" s="3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2"/>
      <c r="B33" s="36"/>
      <c r="C33" s="36"/>
      <c r="D33" s="36"/>
      <c r="E33" s="36"/>
      <c r="F33" s="36"/>
      <c r="G33" s="36"/>
      <c r="H33" s="32"/>
      <c r="I33" s="32"/>
      <c r="J33" s="36"/>
      <c r="K33" s="36"/>
      <c r="L33" s="36"/>
      <c r="M33" s="36"/>
      <c r="N33" s="33">
        <f>SUM(B33:M33)</f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42"/>
      <c r="B34" s="36"/>
      <c r="C34" s="36"/>
      <c r="D34" s="36"/>
      <c r="E34" s="36"/>
      <c r="F34" s="36"/>
      <c r="G34" s="36"/>
      <c r="H34" s="32"/>
      <c r="I34" s="36"/>
      <c r="J34" s="36"/>
      <c r="K34" s="36"/>
      <c r="L34" s="36"/>
      <c r="M34" s="36"/>
      <c r="N34" s="3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42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42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2" t="s">
        <v>36</v>
      </c>
      <c r="B37" s="44">
        <f t="shared" ref="B37:M37" si="6">SUM(B16:B33)</f>
        <v>0</v>
      </c>
      <c r="C37" s="44">
        <f t="shared" si="6"/>
        <v>0</v>
      </c>
      <c r="D37" s="44">
        <f t="shared" si="6"/>
        <v>2380.94</v>
      </c>
      <c r="E37" s="44">
        <f t="shared" si="6"/>
        <v>15437.72</v>
      </c>
      <c r="F37" s="44">
        <f t="shared" si="6"/>
        <v>109944.19</v>
      </c>
      <c r="G37" s="44">
        <f t="shared" si="6"/>
        <v>120404.3</v>
      </c>
      <c r="H37" s="44">
        <f t="shared" si="6"/>
        <v>126290.15</v>
      </c>
      <c r="I37" s="44">
        <f t="shared" si="6"/>
        <v>148438.23</v>
      </c>
      <c r="J37" s="44">
        <f t="shared" si="6"/>
        <v>120140.56</v>
      </c>
      <c r="K37" s="44">
        <f t="shared" si="6"/>
        <v>0</v>
      </c>
      <c r="L37" s="44">
        <f t="shared" si="6"/>
        <v>0</v>
      </c>
      <c r="M37" s="44">
        <f t="shared" si="6"/>
        <v>0</v>
      </c>
      <c r="N37" s="45">
        <f>SUM(B37:M37)</f>
        <v>643036.09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6"/>
      <c r="B38" s="6"/>
      <c r="C38" s="6"/>
      <c r="D38" s="6"/>
      <c r="E38" s="46"/>
      <c r="F38" s="46"/>
      <c r="G38" s="46"/>
      <c r="H38" s="46"/>
      <c r="I38" s="46"/>
      <c r="J38" s="6"/>
      <c r="K38" s="6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8" t="s">
        <v>37</v>
      </c>
      <c r="B39" s="9" t="s">
        <v>1</v>
      </c>
      <c r="C39" s="9" t="s">
        <v>2</v>
      </c>
      <c r="D39" s="9" t="s">
        <v>3</v>
      </c>
      <c r="E39" s="8" t="s">
        <v>4</v>
      </c>
      <c r="F39" s="8" t="s">
        <v>5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47" t="s">
        <v>38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22" t="s">
        <v>39</v>
      </c>
      <c r="B40" s="48">
        <f t="shared" ref="B40:M40" si="7">MINUS(B12,B37)</f>
        <v>0</v>
      </c>
      <c r="C40" s="48">
        <f t="shared" si="7"/>
        <v>0</v>
      </c>
      <c r="D40" s="48">
        <f t="shared" si="7"/>
        <v>-517.18</v>
      </c>
      <c r="E40" s="48">
        <f t="shared" si="7"/>
        <v>5142.48</v>
      </c>
      <c r="F40" s="48">
        <f t="shared" si="7"/>
        <v>27688.57</v>
      </c>
      <c r="G40" s="48">
        <f t="shared" si="7"/>
        <v>36569.56</v>
      </c>
      <c r="H40" s="48">
        <f t="shared" si="7"/>
        <v>41239.12</v>
      </c>
      <c r="I40" s="48">
        <f t="shared" si="7"/>
        <v>55869.59</v>
      </c>
      <c r="J40" s="48">
        <f t="shared" si="7"/>
        <v>35973.09</v>
      </c>
      <c r="K40" s="48">
        <f t="shared" si="7"/>
        <v>0</v>
      </c>
      <c r="L40" s="48">
        <f t="shared" si="7"/>
        <v>0</v>
      </c>
      <c r="M40" s="48">
        <f t="shared" si="7"/>
        <v>0</v>
      </c>
      <c r="N40" s="49">
        <f>SUM(B40:M40)</f>
        <v>201965.23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5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51" t="s">
        <v>40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 t="s">
        <v>23</v>
      </c>
      <c r="B44" s="52">
        <f>SUM(N18)</f>
        <v>576255.05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7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7"/>
      <c r="B45" s="52"/>
      <c r="C45" s="2"/>
      <c r="D45" s="2"/>
      <c r="E45" s="2"/>
      <c r="F45" s="2"/>
      <c r="G45" s="2"/>
      <c r="H45" s="2"/>
      <c r="I45" s="2"/>
      <c r="J45" s="2"/>
      <c r="K45" s="2"/>
      <c r="L45" s="2"/>
      <c r="M45" s="7"/>
      <c r="N45" s="7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2"/>
      <c r="B46" s="53"/>
      <c r="C46" s="2"/>
      <c r="D46" s="2"/>
      <c r="E46" s="2"/>
      <c r="F46" s="2"/>
      <c r="G46" s="2"/>
      <c r="H46" s="2"/>
      <c r="I46" s="2"/>
      <c r="J46" s="2"/>
      <c r="K46" s="2"/>
      <c r="L46" s="2"/>
      <c r="M46" s="7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2"/>
      <c r="B47" s="5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7"/>
      <c r="B48" s="5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2"/>
      <c r="B49" s="5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46"/>
      <c r="B54" s="5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46"/>
      <c r="B55" s="55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6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56"/>
      <c r="B57" s="5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46"/>
      <c r="B58" s="58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autoFilter ref="$L$20:$L$37"/>
  <mergeCells count="1">
    <mergeCell ref="A43:B43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2024.0</v>
      </c>
      <c r="C3" s="7">
        <v>2024.0</v>
      </c>
      <c r="D3" s="7">
        <v>2024.0</v>
      </c>
      <c r="E3" s="7">
        <v>2024.0</v>
      </c>
      <c r="F3" s="7">
        <v>2024.0</v>
      </c>
      <c r="G3" s="7">
        <v>2024.0</v>
      </c>
      <c r="H3" s="7">
        <v>2024.0</v>
      </c>
      <c r="I3" s="7">
        <v>2024.0</v>
      </c>
      <c r="J3" s="7">
        <v>2024.0</v>
      </c>
      <c r="K3" s="7">
        <v>2024.0</v>
      </c>
      <c r="L3" s="7">
        <v>2024.0</v>
      </c>
      <c r="M3" s="7">
        <v>2024.0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59"/>
      <c r="C5" s="60"/>
      <c r="D5" s="61"/>
      <c r="E5" s="60"/>
      <c r="F5" s="60"/>
      <c r="G5" s="62"/>
      <c r="H5" s="63"/>
      <c r="I5" s="64"/>
      <c r="J5" s="65"/>
      <c r="K5" s="63"/>
      <c r="L5" s="62"/>
      <c r="M5" s="62"/>
      <c r="N5" s="66">
        <f t="shared" ref="N5:N7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59"/>
      <c r="C6" s="60"/>
      <c r="D6" s="61"/>
      <c r="E6" s="60"/>
      <c r="F6" s="61"/>
      <c r="G6" s="60"/>
      <c r="H6" s="62"/>
      <c r="I6" s="62"/>
      <c r="J6" s="20"/>
      <c r="K6" s="67"/>
      <c r="L6" s="62"/>
      <c r="M6" s="62"/>
      <c r="N6" s="66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v>0.0</v>
      </c>
      <c r="C7" s="68">
        <v>0.0</v>
      </c>
      <c r="D7" s="69">
        <v>0.0</v>
      </c>
      <c r="E7" s="68">
        <v>0.0</v>
      </c>
      <c r="F7" s="68">
        <v>0.0</v>
      </c>
      <c r="G7" s="70">
        <v>0.0</v>
      </c>
      <c r="H7" s="71">
        <v>0.0</v>
      </c>
      <c r="I7" s="71">
        <v>0.0</v>
      </c>
      <c r="J7" s="72">
        <v>0.0</v>
      </c>
      <c r="K7" s="71">
        <v>0.0</v>
      </c>
      <c r="L7" s="70">
        <v>0.0</v>
      </c>
      <c r="M7" s="70">
        <v>0.0</v>
      </c>
      <c r="N7" s="2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2024.0</v>
      </c>
      <c r="C9" s="7">
        <v>2024.0</v>
      </c>
      <c r="D9" s="7">
        <v>2024.0</v>
      </c>
      <c r="E9" s="7">
        <v>2024.0</v>
      </c>
      <c r="F9" s="7">
        <v>2024.0</v>
      </c>
      <c r="G9" s="7">
        <v>2024.0</v>
      </c>
      <c r="H9" s="7">
        <v>2024.0</v>
      </c>
      <c r="I9" s="7">
        <v>2024.0</v>
      </c>
      <c r="J9" s="7">
        <v>2024.0</v>
      </c>
      <c r="K9" s="7">
        <v>2024.0</v>
      </c>
      <c r="L9" s="7">
        <v>2024.0</v>
      </c>
      <c r="M9" s="7">
        <v>2024.0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60"/>
      <c r="C11" s="60"/>
      <c r="D11" s="60"/>
      <c r="E11" s="60"/>
      <c r="F11" s="60"/>
      <c r="G11" s="60"/>
      <c r="H11" s="73"/>
      <c r="I11" s="60"/>
      <c r="J11" s="60"/>
      <c r="K11" s="67"/>
      <c r="L11" s="61"/>
      <c r="M11" s="74"/>
      <c r="N11" s="75">
        <f t="shared" ref="N11:N12" si="3">SUM(B11:M11)</f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76">
        <f t="shared" ref="B12:M12" si="2">MINUS(B7,B11)</f>
        <v>0</v>
      </c>
      <c r="C12" s="76">
        <f t="shared" si="2"/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  <c r="H12" s="76">
        <f t="shared" si="2"/>
        <v>0</v>
      </c>
      <c r="I12" s="76">
        <f t="shared" si="2"/>
        <v>0</v>
      </c>
      <c r="J12" s="76">
        <f t="shared" si="2"/>
        <v>0</v>
      </c>
      <c r="K12" s="76">
        <f t="shared" si="2"/>
        <v>0</v>
      </c>
      <c r="L12" s="76">
        <f t="shared" si="2"/>
        <v>0</v>
      </c>
      <c r="M12" s="76">
        <f t="shared" si="2"/>
        <v>0</v>
      </c>
      <c r="N12" s="77">
        <f t="shared" si="3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2024.0</v>
      </c>
      <c r="C14" s="7">
        <v>2024.0</v>
      </c>
      <c r="D14" s="7">
        <v>2024.0</v>
      </c>
      <c r="E14" s="7">
        <v>2024.0</v>
      </c>
      <c r="F14" s="7">
        <v>2024.0</v>
      </c>
      <c r="G14" s="7">
        <v>2024.0</v>
      </c>
      <c r="H14" s="7">
        <v>2024.0</v>
      </c>
      <c r="I14" s="7">
        <v>2024.0</v>
      </c>
      <c r="J14" s="7">
        <v>2024.0</v>
      </c>
      <c r="K14" s="7">
        <v>2024.0</v>
      </c>
      <c r="L14" s="7">
        <v>2024.0</v>
      </c>
      <c r="M14" s="7">
        <v>2024.0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5" t="s">
        <v>41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>
        <f t="shared" ref="N16:N29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80" t="s">
        <v>42</v>
      </c>
      <c r="B17" s="78"/>
      <c r="C17" s="78"/>
      <c r="D17" s="78"/>
      <c r="E17" s="78"/>
      <c r="F17" s="78"/>
      <c r="G17" s="78"/>
      <c r="H17" s="78"/>
      <c r="I17" s="78"/>
      <c r="J17" s="78"/>
      <c r="K17" s="81"/>
      <c r="L17" s="82"/>
      <c r="M17" s="82"/>
      <c r="N17" s="79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4" t="s">
        <v>23</v>
      </c>
      <c r="B18" s="78"/>
      <c r="C18" s="78"/>
      <c r="D18" s="78"/>
      <c r="E18" s="78"/>
      <c r="F18" s="78"/>
      <c r="G18" s="78"/>
      <c r="H18" s="78"/>
      <c r="I18" s="78"/>
      <c r="J18" s="78"/>
      <c r="K18" s="81"/>
      <c r="L18" s="83"/>
      <c r="M18" s="83"/>
      <c r="N18" s="79">
        <f t="shared" si="4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0" t="s">
        <v>43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4" t="s">
        <v>44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9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0" t="s">
        <v>21</v>
      </c>
      <c r="B21" s="78"/>
      <c r="C21" s="78"/>
      <c r="D21" s="78"/>
      <c r="E21" s="78"/>
      <c r="F21" s="84"/>
      <c r="G21" s="84"/>
      <c r="H21" s="84"/>
      <c r="I21" s="84"/>
      <c r="J21" s="84"/>
      <c r="K21" s="84"/>
      <c r="L21" s="84"/>
      <c r="M21" s="84"/>
      <c r="N21" s="79">
        <f t="shared" si="4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45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85"/>
      <c r="N22" s="79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46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85"/>
      <c r="N23" s="79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5" t="s">
        <v>47</v>
      </c>
      <c r="B24" s="78"/>
      <c r="C24" s="78"/>
      <c r="D24" s="78"/>
      <c r="E24" s="78"/>
      <c r="F24" s="78"/>
      <c r="G24" s="78"/>
      <c r="H24" s="78"/>
      <c r="I24" s="78"/>
      <c r="J24" s="78"/>
      <c r="K24" s="81"/>
      <c r="L24" s="86"/>
      <c r="M24" s="86"/>
      <c r="N24" s="79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7" t="s">
        <v>48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0" t="s">
        <v>29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>
        <f t="shared" si="4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4" t="s">
        <v>22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2" t="s">
        <v>31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79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36</v>
      </c>
      <c r="B29" s="48">
        <f t="shared" ref="B29:M29" si="5">SUM(B16:B28)</f>
        <v>0</v>
      </c>
      <c r="C29" s="48">
        <f t="shared" si="5"/>
        <v>0</v>
      </c>
      <c r="D29" s="48">
        <f t="shared" si="5"/>
        <v>0</v>
      </c>
      <c r="E29" s="48">
        <f t="shared" si="5"/>
        <v>0</v>
      </c>
      <c r="F29" s="48">
        <f t="shared" si="5"/>
        <v>0</v>
      </c>
      <c r="G29" s="48">
        <f t="shared" si="5"/>
        <v>0</v>
      </c>
      <c r="H29" s="48">
        <f t="shared" si="5"/>
        <v>0</v>
      </c>
      <c r="I29" s="48">
        <f t="shared" si="5"/>
        <v>0</v>
      </c>
      <c r="J29" s="48">
        <f t="shared" si="5"/>
        <v>0</v>
      </c>
      <c r="K29" s="48">
        <f t="shared" si="5"/>
        <v>0</v>
      </c>
      <c r="L29" s="48">
        <f t="shared" si="5"/>
        <v>0</v>
      </c>
      <c r="M29" s="48">
        <f t="shared" si="5"/>
        <v>0</v>
      </c>
      <c r="N29" s="49">
        <f t="shared" si="4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46"/>
      <c r="F30" s="46"/>
      <c r="G30" s="46"/>
      <c r="H30" s="46"/>
      <c r="I30" s="46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37</v>
      </c>
      <c r="B31" s="9" t="s">
        <v>1</v>
      </c>
      <c r="C31" s="9" t="s">
        <v>2</v>
      </c>
      <c r="D31" s="9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47" t="s">
        <v>38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39</v>
      </c>
      <c r="B32" s="48">
        <f t="shared" ref="B32:M32" si="6">MINUS(B12,B29)</f>
        <v>0</v>
      </c>
      <c r="C32" s="48">
        <f t="shared" si="6"/>
        <v>0</v>
      </c>
      <c r="D32" s="48">
        <f t="shared" si="6"/>
        <v>0</v>
      </c>
      <c r="E32" s="48">
        <f t="shared" si="6"/>
        <v>0</v>
      </c>
      <c r="F32" s="48">
        <f t="shared" si="6"/>
        <v>0</v>
      </c>
      <c r="G32" s="48">
        <f t="shared" si="6"/>
        <v>0</v>
      </c>
      <c r="H32" s="48">
        <f t="shared" si="6"/>
        <v>0</v>
      </c>
      <c r="I32" s="48">
        <f t="shared" si="6"/>
        <v>0</v>
      </c>
      <c r="J32" s="48">
        <f t="shared" si="6"/>
        <v>0</v>
      </c>
      <c r="K32" s="48">
        <f t="shared" si="6"/>
        <v>0</v>
      </c>
      <c r="L32" s="48">
        <f t="shared" si="6"/>
        <v>0</v>
      </c>
      <c r="M32" s="48">
        <f t="shared" si="6"/>
        <v>0</v>
      </c>
      <c r="N32" s="49">
        <f>SUM(B32:M32)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1" t="s">
        <v>40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23</v>
      </c>
      <c r="B36" s="52">
        <f>SUM(N18)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49</v>
      </c>
      <c r="B37" s="52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50</v>
      </c>
      <c r="B38" s="53">
        <f>sum(N16)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2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44</v>
      </c>
      <c r="B40" s="52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6"/>
      <c r="B46" s="5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6"/>
      <c r="B47" s="5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6"/>
      <c r="B49" s="5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6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autoFilter ref="$L$20:$L$29"/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8.71"/>
    <col customWidth="1" min="2" max="6" width="14.43"/>
    <col customWidth="1" min="12" max="12" width="14.29"/>
    <col customWidth="1" min="14" max="14" width="24.29"/>
  </cols>
  <sheetData>
    <row r="1" ht="15.7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6"/>
      <c r="B3" s="7">
        <v>2023.0</v>
      </c>
      <c r="C3" s="7">
        <v>2023.0</v>
      </c>
      <c r="D3" s="7">
        <v>2023.0</v>
      </c>
      <c r="E3" s="7">
        <v>2023.0</v>
      </c>
      <c r="F3" s="7">
        <v>2023.0</v>
      </c>
      <c r="G3" s="7">
        <v>2023.0</v>
      </c>
      <c r="H3" s="7">
        <v>2023.0</v>
      </c>
      <c r="I3" s="7">
        <v>2023.0</v>
      </c>
      <c r="J3" s="7">
        <v>2023.0</v>
      </c>
      <c r="K3" s="7">
        <v>2023.0</v>
      </c>
      <c r="L3" s="7">
        <v>2023.0</v>
      </c>
      <c r="M3" s="7">
        <v>2023.0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8" t="s">
        <v>0</v>
      </c>
      <c r="B4" s="9" t="s">
        <v>1</v>
      </c>
      <c r="C4" s="9" t="s">
        <v>2</v>
      </c>
      <c r="D4" s="9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10" t="s">
        <v>13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6" t="s">
        <v>14</v>
      </c>
      <c r="B5" s="59"/>
      <c r="C5" s="60"/>
      <c r="D5" s="61"/>
      <c r="E5" s="60"/>
      <c r="F5" s="60"/>
      <c r="G5" s="62"/>
      <c r="H5" s="63"/>
      <c r="I5" s="64"/>
      <c r="J5" s="65"/>
      <c r="K5" s="63"/>
      <c r="L5" s="62"/>
      <c r="M5" s="62"/>
      <c r="N5" s="66">
        <f t="shared" ref="N5:N7" si="1">SUM(B5:M5)</f>
        <v>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15</v>
      </c>
      <c r="B6" s="59"/>
      <c r="C6" s="60"/>
      <c r="D6" s="61"/>
      <c r="E6" s="60"/>
      <c r="F6" s="61"/>
      <c r="G6" s="60"/>
      <c r="H6" s="62"/>
      <c r="I6" s="62"/>
      <c r="J6" s="20"/>
      <c r="K6" s="67"/>
      <c r="L6" s="62"/>
      <c r="M6" s="62"/>
      <c r="N6" s="66">
        <f t="shared" si="1"/>
        <v>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22" t="s">
        <v>16</v>
      </c>
      <c r="B7" s="23">
        <v>0.0</v>
      </c>
      <c r="C7" s="68">
        <v>0.0</v>
      </c>
      <c r="D7" s="69">
        <v>0.0</v>
      </c>
      <c r="E7" s="68">
        <v>0.0</v>
      </c>
      <c r="F7" s="68">
        <v>0.0</v>
      </c>
      <c r="G7" s="70">
        <v>0.0</v>
      </c>
      <c r="H7" s="71">
        <v>0.0</v>
      </c>
      <c r="I7" s="71">
        <v>0.0</v>
      </c>
      <c r="J7" s="72">
        <v>0.0</v>
      </c>
      <c r="K7" s="71">
        <v>0.0</v>
      </c>
      <c r="L7" s="70">
        <v>0.0</v>
      </c>
      <c r="M7" s="70">
        <v>0.0</v>
      </c>
      <c r="N7" s="24">
        <f t="shared" si="1"/>
        <v>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"/>
      <c r="B9" s="7">
        <v>2023.0</v>
      </c>
      <c r="C9" s="7">
        <v>2023.0</v>
      </c>
      <c r="D9" s="7">
        <v>2023.0</v>
      </c>
      <c r="E9" s="7">
        <v>2023.0</v>
      </c>
      <c r="F9" s="7">
        <v>2023.0</v>
      </c>
      <c r="G9" s="7">
        <v>2023.0</v>
      </c>
      <c r="H9" s="7">
        <v>2023.0</v>
      </c>
      <c r="I9" s="7">
        <v>2023.0</v>
      </c>
      <c r="J9" s="7">
        <v>2023.0</v>
      </c>
      <c r="K9" s="7">
        <v>2023.0</v>
      </c>
      <c r="L9" s="7">
        <v>2023.0</v>
      </c>
      <c r="M9" s="7">
        <v>2023.0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" t="s">
        <v>17</v>
      </c>
      <c r="B10" s="9" t="s">
        <v>1</v>
      </c>
      <c r="C10" s="9" t="s">
        <v>2</v>
      </c>
      <c r="D10" s="9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9</v>
      </c>
      <c r="K10" s="8" t="s">
        <v>10</v>
      </c>
      <c r="L10" s="8" t="s">
        <v>11</v>
      </c>
      <c r="M10" s="8" t="s">
        <v>12</v>
      </c>
      <c r="N10" s="10" t="s">
        <v>13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9" t="s">
        <v>18</v>
      </c>
      <c r="B11" s="60"/>
      <c r="C11" s="60"/>
      <c r="D11" s="60"/>
      <c r="E11" s="60"/>
      <c r="F11" s="60"/>
      <c r="G11" s="60"/>
      <c r="H11" s="73"/>
      <c r="I11" s="60"/>
      <c r="J11" s="60"/>
      <c r="K11" s="67"/>
      <c r="L11" s="61"/>
      <c r="M11" s="74"/>
      <c r="N11" s="75">
        <f t="shared" ref="N11:N12" si="3">SUM(B11:M11)</f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2" t="s">
        <v>19</v>
      </c>
      <c r="B12" s="76">
        <f t="shared" ref="B12:M12" si="2">MINUS(B7,B11)</f>
        <v>0</v>
      </c>
      <c r="C12" s="76">
        <f t="shared" si="2"/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  <c r="H12" s="76">
        <f t="shared" si="2"/>
        <v>0</v>
      </c>
      <c r="I12" s="76">
        <f t="shared" si="2"/>
        <v>0</v>
      </c>
      <c r="J12" s="76">
        <f t="shared" si="2"/>
        <v>0</v>
      </c>
      <c r="K12" s="76">
        <f t="shared" si="2"/>
        <v>0</v>
      </c>
      <c r="L12" s="76">
        <f t="shared" si="2"/>
        <v>0</v>
      </c>
      <c r="M12" s="76">
        <f t="shared" si="2"/>
        <v>0</v>
      </c>
      <c r="N12" s="77">
        <f t="shared" si="3"/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7"/>
      <c r="K13" s="7"/>
      <c r="L13" s="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"/>
      <c r="B14" s="7">
        <v>2023.0</v>
      </c>
      <c r="C14" s="7">
        <v>2023.0</v>
      </c>
      <c r="D14" s="7">
        <v>2023.0</v>
      </c>
      <c r="E14" s="7">
        <v>2023.0</v>
      </c>
      <c r="F14" s="7">
        <v>2023.0</v>
      </c>
      <c r="G14" s="7">
        <v>2023.0</v>
      </c>
      <c r="H14" s="7">
        <v>2023.0</v>
      </c>
      <c r="I14" s="7">
        <v>2023.0</v>
      </c>
      <c r="J14" s="7">
        <v>2023.0</v>
      </c>
      <c r="K14" s="7">
        <v>2023.0</v>
      </c>
      <c r="L14" s="7">
        <v>2023.0</v>
      </c>
      <c r="M14" s="7">
        <v>2023.0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" t="s">
        <v>20</v>
      </c>
      <c r="B15" s="9" t="s">
        <v>1</v>
      </c>
      <c r="C15" s="9" t="s">
        <v>2</v>
      </c>
      <c r="D15" s="9" t="s">
        <v>3</v>
      </c>
      <c r="E15" s="8" t="s">
        <v>4</v>
      </c>
      <c r="F15" s="8" t="s">
        <v>5</v>
      </c>
      <c r="G15" s="8" t="s">
        <v>6</v>
      </c>
      <c r="H15" s="8" t="s">
        <v>7</v>
      </c>
      <c r="I15" s="8" t="s">
        <v>8</v>
      </c>
      <c r="J15" s="8" t="s">
        <v>9</v>
      </c>
      <c r="K15" s="8" t="s">
        <v>10</v>
      </c>
      <c r="L15" s="8" t="s">
        <v>11</v>
      </c>
      <c r="M15" s="8" t="s">
        <v>12</v>
      </c>
      <c r="N15" s="10" t="s">
        <v>13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5" t="s">
        <v>41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9">
        <f t="shared" ref="N16:N29" si="4">SUM(B16:M16)</f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80" t="s">
        <v>42</v>
      </c>
      <c r="B17" s="78"/>
      <c r="C17" s="78"/>
      <c r="D17" s="78"/>
      <c r="E17" s="78"/>
      <c r="F17" s="78"/>
      <c r="G17" s="78"/>
      <c r="H17" s="78"/>
      <c r="I17" s="78"/>
      <c r="J17" s="78"/>
      <c r="K17" s="81"/>
      <c r="L17" s="82"/>
      <c r="M17" s="82"/>
      <c r="N17" s="79">
        <f t="shared" si="4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4" t="s">
        <v>23</v>
      </c>
      <c r="B18" s="78"/>
      <c r="C18" s="78"/>
      <c r="D18" s="78"/>
      <c r="E18" s="78"/>
      <c r="F18" s="78"/>
      <c r="G18" s="78"/>
      <c r="H18" s="78"/>
      <c r="I18" s="78"/>
      <c r="J18" s="78"/>
      <c r="K18" s="81"/>
      <c r="L18" s="83"/>
      <c r="M18" s="83"/>
      <c r="N18" s="79">
        <f t="shared" si="4"/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0" t="s">
        <v>43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9">
        <f t="shared" si="4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34" t="s">
        <v>44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9">
        <f t="shared" si="4"/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0" t="s">
        <v>21</v>
      </c>
      <c r="B21" s="78"/>
      <c r="C21" s="78"/>
      <c r="D21" s="78"/>
      <c r="E21" s="78"/>
      <c r="F21" s="84"/>
      <c r="G21" s="84"/>
      <c r="H21" s="84"/>
      <c r="I21" s="84"/>
      <c r="J21" s="84"/>
      <c r="K21" s="84"/>
      <c r="L21" s="84"/>
      <c r="M21" s="84"/>
      <c r="N21" s="79">
        <f t="shared" si="4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5" t="s">
        <v>45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85"/>
      <c r="N22" s="79">
        <f t="shared" si="4"/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0" t="s">
        <v>46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85"/>
      <c r="N23" s="79">
        <f t="shared" si="4"/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5" t="s">
        <v>47</v>
      </c>
      <c r="B24" s="78"/>
      <c r="C24" s="78"/>
      <c r="D24" s="78"/>
      <c r="E24" s="78"/>
      <c r="F24" s="78"/>
      <c r="G24" s="78"/>
      <c r="H24" s="78"/>
      <c r="I24" s="78"/>
      <c r="J24" s="78"/>
      <c r="K24" s="81"/>
      <c r="L24" s="86"/>
      <c r="M24" s="86"/>
      <c r="N24" s="79">
        <f t="shared" si="4"/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7" t="s">
        <v>48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9">
        <f t="shared" si="4"/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0" t="s">
        <v>29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9">
        <f t="shared" si="4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4" t="s">
        <v>22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>
        <f t="shared" si="4"/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2" t="s">
        <v>31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79">
        <f t="shared" si="4"/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2" t="s">
        <v>36</v>
      </c>
      <c r="B29" s="48">
        <f t="shared" ref="B29:M29" si="5">SUM(B16:B28)</f>
        <v>0</v>
      </c>
      <c r="C29" s="48">
        <f t="shared" si="5"/>
        <v>0</v>
      </c>
      <c r="D29" s="48">
        <f t="shared" si="5"/>
        <v>0</v>
      </c>
      <c r="E29" s="48">
        <f t="shared" si="5"/>
        <v>0</v>
      </c>
      <c r="F29" s="48">
        <f t="shared" si="5"/>
        <v>0</v>
      </c>
      <c r="G29" s="48">
        <f t="shared" si="5"/>
        <v>0</v>
      </c>
      <c r="H29" s="48">
        <f t="shared" si="5"/>
        <v>0</v>
      </c>
      <c r="I29" s="48">
        <f t="shared" si="5"/>
        <v>0</v>
      </c>
      <c r="J29" s="48">
        <f t="shared" si="5"/>
        <v>0</v>
      </c>
      <c r="K29" s="48">
        <f t="shared" si="5"/>
        <v>0</v>
      </c>
      <c r="L29" s="48">
        <f t="shared" si="5"/>
        <v>0</v>
      </c>
      <c r="M29" s="48">
        <f t="shared" si="5"/>
        <v>0</v>
      </c>
      <c r="N29" s="49">
        <f t="shared" si="4"/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6"/>
      <c r="B30" s="6"/>
      <c r="C30" s="6"/>
      <c r="D30" s="6"/>
      <c r="E30" s="46"/>
      <c r="F30" s="46"/>
      <c r="G30" s="46"/>
      <c r="H30" s="46"/>
      <c r="I30" s="46"/>
      <c r="J30" s="6"/>
      <c r="K30" s="6"/>
      <c r="L30" s="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" t="s">
        <v>37</v>
      </c>
      <c r="B31" s="9" t="s">
        <v>1</v>
      </c>
      <c r="C31" s="9" t="s">
        <v>2</v>
      </c>
      <c r="D31" s="9" t="s">
        <v>3</v>
      </c>
      <c r="E31" s="8" t="s">
        <v>4</v>
      </c>
      <c r="F31" s="8" t="s">
        <v>5</v>
      </c>
      <c r="G31" s="8" t="s">
        <v>6</v>
      </c>
      <c r="H31" s="8" t="s">
        <v>7</v>
      </c>
      <c r="I31" s="8" t="s">
        <v>8</v>
      </c>
      <c r="J31" s="8" t="s">
        <v>9</v>
      </c>
      <c r="K31" s="8" t="s">
        <v>10</v>
      </c>
      <c r="L31" s="8" t="s">
        <v>11</v>
      </c>
      <c r="M31" s="8" t="s">
        <v>12</v>
      </c>
      <c r="N31" s="47" t="s">
        <v>38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2" t="s">
        <v>39</v>
      </c>
      <c r="B32" s="48">
        <f t="shared" ref="B32:M32" si="6">MINUS(B12,B29)</f>
        <v>0</v>
      </c>
      <c r="C32" s="48">
        <f t="shared" si="6"/>
        <v>0</v>
      </c>
      <c r="D32" s="48">
        <f t="shared" si="6"/>
        <v>0</v>
      </c>
      <c r="E32" s="48">
        <f t="shared" si="6"/>
        <v>0</v>
      </c>
      <c r="F32" s="48">
        <f t="shared" si="6"/>
        <v>0</v>
      </c>
      <c r="G32" s="48">
        <f t="shared" si="6"/>
        <v>0</v>
      </c>
      <c r="H32" s="48">
        <f t="shared" si="6"/>
        <v>0</v>
      </c>
      <c r="I32" s="48">
        <f t="shared" si="6"/>
        <v>0</v>
      </c>
      <c r="J32" s="48">
        <f t="shared" si="6"/>
        <v>0</v>
      </c>
      <c r="K32" s="48">
        <f t="shared" si="6"/>
        <v>0</v>
      </c>
      <c r="L32" s="48">
        <f t="shared" si="6"/>
        <v>0</v>
      </c>
      <c r="M32" s="48">
        <f t="shared" si="6"/>
        <v>0</v>
      </c>
      <c r="N32" s="49">
        <f>SUM(B32:M32)</f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5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51" t="s">
        <v>40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" t="s">
        <v>23</v>
      </c>
      <c r="B36" s="52">
        <f>SUM(N18)</f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7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" t="s">
        <v>49</v>
      </c>
      <c r="B37" s="52">
        <f>SUM(N17)</f>
        <v>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7"/>
      <c r="N37" s="7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" t="s">
        <v>50</v>
      </c>
      <c r="B38" s="53">
        <f>sum(N16)</f>
        <v>0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7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2" t="s">
        <v>43</v>
      </c>
      <c r="B39" s="52">
        <f>SUM(N19)</f>
        <v>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7" t="s">
        <v>44</v>
      </c>
      <c r="B40" s="52">
        <f>sum(N20)</f>
        <v>0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2"/>
      <c r="B41" s="5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46"/>
      <c r="B46" s="5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46"/>
      <c r="B47" s="5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6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56"/>
      <c r="B49" s="5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46"/>
      <c r="B50" s="58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autoFilter ref="$L$20:$L$29"/>
  <mergeCells count="1">
    <mergeCell ref="A35:B35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