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2025" sheetId="1" r:id="rId4"/>
  </sheets>
</workbook>
</file>

<file path=xl/sharedStrings.xml><?xml version="1.0" encoding="utf-8"?>
<sst xmlns="http://schemas.openxmlformats.org/spreadsheetml/2006/main" uniqueCount="46">
  <si>
    <t>Income</t>
  </si>
  <si>
    <t xml:space="preserve">January </t>
  </si>
  <si>
    <t>Febraury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</si>
  <si>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</si>
  <si>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</si>
  <si>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</si>
  <si>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</si>
  <si>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</si>
  <si>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</si>
  <si>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</si>
  <si>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</si>
  <si>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</si>
  <si>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</si>
  <si>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</si>
  <si>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Sales</t>
  </si>
  <si>
    <t>Refunds</t>
  </si>
  <si>
    <t>Cost of Goods</t>
  </si>
  <si>
    <t>Product Costs + Shipping</t>
  </si>
  <si>
    <t xml:space="preserve">Gross Profit </t>
  </si>
  <si>
    <t>Expenses</t>
  </si>
  <si>
    <t>TikTok</t>
  </si>
  <si>
    <t>Google</t>
  </si>
  <si>
    <t>Facebook</t>
  </si>
  <si>
    <t>Snapchat</t>
  </si>
  <si>
    <t>Pinterest</t>
  </si>
  <si>
    <t>Content Creators</t>
  </si>
  <si>
    <t>Processing Fees</t>
  </si>
  <si>
    <t>Apps &amp; Software</t>
  </si>
  <si>
    <t>(Klaviyo, TripleWhale)</t>
  </si>
  <si>
    <t>Consultancy Agency</t>
  </si>
  <si>
    <t>Virtual Assistant(s)</t>
  </si>
  <si>
    <t>Email Agency</t>
  </si>
  <si>
    <t>Disputes &amp; Chargebacks</t>
  </si>
  <si>
    <t>Expenses sub-total</t>
  </si>
  <si>
    <t>Total Expenses</t>
  </si>
  <si>
    <t>Profit</t>
  </si>
  <si>
    <t>Total Net Profit</t>
  </si>
  <si>
    <t>Net Profit</t>
  </si>
  <si>
    <t>Amazon profit sales</t>
  </si>
  <si>
    <t>YouTube ad revenue</t>
  </si>
  <si>
    <t>Total Profit</t>
  </si>
  <si>
    <t>Total Spent Per Traffic Source</t>
  </si>
  <si>
    <t>Google Adwords</t>
  </si>
  <si>
    <t>Tiktok</t>
  </si>
  <si>
    <t>Pintrest</t>
  </si>
  <si>
    <t>Youtube Adsense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</si>
</sst>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[$$-409]#,##0.00"/>
  </numFmts>
  <fonts count="13">
    <font>
      <sz val="10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sz val="10"/>
      <color indexed="8"/>
      <name val="Montserrat"/>
    </font>
    <font>
      <b val="1"/>
      <sz val="12"/>
      <color indexed="10"/>
      <name val="Montserrat"/>
    </font>
    <font>
      <b val="1"/>
      <sz val="10"/>
      <color indexed="8"/>
      <name val="Montserrat"/>
    </font>
    <font>
      <sz val="10"/>
      <color indexed="14"/>
      <name val="Montserrat"/>
    </font>
    <font>
      <b val="1"/>
      <sz val="12"/>
      <color indexed="8"/>
      <name val="Montserrat"/>
    </font>
    <font>
      <sz val="12"/>
      <color indexed="8"/>
      <name val="Montserrat"/>
    </font>
    <font>
      <sz val="10"/>
      <color indexed="14"/>
      <name val="Docs-Montserrat"/>
    </font>
    <font>
      <sz val="10"/>
      <color indexed="8"/>
      <name val="Docs-Montserrat"/>
    </font>
    <font>
      <i val="1"/>
      <u val="single"/>
      <sz val="10"/>
      <color indexed="8"/>
      <name val="Montserrat"/>
    </font>
    <font>
      <sz val="10"/>
      <color indexed="8"/>
      <name val="Roboto"/>
    </font>
  </fonts>
  <fills count="6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</fills>
  <borders count="3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11"/>
      </top>
      <bottom style="medium">
        <color indexed="8"/>
      </bottom>
      <diagonal/>
    </border>
    <border>
      <left style="thin">
        <color indexed="9"/>
      </left>
      <right style="medium">
        <color indexed="8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11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11"/>
      </right>
      <top style="thin">
        <color indexed="9"/>
      </top>
      <bottom style="thin">
        <color indexed="9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11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58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3" borderId="1" applyNumberFormat="0" applyFont="1" applyFill="0" applyBorder="1" applyAlignment="1" applyProtection="0">
      <alignment vertical="bottom"/>
    </xf>
    <xf numFmtId="0" fontId="4" borderId="2" applyNumberFormat="0" applyFont="1" applyFill="0" applyBorder="1" applyAlignment="1" applyProtection="0">
      <alignment horizontal="left" vertical="bottom"/>
    </xf>
    <xf numFmtId="0" fontId="3" borderId="2" applyNumberFormat="0" applyFont="1" applyFill="0" applyBorder="1" applyAlignment="1" applyProtection="0">
      <alignment vertical="bottom"/>
    </xf>
    <xf numFmtId="0" fontId="0" borderId="3" applyNumberFormat="0" applyFont="1" applyFill="0" applyBorder="1" applyAlignment="1" applyProtection="0">
      <alignment vertical="bottom"/>
    </xf>
    <xf numFmtId="0" fontId="3" borderId="4" applyNumberFormat="0" applyFont="1" applyFill="0" applyBorder="1" applyAlignment="1" applyProtection="0">
      <alignment vertical="bottom"/>
    </xf>
    <xf numFmtId="49" fontId="5" fillId="2" borderId="5" applyNumberFormat="1" applyFont="1" applyFill="1" applyBorder="1" applyAlignment="1" applyProtection="0">
      <alignment vertical="bottom"/>
    </xf>
    <xf numFmtId="49" fontId="5" fillId="2" borderId="6" applyNumberFormat="1" applyFont="1" applyFill="1" applyBorder="1" applyAlignment="1" applyProtection="0">
      <alignment vertical="bottom"/>
    </xf>
    <xf numFmtId="49" fontId="5" fillId="2" borderId="7" applyNumberFormat="1" applyFont="1" applyFill="1" applyBorder="1" applyAlignment="1" applyProtection="0">
      <alignment horizontal="right" vertical="bottom"/>
    </xf>
    <xf numFmtId="0" fontId="3" borderId="8" applyNumberFormat="0" applyFont="1" applyFill="0" applyBorder="1" applyAlignment="1" applyProtection="0">
      <alignment vertical="bottom"/>
    </xf>
    <xf numFmtId="49" fontId="3" fillId="3" borderId="9" applyNumberFormat="1" applyFont="1" applyFill="1" applyBorder="1" applyAlignment="1" applyProtection="0">
      <alignment vertical="bottom"/>
    </xf>
    <xf numFmtId="59" fontId="3" borderId="10" applyNumberFormat="1" applyFont="1" applyFill="0" applyBorder="1" applyAlignment="1" applyProtection="0">
      <alignment vertical="bottom"/>
    </xf>
    <xf numFmtId="59" fontId="3" borderId="10" applyNumberFormat="1" applyFont="1" applyFill="0" applyBorder="1" applyAlignment="1" applyProtection="0">
      <alignment horizontal="right" vertical="bottom"/>
    </xf>
    <xf numFmtId="59" fontId="6" fillId="4" borderId="10" applyNumberFormat="1" applyFont="1" applyFill="1" applyBorder="1" applyAlignment="1" applyProtection="0">
      <alignment horizontal="right" vertical="bottom"/>
    </xf>
    <xf numFmtId="59" fontId="6" borderId="10" applyNumberFormat="1" applyFont="1" applyFill="0" applyBorder="1" applyAlignment="1" applyProtection="0">
      <alignment horizontal="right" vertical="bottom"/>
    </xf>
    <xf numFmtId="59" fontId="5" fillId="3" borderId="11" applyNumberFormat="1" applyFont="1" applyFill="1" applyBorder="1" applyAlignment="1" applyProtection="0">
      <alignment vertical="bottom"/>
    </xf>
    <xf numFmtId="49" fontId="3" fillId="3" borderId="12" applyNumberFormat="1" applyFont="1" applyFill="1" applyBorder="1" applyAlignment="1" applyProtection="0">
      <alignment vertical="bottom"/>
    </xf>
    <xf numFmtId="59" fontId="3" borderId="9" applyNumberFormat="1" applyFont="1" applyFill="0" applyBorder="1" applyAlignment="1" applyProtection="0">
      <alignment vertical="bottom"/>
    </xf>
    <xf numFmtId="59" fontId="6" borderId="10" applyNumberFormat="1" applyFont="1" applyFill="0" applyBorder="1" applyAlignment="1" applyProtection="0">
      <alignment vertical="bottom"/>
    </xf>
    <xf numFmtId="49" fontId="7" fillId="5" borderId="13" applyNumberFormat="1" applyFont="1" applyFill="1" applyBorder="1" applyAlignment="1" applyProtection="0">
      <alignment vertical="bottom"/>
    </xf>
    <xf numFmtId="59" fontId="8" fillId="5" borderId="14" applyNumberFormat="1" applyFont="1" applyFill="1" applyBorder="1" applyAlignment="1" applyProtection="0">
      <alignment vertical="bottom"/>
    </xf>
    <xf numFmtId="59" fontId="8" fillId="5" borderId="15" applyNumberFormat="1" applyFont="1" applyFill="1" applyBorder="1" applyAlignment="1" applyProtection="0">
      <alignment vertical="bottom"/>
    </xf>
    <xf numFmtId="0" fontId="3" borderId="16" applyNumberFormat="0" applyFont="1" applyFill="0" applyBorder="1" applyAlignment="1" applyProtection="0">
      <alignment vertical="bottom"/>
    </xf>
    <xf numFmtId="49" fontId="5" fillId="2" borderId="17" applyNumberFormat="1" applyFont="1" applyFill="1" applyBorder="1" applyAlignment="1" applyProtection="0">
      <alignment vertical="bottom"/>
    </xf>
    <xf numFmtId="49" fontId="5" fillId="2" borderId="18" applyNumberFormat="1" applyFont="1" applyFill="1" applyBorder="1" applyAlignment="1" applyProtection="0">
      <alignment horizontal="right" vertical="bottom"/>
    </xf>
    <xf numFmtId="59" fontId="5" fillId="3" borderId="19" applyNumberFormat="1" applyFont="1" applyFill="1" applyBorder="1" applyAlignment="1" applyProtection="0">
      <alignment vertical="bottom"/>
    </xf>
    <xf numFmtId="49" fontId="7" fillId="5" borderId="20" applyNumberFormat="1" applyFont="1" applyFill="1" applyBorder="1" applyAlignment="1" applyProtection="0">
      <alignment vertical="bottom"/>
    </xf>
    <xf numFmtId="59" fontId="8" fillId="5" borderId="21" applyNumberFormat="1" applyFont="1" applyFill="1" applyBorder="1" applyAlignment="1" applyProtection="0">
      <alignment vertical="bottom"/>
    </xf>
    <xf numFmtId="59" fontId="8" fillId="5" borderId="22" applyNumberFormat="1" applyFont="1" applyFill="1" applyBorder="1" applyAlignment="1" applyProtection="0">
      <alignment vertical="bottom"/>
    </xf>
    <xf numFmtId="59" fontId="9" fillId="4" borderId="10" applyNumberFormat="1" applyFont="1" applyFill="1" applyBorder="1" applyAlignment="1" applyProtection="0">
      <alignment horizontal="right" vertical="bottom"/>
    </xf>
    <xf numFmtId="59" fontId="9" borderId="10" applyNumberFormat="1" applyFont="1" applyFill="0" applyBorder="1" applyAlignment="1" applyProtection="0">
      <alignment horizontal="right" vertical="bottom"/>
    </xf>
    <xf numFmtId="59" fontId="10" borderId="10" applyNumberFormat="1" applyFont="1" applyFill="0" applyBorder="1" applyAlignment="1" applyProtection="0">
      <alignment horizontal="right" vertical="bottom"/>
    </xf>
    <xf numFmtId="49" fontId="7" fillId="5" borderId="12" applyNumberFormat="1" applyFont="1" applyFill="1" applyBorder="1" applyAlignment="1" applyProtection="0">
      <alignment vertical="bottom"/>
    </xf>
    <xf numFmtId="59" fontId="8" fillId="5" borderId="9" applyNumberFormat="1" applyFont="1" applyFill="1" applyBorder="1" applyAlignment="1" applyProtection="0">
      <alignment vertical="bottom"/>
    </xf>
    <xf numFmtId="59" fontId="8" fillId="5" borderId="10" applyNumberFormat="1" applyFont="1" applyFill="1" applyBorder="1" applyAlignment="1" applyProtection="0">
      <alignment vertical="bottom"/>
    </xf>
    <xf numFmtId="59" fontId="8" fillId="5" borderId="19" applyNumberFormat="1" applyFont="1" applyFill="1" applyBorder="1" applyAlignment="1" applyProtection="0">
      <alignment vertical="bottom"/>
    </xf>
    <xf numFmtId="49" fontId="7" fillId="3" borderId="5" applyNumberFormat="1" applyFont="1" applyFill="1" applyBorder="1" applyAlignment="1" applyProtection="0">
      <alignment vertical="bottom"/>
    </xf>
    <xf numFmtId="59" fontId="8" borderId="6" applyNumberFormat="1" applyFont="1" applyFill="0" applyBorder="1" applyAlignment="1" applyProtection="0">
      <alignment vertical="bottom"/>
    </xf>
    <xf numFmtId="59" fontId="8" fillId="5" borderId="18" applyNumberFormat="1" applyFont="1" applyFill="1" applyBorder="1" applyAlignment="1" applyProtection="0">
      <alignment vertical="bottom"/>
    </xf>
    <xf numFmtId="49" fontId="7" fillId="3" borderId="9" applyNumberFormat="1" applyFont="1" applyFill="1" applyBorder="1" applyAlignment="1" applyProtection="0">
      <alignment vertical="bottom"/>
    </xf>
    <xf numFmtId="59" fontId="8" borderId="10" applyNumberFormat="1" applyFont="1" applyFill="0" applyBorder="1" applyAlignment="1" applyProtection="0">
      <alignment vertical="bottom"/>
    </xf>
    <xf numFmtId="0" fontId="0" borderId="23" applyNumberFormat="0" applyFont="1" applyFill="0" applyBorder="1" applyAlignment="1" applyProtection="0">
      <alignment vertical="bottom"/>
    </xf>
    <xf numFmtId="0" fontId="3" borderId="24" applyNumberFormat="0" applyFont="1" applyFill="0" applyBorder="1" applyAlignment="1" applyProtection="0">
      <alignment vertical="bottom"/>
    </xf>
    <xf numFmtId="49" fontId="5" fillId="2" borderId="25" applyNumberFormat="1" applyFont="1" applyFill="1" applyBorder="1" applyAlignment="1" applyProtection="0">
      <alignment vertical="bottom"/>
    </xf>
    <xf numFmtId="0" fontId="0" borderId="26" applyNumberFormat="0" applyFont="1" applyFill="0" applyBorder="1" applyAlignment="1" applyProtection="0">
      <alignment vertical="bottom"/>
    </xf>
    <xf numFmtId="0" fontId="3" borderId="27" applyNumberFormat="0" applyFont="1" applyFill="0" applyBorder="1" applyAlignment="1" applyProtection="0">
      <alignment vertical="bottom"/>
    </xf>
    <xf numFmtId="0" fontId="11" borderId="28" applyNumberFormat="0" applyFont="1" applyFill="0" applyBorder="1" applyAlignment="1" applyProtection="0">
      <alignment horizontal="center" vertical="bottom"/>
    </xf>
    <xf numFmtId="0" fontId="0" borderId="28" applyNumberFormat="0" applyFont="1" applyFill="0" applyBorder="1" applyAlignment="1" applyProtection="0">
      <alignment vertical="bottom"/>
    </xf>
    <xf numFmtId="0" fontId="3" borderId="29" applyNumberFormat="0" applyFont="1" applyFill="0" applyBorder="1" applyAlignment="1" applyProtection="0">
      <alignment vertical="bottom"/>
    </xf>
    <xf numFmtId="59" fontId="3" borderId="11" applyNumberFormat="1" applyFont="1" applyFill="0" applyBorder="1" applyAlignment="1" applyProtection="0">
      <alignment vertical="bottom"/>
    </xf>
    <xf numFmtId="0" fontId="3" borderId="8" applyNumberFormat="1" applyFont="1" applyFill="0" applyBorder="1" applyAlignment="1" applyProtection="0">
      <alignment vertical="bottom"/>
    </xf>
    <xf numFmtId="49" fontId="3" fillId="3" borderId="20" applyNumberFormat="1" applyFont="1" applyFill="1" applyBorder="1" applyAlignment="1" applyProtection="0">
      <alignment vertical="bottom"/>
    </xf>
    <xf numFmtId="59" fontId="3" borderId="22" applyNumberFormat="1" applyFont="1" applyFill="0" applyBorder="1" applyAlignment="1" applyProtection="0">
      <alignment vertical="bottom"/>
    </xf>
    <xf numFmtId="59" fontId="3" borderId="1" applyNumberFormat="1" applyFont="1" applyFill="0" applyBorder="1" applyAlignment="1" applyProtection="0">
      <alignment horizontal="right" vertical="bottom"/>
    </xf>
    <xf numFmtId="2" fontId="3" borderId="1" applyNumberFormat="1" applyFont="1" applyFill="0" applyBorder="1" applyAlignment="1" applyProtection="0">
      <alignment horizontal="right" vertical="bottom"/>
    </xf>
    <xf numFmtId="4" fontId="3" borderId="1" applyNumberFormat="1" applyFont="1" applyFill="0" applyBorder="1" applyAlignment="1" applyProtection="0">
      <alignment horizontal="right" vertical="bottom"/>
    </xf>
    <xf numFmtId="0" fontId="3" borderId="30" applyNumberFormat="0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ff9900"/>
      <rgbColor rgb="ffaaaaaa"/>
      <rgbColor rgb="ff42d49a"/>
      <rgbColor rgb="ffd9d9d9"/>
      <rgbColor rgb="ff303030"/>
      <rgbColor rgb="fff7f7f7"/>
      <rgbColor rgb="ffb7b7b7"/>
      <rgbColor rgb="ffcccccc"/>
      <rgbColor rgb="ff878787"/>
      <rgbColor rgb="ff6d9eeb"/>
      <rgbColor rgb="ff6aa84f"/>
      <rgbColor rgb="ffc27ba0"/>
      <rgbColor rgb="ffffd966"/>
      <rgbColor rgb="fff4cccc"/>
      <rgbColor rgb="ffe0666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autoTitleDeleted val="1"/>
    <c:plotArea>
      <c:layout>
        <c:manualLayout>
          <c:layoutTarget val="inner"/>
          <c:xMode val="edge"/>
          <c:yMode val="edge"/>
          <c:x val="0.0169706"/>
          <c:y val="0.0299095"/>
          <c:w val="0.533459"/>
          <c:h val="0.927681"/>
        </c:manualLayout>
      </c:layout>
      <c:doughnutChart>
        <c:varyColors val="0"/>
        <c:ser>
          <c:idx val="0"/>
          <c:order val="0"/>
          <c:tx>
            <c:v/>
          </c:tx>
          <c:spPr>
            <a:solidFill>
              <a:srgbClr val="6D9EEB"/>
            </a:solidFill>
            <a:ln w="12700" cap="flat">
              <a:noFill/>
              <a:miter lim="400000"/>
            </a:ln>
            <a:effectLst/>
          </c:spPr>
          <c:explosion val="0"/>
          <c:dPt>
            <c:idx val="0"/>
            <c:explosion val="0"/>
            <c:spPr>
              <a:solidFill>
                <a:srgbClr val="6D9EEB"/>
              </a:solidFill>
              <a:ln w="12700" cap="flat">
                <a:noFill/>
                <a:miter lim="400000"/>
              </a:ln>
              <a:effectLst/>
            </c:spPr>
          </c:dPt>
          <c:dPt>
            <c:idx val="1"/>
            <c:explosion val="0"/>
            <c:spPr>
              <a:solidFill>
                <a:srgbClr val="6AA84F"/>
              </a:solidFill>
              <a:ln w="12700" cap="flat">
                <a:noFill/>
                <a:miter lim="400000"/>
              </a:ln>
              <a:effectLst/>
            </c:spPr>
          </c:dPt>
          <c:dPt>
            <c:idx val="2"/>
            <c:explosion val="0"/>
            <c:spPr>
              <a:solidFill>
                <a:srgbClr val="C27BA0"/>
              </a:solidFill>
              <a:ln w="12700" cap="flat">
                <a:noFill/>
                <a:miter lim="400000"/>
              </a:ln>
              <a:effectLst/>
            </c:spPr>
          </c:dPt>
          <c:dPt>
            <c:idx val="3"/>
            <c:explosion val="0"/>
            <c:spPr>
              <a:solidFill>
                <a:srgbClr val="FFD966"/>
              </a:solidFill>
              <a:ln w="12700" cap="flat">
                <a:noFill/>
                <a:miter lim="400000"/>
              </a:ln>
              <a:effectLst/>
            </c:spPr>
          </c:dPt>
          <c:dPt>
            <c:idx val="4"/>
            <c:explosion val="0"/>
            <c:spPr>
              <a:solidFill>
                <a:srgbClr val="F4CCCC"/>
              </a:solidFill>
              <a:ln w="12700" cap="flat">
                <a:noFill/>
                <a:miter lim="400000"/>
              </a:ln>
              <a:effectLst/>
            </c:spPr>
          </c:dPt>
          <c:dPt>
            <c:idx val="5"/>
            <c:explosion val="0"/>
            <c:spPr>
              <a:solidFill>
                <a:srgbClr val="E06666"/>
              </a:solidFill>
              <a:ln w="12700" cap="flat">
                <a:noFill/>
                <a:miter lim="400000"/>
              </a:ln>
              <a:effectLst/>
            </c:spPr>
          </c:dPt>
          <c:dLbls>
            <c:dLbl>
              <c:idx val="0"/>
              <c:numFmt formatCode="[$$-409]#,##0.00" sourceLinked="0"/>
              <c:txPr>
                <a:bodyPr/>
                <a:lstStyle/>
                <a:p>
                  <a:pPr>
                    <a:defRPr b="0" i="0" strike="noStrike" sz="1000" u="non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numFmt formatCode="[$$-409]#,##0.00" sourceLinked="0"/>
              <c:txPr>
                <a:bodyPr/>
                <a:lstStyle/>
                <a:p>
                  <a:pPr>
                    <a:defRPr b="0" i="0" strike="noStrike" sz="1000" u="non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numFmt formatCode="[$$-409]#,##0.00" sourceLinked="0"/>
              <c:txPr>
                <a:bodyPr/>
                <a:lstStyle/>
                <a:p>
                  <a:pPr>
                    <a:defRPr b="0" i="0" strike="noStrike" sz="1000" u="non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numFmt formatCode="[$$-409]#,##0.00" sourceLinked="0"/>
              <c:txPr>
                <a:bodyPr/>
                <a:lstStyle/>
                <a:p>
                  <a:pPr>
                    <a:defRPr b="0" i="0" strike="noStrike" sz="1000" u="non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numFmt formatCode="[$$-409]#,##0.00" sourceLinked="0"/>
              <c:txPr>
                <a:bodyPr/>
                <a:lstStyle/>
                <a:p>
                  <a:pPr>
                    <a:defRPr b="0" i="0" strike="noStrike" sz="1000" u="non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numFmt formatCode="[$$-409]#,##0.00" sourceLinked="0"/>
              <c:txPr>
                <a:bodyPr/>
                <a:lstStyle/>
                <a:p>
                  <a:pPr>
                    <a:defRPr b="0" i="0" strike="noStrike" sz="1000" u="non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[$$-409]#,##0.00" sourceLinked="0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noFill/>
                <a:ln w="6350" cap="flat">
                  <a:solidFill>
                    <a:srgbClr val="000000"/>
                  </a:solidFill>
                  <a:prstDash val="solid"/>
                  <a:miter lim="400000"/>
                </a:ln>
                <a:effectLst/>
              </c:spPr>
            </c:leaderLines>
          </c:dLbls>
          <c:cat>
            <c:strRef>
              <c:f>'2025'!$B$35:$B$40</c:f>
              <c:strCache>
                <c:ptCount val="6"/>
                <c:pt idx="0">
                  <c:v>Facebook</c:v>
                </c:pt>
                <c:pt idx="1">
                  <c:v>Google Adwords</c:v>
                </c:pt>
                <c:pt idx="2">
                  <c:v>Tiktok</c:v>
                </c:pt>
                <c:pt idx="3">
                  <c:v>Snapchat</c:v>
                </c:pt>
                <c:pt idx="4">
                  <c:v>Pintrest</c:v>
                </c:pt>
                <c:pt idx="5">
                  <c:v>Youtube Adsense</c:v>
                </c:pt>
              </c:strCache>
            </c:strRef>
          </c:cat>
          <c:val>
            <c:numRef>
              <c:f>'2025'!$C$35:$C$40</c:f>
              <c:numCache>
                <c:ptCount val="6"/>
                <c:pt idx="0">
                  <c:v>166886.560000</c:v>
                </c:pt>
                <c:pt idx="1">
                  <c:v>62.820000</c:v>
                </c:pt>
                <c:pt idx="2">
                  <c:v>0.000000</c:v>
                </c:pt>
                <c:pt idx="3">
                  <c:v>0.000000</c:v>
                </c:pt>
                <c:pt idx="4">
                  <c:v>0.000000</c:v>
                </c:pt>
                <c:pt idx="5">
                  <c:v>0.000000</c:v>
                </c:pt>
              </c:numCache>
            </c:numRef>
          </c:val>
        </c:ser>
        <c:firstSliceAng val="0"/>
        <c:holeSize val="33"/>
      </c:doughnut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57674"/>
          <c:y val="0.315799"/>
          <c:w val="0.242326"/>
          <c:h val="0.320672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000" u="none">
              <a:solidFill>
                <a:srgbClr val="000000"/>
              </a:solidFill>
              <a:latin typeface="Roboto"/>
            </a:defRPr>
          </a:pPr>
        </a:p>
      </c:txPr>
    </c:legend>
    <c:plotVisOnly val="1"/>
    <c:dispBlanksAs val="gap"/>
  </c:chart>
  <c:spPr>
    <a:solidFill>
      <a:srgbClr val="CCCCCC"/>
    </a:solidFill>
    <a:ln w="12700" cap="flat">
      <a:solidFill>
        <a:srgbClr val="888888"/>
      </a:solidFill>
      <a:prstDash val="solid"/>
      <a:miter lim="800000"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4</xdr:col>
      <xdr:colOff>417959</xdr:colOff>
      <xdr:row>34</xdr:row>
      <xdr:rowOff>77705</xdr:rowOff>
    </xdr:from>
    <xdr:to>
      <xdr:col>11</xdr:col>
      <xdr:colOff>267758</xdr:colOff>
      <xdr:row>49</xdr:row>
      <xdr:rowOff>169944</xdr:rowOff>
    </xdr:to>
    <xdr:graphicFrame>
      <xdr:nvGraphicFramePr>
        <xdr:cNvPr id="2" name="ChartChart 1"/>
        <xdr:cNvGraphicFramePr/>
      </xdr:nvGraphicFramePr>
      <xdr:xfrm>
        <a:off x="4723259" y="6878555"/>
        <a:ext cx="5450500" cy="3092615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7ED957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P56"/>
  <sheetViews>
    <sheetView workbookViewId="0" showGridLines="0" defaultGridColor="1"/>
  </sheetViews>
  <sheetFormatPr defaultColWidth="14.4" defaultRowHeight="15" customHeight="1" outlineLevelRow="0" outlineLevelCol="0"/>
  <cols>
    <col min="1" max="1" width="3.8125" style="1" customWidth="1"/>
    <col min="2" max="2" width="38.8125" style="1" customWidth="1"/>
    <col min="3" max="14" width="12.6016" style="1" customWidth="1"/>
    <col min="15" max="15" width="16.6016" style="1" customWidth="1"/>
    <col min="16" max="16" width="3.42188" style="1" customWidth="1"/>
    <col min="17" max="16384" width="14.4219" style="1" customWidth="1"/>
  </cols>
  <sheetData>
    <row r="1" ht="15.75" customHeight="1">
      <c r="A1" s="2"/>
      <c r="B1" s="3"/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2"/>
    </row>
    <row r="2" ht="15.75" customHeight="1">
      <c r="A2" s="6"/>
      <c r="B2" t="s" s="7">
        <v>0</v>
      </c>
      <c r="C2" t="s" s="8">
        <v>1</v>
      </c>
      <c r="D2" t="s" s="8">
        <v>2</v>
      </c>
      <c r="E2" t="s" s="8">
        <v>3</v>
      </c>
      <c r="F2" t="s" s="8">
        <v>4</v>
      </c>
      <c r="G2" t="s" s="8">
        <v>5</v>
      </c>
      <c r="H2" t="s" s="8">
        <v>6</v>
      </c>
      <c r="I2" t="s" s="8">
        <v>7</v>
      </c>
      <c r="J2" t="s" s="8">
        <v>8</v>
      </c>
      <c r="K2" t="s" s="8">
        <v>9</v>
      </c>
      <c r="L2" t="s" s="8">
        <v>10</v>
      </c>
      <c r="M2" t="s" s="8">
        <v>11</v>
      </c>
      <c r="N2" t="s" s="8">
        <v>12</v>
      </c>
      <c r="O2" t="s" s="9">
        <v>13</v>
      </c>
      <c r="P2" s="10"/>
    </row>
    <row r="3" ht="15.75" customHeight="1">
      <c r="A3" s="6"/>
      <c r="B3" t="s" s="11">
        <v>14</v>
      </c>
      <c r="C3" s="12"/>
      <c r="D3" s="13"/>
      <c r="E3" s="12"/>
      <c r="F3" s="13">
        <v>277.5</v>
      </c>
      <c r="G3" s="13">
        <v>20156.38</v>
      </c>
      <c r="H3" s="14">
        <v>70702.460000000006</v>
      </c>
      <c r="I3" s="14">
        <v>188820.7</v>
      </c>
      <c r="J3" s="15">
        <v>36289.69</v>
      </c>
      <c r="K3" s="13">
        <v>36329.75</v>
      </c>
      <c r="L3" s="14">
        <v>42512.45</v>
      </c>
      <c r="M3" s="14"/>
      <c r="N3" s="14"/>
      <c r="O3" s="16">
        <f>SUM(C3:N3)</f>
        <v>395088.93</v>
      </c>
      <c r="P3" s="10"/>
    </row>
    <row r="4" ht="15.75" customHeight="1">
      <c r="A4" s="6"/>
      <c r="B4" t="s" s="17">
        <v>15</v>
      </c>
      <c r="C4" s="18"/>
      <c r="D4" s="13"/>
      <c r="E4" s="12"/>
      <c r="F4" s="13">
        <v>0</v>
      </c>
      <c r="G4" s="12">
        <v>78.92</v>
      </c>
      <c r="H4" s="13">
        <v>338.37</v>
      </c>
      <c r="I4" s="14">
        <v>962.09</v>
      </c>
      <c r="J4" s="14">
        <v>39</v>
      </c>
      <c r="K4" s="19">
        <v>80.42</v>
      </c>
      <c r="L4" s="13">
        <v>0</v>
      </c>
      <c r="M4" s="14"/>
      <c r="N4" s="14"/>
      <c r="O4" s="16">
        <f>SUM(C4:N4)</f>
        <v>1498.8</v>
      </c>
      <c r="P4" s="10"/>
    </row>
    <row r="5" ht="15.75" customHeight="1">
      <c r="A5" s="6"/>
      <c r="B5" t="s" s="20">
        <v>13</v>
      </c>
      <c r="C5" s="21">
        <f>IF(C3-C4=0,,C3-C4)</f>
        <v>0</v>
      </c>
      <c r="D5" s="21">
        <f>IF(D3-D4=0,,D3-D4)</f>
        <v>0</v>
      </c>
      <c r="E5" s="21">
        <f>IF(E3-E4=0,,E3-E4)</f>
        <v>0</v>
      </c>
      <c r="F5" s="21">
        <f>IF(F3-F4=0,,F3-F4)</f>
        <v>277.5</v>
      </c>
      <c r="G5" s="21">
        <f>IF(G3-G4=0,,G3-G4)</f>
        <v>20077.46</v>
      </c>
      <c r="H5" s="21">
        <f>IF(H3-H4=0,,H3-H4)</f>
        <v>70364.09</v>
      </c>
      <c r="I5" s="21">
        <f>IF(I3-I4=0,,I3-I4)</f>
        <v>187858.61</v>
      </c>
      <c r="J5" s="21">
        <f>IF(J3-J4=0,,J3-J4)</f>
        <v>36250.69</v>
      </c>
      <c r="K5" s="21">
        <f>IF(K3-K4=0,,K3-K4)</f>
        <v>36249.33</v>
      </c>
      <c r="L5" s="21">
        <f>IF(L3-L4=0,,L3-L4)</f>
        <v>42512.45</v>
      </c>
      <c r="M5" s="21">
        <f>IF(M3-M4=0,,M3-M4)</f>
        <v>0</v>
      </c>
      <c r="N5" s="21">
        <f>IF(N3-N4=0,,N3-N4)</f>
        <v>0</v>
      </c>
      <c r="O5" s="22">
        <f>SUM(C5:N5)</f>
        <v>393590.13</v>
      </c>
      <c r="P5" s="2"/>
    </row>
    <row r="6" ht="15.75" customHeight="1">
      <c r="A6" s="2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"/>
    </row>
    <row r="7" ht="15.75" customHeight="1">
      <c r="A7" s="6"/>
      <c r="B7" t="s" s="24">
        <v>16</v>
      </c>
      <c r="C7" t="s" s="7">
        <v>1</v>
      </c>
      <c r="D7" t="s" s="8">
        <v>2</v>
      </c>
      <c r="E7" t="s" s="8">
        <v>3</v>
      </c>
      <c r="F7" t="s" s="8">
        <v>4</v>
      </c>
      <c r="G7" t="s" s="8">
        <v>5</v>
      </c>
      <c r="H7" t="s" s="8">
        <v>6</v>
      </c>
      <c r="I7" t="s" s="8">
        <v>7</v>
      </c>
      <c r="J7" t="s" s="8">
        <v>8</v>
      </c>
      <c r="K7" t="s" s="8">
        <v>9</v>
      </c>
      <c r="L7" t="s" s="8">
        <v>10</v>
      </c>
      <c r="M7" t="s" s="8">
        <v>11</v>
      </c>
      <c r="N7" t="s" s="8">
        <v>12</v>
      </c>
      <c r="O7" t="s" s="25">
        <v>13</v>
      </c>
      <c r="P7" s="2"/>
    </row>
    <row r="8" ht="15.75" customHeight="1">
      <c r="A8" s="6"/>
      <c r="B8" t="s" s="17">
        <v>17</v>
      </c>
      <c r="C8" s="18"/>
      <c r="D8" s="13"/>
      <c r="E8" s="12"/>
      <c r="F8" s="13">
        <v>86.63</v>
      </c>
      <c r="G8" s="12">
        <v>5559.78</v>
      </c>
      <c r="H8" s="13">
        <v>18118.96</v>
      </c>
      <c r="I8" s="14">
        <v>47793.92</v>
      </c>
      <c r="J8" s="14">
        <v>7888.9</v>
      </c>
      <c r="K8" s="19">
        <v>7612.78</v>
      </c>
      <c r="L8" s="13">
        <v>8678.68</v>
      </c>
      <c r="M8" s="14"/>
      <c r="N8" s="14"/>
      <c r="O8" s="26">
        <f>SUM(C8:N8)</f>
        <v>95739.649999999994</v>
      </c>
      <c r="P8" s="2"/>
    </row>
    <row r="9" ht="15.75" customHeight="1">
      <c r="A9" s="6"/>
      <c r="B9" t="s" s="27">
        <v>18</v>
      </c>
      <c r="C9" s="28">
        <f>IF(C5-C8=0,,C5-C8)</f>
        <v>0</v>
      </c>
      <c r="D9" s="28">
        <f>IF(D5-D8=0,,D5-D8)</f>
        <v>0</v>
      </c>
      <c r="E9" s="28">
        <f>IF(E5-E8=0,,E5-E8)</f>
        <v>0</v>
      </c>
      <c r="F9" s="28">
        <f>IF(F5-F8=0,,F5-F8)</f>
        <v>190.87</v>
      </c>
      <c r="G9" s="28">
        <f>IF(G5-G8=0,,G5-G8)</f>
        <v>14517.68</v>
      </c>
      <c r="H9" s="28">
        <f>IF(H5-H8=0,,H5-H8)</f>
        <v>52245.13</v>
      </c>
      <c r="I9" s="28">
        <f>IF(I5-I8=0,,I5-I8)</f>
        <v>140064.69</v>
      </c>
      <c r="J9" s="28">
        <f>IF(J5-J8=0,,J5-J8)</f>
        <v>28361.79</v>
      </c>
      <c r="K9" s="28">
        <f>IF(K5-K8=0,,K5-K8)</f>
        <v>28636.55</v>
      </c>
      <c r="L9" s="28">
        <f>IF(L5-L8=0,,L5-L8)</f>
        <v>33833.77</v>
      </c>
      <c r="M9" s="28">
        <f>IF(M5-M8=0,,M5-M8)</f>
        <v>0</v>
      </c>
      <c r="N9" s="28">
        <f>IF(N5-N8=0,,N5-N8)</f>
        <v>0</v>
      </c>
      <c r="O9" s="29">
        <f>SUM(C9:N9)</f>
        <v>297850.48</v>
      </c>
      <c r="P9" s="2"/>
    </row>
    <row r="10" ht="15.75" customHeight="1">
      <c r="A10" s="2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2"/>
    </row>
    <row r="11" ht="15.75" customHeight="1">
      <c r="A11" s="6"/>
      <c r="B11" t="s" s="24">
        <v>19</v>
      </c>
      <c r="C11" t="s" s="7">
        <v>1</v>
      </c>
      <c r="D11" t="s" s="8">
        <v>2</v>
      </c>
      <c r="E11" t="s" s="8">
        <v>3</v>
      </c>
      <c r="F11" t="s" s="8">
        <v>4</v>
      </c>
      <c r="G11" t="s" s="8">
        <v>5</v>
      </c>
      <c r="H11" t="s" s="8">
        <v>6</v>
      </c>
      <c r="I11" t="s" s="8">
        <v>7</v>
      </c>
      <c r="J11" t="s" s="8">
        <v>8</v>
      </c>
      <c r="K11" t="s" s="8">
        <v>9</v>
      </c>
      <c r="L11" t="s" s="8">
        <v>10</v>
      </c>
      <c r="M11" t="s" s="8">
        <v>11</v>
      </c>
      <c r="N11" t="s" s="8">
        <v>12</v>
      </c>
      <c r="O11" t="s" s="25">
        <v>13</v>
      </c>
      <c r="P11" s="2"/>
    </row>
    <row r="12" ht="15.75" customHeight="1">
      <c r="A12" s="6"/>
      <c r="B12" t="s" s="17">
        <v>20</v>
      </c>
      <c r="C12" s="18"/>
      <c r="D12" s="13"/>
      <c r="E12" s="12"/>
      <c r="F12" s="13"/>
      <c r="G12" s="13"/>
      <c r="H12" s="14"/>
      <c r="I12" s="30"/>
      <c r="J12" s="31"/>
      <c r="K12" s="32"/>
      <c r="L12" s="30"/>
      <c r="M12" s="14"/>
      <c r="N12" s="14"/>
      <c r="O12" s="16">
        <f>SUM(C12:N12)</f>
        <v>0</v>
      </c>
      <c r="P12" s="10"/>
    </row>
    <row r="13" ht="15.75" customHeight="1">
      <c r="A13" s="6"/>
      <c r="B13" t="s" s="17">
        <v>21</v>
      </c>
      <c r="C13" s="18"/>
      <c r="D13" s="13"/>
      <c r="E13" s="12"/>
      <c r="F13" s="13"/>
      <c r="G13" s="13"/>
      <c r="H13" s="14"/>
      <c r="I13" s="30"/>
      <c r="J13" s="15">
        <v>62.82</v>
      </c>
      <c r="K13" s="13">
        <v>527.83</v>
      </c>
      <c r="L13" s="14">
        <v>39.52</v>
      </c>
      <c r="M13" s="14"/>
      <c r="N13" s="14"/>
      <c r="O13" s="16">
        <f>SUM(C13:N13)</f>
        <v>630.17</v>
      </c>
      <c r="P13" s="10"/>
    </row>
    <row r="14" ht="15.75" customHeight="1">
      <c r="A14" s="6"/>
      <c r="B14" t="s" s="17">
        <v>22</v>
      </c>
      <c r="C14" s="18"/>
      <c r="D14" s="13"/>
      <c r="E14" s="12"/>
      <c r="F14" s="13">
        <v>167.06</v>
      </c>
      <c r="G14" s="13">
        <v>11082.17</v>
      </c>
      <c r="H14" s="14">
        <v>34714.99</v>
      </c>
      <c r="I14" s="14">
        <v>98186.7</v>
      </c>
      <c r="J14" s="15">
        <v>22735.64</v>
      </c>
      <c r="K14" s="13">
        <v>20202.43</v>
      </c>
      <c r="L14" s="14">
        <v>22563.51</v>
      </c>
      <c r="M14" s="14"/>
      <c r="N14" s="14"/>
      <c r="O14" s="16">
        <f>SUM(C14:N14)</f>
        <v>209652.5</v>
      </c>
      <c r="P14" s="10"/>
    </row>
    <row r="15" ht="15.75" customHeight="1">
      <c r="A15" s="6"/>
      <c r="B15" t="s" s="17">
        <v>23</v>
      </c>
      <c r="C15" s="18"/>
      <c r="D15" s="13"/>
      <c r="E15" s="12"/>
      <c r="F15" s="13"/>
      <c r="G15" s="13"/>
      <c r="H15" s="14"/>
      <c r="I15" s="30"/>
      <c r="J15" s="31"/>
      <c r="K15" s="32"/>
      <c r="L15" s="30"/>
      <c r="M15" s="14"/>
      <c r="N15" s="14"/>
      <c r="O15" s="16">
        <f>SUM(C15:N15)</f>
        <v>0</v>
      </c>
      <c r="P15" s="10"/>
    </row>
    <row r="16" ht="15.75" customHeight="1">
      <c r="A16" s="6"/>
      <c r="B16" t="s" s="17">
        <v>24</v>
      </c>
      <c r="C16" s="18"/>
      <c r="D16" s="13"/>
      <c r="E16" s="12"/>
      <c r="F16" s="13"/>
      <c r="G16" s="13"/>
      <c r="H16" s="14"/>
      <c r="I16" s="30"/>
      <c r="J16" s="31"/>
      <c r="K16" s="32"/>
      <c r="L16" s="30"/>
      <c r="M16" s="14"/>
      <c r="N16" s="14"/>
      <c r="O16" s="16">
        <f>SUM(C16:N16)</f>
        <v>0</v>
      </c>
      <c r="P16" s="10"/>
    </row>
    <row r="17" ht="15.75" customHeight="1">
      <c r="A17" s="6"/>
      <c r="B17" t="s" s="17">
        <v>25</v>
      </c>
      <c r="C17" s="18"/>
      <c r="D17" s="13"/>
      <c r="E17" s="12"/>
      <c r="F17" s="13"/>
      <c r="G17" s="13"/>
      <c r="H17" s="14"/>
      <c r="I17" s="14">
        <v>769.9</v>
      </c>
      <c r="J17" s="31"/>
      <c r="K17" s="32"/>
      <c r="L17" s="30"/>
      <c r="M17" s="14"/>
      <c r="N17" s="14"/>
      <c r="O17" s="16">
        <v>0</v>
      </c>
      <c r="P17" s="10"/>
    </row>
    <row r="18" ht="15.75" customHeight="1">
      <c r="A18" s="6"/>
      <c r="B18" t="s" s="17">
        <v>26</v>
      </c>
      <c r="C18" s="18"/>
      <c r="D18" s="13"/>
      <c r="E18" s="12"/>
      <c r="F18" s="13">
        <v>17.27</v>
      </c>
      <c r="G18" s="13">
        <v>1227.38</v>
      </c>
      <c r="H18" s="14">
        <v>4074</v>
      </c>
      <c r="I18" s="14">
        <v>10790.43</v>
      </c>
      <c r="J18" s="15">
        <v>2052.2</v>
      </c>
      <c r="K18" s="13">
        <v>2169.75</v>
      </c>
      <c r="L18" s="14">
        <v>2438.78</v>
      </c>
      <c r="M18" s="14"/>
      <c r="N18" s="14"/>
      <c r="O18" s="16">
        <f>SUM(C18:N18)</f>
        <v>22769.81</v>
      </c>
      <c r="P18" s="10"/>
    </row>
    <row r="19" ht="15.75" customHeight="1">
      <c r="A19" s="6"/>
      <c r="B19" t="s" s="17">
        <v>27</v>
      </c>
      <c r="C19" s="18"/>
      <c r="D19" s="13"/>
      <c r="E19" s="12"/>
      <c r="F19" s="13">
        <v>64.65000000000001</v>
      </c>
      <c r="G19" s="13">
        <v>57.23</v>
      </c>
      <c r="H19" s="14">
        <v>80.02</v>
      </c>
      <c r="I19" s="14">
        <v>761.1799999999999</v>
      </c>
      <c r="J19" s="15">
        <v>141.25</v>
      </c>
      <c r="K19" s="13">
        <v>315.33</v>
      </c>
      <c r="L19" s="14">
        <v>59.36</v>
      </c>
      <c r="M19" s="14"/>
      <c r="N19" s="14"/>
      <c r="O19" s="16">
        <f>SUM(C19:N19)</f>
        <v>1479.02</v>
      </c>
      <c r="P19" s="10"/>
    </row>
    <row r="20" ht="15.75" customHeight="1">
      <c r="A20" s="6"/>
      <c r="B20" t="s" s="17">
        <v>28</v>
      </c>
      <c r="C20" s="18"/>
      <c r="D20" s="13"/>
      <c r="E20" s="12"/>
      <c r="F20" s="13"/>
      <c r="G20" s="13"/>
      <c r="H20" s="14">
        <v>63.6</v>
      </c>
      <c r="I20" s="14">
        <v>137.8</v>
      </c>
      <c r="J20" s="15">
        <v>212</v>
      </c>
      <c r="K20" s="13">
        <v>265</v>
      </c>
      <c r="L20" s="14">
        <v>344.5</v>
      </c>
      <c r="M20" s="14"/>
      <c r="N20" s="14"/>
      <c r="O20" s="16">
        <f>SUM(C20:N20)</f>
        <v>1022.9</v>
      </c>
      <c r="P20" s="10"/>
    </row>
    <row r="21" ht="15.75" customHeight="1">
      <c r="A21" s="6"/>
      <c r="B21" t="s" s="17">
        <v>29</v>
      </c>
      <c r="C21" s="18"/>
      <c r="D21" s="13"/>
      <c r="E21" s="12"/>
      <c r="F21" s="13"/>
      <c r="G21" s="13"/>
      <c r="H21" s="14"/>
      <c r="I21" s="30"/>
      <c r="J21" s="31"/>
      <c r="K21" s="32"/>
      <c r="L21" s="30"/>
      <c r="M21" s="14"/>
      <c r="N21" s="14"/>
      <c r="O21" s="16">
        <f>SUM(C21:N21)</f>
        <v>0</v>
      </c>
      <c r="P21" s="10"/>
    </row>
    <row r="22" ht="15.75" customHeight="1">
      <c r="A22" s="6"/>
      <c r="B22" t="s" s="17">
        <v>30</v>
      </c>
      <c r="C22" s="18"/>
      <c r="D22" s="13"/>
      <c r="E22" s="12"/>
      <c r="F22" s="13"/>
      <c r="G22" s="13"/>
      <c r="H22" s="14"/>
      <c r="I22" s="30"/>
      <c r="J22" s="31"/>
      <c r="K22" s="32"/>
      <c r="L22" s="30"/>
      <c r="M22" s="14"/>
      <c r="N22" s="14"/>
      <c r="O22" s="16">
        <f>SUM(C22:N22)</f>
        <v>0</v>
      </c>
      <c r="P22" s="10"/>
    </row>
    <row r="23" ht="15.75" customHeight="1">
      <c r="A23" s="6"/>
      <c r="B23" t="s" s="17">
        <v>31</v>
      </c>
      <c r="C23" s="18"/>
      <c r="D23" s="13"/>
      <c r="E23" s="12"/>
      <c r="F23" s="13"/>
      <c r="G23" s="13"/>
      <c r="H23" s="14"/>
      <c r="I23" s="30"/>
      <c r="J23" s="31"/>
      <c r="K23" s="32"/>
      <c r="L23" s="30"/>
      <c r="M23" s="14"/>
      <c r="N23" s="14"/>
      <c r="O23" s="16">
        <f>SUM(C23:N23)</f>
        <v>0</v>
      </c>
      <c r="P23" s="10"/>
    </row>
    <row r="24" ht="15.75" customHeight="1">
      <c r="A24" s="6"/>
      <c r="B24" t="s" s="17">
        <v>32</v>
      </c>
      <c r="C24" s="18"/>
      <c r="D24" s="13"/>
      <c r="E24" s="12"/>
      <c r="F24" s="13"/>
      <c r="G24" s="12">
        <v>39.82</v>
      </c>
      <c r="H24" s="13">
        <v>45.79</v>
      </c>
      <c r="I24" s="14">
        <v>289.1</v>
      </c>
      <c r="J24" s="14">
        <v>79.51000000000001</v>
      </c>
      <c r="K24" s="19">
        <v>215.98</v>
      </c>
      <c r="L24" s="13">
        <v>79.36</v>
      </c>
      <c r="M24" s="14"/>
      <c r="N24" s="14"/>
      <c r="O24" s="26">
        <f>SUM(C24:N24)</f>
        <v>749.5599999999999</v>
      </c>
      <c r="P24" s="2"/>
    </row>
    <row r="25" ht="15.75" customHeight="1">
      <c r="A25" s="6"/>
      <c r="B25" t="s" s="33">
        <v>33</v>
      </c>
      <c r="C25" s="34">
        <f>IF(SUM(C12:C24)=0,,SUM(C12:C24))</f>
        <v>0</v>
      </c>
      <c r="D25" s="35">
        <f>IF(SUM(D12:D24)=0,,SUM(D12:D24))</f>
        <v>0</v>
      </c>
      <c r="E25" s="35">
        <f>IF(SUM(E12:E24)=0,,SUM(E12:E24))</f>
        <v>0</v>
      </c>
      <c r="F25" s="35">
        <f>IF(SUM(F12:F24)=0,,SUM(F12:F24))</f>
        <v>248.98</v>
      </c>
      <c r="G25" s="35">
        <f>IF(SUM(G12:G24)=0,,SUM(G12:G24))</f>
        <v>12406.6</v>
      </c>
      <c r="H25" s="35">
        <f>IF(SUM(H12:H24)=0,,SUM(H12:H24))</f>
        <v>38978.4</v>
      </c>
      <c r="I25" s="35">
        <f>IF(SUM(I12:I24)=0,,SUM(I12:I24))</f>
        <v>110935.11</v>
      </c>
      <c r="J25" s="35">
        <f>IF(SUM(J12:J24)=0,,SUM(J12:J24))</f>
        <v>25283.42</v>
      </c>
      <c r="K25" s="35">
        <f>IF(SUM(K12:K24)=0,,SUM(K12:K24))</f>
        <v>23696.32</v>
      </c>
      <c r="L25" s="35">
        <f>IF(SUM(L12:L24)=0,,SUM(L12:L24))</f>
        <v>25525.03</v>
      </c>
      <c r="M25" s="35">
        <f>IF(SUM(M12:M24)=0,,SUM(M12:M24))</f>
        <v>0</v>
      </c>
      <c r="N25" s="35">
        <f>IF(SUM(N12:N24)=0,,SUM(N12:N24))</f>
        <v>0</v>
      </c>
      <c r="O25" s="36">
        <f>SUM(C25:N25)</f>
        <v>237073.86</v>
      </c>
      <c r="P25" s="2"/>
    </row>
    <row r="26" ht="15.75" customHeight="1">
      <c r="A26" s="6"/>
      <c r="B26" t="s" s="27">
        <v>34</v>
      </c>
      <c r="C26" s="28">
        <f>IF(C4+C8+C25=0,,C4+C8+C25)</f>
        <v>0</v>
      </c>
      <c r="D26" s="28">
        <f>IF(D4+D8+D25=0,,D4+D8+D25)</f>
        <v>0</v>
      </c>
      <c r="E26" s="28">
        <f>IF(E4+E8+E25=0,,E4+E8+E25)</f>
        <v>0</v>
      </c>
      <c r="F26" s="28">
        <f>IF(F4+F8+F25=0,,F4+F8+F25)</f>
        <v>335.61</v>
      </c>
      <c r="G26" s="28">
        <f>IF(G4+G8+G25=0,,G4+G8+G25)</f>
        <v>18045.3</v>
      </c>
      <c r="H26" s="28">
        <f>IF(H4+H8+H25=0,,H4+H8+H25)</f>
        <v>57435.73</v>
      </c>
      <c r="I26" s="28">
        <f>IF(I4+I8+I25=0,,I4+I8+I25)</f>
        <v>159691.12</v>
      </c>
      <c r="J26" s="28">
        <f>IF(J4+J8+J25=0,,J4+J8+J25)</f>
        <v>33211.32</v>
      </c>
      <c r="K26" s="28">
        <f>IF(K4+K8+K25=0,,K4+K8+K25)</f>
        <v>31389.52</v>
      </c>
      <c r="L26" s="28">
        <f>IF(L4+L8+L25=0,,L4+L8+L25)</f>
        <v>34203.71</v>
      </c>
      <c r="M26" s="28">
        <f>IF(M4+M8+M25=0,,M4+M8+M25)</f>
        <v>0</v>
      </c>
      <c r="N26" s="28">
        <f>IF(N4+N8+N25=0,,N4+N8+N25)</f>
        <v>0</v>
      </c>
      <c r="O26" s="29">
        <f>SUM(C26:N26)</f>
        <v>334312.31</v>
      </c>
      <c r="P26" s="2"/>
    </row>
    <row r="27" ht="15.75" customHeight="1">
      <c r="A27" s="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2"/>
    </row>
    <row r="28" ht="15.75" customHeight="1">
      <c r="A28" s="6"/>
      <c r="B28" t="s" s="24">
        <v>35</v>
      </c>
      <c r="C28" t="s" s="7">
        <v>1</v>
      </c>
      <c r="D28" t="s" s="8">
        <v>2</v>
      </c>
      <c r="E28" t="s" s="8">
        <v>3</v>
      </c>
      <c r="F28" t="s" s="8">
        <v>4</v>
      </c>
      <c r="G28" t="s" s="8">
        <v>5</v>
      </c>
      <c r="H28" t="s" s="8">
        <v>6</v>
      </c>
      <c r="I28" t="s" s="8">
        <v>7</v>
      </c>
      <c r="J28" t="s" s="8">
        <v>8</v>
      </c>
      <c r="K28" t="s" s="8">
        <v>9</v>
      </c>
      <c r="L28" t="s" s="8">
        <v>10</v>
      </c>
      <c r="M28" t="s" s="8">
        <v>11</v>
      </c>
      <c r="N28" t="s" s="8">
        <v>12</v>
      </c>
      <c r="O28" t="s" s="25">
        <v>36</v>
      </c>
      <c r="P28" s="2"/>
    </row>
    <row r="29" ht="15.75" customHeight="1">
      <c r="A29" s="6"/>
      <c r="B29" t="s" s="20">
        <v>37</v>
      </c>
      <c r="C29" s="21">
        <f>IF(C3-C26=0,,C3-C26)</f>
        <v>0</v>
      </c>
      <c r="D29" s="21">
        <f>IF(D3-D26=0,,D3-D26)</f>
        <v>0</v>
      </c>
      <c r="E29" s="21">
        <f>IF(E3-E26=0,,E3-E26)</f>
        <v>0</v>
      </c>
      <c r="F29" s="21">
        <f>IF(F3-F26=0,,F3-F26)</f>
        <v>-58.11</v>
      </c>
      <c r="G29" s="21">
        <f>IF(G3-G26=0,,G3-G26)</f>
        <v>2111.08</v>
      </c>
      <c r="H29" s="21">
        <f>IF(H3-H26=0,,H3-H26)</f>
        <v>13266.73</v>
      </c>
      <c r="I29" s="21">
        <f>IF(I3-I26=0,,I3-I26)</f>
        <v>29129.58</v>
      </c>
      <c r="J29" s="21">
        <f>IF(J3-J26=0,,J3-J26)</f>
        <v>3078.37</v>
      </c>
      <c r="K29" s="21">
        <f>IF(K3-K26=0,,K3-K26)</f>
        <v>4940.23</v>
      </c>
      <c r="L29" s="21">
        <f>IF(L3-L26=0,,L3-L26)</f>
        <v>8308.74</v>
      </c>
      <c r="M29" s="21">
        <f>IF(M3-M26=0,,M3-M26)</f>
        <v>0</v>
      </c>
      <c r="N29" s="21">
        <f>IF(N3-N26=0,,N3-N26)</f>
        <v>0</v>
      </c>
      <c r="O29" s="22">
        <f>SUM(C29:N29)</f>
        <v>60776.62</v>
      </c>
      <c r="P29" s="2"/>
    </row>
    <row r="30" ht="15.75" customHeight="1">
      <c r="A30" s="6"/>
      <c r="B30" t="s" s="37">
        <v>38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9">
        <f>SUM(C30:N30)</f>
        <v>0</v>
      </c>
      <c r="P30" s="2"/>
    </row>
    <row r="31" ht="15.75" customHeight="1">
      <c r="A31" s="6"/>
      <c r="B31" t="s" s="40">
        <v>39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36">
        <f>SUM(C31:N31)</f>
        <v>0</v>
      </c>
      <c r="P31" s="2"/>
    </row>
    <row r="32" ht="15.75" customHeight="1">
      <c r="A32" s="6"/>
      <c r="B32" t="s" s="27">
        <v>40</v>
      </c>
      <c r="C32" s="28">
        <f>IF(SUM(C29:C31)=0,,SUM(C29:C31))</f>
        <v>0</v>
      </c>
      <c r="D32" s="21">
        <f>IF(SUM(D29:D31)=0,,SUM(D29:D31))</f>
        <v>0</v>
      </c>
      <c r="E32" s="28">
        <f>IF(SUM(E29:E31)=0,,SUM(E29:E31))</f>
        <v>0</v>
      </c>
      <c r="F32" s="28">
        <f>IF(SUM(F29:F31)=0,,SUM(F29:F31))</f>
        <v>-58.11</v>
      </c>
      <c r="G32" s="28">
        <f>IF(SUM(G29:G31)=0,,SUM(G29:G31))</f>
        <v>2111.08</v>
      </c>
      <c r="H32" s="28">
        <f>IF(SUM(H29:H31)=0,,SUM(H29:H31))</f>
        <v>13266.73</v>
      </c>
      <c r="I32" s="28">
        <f>IF(SUM(I29:I31)=0,,SUM(I29:I31))</f>
        <v>29129.58</v>
      </c>
      <c r="J32" s="28">
        <f>IF(SUM(J29:J31)=0,,SUM(J29:J31))</f>
        <v>3078.37</v>
      </c>
      <c r="K32" s="28">
        <f>IF(SUM(K29:K31)=0,,SUM(K29:K31))</f>
        <v>4940.23</v>
      </c>
      <c r="L32" s="28">
        <f>IF(SUM(L29:L31)=0,,SUM(L29:L31))</f>
        <v>8308.74</v>
      </c>
      <c r="M32" s="28">
        <f>IF(SUM(M29:M31)=0,,SUM(M29:M31))</f>
        <v>0</v>
      </c>
      <c r="N32" s="28">
        <f>IF(SUM(N29:N31)=0,,SUM(N29:N31))</f>
        <v>0</v>
      </c>
      <c r="O32" s="29">
        <f>SUM(C32:N32)</f>
        <v>60776.62</v>
      </c>
      <c r="P32" s="2"/>
    </row>
    <row r="33" ht="15.75" customHeight="1">
      <c r="A33" s="2"/>
      <c r="B33" s="4"/>
      <c r="C33" s="4"/>
      <c r="D33" s="42"/>
      <c r="E33" s="2"/>
      <c r="F33" s="2"/>
      <c r="G33" s="2"/>
      <c r="H33" s="2"/>
      <c r="I33" s="2"/>
      <c r="J33" s="2"/>
      <c r="K33" s="43"/>
      <c r="L33" s="43"/>
      <c r="M33" s="43"/>
      <c r="N33" s="43"/>
      <c r="O33" s="43"/>
      <c r="P33" s="2"/>
    </row>
    <row r="34" ht="15.75" customHeight="1">
      <c r="A34" s="6"/>
      <c r="B34" t="s" s="44">
        <v>41</v>
      </c>
      <c r="C34" s="45"/>
      <c r="D34" s="10"/>
      <c r="E34" s="2"/>
      <c r="F34" s="2"/>
      <c r="G34" s="2"/>
      <c r="H34" s="2"/>
      <c r="I34" s="2"/>
      <c r="J34" s="46"/>
      <c r="K34" s="47"/>
      <c r="L34" s="48"/>
      <c r="M34" s="48"/>
      <c r="N34" s="48"/>
      <c r="O34" s="48"/>
      <c r="P34" s="49"/>
    </row>
    <row r="35" ht="15.75" customHeight="1">
      <c r="A35" s="6"/>
      <c r="B35" t="s" s="11">
        <v>22</v>
      </c>
      <c r="C35" s="50">
        <v>166886.56</v>
      </c>
      <c r="D35" s="10"/>
      <c r="E35" s="2"/>
      <c r="F35" s="2"/>
      <c r="G35" s="2"/>
      <c r="H35" s="2"/>
      <c r="I35" s="2"/>
      <c r="J35" s="46"/>
      <c r="K35" s="48"/>
      <c r="L35" s="48"/>
      <c r="M35" s="48"/>
      <c r="N35" s="48"/>
      <c r="O35" s="48"/>
      <c r="P35" s="49"/>
    </row>
    <row r="36" ht="15.75" customHeight="1">
      <c r="A36" s="6"/>
      <c r="B36" t="s" s="11">
        <v>42</v>
      </c>
      <c r="C36" s="50">
        <v>62.82</v>
      </c>
      <c r="D36" s="51">
        <v>56</v>
      </c>
      <c r="E36" s="2"/>
      <c r="F36" s="2"/>
      <c r="G36" s="2"/>
      <c r="H36" s="2"/>
      <c r="I36" s="2"/>
      <c r="J36" s="46"/>
      <c r="K36" s="48"/>
      <c r="L36" s="48"/>
      <c r="M36" s="48"/>
      <c r="N36" s="48"/>
      <c r="O36" s="48"/>
      <c r="P36" s="49"/>
    </row>
    <row r="37" ht="15.75" customHeight="1">
      <c r="A37" s="6"/>
      <c r="B37" t="s" s="11">
        <v>43</v>
      </c>
      <c r="C37" s="50">
        <v>0</v>
      </c>
      <c r="D37" s="10"/>
      <c r="E37" s="2"/>
      <c r="F37" s="2"/>
      <c r="G37" s="2"/>
      <c r="H37" s="2"/>
      <c r="I37" s="2"/>
      <c r="J37" s="46"/>
      <c r="K37" s="48"/>
      <c r="L37" s="48"/>
      <c r="M37" s="48"/>
      <c r="N37" s="48"/>
      <c r="O37" s="48"/>
      <c r="P37" s="49"/>
    </row>
    <row r="38" ht="15.75" customHeight="1">
      <c r="A38" s="6"/>
      <c r="B38" t="s" s="11">
        <v>23</v>
      </c>
      <c r="C38" s="50">
        <v>0</v>
      </c>
      <c r="D38" s="10"/>
      <c r="E38" s="2"/>
      <c r="F38" s="2"/>
      <c r="G38" s="2"/>
      <c r="H38" s="2"/>
      <c r="I38" s="2"/>
      <c r="J38" s="46"/>
      <c r="K38" s="48"/>
      <c r="L38" s="48"/>
      <c r="M38" s="48"/>
      <c r="N38" s="48"/>
      <c r="O38" s="48"/>
      <c r="P38" s="49"/>
    </row>
    <row r="39" ht="15.75" customHeight="1">
      <c r="A39" s="6"/>
      <c r="B39" t="s" s="11">
        <v>44</v>
      </c>
      <c r="C39" s="50">
        <v>0</v>
      </c>
      <c r="D39" s="10"/>
      <c r="E39" s="2"/>
      <c r="F39" s="2"/>
      <c r="G39" s="2"/>
      <c r="H39" s="2"/>
      <c r="I39" s="2"/>
      <c r="J39" s="46"/>
      <c r="K39" s="48"/>
      <c r="L39" s="48"/>
      <c r="M39" s="48"/>
      <c r="N39" s="48"/>
      <c r="O39" s="48"/>
      <c r="P39" s="49"/>
    </row>
    <row r="40" ht="15.75" customHeight="1">
      <c r="A40" s="6"/>
      <c r="B40" t="s" s="52">
        <v>45</v>
      </c>
      <c r="C40" s="53">
        <v>0</v>
      </c>
      <c r="D40" s="2"/>
      <c r="E40" s="2"/>
      <c r="F40" s="2"/>
      <c r="G40" s="2"/>
      <c r="H40" s="2"/>
      <c r="I40" s="2"/>
      <c r="J40" s="46"/>
      <c r="K40" s="48"/>
      <c r="L40" s="48"/>
      <c r="M40" s="48"/>
      <c r="N40" s="48"/>
      <c r="O40" s="48"/>
      <c r="P40" s="49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46"/>
      <c r="K41" s="48"/>
      <c r="L41" s="48"/>
      <c r="M41" s="48"/>
      <c r="N41" s="48"/>
      <c r="O41" s="48"/>
      <c r="P41" s="49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46"/>
      <c r="K42" s="48"/>
      <c r="L42" s="48"/>
      <c r="M42" s="48"/>
      <c r="N42" s="48"/>
      <c r="O42" s="48"/>
      <c r="P42" s="49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46"/>
      <c r="K43" s="48"/>
      <c r="L43" s="48"/>
      <c r="M43" s="48"/>
      <c r="N43" s="48"/>
      <c r="O43" s="48"/>
      <c r="P43" s="49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46"/>
      <c r="K44" s="48"/>
      <c r="L44" s="48"/>
      <c r="M44" s="48"/>
      <c r="N44" s="48"/>
      <c r="O44" s="48"/>
      <c r="P44" s="49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46"/>
      <c r="K45" s="48"/>
      <c r="L45" s="48"/>
      <c r="M45" s="48"/>
      <c r="N45" s="48"/>
      <c r="O45" s="48"/>
      <c r="P45" s="49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46"/>
      <c r="K46" s="48"/>
      <c r="L46" s="48"/>
      <c r="M46" s="48"/>
      <c r="N46" s="48"/>
      <c r="O46" s="48"/>
      <c r="P46" s="49"/>
    </row>
    <row r="47" ht="15.75" customHeight="1">
      <c r="A47" s="2"/>
      <c r="B47" s="2"/>
      <c r="C47" s="54"/>
      <c r="D47" s="2"/>
      <c r="E47" s="2"/>
      <c r="F47" s="2"/>
      <c r="G47" s="2"/>
      <c r="H47" s="2"/>
      <c r="I47" s="2"/>
      <c r="J47" s="46"/>
      <c r="K47" s="48"/>
      <c r="L47" s="48"/>
      <c r="M47" s="48"/>
      <c r="N47" s="48"/>
      <c r="O47" s="48"/>
      <c r="P47" s="49"/>
    </row>
    <row r="48" ht="15.75" customHeight="1">
      <c r="A48" s="2"/>
      <c r="B48" s="2"/>
      <c r="C48" s="55"/>
      <c r="D48" s="2"/>
      <c r="E48" s="2"/>
      <c r="F48" s="2"/>
      <c r="G48" s="2"/>
      <c r="H48" s="2"/>
      <c r="I48" s="2"/>
      <c r="J48" s="46"/>
      <c r="K48" s="48"/>
      <c r="L48" s="48"/>
      <c r="M48" s="48"/>
      <c r="N48" s="48"/>
      <c r="O48" s="48"/>
      <c r="P48" s="49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46"/>
      <c r="K49" s="48"/>
      <c r="L49" s="48"/>
      <c r="M49" s="48"/>
      <c r="N49" s="48"/>
      <c r="O49" s="48"/>
      <c r="P49" s="49"/>
    </row>
    <row r="50" ht="15.75" customHeight="1">
      <c r="A50" s="2"/>
      <c r="B50" s="2"/>
      <c r="C50" s="54"/>
      <c r="D50" s="2"/>
      <c r="E50" s="2"/>
      <c r="F50" s="2"/>
      <c r="G50" s="2"/>
      <c r="H50" s="2"/>
      <c r="I50" s="2"/>
      <c r="J50" s="46"/>
      <c r="K50" s="48"/>
      <c r="L50" s="48"/>
      <c r="M50" s="48"/>
      <c r="N50" s="48"/>
      <c r="O50" s="48"/>
      <c r="P50" s="49"/>
    </row>
    <row r="51" ht="15.75" customHeight="1">
      <c r="A51" s="2"/>
      <c r="B51" s="2"/>
      <c r="C51" s="56"/>
      <c r="D51" s="2"/>
      <c r="E51" s="2"/>
      <c r="F51" s="2"/>
      <c r="G51" s="2"/>
      <c r="H51" s="2"/>
      <c r="I51" s="2"/>
      <c r="J51" s="46"/>
      <c r="K51" s="48"/>
      <c r="L51" s="48"/>
      <c r="M51" s="48"/>
      <c r="N51" s="48"/>
      <c r="O51" s="48"/>
      <c r="P51" s="49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46"/>
      <c r="K52" s="48"/>
      <c r="L52" s="48"/>
      <c r="M52" s="48"/>
      <c r="N52" s="48"/>
      <c r="O52" s="48"/>
      <c r="P52" s="49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46"/>
      <c r="K53" s="48"/>
      <c r="L53" s="48"/>
      <c r="M53" s="48"/>
      <c r="N53" s="48"/>
      <c r="O53" s="48"/>
      <c r="P53" s="49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57"/>
      <c r="L54" s="57"/>
      <c r="M54" s="57"/>
      <c r="N54" s="57"/>
      <c r="O54" s="57"/>
      <c r="P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</sheetData>
  <mergeCells count="2">
    <mergeCell ref="B34:C34"/>
    <mergeCell ref="K34:O53"/>
  </mergeCells>
  <pageMargins left="0.7" right="0.7" top="0.75" bottom="0.75" header="0" footer="0"/>
  <pageSetup firstPageNumber="1" fitToHeight="1" fitToWidth="1" scale="100" useFirstPageNumber="0" orientation="landscape" pageOrder="overThenDown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