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>
    <definedName hidden="1" localSheetId="0" name="_xlnm._FilterDatabase">'2025'!$L$20:$L$30</definedName>
    <definedName hidden="1" localSheetId="1" name="_xlnm._FilterDatabase">'2024'!$L$20:$L$30</definedName>
    <definedName hidden="1" localSheetId="2" name="_xlnm._FilterDatabase">'2023'!$L$20:$L$29</definedName>
  </definedNames>
  <calcPr/>
</workbook>
</file>

<file path=xl/sharedStrings.xml><?xml version="1.0" encoding="utf-8"?>
<sst xmlns="http://schemas.openxmlformats.org/spreadsheetml/2006/main" count="251" uniqueCount="47">
  <si>
    <t>https://jdmyard.shop/?srsltid=AfmBOooD8NQTldZZu6Zbu2QL-f-fEEuyMgEBUMTGzLqozA7YZUwqQ52S</t>
  </si>
  <si>
    <t>EVERYTHING IS IN CAD</t>
  </si>
  <si>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</si>
  <si>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</si>
  <si>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</si>
  <si>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</si>
  <si>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</si>
  <si>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</si>
  <si>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</si>
  <si>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</si>
  <si>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</si>
  <si>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</si>
  <si>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</si>
  <si>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</si>
  <si>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</si>
  <si>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</si>
  <si>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</si>
  <si>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</si>
  <si>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</si>
  <si>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</si>
  <si>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</si>
  <si>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</si>
  <si>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</si>
  <si>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</si>
  <si>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</si>
  <si>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</si>
  <si>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</si>
  <si>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</si>
  <si>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Processing Fees</t>
  </si>
  <si>
    <t>Content Costs</t>
  </si>
  <si>
    <t xml:space="preserve">Shopify Bill </t>
  </si>
  <si>
    <t>(Klaviyo, TripleWhale)</t>
  </si>
  <si>
    <t xml:space="preserve">3rd Party Softwares </t>
  </si>
  <si>
    <t>Virtual Assistant(s)</t>
  </si>
  <si>
    <t>Email Agency</t>
  </si>
  <si>
    <t>Disputes &amp; Chargebacks</t>
  </si>
  <si>
    <t>*ADD MORE ROWS IF NEEDED*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</si>
  <si>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</si>
  <si>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</si>
  <si>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</si>
  <si>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</si>
  <si>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</si>
  <si>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</si>
  <si>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</si>
  <si>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 xml:space="preserve">Video </t>
  </si>
  <si>
    <t>Apps &amp; Software</t>
  </si>
  <si>
    <t>Consultancy Agency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</si>
</sst>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&quot;$&quot;#,##0.00"/>
    <numFmt numFmtId="166" formatCode="&quot;$&quot;#,##0"/>
    <numFmt numFmtId="167" formatCode="_(&quot;$&quot;* #,##0.00_);_(&quot;$&quot;* \(#,##0.00\);_(&quot;$&quot;* &quot;-&quot;??_);_(@_)"/>
  </numFmts>
  <fonts count="18">
    <font>
      <sz val="10.0"/>
      <color rgb="FF000000"/>
      <name val="Calibri"/>
      <scheme val="minor"/>
    </font>
    <font>
      <b/>
      <u/>
      <sz val="12.0"/>
      <color rgb="FFFF9900"/>
      <name val="Montserrat"/>
    </font>
    <font>
      <color theme="1"/>
      <name val="Montserrat"/>
    </font>
    <font>
      <b/>
      <i/>
      <u/>
      <sz val="14.0"/>
      <color theme="1"/>
      <name val="Montserrat"/>
    </font>
    <font>
      <b/>
      <color rgb="FFFFFFFF"/>
      <name val="Montserrat"/>
    </font>
    <font>
      <sz val="10.0"/>
      <color theme="1"/>
      <name val="Montserrat"/>
    </font>
    <font>
      <sz val="10.0"/>
      <color rgb="FF000000"/>
      <name val="Montserrat"/>
    </font>
    <font>
      <sz val="10.0"/>
      <color rgb="FF303030"/>
      <name val="Montserrat"/>
    </font>
    <font>
      <b/>
      <color theme="1"/>
      <name val="Montserrat"/>
    </font>
    <font>
      <b/>
      <sz val="10.0"/>
      <color theme="1"/>
      <name val="Montserrat"/>
    </font>
    <font>
      <color rgb="FF000000"/>
      <name val="Montserrat"/>
    </font>
    <font>
      <b/>
      <sz val="12.0"/>
      <color rgb="FFFF9900"/>
      <name val="Montserrat"/>
    </font>
    <font>
      <b/>
      <i/>
      <u/>
      <color theme="1"/>
      <name val="Montserrat"/>
    </font>
    <font>
      <i/>
      <u/>
      <color theme="1"/>
      <name val="Montserrat"/>
    </font>
    <font>
      <color rgb="FF303030"/>
      <name val="Montserrat"/>
    </font>
    <font>
      <b/>
      <color rgb="FF000000"/>
      <name val="Montserrat"/>
    </font>
    <font>
      <b/>
      <color rgb="FF303030"/>
      <name val="Montserrat"/>
    </font>
    <font>
      <sz val="9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0" fontId="5" numFmtId="164" xfId="0" applyAlignment="1" applyFont="1" applyNumberFormat="1">
      <alignment readingOrder="0" shrinkToFit="0" wrapText="0"/>
    </xf>
    <xf borderId="0" fillId="3" fontId="6" numFmtId="164" xfId="0" applyAlignment="1" applyFill="1" applyFont="1" applyNumberFormat="1">
      <alignment horizontal="right" readingOrder="0" vertical="bottom"/>
    </xf>
    <xf borderId="0" fillId="0" fontId="5" numFmtId="164" xfId="0" applyAlignment="1" applyFont="1" applyNumberFormat="1">
      <alignment readingOrder="0"/>
    </xf>
    <xf borderId="0" fillId="4" fontId="7" numFmtId="164" xfId="0" applyAlignment="1" applyFill="1" applyFont="1" applyNumberFormat="1">
      <alignment horizontal="right" readingOrder="0" shrinkToFit="0" wrapText="0"/>
    </xf>
    <xf borderId="0" fillId="4" fontId="7" numFmtId="164" xfId="0" applyAlignment="1" applyFont="1" applyNumberFormat="1">
      <alignment horizontal="right" readingOrder="0"/>
    </xf>
    <xf borderId="0" fillId="3" fontId="7" numFmtId="164" xfId="0" applyAlignment="1" applyFont="1" applyNumberFormat="1">
      <alignment horizontal="right" readingOrder="0"/>
    </xf>
    <xf borderId="0" fillId="3" fontId="6" numFmtId="164" xfId="0" applyAlignment="1" applyFont="1" applyNumberFormat="1">
      <alignment horizontal="right" readingOrder="0"/>
    </xf>
    <xf borderId="0" fillId="5" fontId="5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3" fontId="7" numFmtId="164" xfId="0" applyAlignment="1" applyFont="1" applyNumberFormat="1">
      <alignment readingOrder="0" shrinkToFit="0" wrapText="0"/>
    </xf>
    <xf borderId="0" fillId="3" fontId="5" numFmtId="164" xfId="0" applyAlignment="1" applyFont="1" applyNumberFormat="1">
      <alignment horizontal="right" readingOrder="0" vertical="bottom"/>
    </xf>
    <xf borderId="0" fillId="5" fontId="8" numFmtId="0" xfId="0" applyAlignment="1" applyFont="1">
      <alignment vertical="bottom"/>
    </xf>
    <xf borderId="0" fillId="6" fontId="8" numFmtId="164" xfId="0" applyAlignment="1" applyFill="1" applyFont="1" applyNumberFormat="1">
      <alignment readingOrder="0" shrinkToFit="0" wrapText="0"/>
    </xf>
    <xf borderId="0" fillId="6" fontId="8" numFmtId="164" xfId="0" applyAlignment="1" applyFont="1" applyNumberFormat="1">
      <alignment readingOrder="0" vertical="bottom"/>
    </xf>
    <xf borderId="0" fillId="0" fontId="6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readingOrder="0" vertical="bottom"/>
    </xf>
    <xf borderId="0" fillId="5" fontId="5" numFmtId="164" xfId="0" applyAlignment="1" applyFont="1" applyNumberFormat="1">
      <alignment horizontal="right" readingOrder="0" vertical="bottom"/>
    </xf>
    <xf borderId="0" fillId="5" fontId="9" numFmtId="164" xfId="0" applyAlignment="1" applyFont="1" applyNumberFormat="1">
      <alignment horizontal="right" vertical="bottom"/>
    </xf>
    <xf borderId="0" fillId="5" fontId="9" numFmtId="164" xfId="0" applyAlignment="1" applyFont="1" applyNumberFormat="1">
      <alignment readingOrder="0" vertical="bottom"/>
    </xf>
    <xf borderId="0" fillId="0" fontId="5" numFmtId="0" xfId="0" applyAlignment="1" applyFont="1">
      <alignment readingOrder="0" vertical="bottom"/>
    </xf>
    <xf borderId="0" fillId="0" fontId="5" numFmtId="164" xfId="0" applyAlignment="1" applyFont="1" applyNumberFormat="1">
      <alignment horizontal="right" readingOrder="0" vertical="bottom"/>
    </xf>
    <xf borderId="0" fillId="5" fontId="5" numFmtId="165" xfId="0" applyAlignment="1" applyFont="1" applyNumberFormat="1">
      <alignment horizontal="right" vertical="bottom"/>
    </xf>
    <xf borderId="0" fillId="0" fontId="5" numFmtId="0" xfId="0" applyFont="1"/>
    <xf borderId="0" fillId="0" fontId="5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right" readingOrder="0"/>
    </xf>
    <xf borderId="0" fillId="3" fontId="7" numFmtId="164" xfId="0" applyAlignment="1" applyFont="1" applyNumberFormat="1">
      <alignment readingOrder="0"/>
    </xf>
    <xf borderId="0" fillId="0" fontId="6" numFmtId="0" xfId="0" applyAlignment="1" applyFont="1">
      <alignment readingOrder="0" vertical="bottom"/>
    </xf>
    <xf borderId="0" fillId="0" fontId="10" numFmtId="0" xfId="0" applyAlignment="1" applyFont="1">
      <alignment readingOrder="0"/>
    </xf>
    <xf borderId="0" fillId="5" fontId="5" numFmtId="165" xfId="0" applyAlignment="1" applyFont="1" applyNumberFormat="1">
      <alignment horizontal="right" readingOrder="0" vertical="bottom"/>
    </xf>
    <xf borderId="0" fillId="0" fontId="5" numFmtId="164" xfId="0" applyAlignment="1" applyFont="1" applyNumberFormat="1">
      <alignment horizontal="right"/>
    </xf>
    <xf borderId="0" fillId="5" fontId="9" numFmtId="165" xfId="0" applyAlignment="1" applyFont="1" applyNumberFormat="1">
      <alignment horizontal="right" vertical="bottom"/>
    </xf>
    <xf borderId="0" fillId="5" fontId="9" numFmtId="165" xfId="0" applyAlignment="1" applyFont="1" applyNumberFormat="1">
      <alignment horizontal="right" readingOrder="0" vertical="bottom"/>
    </xf>
    <xf borderId="0" fillId="3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5" fontId="8" numFmtId="165" xfId="0" applyAlignment="1" applyFont="1" applyNumberFormat="1">
      <alignment horizontal="right" vertical="bottom"/>
    </xf>
    <xf borderId="0" fillId="5" fontId="8" numFmtId="165" xfId="0" applyAlignment="1" applyFont="1" applyNumberFormat="1">
      <alignment horizontal="right" readingOrder="0" vertical="bottom"/>
    </xf>
    <xf borderId="0" fillId="0" fontId="8" numFmtId="0" xfId="0" applyAlignment="1" applyFon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3" fontId="10" numFmtId="0" xfId="0" applyAlignment="1" applyFont="1">
      <alignment vertical="bottom"/>
    </xf>
    <xf borderId="0" fillId="3" fontId="10" numFmtId="165" xfId="0" applyAlignment="1" applyFont="1" applyNumberFormat="1">
      <alignment horizontal="right" vertical="bottom"/>
    </xf>
    <xf borderId="0" fillId="3" fontId="2" numFmtId="4" xfId="0" applyAlignment="1" applyFont="1" applyNumberFormat="1">
      <alignment horizontal="right" vertical="bottom"/>
    </xf>
    <xf borderId="0" fillId="0" fontId="11" numFmtId="0" xfId="0" applyAlignment="1" applyFont="1">
      <alignment horizontal="left" readingOrder="0"/>
    </xf>
    <xf borderId="0" fillId="0" fontId="12" numFmtId="0" xfId="0" applyAlignment="1" applyFont="1">
      <alignment readingOrder="0" vertical="bottom"/>
    </xf>
    <xf borderId="0" fillId="5" fontId="9" numFmtId="164" xfId="0" applyAlignment="1" applyFont="1" applyNumberFormat="1">
      <alignment horizontal="right" readingOrder="0" vertical="bottom"/>
    </xf>
    <xf borderId="0" fillId="0" fontId="13" numFmtId="0" xfId="0" applyAlignment="1" applyFont="1">
      <alignment vertical="bottom"/>
    </xf>
    <xf borderId="0" fillId="0" fontId="2" numFmtId="164" xfId="0" applyAlignment="1" applyFont="1" applyNumberFormat="1">
      <alignment readingOrder="0" shrinkToFit="0" wrapText="0"/>
    </xf>
    <xf borderId="0" fillId="3" fontId="10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readingOrder="0"/>
    </xf>
    <xf borderId="0" fillId="4" fontId="14" numFmtId="164" xfId="0" applyAlignment="1" applyFont="1" applyNumberFormat="1">
      <alignment horizontal="right" readingOrder="0" shrinkToFit="0" wrapText="0"/>
    </xf>
    <xf borderId="0" fillId="4" fontId="14" numFmtId="164" xfId="0" applyAlignment="1" applyFont="1" applyNumberFormat="1">
      <alignment horizontal="right" readingOrder="0"/>
    </xf>
    <xf borderId="0" fillId="3" fontId="14" numFmtId="164" xfId="0" applyAlignment="1" applyFont="1" applyNumberFormat="1">
      <alignment horizontal="right" readingOrder="0"/>
    </xf>
    <xf borderId="0" fillId="3" fontId="10" numFmtId="164" xfId="0" applyAlignment="1" applyFont="1" applyNumberFormat="1">
      <alignment horizontal="right" readingOrder="0"/>
    </xf>
    <xf borderId="0" fillId="5" fontId="2" numFmtId="164" xfId="0" applyAlignment="1" applyFont="1" applyNumberFormat="1">
      <alignment readingOrder="0" vertical="bottom"/>
    </xf>
    <xf borderId="0" fillId="3" fontId="2" numFmtId="164" xfId="0" applyAlignment="1" applyFont="1" applyNumberFormat="1">
      <alignment horizontal="right" readingOrder="0" vertical="bottom"/>
    </xf>
    <xf borderId="0" fillId="6" fontId="15" numFmtId="164" xfId="0" applyAlignment="1" applyFont="1" applyNumberFormat="1">
      <alignment horizontal="right" readingOrder="0" vertical="bottom"/>
    </xf>
    <xf borderId="0" fillId="6" fontId="8" numFmtId="164" xfId="0" applyAlignment="1" applyFont="1" applyNumberFormat="1">
      <alignment readingOrder="0"/>
    </xf>
    <xf borderId="0" fillId="6" fontId="16" numFmtId="164" xfId="0" applyAlignment="1" applyFont="1" applyNumberFormat="1">
      <alignment horizontal="right" readingOrder="0" shrinkToFit="0" wrapText="0"/>
    </xf>
    <xf borderId="0" fillId="6" fontId="16" numFmtId="164" xfId="0" applyAlignment="1" applyFont="1" applyNumberFormat="1">
      <alignment horizontal="right" readingOrder="0"/>
    </xf>
    <xf borderId="0" fillId="6" fontId="15" numFmtId="164" xfId="0" applyAlignment="1" applyFont="1" applyNumberFormat="1">
      <alignment horizontal="right" readingOrder="0"/>
    </xf>
    <xf borderId="0" fillId="0" fontId="10" numFmtId="164" xfId="0" applyAlignment="1" applyFont="1" applyNumberFormat="1">
      <alignment horizontal="right" readingOrder="0"/>
    </xf>
    <xf borderId="0" fillId="0" fontId="2" numFmtId="164" xfId="0" applyAlignment="1" applyFont="1" applyNumberFormat="1">
      <alignment readingOrder="0" vertical="bottom"/>
    </xf>
    <xf borderId="0" fillId="5" fontId="2" numFmtId="164" xfId="0" applyAlignment="1" applyFont="1" applyNumberFormat="1">
      <alignment horizontal="right" readingOrder="0" vertical="bottom"/>
    </xf>
    <xf borderId="0" fillId="5" fontId="8" numFmtId="164" xfId="0" applyAlignment="1" applyFont="1" applyNumberFormat="1">
      <alignment horizontal="right" vertical="bottom"/>
    </xf>
    <xf borderId="0" fillId="5" fontId="8" numFmtId="164" xfId="0" applyAlignment="1" applyFont="1" applyNumberForma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5" fontId="2" numFmtId="165" xfId="0" applyAlignment="1" applyFont="1" applyNumberFormat="1">
      <alignment horizontal="right" vertical="bottom"/>
    </xf>
    <xf borderId="0" fillId="3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17" numFmtId="167" xfId="0" applyAlignment="1" applyFont="1" applyNumberFormat="1">
      <alignment horizontal="right"/>
    </xf>
    <xf borderId="0" fillId="3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'2025'!$A$37:$A$41</c:f>
            </c:strRef>
          </c:cat>
          <c:val>
            <c:numRef>
              <c:f>'2025'!$B$37:$B$41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'2024'!$A$37:$A$41</c:f>
            </c:strRef>
          </c:cat>
          <c:val>
            <c:numRef>
              <c:f>'2024'!$B$37:$B$41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'2023'!$A$36:$A$40</c:f>
            </c:strRef>
          </c:cat>
          <c:val>
            <c:numRef>
              <c:f>'2023'!$B$36:$B$40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34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jdmyard.shop/?srsltid=AfmBOooD8NQTldZZu6Zbu2QL-f-fEEuyMgEBUMTGzLqozA7YZUwqQ52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0" t="s">
        <v>15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16</v>
      </c>
      <c r="B5" s="11">
        <v>23720.26</v>
      </c>
      <c r="C5" s="12">
        <v>13521.32</v>
      </c>
      <c r="D5" s="13">
        <v>8665.93</v>
      </c>
      <c r="E5" s="12">
        <v>6186.85</v>
      </c>
      <c r="F5" s="12">
        <v>26176.23</v>
      </c>
      <c r="G5" s="14">
        <v>14681.14</v>
      </c>
      <c r="H5" s="15">
        <v>29143.49</v>
      </c>
      <c r="I5" s="16">
        <v>43995.72</v>
      </c>
      <c r="J5" s="17">
        <v>38682.87</v>
      </c>
      <c r="K5" s="15">
        <v>47731.93</v>
      </c>
      <c r="L5" s="14"/>
      <c r="M5" s="14"/>
      <c r="N5" s="18">
        <f t="shared" ref="N5:N7" si="1">SUM(B5:M5)</f>
        <v>252505.74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17</v>
      </c>
      <c r="B6" s="11">
        <v>776.81</v>
      </c>
      <c r="C6" s="12">
        <v>297.52</v>
      </c>
      <c r="D6" s="13">
        <v>171.32</v>
      </c>
      <c r="E6" s="12">
        <v>434.0</v>
      </c>
      <c r="F6" s="13">
        <v>273.57</v>
      </c>
      <c r="G6" s="12">
        <v>0.0</v>
      </c>
      <c r="H6" s="14">
        <v>0.0</v>
      </c>
      <c r="I6" s="14">
        <v>0.0</v>
      </c>
      <c r="J6" s="20">
        <v>0.0</v>
      </c>
      <c r="K6" s="21">
        <v>0.0</v>
      </c>
      <c r="L6" s="14"/>
      <c r="M6" s="14"/>
      <c r="N6" s="18">
        <f t="shared" si="1"/>
        <v>1953.22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18</v>
      </c>
      <c r="B7" s="23">
        <f t="shared" ref="B7:M7" si="2">B5-B6</f>
        <v>22943.45</v>
      </c>
      <c r="C7" s="23">
        <f t="shared" si="2"/>
        <v>13223.8</v>
      </c>
      <c r="D7" s="23">
        <f t="shared" si="2"/>
        <v>8494.61</v>
      </c>
      <c r="E7" s="23">
        <f t="shared" si="2"/>
        <v>5752.85</v>
      </c>
      <c r="F7" s="23">
        <f t="shared" si="2"/>
        <v>25902.66</v>
      </c>
      <c r="G7" s="23">
        <f t="shared" si="2"/>
        <v>14681.14</v>
      </c>
      <c r="H7" s="23">
        <f t="shared" si="2"/>
        <v>29143.49</v>
      </c>
      <c r="I7" s="23">
        <f t="shared" si="2"/>
        <v>43995.72</v>
      </c>
      <c r="J7" s="23">
        <f t="shared" si="2"/>
        <v>38682.87</v>
      </c>
      <c r="K7" s="23">
        <f t="shared" si="2"/>
        <v>47731.93</v>
      </c>
      <c r="L7" s="23">
        <f t="shared" si="2"/>
        <v>0</v>
      </c>
      <c r="M7" s="23">
        <f t="shared" si="2"/>
        <v>0</v>
      </c>
      <c r="N7" s="24">
        <f t="shared" si="1"/>
        <v>250552.52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2025.0</v>
      </c>
      <c r="C9" s="7">
        <v>2025.0</v>
      </c>
      <c r="D9" s="7">
        <v>2025.0</v>
      </c>
      <c r="E9" s="7">
        <v>2025.0</v>
      </c>
      <c r="F9" s="7">
        <v>2025.0</v>
      </c>
      <c r="G9" s="7">
        <v>2025.0</v>
      </c>
      <c r="H9" s="7">
        <v>2025.0</v>
      </c>
      <c r="I9" s="7">
        <v>2025.0</v>
      </c>
      <c r="J9" s="7">
        <v>2025.0</v>
      </c>
      <c r="K9" s="7">
        <v>2025.0</v>
      </c>
      <c r="L9" s="7">
        <v>2025.0</v>
      </c>
      <c r="M9" s="7">
        <v>2025.0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19</v>
      </c>
      <c r="B10" s="9" t="s">
        <v>3</v>
      </c>
      <c r="C10" s="9" t="s">
        <v>4</v>
      </c>
      <c r="D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0" t="s">
        <v>15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20</v>
      </c>
      <c r="B11" s="12">
        <v>4659.78</v>
      </c>
      <c r="C11" s="12">
        <v>6262.36</v>
      </c>
      <c r="D11" s="12">
        <v>2340.07</v>
      </c>
      <c r="E11" s="12">
        <v>2302.05</v>
      </c>
      <c r="F11" s="12">
        <v>8412.57</v>
      </c>
      <c r="G11" s="12">
        <v>4873.16</v>
      </c>
      <c r="H11" s="25">
        <v>8057.61</v>
      </c>
      <c r="I11" s="12">
        <v>12601.43</v>
      </c>
      <c r="J11" s="12">
        <v>11462.0</v>
      </c>
      <c r="K11" s="21">
        <v>12021.99</v>
      </c>
      <c r="L11" s="13"/>
      <c r="M11" s="26"/>
      <c r="N11" s="27">
        <f t="shared" ref="N11:N12" si="4">SUM(B11:M11)</f>
        <v>72993.02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21</v>
      </c>
      <c r="B12" s="28">
        <f t="shared" ref="B12:M12" si="3">B7-B11</f>
        <v>18283.67</v>
      </c>
      <c r="C12" s="28">
        <f t="shared" si="3"/>
        <v>6961.44</v>
      </c>
      <c r="D12" s="28">
        <f t="shared" si="3"/>
        <v>6154.54</v>
      </c>
      <c r="E12" s="28">
        <f t="shared" si="3"/>
        <v>3450.8</v>
      </c>
      <c r="F12" s="28">
        <f t="shared" si="3"/>
        <v>17490.09</v>
      </c>
      <c r="G12" s="28">
        <f t="shared" si="3"/>
        <v>9807.98</v>
      </c>
      <c r="H12" s="28">
        <f t="shared" si="3"/>
        <v>21085.88</v>
      </c>
      <c r="I12" s="28">
        <f t="shared" si="3"/>
        <v>31394.29</v>
      </c>
      <c r="J12" s="28">
        <f t="shared" si="3"/>
        <v>27220.87</v>
      </c>
      <c r="K12" s="28">
        <f t="shared" si="3"/>
        <v>35709.94</v>
      </c>
      <c r="L12" s="28">
        <f t="shared" si="3"/>
        <v>0</v>
      </c>
      <c r="M12" s="28">
        <f t="shared" si="3"/>
        <v>0</v>
      </c>
      <c r="N12" s="29">
        <f t="shared" si="4"/>
        <v>177559.5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7" t="str">
        <f>B1</f>
        <v/>
      </c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2025.0</v>
      </c>
      <c r="C14" s="7">
        <v>2025.0</v>
      </c>
      <c r="D14" s="7">
        <v>2025.0</v>
      </c>
      <c r="E14" s="7">
        <v>2025.0</v>
      </c>
      <c r="F14" s="7">
        <v>2025.0</v>
      </c>
      <c r="G14" s="7">
        <v>2025.0</v>
      </c>
      <c r="H14" s="7">
        <v>2025.0</v>
      </c>
      <c r="I14" s="7">
        <v>2025.0</v>
      </c>
      <c r="J14" s="7">
        <v>2025.0</v>
      </c>
      <c r="K14" s="7">
        <v>2025.0</v>
      </c>
      <c r="L14" s="7">
        <v>2025.0</v>
      </c>
      <c r="M14" s="7">
        <v>2025.0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22</v>
      </c>
      <c r="B15" s="9" t="s">
        <v>3</v>
      </c>
      <c r="C15" s="9" t="s">
        <v>4</v>
      </c>
      <c r="D15" s="9" t="s">
        <v>5</v>
      </c>
      <c r="E15" s="8" t="s">
        <v>6</v>
      </c>
      <c r="F15" s="8" t="s">
        <v>7</v>
      </c>
      <c r="G15" s="8" t="s">
        <v>8</v>
      </c>
      <c r="H15" s="8" t="s">
        <v>9</v>
      </c>
      <c r="I15" s="8" t="s">
        <v>10</v>
      </c>
      <c r="J15" s="8" t="s">
        <v>11</v>
      </c>
      <c r="K15" s="8" t="s">
        <v>12</v>
      </c>
      <c r="L15" s="8" t="s">
        <v>13</v>
      </c>
      <c r="M15" s="8" t="s">
        <v>14</v>
      </c>
      <c r="N15" s="10" t="s">
        <v>15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0" t="s">
        <v>23</v>
      </c>
      <c r="B16" s="31">
        <v>0.0</v>
      </c>
      <c r="C16" s="31">
        <v>0.0</v>
      </c>
      <c r="D16" s="31">
        <v>0.0</v>
      </c>
      <c r="E16" s="31">
        <v>0.0</v>
      </c>
      <c r="F16" s="31">
        <v>0.0</v>
      </c>
      <c r="G16" s="31">
        <v>0.0</v>
      </c>
      <c r="H16" s="31">
        <v>0.0</v>
      </c>
      <c r="I16" s="31">
        <v>0.0</v>
      </c>
      <c r="J16" s="31">
        <v>0.0</v>
      </c>
      <c r="K16" s="31">
        <v>0.0</v>
      </c>
      <c r="L16" s="31"/>
      <c r="M16" s="31"/>
      <c r="N16" s="32">
        <f t="shared" ref="N16:N27" si="5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 t="s">
        <v>24</v>
      </c>
      <c r="B17" s="31">
        <v>608.05</v>
      </c>
      <c r="C17" s="31">
        <v>551.14</v>
      </c>
      <c r="D17" s="31">
        <v>576.41</v>
      </c>
      <c r="E17" s="31">
        <v>506.48</v>
      </c>
      <c r="F17" s="31">
        <v>0.0</v>
      </c>
      <c r="G17" s="31">
        <v>0.0</v>
      </c>
      <c r="H17" s="31">
        <v>0.0</v>
      </c>
      <c r="I17" s="31">
        <v>0.0</v>
      </c>
      <c r="J17" s="31">
        <v>0.0</v>
      </c>
      <c r="K17" s="21">
        <v>0.0</v>
      </c>
      <c r="L17" s="13"/>
      <c r="M17" s="13"/>
      <c r="N17" s="32">
        <f t="shared" si="5"/>
        <v>2242.08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4" t="s">
        <v>25</v>
      </c>
      <c r="B18" s="31">
        <v>13268.63</v>
      </c>
      <c r="C18" s="31">
        <v>4302.05</v>
      </c>
      <c r="D18" s="31">
        <v>3340.89</v>
      </c>
      <c r="E18" s="31">
        <v>0.0</v>
      </c>
      <c r="F18" s="31">
        <v>11624.68</v>
      </c>
      <c r="G18" s="31">
        <v>7498.02</v>
      </c>
      <c r="H18" s="31">
        <v>10385.7</v>
      </c>
      <c r="I18" s="31">
        <v>10385.7</v>
      </c>
      <c r="J18" s="31">
        <v>15294.24</v>
      </c>
      <c r="K18" s="21">
        <v>17578.8</v>
      </c>
      <c r="L18" s="13"/>
      <c r="M18" s="13"/>
      <c r="N18" s="32">
        <f t="shared" si="5"/>
        <v>93678.71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3" t="s">
        <v>26</v>
      </c>
      <c r="B19" s="31">
        <v>0.0</v>
      </c>
      <c r="C19" s="31">
        <v>0.0</v>
      </c>
      <c r="D19" s="31">
        <v>0.0</v>
      </c>
      <c r="E19" s="31">
        <v>0.0</v>
      </c>
      <c r="F19" s="31">
        <v>0.0</v>
      </c>
      <c r="G19" s="31">
        <v>0.0</v>
      </c>
      <c r="H19" s="31">
        <v>0.0</v>
      </c>
      <c r="I19" s="31">
        <v>0.0</v>
      </c>
      <c r="J19" s="31">
        <v>0.0</v>
      </c>
      <c r="K19" s="31">
        <v>0.0</v>
      </c>
      <c r="L19" s="31"/>
      <c r="M19" s="31"/>
      <c r="N19" s="32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4" t="s">
        <v>27</v>
      </c>
      <c r="B20" s="31">
        <v>0.0</v>
      </c>
      <c r="C20" s="31">
        <v>0.0</v>
      </c>
      <c r="D20" s="31">
        <v>0.0</v>
      </c>
      <c r="E20" s="31">
        <v>0.0</v>
      </c>
      <c r="F20" s="31">
        <v>0.0</v>
      </c>
      <c r="G20" s="31">
        <v>0.0</v>
      </c>
      <c r="H20" s="31">
        <v>0.0</v>
      </c>
      <c r="I20" s="31">
        <v>0.0</v>
      </c>
      <c r="J20" s="31">
        <v>0.0</v>
      </c>
      <c r="K20" s="31">
        <v>0.0</v>
      </c>
      <c r="L20" s="31"/>
      <c r="M20" s="31"/>
      <c r="N20" s="32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5" t="s">
        <v>28</v>
      </c>
      <c r="B21" s="31">
        <v>0.0</v>
      </c>
      <c r="C21" s="31">
        <v>0.0</v>
      </c>
      <c r="D21" s="31">
        <v>0.0</v>
      </c>
      <c r="E21" s="31">
        <v>0.0</v>
      </c>
      <c r="F21" s="36">
        <v>0.0</v>
      </c>
      <c r="G21" s="36">
        <v>0.0</v>
      </c>
      <c r="H21" s="36">
        <v>0.0</v>
      </c>
      <c r="I21" s="36">
        <v>0.0</v>
      </c>
      <c r="J21" s="36">
        <v>0.0</v>
      </c>
      <c r="K21" s="36">
        <v>0.0</v>
      </c>
      <c r="L21" s="36"/>
      <c r="M21" s="36"/>
      <c r="N21" s="32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 t="s">
        <v>29</v>
      </c>
      <c r="B22" s="31">
        <v>0.0</v>
      </c>
      <c r="C22" s="31">
        <v>0.0</v>
      </c>
      <c r="D22" s="31">
        <v>0.0</v>
      </c>
      <c r="E22" s="31">
        <v>0.0</v>
      </c>
      <c r="F22" s="31">
        <v>0.0</v>
      </c>
      <c r="G22" s="31">
        <v>0.0</v>
      </c>
      <c r="H22" s="31">
        <v>0.0</v>
      </c>
      <c r="I22" s="31">
        <v>0.0</v>
      </c>
      <c r="J22" s="31">
        <v>0.0</v>
      </c>
      <c r="K22" s="31">
        <v>0.0</v>
      </c>
      <c r="L22" s="31"/>
      <c r="M22" s="37"/>
      <c r="N22" s="32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 t="s">
        <v>30</v>
      </c>
      <c r="B23" s="31">
        <v>591.16</v>
      </c>
      <c r="C23" s="31">
        <v>551.68</v>
      </c>
      <c r="D23" s="31">
        <v>441.14</v>
      </c>
      <c r="E23" s="31">
        <v>308.37</v>
      </c>
      <c r="F23" s="31">
        <v>634.87</v>
      </c>
      <c r="G23" s="31">
        <v>676.73</v>
      </c>
      <c r="H23" s="31">
        <v>257.7</v>
      </c>
      <c r="I23" s="31">
        <v>290.65</v>
      </c>
      <c r="J23" s="31">
        <v>286.34</v>
      </c>
      <c r="K23" s="31">
        <v>294.77</v>
      </c>
      <c r="L23" s="31"/>
      <c r="M23" s="37"/>
      <c r="N23" s="32">
        <f t="shared" si="5"/>
        <v>4333.41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 t="s">
        <v>31</v>
      </c>
      <c r="B24" s="31">
        <v>254.25</v>
      </c>
      <c r="C24" s="31">
        <v>310.75</v>
      </c>
      <c r="D24" s="31">
        <v>339.0</v>
      </c>
      <c r="E24" s="31">
        <v>367.25</v>
      </c>
      <c r="F24" s="31">
        <v>395.5</v>
      </c>
      <c r="G24" s="31">
        <v>395.5</v>
      </c>
      <c r="H24" s="31">
        <v>395.5</v>
      </c>
      <c r="I24" s="31">
        <v>423.75</v>
      </c>
      <c r="J24" s="31">
        <v>423.75</v>
      </c>
      <c r="K24" s="21">
        <v>423.75</v>
      </c>
      <c r="L24" s="13"/>
      <c r="M24" s="13"/>
      <c r="N24" s="32">
        <f t="shared" si="5"/>
        <v>3729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8" t="s">
        <v>32</v>
      </c>
      <c r="B25" s="31">
        <v>0.0</v>
      </c>
      <c r="C25" s="31">
        <v>0.0</v>
      </c>
      <c r="D25" s="31">
        <v>0.0</v>
      </c>
      <c r="E25" s="31">
        <v>0.0</v>
      </c>
      <c r="F25" s="31">
        <v>0.0</v>
      </c>
      <c r="G25" s="31">
        <v>0.0</v>
      </c>
      <c r="H25" s="31">
        <v>0.0</v>
      </c>
      <c r="I25" s="31">
        <v>0.0</v>
      </c>
      <c r="J25" s="31">
        <v>0.0</v>
      </c>
      <c r="K25" s="31">
        <v>0.0</v>
      </c>
      <c r="L25" s="31"/>
      <c r="M25" s="31"/>
      <c r="N25" s="32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5" t="s">
        <v>33</v>
      </c>
      <c r="B26" s="31">
        <v>0.0</v>
      </c>
      <c r="C26" s="31">
        <v>0.0</v>
      </c>
      <c r="D26" s="31">
        <v>0.0</v>
      </c>
      <c r="E26" s="31">
        <v>0.0</v>
      </c>
      <c r="F26" s="31">
        <v>0.0</v>
      </c>
      <c r="G26" s="31">
        <v>0.0</v>
      </c>
      <c r="H26" s="31">
        <v>0.0</v>
      </c>
      <c r="I26" s="31">
        <v>0.0</v>
      </c>
      <c r="J26" s="31">
        <v>0.0</v>
      </c>
      <c r="K26" s="31">
        <v>0.0</v>
      </c>
      <c r="L26" s="31"/>
      <c r="M26" s="31"/>
      <c r="N26" s="32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4" t="s">
        <v>34</v>
      </c>
      <c r="B27" s="31">
        <v>0.0</v>
      </c>
      <c r="C27" s="31">
        <v>0.0</v>
      </c>
      <c r="D27" s="31">
        <v>0.0</v>
      </c>
      <c r="E27" s="31">
        <v>0.0</v>
      </c>
      <c r="F27" s="31">
        <v>0.0</v>
      </c>
      <c r="G27" s="31">
        <v>0.0</v>
      </c>
      <c r="H27" s="31">
        <v>0.0</v>
      </c>
      <c r="I27" s="31">
        <v>0.0</v>
      </c>
      <c r="J27" s="31">
        <v>0.0</v>
      </c>
      <c r="K27" s="31">
        <v>0.0</v>
      </c>
      <c r="L27" s="31"/>
      <c r="M27" s="31"/>
      <c r="N27" s="32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9" t="s">
        <v>35</v>
      </c>
      <c r="B28" s="36">
        <v>776.81</v>
      </c>
      <c r="C28" s="36">
        <v>297.52</v>
      </c>
      <c r="D28" s="36">
        <v>171.32</v>
      </c>
      <c r="E28" s="36">
        <v>0.0</v>
      </c>
      <c r="F28" s="36">
        <v>273.57</v>
      </c>
      <c r="G28" s="36">
        <v>0.0</v>
      </c>
      <c r="H28" s="36">
        <v>0.0</v>
      </c>
      <c r="I28" s="36">
        <v>0.0</v>
      </c>
      <c r="J28" s="36">
        <v>0.0</v>
      </c>
      <c r="K28" s="36">
        <v>0.0</v>
      </c>
      <c r="L28" s="36"/>
      <c r="M28" s="36"/>
      <c r="N28" s="40">
        <v>0.0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9" t="s">
        <v>36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32">
        <f t="shared" ref="N29:N30" si="7">SUM(B29:M29)</f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 t="s">
        <v>37</v>
      </c>
      <c r="B30" s="42">
        <f t="shared" ref="B30:M30" si="6">SUM(B16:B29)</f>
        <v>15498.9</v>
      </c>
      <c r="C30" s="42">
        <f t="shared" si="6"/>
        <v>6013.14</v>
      </c>
      <c r="D30" s="42">
        <f t="shared" si="6"/>
        <v>4868.76</v>
      </c>
      <c r="E30" s="42">
        <f t="shared" si="6"/>
        <v>1182.1</v>
      </c>
      <c r="F30" s="42">
        <f t="shared" si="6"/>
        <v>12928.62</v>
      </c>
      <c r="G30" s="42">
        <f t="shared" si="6"/>
        <v>8570.25</v>
      </c>
      <c r="H30" s="42">
        <f t="shared" si="6"/>
        <v>11038.9</v>
      </c>
      <c r="I30" s="42">
        <f t="shared" si="6"/>
        <v>11100.1</v>
      </c>
      <c r="J30" s="42">
        <f t="shared" si="6"/>
        <v>16004.33</v>
      </c>
      <c r="K30" s="42">
        <f t="shared" si="6"/>
        <v>18297.32</v>
      </c>
      <c r="L30" s="42">
        <f t="shared" si="6"/>
        <v>0</v>
      </c>
      <c r="M30" s="42">
        <f t="shared" si="6"/>
        <v>0</v>
      </c>
      <c r="N30" s="43">
        <f t="shared" si="7"/>
        <v>105502.42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4"/>
      <c r="F31" s="44"/>
      <c r="G31" s="44"/>
      <c r="H31" s="44"/>
      <c r="I31" s="44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38</v>
      </c>
      <c r="B32" s="9" t="s">
        <v>3</v>
      </c>
      <c r="C32" s="9" t="s">
        <v>4</v>
      </c>
      <c r="D32" s="9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8" t="s">
        <v>10</v>
      </c>
      <c r="J32" s="8" t="s">
        <v>11</v>
      </c>
      <c r="K32" s="8" t="s">
        <v>12</v>
      </c>
      <c r="L32" s="8" t="s">
        <v>13</v>
      </c>
      <c r="M32" s="8" t="s">
        <v>14</v>
      </c>
      <c r="N32" s="45" t="s">
        <v>39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2" t="s">
        <v>40</v>
      </c>
      <c r="B33" s="46">
        <f t="shared" ref="B33:M33" si="8">MINUS(B12,B30)</f>
        <v>2784.77</v>
      </c>
      <c r="C33" s="46">
        <f t="shared" si="8"/>
        <v>948.3</v>
      </c>
      <c r="D33" s="46">
        <f t="shared" si="8"/>
        <v>1285.78</v>
      </c>
      <c r="E33" s="46">
        <f t="shared" si="8"/>
        <v>2268.7</v>
      </c>
      <c r="F33" s="46">
        <f t="shared" si="8"/>
        <v>4561.47</v>
      </c>
      <c r="G33" s="46">
        <f t="shared" si="8"/>
        <v>1237.73</v>
      </c>
      <c r="H33" s="46">
        <f t="shared" si="8"/>
        <v>10046.98</v>
      </c>
      <c r="I33" s="46">
        <f t="shared" si="8"/>
        <v>20294.19</v>
      </c>
      <c r="J33" s="46">
        <f t="shared" si="8"/>
        <v>11216.54</v>
      </c>
      <c r="K33" s="46">
        <f t="shared" si="8"/>
        <v>17412.62</v>
      </c>
      <c r="L33" s="46">
        <f t="shared" si="8"/>
        <v>0</v>
      </c>
      <c r="M33" s="46">
        <f t="shared" si="8"/>
        <v>0</v>
      </c>
      <c r="N33" s="47">
        <f>SUM(B33:M33)</f>
        <v>72057.08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9" t="s">
        <v>41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25</v>
      </c>
      <c r="B37" s="50">
        <f>SUM(N18)</f>
        <v>93678.71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42</v>
      </c>
      <c r="B38" s="50">
        <f>SUM(N17)</f>
        <v>2242.08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43</v>
      </c>
      <c r="B39" s="51">
        <f>sum(N16)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26</v>
      </c>
      <c r="B40" s="50">
        <f>SUM(N19)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27</v>
      </c>
      <c r="B41" s="50">
        <f>sum(N20)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4"/>
      <c r="B47" s="5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4"/>
      <c r="B48" s="5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4"/>
      <c r="B50" s="5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4"/>
      <c r="B51" s="5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0:$L$30"/>
  <mergeCells count="1">
    <mergeCell ref="A36:B36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5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8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0" t="s">
        <v>15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16</v>
      </c>
      <c r="B5" s="11"/>
      <c r="C5" s="12"/>
      <c r="D5" s="13"/>
      <c r="E5" s="12"/>
      <c r="F5" s="12">
        <v>7904.3</v>
      </c>
      <c r="G5" s="14">
        <v>11604.32</v>
      </c>
      <c r="H5" s="15">
        <v>78784.06</v>
      </c>
      <c r="I5" s="16">
        <v>93675.9</v>
      </c>
      <c r="J5" s="17">
        <v>64162.8</v>
      </c>
      <c r="K5" s="15">
        <v>68362.69</v>
      </c>
      <c r="L5" s="14">
        <v>55276.28</v>
      </c>
      <c r="M5" s="14">
        <v>35711.69</v>
      </c>
      <c r="N5" s="18">
        <f t="shared" ref="N5:N7" si="1">SUM(B5:M5)</f>
        <v>415482.04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17</v>
      </c>
      <c r="B6" s="11"/>
      <c r="C6" s="12"/>
      <c r="D6" s="13"/>
      <c r="E6" s="12"/>
      <c r="F6" s="13">
        <v>0.0</v>
      </c>
      <c r="G6" s="12">
        <v>0.0</v>
      </c>
      <c r="H6" s="14">
        <v>271.14</v>
      </c>
      <c r="I6" s="14">
        <v>221.37</v>
      </c>
      <c r="J6" s="20">
        <v>353.83</v>
      </c>
      <c r="K6" s="21">
        <v>240.15</v>
      </c>
      <c r="L6" s="14">
        <v>1149.77</v>
      </c>
      <c r="M6" s="14">
        <v>2069.0</v>
      </c>
      <c r="N6" s="18">
        <f t="shared" si="1"/>
        <v>4305.26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18</v>
      </c>
      <c r="B7" s="23">
        <f t="shared" ref="B7:M7" si="2">B5-B6</f>
        <v>0</v>
      </c>
      <c r="C7" s="23">
        <f t="shared" si="2"/>
        <v>0</v>
      </c>
      <c r="D7" s="23">
        <f t="shared" si="2"/>
        <v>0</v>
      </c>
      <c r="E7" s="23">
        <f t="shared" si="2"/>
        <v>0</v>
      </c>
      <c r="F7" s="23">
        <f t="shared" si="2"/>
        <v>7904.3</v>
      </c>
      <c r="G7" s="23">
        <f t="shared" si="2"/>
        <v>11604.32</v>
      </c>
      <c r="H7" s="23">
        <f t="shared" si="2"/>
        <v>78512.92</v>
      </c>
      <c r="I7" s="23">
        <f t="shared" si="2"/>
        <v>93454.53</v>
      </c>
      <c r="J7" s="23">
        <f t="shared" si="2"/>
        <v>63808.97</v>
      </c>
      <c r="K7" s="23">
        <f t="shared" si="2"/>
        <v>68122.54</v>
      </c>
      <c r="L7" s="23">
        <f t="shared" si="2"/>
        <v>54126.51</v>
      </c>
      <c r="M7" s="23">
        <f t="shared" si="2"/>
        <v>33642.69</v>
      </c>
      <c r="N7" s="24">
        <f t="shared" si="1"/>
        <v>411176.78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2024.0</v>
      </c>
      <c r="C9" s="7">
        <v>2024.0</v>
      </c>
      <c r="D9" s="7">
        <v>2024.0</v>
      </c>
      <c r="E9" s="7">
        <v>2024.0</v>
      </c>
      <c r="F9" s="7">
        <v>2024.0</v>
      </c>
      <c r="G9" s="7">
        <v>2024.0</v>
      </c>
      <c r="H9" s="7">
        <v>2024.0</v>
      </c>
      <c r="I9" s="7">
        <v>2024.0</v>
      </c>
      <c r="J9" s="7">
        <v>2024.0</v>
      </c>
      <c r="K9" s="7">
        <v>2024.0</v>
      </c>
      <c r="L9" s="7">
        <v>2024.0</v>
      </c>
      <c r="M9" s="7">
        <v>2024.0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19</v>
      </c>
      <c r="B10" s="9" t="s">
        <v>3</v>
      </c>
      <c r="C10" s="9" t="s">
        <v>4</v>
      </c>
      <c r="D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0" t="s">
        <v>15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20</v>
      </c>
      <c r="B11" s="12"/>
      <c r="C11" s="12"/>
      <c r="D11" s="12"/>
      <c r="E11" s="12"/>
      <c r="F11" s="12">
        <v>1758.15</v>
      </c>
      <c r="G11" s="12">
        <v>3678.31</v>
      </c>
      <c r="H11" s="25">
        <v>17856.28</v>
      </c>
      <c r="I11" s="12">
        <v>20519.69</v>
      </c>
      <c r="J11" s="12">
        <v>13117.98</v>
      </c>
      <c r="K11" s="21">
        <v>18357.44</v>
      </c>
      <c r="L11" s="13">
        <v>14081.44</v>
      </c>
      <c r="M11" s="26">
        <v>9704.8</v>
      </c>
      <c r="N11" s="27">
        <f t="shared" ref="N11:N12" si="4">SUM(B11:M11)</f>
        <v>99074.09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21</v>
      </c>
      <c r="B12" s="59">
        <v>0.0</v>
      </c>
      <c r="C12" s="59">
        <v>0.0</v>
      </c>
      <c r="D12" s="59">
        <v>0.0</v>
      </c>
      <c r="E12" s="59">
        <v>0.0</v>
      </c>
      <c r="F12" s="28">
        <f t="shared" ref="F12:M12" si="3">F7-F11</f>
        <v>6146.15</v>
      </c>
      <c r="G12" s="28">
        <f t="shared" si="3"/>
        <v>7926.01</v>
      </c>
      <c r="H12" s="28">
        <f t="shared" si="3"/>
        <v>60656.64</v>
      </c>
      <c r="I12" s="28">
        <f t="shared" si="3"/>
        <v>72934.84</v>
      </c>
      <c r="J12" s="28">
        <f t="shared" si="3"/>
        <v>50690.99</v>
      </c>
      <c r="K12" s="28">
        <f t="shared" si="3"/>
        <v>49765.1</v>
      </c>
      <c r="L12" s="28">
        <f t="shared" si="3"/>
        <v>40045.07</v>
      </c>
      <c r="M12" s="28">
        <f t="shared" si="3"/>
        <v>23937.89</v>
      </c>
      <c r="N12" s="29">
        <f t="shared" si="4"/>
        <v>312102.69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7" t="str">
        <f>B1</f>
        <v/>
      </c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2024.0</v>
      </c>
      <c r="C14" s="7">
        <v>2024.0</v>
      </c>
      <c r="D14" s="7">
        <v>2024.0</v>
      </c>
      <c r="E14" s="7">
        <v>2024.0</v>
      </c>
      <c r="F14" s="7">
        <v>2024.0</v>
      </c>
      <c r="G14" s="7">
        <v>2024.0</v>
      </c>
      <c r="H14" s="7">
        <v>2024.0</v>
      </c>
      <c r="I14" s="7">
        <v>2024.0</v>
      </c>
      <c r="J14" s="7">
        <v>2024.0</v>
      </c>
      <c r="K14" s="7">
        <v>2024.0</v>
      </c>
      <c r="L14" s="7">
        <v>2024.0</v>
      </c>
      <c r="M14" s="7">
        <v>2024.0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22</v>
      </c>
      <c r="B15" s="9" t="s">
        <v>3</v>
      </c>
      <c r="C15" s="9" t="s">
        <v>4</v>
      </c>
      <c r="D15" s="9" t="s">
        <v>5</v>
      </c>
      <c r="E15" s="8" t="s">
        <v>6</v>
      </c>
      <c r="F15" s="8" t="s">
        <v>7</v>
      </c>
      <c r="G15" s="8" t="s">
        <v>8</v>
      </c>
      <c r="H15" s="8" t="s">
        <v>9</v>
      </c>
      <c r="I15" s="8" t="s">
        <v>10</v>
      </c>
      <c r="J15" s="8" t="s">
        <v>11</v>
      </c>
      <c r="K15" s="8" t="s">
        <v>12</v>
      </c>
      <c r="L15" s="8" t="s">
        <v>13</v>
      </c>
      <c r="M15" s="8" t="s">
        <v>14</v>
      </c>
      <c r="N15" s="10" t="s">
        <v>15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0" t="s">
        <v>23</v>
      </c>
      <c r="B16" s="31"/>
      <c r="C16" s="31"/>
      <c r="D16" s="31"/>
      <c r="E16" s="31"/>
      <c r="F16" s="31">
        <v>0.0</v>
      </c>
      <c r="G16" s="31">
        <v>0.0</v>
      </c>
      <c r="H16" s="31">
        <v>0.0</v>
      </c>
      <c r="I16" s="31">
        <v>0.0</v>
      </c>
      <c r="J16" s="31">
        <v>0.0</v>
      </c>
      <c r="K16" s="31">
        <v>100.0</v>
      </c>
      <c r="L16" s="31">
        <v>0.0</v>
      </c>
      <c r="M16" s="31">
        <v>0.0</v>
      </c>
      <c r="N16" s="32">
        <f t="shared" ref="N16:N27" si="5">SUM(B16:M16)</f>
        <v>100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 t="s">
        <v>24</v>
      </c>
      <c r="B17" s="31"/>
      <c r="C17" s="31"/>
      <c r="D17" s="31"/>
      <c r="E17" s="31"/>
      <c r="F17" s="31">
        <v>0.0</v>
      </c>
      <c r="G17" s="31">
        <v>0.0</v>
      </c>
      <c r="H17" s="31">
        <v>0.0</v>
      </c>
      <c r="I17" s="31">
        <v>0.0</v>
      </c>
      <c r="J17" s="31">
        <v>0.0</v>
      </c>
      <c r="K17" s="21">
        <v>975.5</v>
      </c>
      <c r="L17" s="13">
        <v>611.84</v>
      </c>
      <c r="M17" s="13">
        <v>562.36</v>
      </c>
      <c r="N17" s="32">
        <f t="shared" si="5"/>
        <v>2149.7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4" t="s">
        <v>25</v>
      </c>
      <c r="B18" s="31"/>
      <c r="C18" s="31"/>
      <c r="D18" s="31"/>
      <c r="E18" s="31"/>
      <c r="F18" s="31">
        <v>5032.89</v>
      </c>
      <c r="G18" s="31">
        <v>2616.7</v>
      </c>
      <c r="H18" s="31">
        <v>20357.79</v>
      </c>
      <c r="I18" s="31">
        <v>37199.78</v>
      </c>
      <c r="J18" s="31">
        <v>29584.34</v>
      </c>
      <c r="K18" s="21">
        <v>36767.06</v>
      </c>
      <c r="L18" s="13">
        <v>28701.36</v>
      </c>
      <c r="M18" s="13">
        <v>17500.42</v>
      </c>
      <c r="N18" s="32">
        <f t="shared" si="5"/>
        <v>177760.34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3" t="s">
        <v>26</v>
      </c>
      <c r="B19" s="31"/>
      <c r="C19" s="31"/>
      <c r="D19" s="31"/>
      <c r="E19" s="31"/>
      <c r="F19" s="31">
        <v>0.0</v>
      </c>
      <c r="G19" s="31">
        <v>0.0</v>
      </c>
      <c r="H19" s="31">
        <v>0.0</v>
      </c>
      <c r="I19" s="31">
        <v>0.0</v>
      </c>
      <c r="J19" s="31">
        <v>0.0</v>
      </c>
      <c r="K19" s="31">
        <v>0.0</v>
      </c>
      <c r="L19" s="31">
        <v>0.0</v>
      </c>
      <c r="M19" s="31">
        <v>0.0</v>
      </c>
      <c r="N19" s="32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4" t="s">
        <v>27</v>
      </c>
      <c r="B20" s="31"/>
      <c r="C20" s="31"/>
      <c r="D20" s="31"/>
      <c r="E20" s="31"/>
      <c r="F20" s="31">
        <v>0.0</v>
      </c>
      <c r="G20" s="31">
        <v>0.0</v>
      </c>
      <c r="H20" s="31">
        <v>0.0</v>
      </c>
      <c r="I20" s="31">
        <v>0.0</v>
      </c>
      <c r="J20" s="31">
        <v>0.0</v>
      </c>
      <c r="K20" s="31">
        <v>0.0</v>
      </c>
      <c r="L20" s="31">
        <v>0.0</v>
      </c>
      <c r="M20" s="31">
        <v>0.0</v>
      </c>
      <c r="N20" s="32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5" t="s">
        <v>28</v>
      </c>
      <c r="B21" s="31"/>
      <c r="C21" s="31"/>
      <c r="D21" s="31"/>
      <c r="E21" s="31"/>
      <c r="F21" s="36">
        <v>0.0</v>
      </c>
      <c r="G21" s="36">
        <v>0.0</v>
      </c>
      <c r="H21" s="36">
        <v>0.0</v>
      </c>
      <c r="I21" s="36">
        <v>0.0</v>
      </c>
      <c r="J21" s="36">
        <v>0.0</v>
      </c>
      <c r="K21" s="36">
        <v>0.0</v>
      </c>
      <c r="L21" s="36">
        <v>0.0</v>
      </c>
      <c r="M21" s="36">
        <v>0.0</v>
      </c>
      <c r="N21" s="32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 t="s">
        <v>29</v>
      </c>
      <c r="B22" s="31"/>
      <c r="C22" s="31"/>
      <c r="D22" s="31"/>
      <c r="E22" s="31"/>
      <c r="F22" s="31">
        <v>0.0</v>
      </c>
      <c r="G22" s="31">
        <v>0.0</v>
      </c>
      <c r="H22" s="31">
        <v>0.0</v>
      </c>
      <c r="I22" s="31">
        <v>0.0</v>
      </c>
      <c r="J22" s="31">
        <v>0.0</v>
      </c>
      <c r="K22" s="31">
        <v>0.0</v>
      </c>
      <c r="L22" s="31">
        <v>0.0</v>
      </c>
      <c r="M22" s="37">
        <v>0.0</v>
      </c>
      <c r="N22" s="32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 t="s">
        <v>30</v>
      </c>
      <c r="B23" s="31"/>
      <c r="C23" s="31"/>
      <c r="D23" s="31"/>
      <c r="E23" s="31"/>
      <c r="F23" s="31">
        <v>16.8</v>
      </c>
      <c r="G23" s="31">
        <v>237.61</v>
      </c>
      <c r="H23" s="31">
        <v>116.31</v>
      </c>
      <c r="I23" s="31">
        <v>287.5</v>
      </c>
      <c r="J23" s="31">
        <v>535.27</v>
      </c>
      <c r="K23" s="31">
        <v>523.92</v>
      </c>
      <c r="L23" s="31">
        <v>550.73</v>
      </c>
      <c r="M23" s="37">
        <v>738.89</v>
      </c>
      <c r="N23" s="32">
        <f t="shared" si="5"/>
        <v>3007.03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 t="s">
        <v>31</v>
      </c>
      <c r="B24" s="31"/>
      <c r="C24" s="31"/>
      <c r="D24" s="31"/>
      <c r="E24" s="31"/>
      <c r="F24" s="31">
        <v>395.75</v>
      </c>
      <c r="G24" s="31">
        <v>395.5</v>
      </c>
      <c r="H24" s="31">
        <v>395.5</v>
      </c>
      <c r="I24" s="31">
        <v>90.4</v>
      </c>
      <c r="J24" s="31">
        <v>113.0</v>
      </c>
      <c r="K24" s="21">
        <v>158.2</v>
      </c>
      <c r="L24" s="13">
        <v>169.5</v>
      </c>
      <c r="M24" s="13">
        <v>169.5</v>
      </c>
      <c r="N24" s="32">
        <f t="shared" si="5"/>
        <v>1887.35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8" t="s">
        <v>32</v>
      </c>
      <c r="B25" s="31"/>
      <c r="C25" s="31"/>
      <c r="D25" s="31"/>
      <c r="E25" s="31"/>
      <c r="F25" s="31">
        <v>0.0</v>
      </c>
      <c r="G25" s="31">
        <v>0.0</v>
      </c>
      <c r="H25" s="31">
        <v>0.0</v>
      </c>
      <c r="I25" s="31">
        <v>0.0</v>
      </c>
      <c r="J25" s="31">
        <v>0.0</v>
      </c>
      <c r="K25" s="31">
        <v>0.0</v>
      </c>
      <c r="L25" s="31">
        <v>0.0</v>
      </c>
      <c r="M25" s="31">
        <v>0.0</v>
      </c>
      <c r="N25" s="32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5" t="s">
        <v>33</v>
      </c>
      <c r="B26" s="31"/>
      <c r="C26" s="31"/>
      <c r="D26" s="31"/>
      <c r="E26" s="31"/>
      <c r="F26" s="31">
        <v>0.0</v>
      </c>
      <c r="G26" s="31">
        <v>0.0</v>
      </c>
      <c r="H26" s="31">
        <v>0.0</v>
      </c>
      <c r="I26" s="31">
        <v>0.0</v>
      </c>
      <c r="J26" s="31">
        <v>0.0</v>
      </c>
      <c r="K26" s="31">
        <v>0.0</v>
      </c>
      <c r="L26" s="31">
        <v>0.0</v>
      </c>
      <c r="M26" s="31">
        <v>0.0</v>
      </c>
      <c r="N26" s="32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4" t="s">
        <v>34</v>
      </c>
      <c r="B27" s="31"/>
      <c r="C27" s="31"/>
      <c r="D27" s="31"/>
      <c r="E27" s="31"/>
      <c r="F27" s="31">
        <v>0.0</v>
      </c>
      <c r="G27" s="31">
        <v>0.0</v>
      </c>
      <c r="H27" s="31">
        <v>0.0</v>
      </c>
      <c r="I27" s="31">
        <v>0.0</v>
      </c>
      <c r="J27" s="31">
        <v>0.0</v>
      </c>
      <c r="K27" s="31">
        <v>0.0</v>
      </c>
      <c r="L27" s="31">
        <v>0.0</v>
      </c>
      <c r="M27" s="31">
        <v>0.0</v>
      </c>
      <c r="N27" s="32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9" t="s">
        <v>35</v>
      </c>
      <c r="B28" s="36"/>
      <c r="C28" s="36"/>
      <c r="D28" s="36"/>
      <c r="E28" s="36"/>
      <c r="F28" s="36">
        <v>29.16</v>
      </c>
      <c r="G28" s="36">
        <v>0.0</v>
      </c>
      <c r="H28" s="36">
        <v>271.14</v>
      </c>
      <c r="I28" s="36">
        <v>221.37</v>
      </c>
      <c r="J28" s="36">
        <v>353.83</v>
      </c>
      <c r="K28" s="36">
        <v>240.15</v>
      </c>
      <c r="L28" s="36">
        <v>1149.77</v>
      </c>
      <c r="M28" s="36">
        <v>2069.0</v>
      </c>
      <c r="N28" s="40">
        <v>0.0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9" t="s">
        <v>36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32">
        <f t="shared" ref="N29:N30" si="7">SUM(B29:M29)</f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 t="s">
        <v>37</v>
      </c>
      <c r="B30" s="42">
        <f t="shared" ref="B30:M30" si="6">SUM(B16:B29)</f>
        <v>0</v>
      </c>
      <c r="C30" s="42">
        <f t="shared" si="6"/>
        <v>0</v>
      </c>
      <c r="D30" s="42">
        <f t="shared" si="6"/>
        <v>0</v>
      </c>
      <c r="E30" s="42">
        <f t="shared" si="6"/>
        <v>0</v>
      </c>
      <c r="F30" s="42">
        <f t="shared" si="6"/>
        <v>5474.6</v>
      </c>
      <c r="G30" s="42">
        <f t="shared" si="6"/>
        <v>3249.81</v>
      </c>
      <c r="H30" s="42">
        <f t="shared" si="6"/>
        <v>21140.74</v>
      </c>
      <c r="I30" s="42">
        <f t="shared" si="6"/>
        <v>37799.05</v>
      </c>
      <c r="J30" s="42">
        <f t="shared" si="6"/>
        <v>30586.44</v>
      </c>
      <c r="K30" s="42">
        <f t="shared" si="6"/>
        <v>38764.83</v>
      </c>
      <c r="L30" s="42">
        <f t="shared" si="6"/>
        <v>31183.2</v>
      </c>
      <c r="M30" s="42">
        <f t="shared" si="6"/>
        <v>21040.17</v>
      </c>
      <c r="N30" s="43">
        <f t="shared" si="7"/>
        <v>189238.84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4"/>
      <c r="F31" s="44"/>
      <c r="G31" s="44"/>
      <c r="H31" s="44"/>
      <c r="I31" s="44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38</v>
      </c>
      <c r="B32" s="9" t="s">
        <v>3</v>
      </c>
      <c r="C32" s="9" t="s">
        <v>4</v>
      </c>
      <c r="D32" s="9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8" t="s">
        <v>10</v>
      </c>
      <c r="J32" s="8" t="s">
        <v>11</v>
      </c>
      <c r="K32" s="8" t="s">
        <v>12</v>
      </c>
      <c r="L32" s="8" t="s">
        <v>13</v>
      </c>
      <c r="M32" s="8" t="s">
        <v>14</v>
      </c>
      <c r="N32" s="45" t="s">
        <v>39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2" t="s">
        <v>40</v>
      </c>
      <c r="B33" s="46">
        <f t="shared" ref="B33:M33" si="8">MINUS(B12,B30)</f>
        <v>0</v>
      </c>
      <c r="C33" s="46">
        <f t="shared" si="8"/>
        <v>0</v>
      </c>
      <c r="D33" s="46">
        <f t="shared" si="8"/>
        <v>0</v>
      </c>
      <c r="E33" s="46">
        <f t="shared" si="8"/>
        <v>0</v>
      </c>
      <c r="F33" s="46">
        <f t="shared" si="8"/>
        <v>671.55</v>
      </c>
      <c r="G33" s="46">
        <f t="shared" si="8"/>
        <v>4676.2</v>
      </c>
      <c r="H33" s="46">
        <f t="shared" si="8"/>
        <v>39515.9</v>
      </c>
      <c r="I33" s="46">
        <f t="shared" si="8"/>
        <v>35135.79</v>
      </c>
      <c r="J33" s="46">
        <f t="shared" si="8"/>
        <v>20104.55</v>
      </c>
      <c r="K33" s="46">
        <f t="shared" si="8"/>
        <v>11000.27</v>
      </c>
      <c r="L33" s="46">
        <f t="shared" si="8"/>
        <v>8861.87</v>
      </c>
      <c r="M33" s="46">
        <f t="shared" si="8"/>
        <v>2897.72</v>
      </c>
      <c r="N33" s="47">
        <f>SUM(B33:M33)</f>
        <v>122863.85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9" t="s">
        <v>41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25</v>
      </c>
      <c r="B37" s="50">
        <f>SUM(N18)</f>
        <v>177760.34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42</v>
      </c>
      <c r="B38" s="50">
        <f>SUM(N17)</f>
        <v>2149.7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43</v>
      </c>
      <c r="B39" s="51">
        <f>sum(N16)</f>
        <v>100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26</v>
      </c>
      <c r="B40" s="50">
        <f>SUM(N19)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27</v>
      </c>
      <c r="B41" s="50">
        <f>sum(N20)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4"/>
      <c r="B47" s="5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4"/>
      <c r="B48" s="5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4"/>
      <c r="B50" s="5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4"/>
      <c r="B51" s="5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0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5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60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0" t="s">
        <v>15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16</v>
      </c>
      <c r="B5" s="61"/>
      <c r="C5" s="62"/>
      <c r="D5" s="63"/>
      <c r="E5" s="62"/>
      <c r="F5" s="62"/>
      <c r="G5" s="64"/>
      <c r="H5" s="65"/>
      <c r="I5" s="66"/>
      <c r="J5" s="67"/>
      <c r="K5" s="65"/>
      <c r="L5" s="64"/>
      <c r="M5" s="64"/>
      <c r="N5" s="68">
        <f t="shared" ref="N5:N7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17</v>
      </c>
      <c r="B6" s="61"/>
      <c r="C6" s="62"/>
      <c r="D6" s="63"/>
      <c r="E6" s="62"/>
      <c r="F6" s="63"/>
      <c r="G6" s="62"/>
      <c r="H6" s="64"/>
      <c r="I6" s="64"/>
      <c r="J6" s="20"/>
      <c r="K6" s="69"/>
      <c r="L6" s="64"/>
      <c r="M6" s="64"/>
      <c r="N6" s="68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18</v>
      </c>
      <c r="B7" s="23">
        <v>0.0</v>
      </c>
      <c r="C7" s="70">
        <v>0.0</v>
      </c>
      <c r="D7" s="71">
        <v>0.0</v>
      </c>
      <c r="E7" s="70">
        <v>0.0</v>
      </c>
      <c r="F7" s="70">
        <v>0.0</v>
      </c>
      <c r="G7" s="72">
        <v>0.0</v>
      </c>
      <c r="H7" s="73">
        <v>0.0</v>
      </c>
      <c r="I7" s="73">
        <v>0.0</v>
      </c>
      <c r="J7" s="74">
        <v>0.0</v>
      </c>
      <c r="K7" s="73">
        <v>0.0</v>
      </c>
      <c r="L7" s="72">
        <v>0.0</v>
      </c>
      <c r="M7" s="72">
        <v>0.0</v>
      </c>
      <c r="N7" s="2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2023.0</v>
      </c>
      <c r="C9" s="7">
        <v>2023.0</v>
      </c>
      <c r="D9" s="7">
        <v>2023.0</v>
      </c>
      <c r="E9" s="7">
        <v>2023.0</v>
      </c>
      <c r="F9" s="7">
        <v>2023.0</v>
      </c>
      <c r="G9" s="7">
        <v>2023.0</v>
      </c>
      <c r="H9" s="7">
        <v>2023.0</v>
      </c>
      <c r="I9" s="7">
        <v>2023.0</v>
      </c>
      <c r="J9" s="7">
        <v>2023.0</v>
      </c>
      <c r="K9" s="7">
        <v>2023.0</v>
      </c>
      <c r="L9" s="7">
        <v>2023.0</v>
      </c>
      <c r="M9" s="7">
        <v>2023.0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19</v>
      </c>
      <c r="B10" s="9" t="s">
        <v>3</v>
      </c>
      <c r="C10" s="9" t="s">
        <v>4</v>
      </c>
      <c r="D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0" t="s">
        <v>15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20</v>
      </c>
      <c r="B11" s="62"/>
      <c r="C11" s="62"/>
      <c r="D11" s="62"/>
      <c r="E11" s="62"/>
      <c r="F11" s="62"/>
      <c r="G11" s="62"/>
      <c r="H11" s="75"/>
      <c r="I11" s="62"/>
      <c r="J11" s="62"/>
      <c r="K11" s="69"/>
      <c r="L11" s="63"/>
      <c r="M11" s="76"/>
      <c r="N11" s="77">
        <f t="shared" ref="N11:N12" si="3">SUM(B11:M11)</f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21</v>
      </c>
      <c r="B12" s="78">
        <f t="shared" ref="B12:M12" si="2">MINUS(B7,B11)</f>
        <v>0</v>
      </c>
      <c r="C12" s="78">
        <f t="shared" si="2"/>
        <v>0</v>
      </c>
      <c r="D12" s="78">
        <f t="shared" si="2"/>
        <v>0</v>
      </c>
      <c r="E12" s="78">
        <f t="shared" si="2"/>
        <v>0</v>
      </c>
      <c r="F12" s="78">
        <f t="shared" si="2"/>
        <v>0</v>
      </c>
      <c r="G12" s="78">
        <f t="shared" si="2"/>
        <v>0</v>
      </c>
      <c r="H12" s="78">
        <f t="shared" si="2"/>
        <v>0</v>
      </c>
      <c r="I12" s="78">
        <f t="shared" si="2"/>
        <v>0</v>
      </c>
      <c r="J12" s="78">
        <f t="shared" si="2"/>
        <v>0</v>
      </c>
      <c r="K12" s="78">
        <f t="shared" si="2"/>
        <v>0</v>
      </c>
      <c r="L12" s="78">
        <f t="shared" si="2"/>
        <v>0</v>
      </c>
      <c r="M12" s="78">
        <f t="shared" si="2"/>
        <v>0</v>
      </c>
      <c r="N12" s="79">
        <f t="shared" si="3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2023.0</v>
      </c>
      <c r="C14" s="7">
        <v>2023.0</v>
      </c>
      <c r="D14" s="7">
        <v>2023.0</v>
      </c>
      <c r="E14" s="7">
        <v>2023.0</v>
      </c>
      <c r="F14" s="7">
        <v>2023.0</v>
      </c>
      <c r="G14" s="7">
        <v>2023.0</v>
      </c>
      <c r="H14" s="7">
        <v>2023.0</v>
      </c>
      <c r="I14" s="7">
        <v>2023.0</v>
      </c>
      <c r="J14" s="7">
        <v>2023.0</v>
      </c>
      <c r="K14" s="7">
        <v>2023.0</v>
      </c>
      <c r="L14" s="7">
        <v>2023.0</v>
      </c>
      <c r="M14" s="7">
        <v>2023.0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22</v>
      </c>
      <c r="B15" s="9" t="s">
        <v>3</v>
      </c>
      <c r="C15" s="9" t="s">
        <v>4</v>
      </c>
      <c r="D15" s="9" t="s">
        <v>5</v>
      </c>
      <c r="E15" s="8" t="s">
        <v>6</v>
      </c>
      <c r="F15" s="8" t="s">
        <v>7</v>
      </c>
      <c r="G15" s="8" t="s">
        <v>8</v>
      </c>
      <c r="H15" s="8" t="s">
        <v>9</v>
      </c>
      <c r="I15" s="8" t="s">
        <v>10</v>
      </c>
      <c r="J15" s="8" t="s">
        <v>11</v>
      </c>
      <c r="K15" s="8" t="s">
        <v>12</v>
      </c>
      <c r="L15" s="8" t="s">
        <v>13</v>
      </c>
      <c r="M15" s="8" t="s">
        <v>14</v>
      </c>
      <c r="N15" s="10" t="s">
        <v>15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0" t="s">
        <v>23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1">
        <f t="shared" ref="N16:N29" si="4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 t="s">
        <v>24</v>
      </c>
      <c r="B17" s="80"/>
      <c r="C17" s="80"/>
      <c r="D17" s="80"/>
      <c r="E17" s="80"/>
      <c r="F17" s="80"/>
      <c r="G17" s="80"/>
      <c r="H17" s="80"/>
      <c r="I17" s="80"/>
      <c r="J17" s="80"/>
      <c r="K17" s="82"/>
      <c r="L17" s="83"/>
      <c r="M17" s="83"/>
      <c r="N17" s="81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4" t="s">
        <v>25</v>
      </c>
      <c r="B18" s="80"/>
      <c r="C18" s="80"/>
      <c r="D18" s="80"/>
      <c r="E18" s="80"/>
      <c r="F18" s="80"/>
      <c r="G18" s="80"/>
      <c r="H18" s="80"/>
      <c r="I18" s="80"/>
      <c r="J18" s="80"/>
      <c r="K18" s="82"/>
      <c r="L18" s="84"/>
      <c r="M18" s="84"/>
      <c r="N18" s="81">
        <f t="shared" si="4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3" t="s">
        <v>26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4" t="s">
        <v>27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5" t="s">
        <v>28</v>
      </c>
      <c r="B21" s="80"/>
      <c r="C21" s="80"/>
      <c r="D21" s="80"/>
      <c r="E21" s="80"/>
      <c r="F21" s="85"/>
      <c r="G21" s="85"/>
      <c r="H21" s="85"/>
      <c r="I21" s="85"/>
      <c r="J21" s="85"/>
      <c r="K21" s="85"/>
      <c r="L21" s="85"/>
      <c r="M21" s="85"/>
      <c r="N21" s="81">
        <f t="shared" si="4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 t="s">
        <v>44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6"/>
      <c r="N22" s="81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5" t="s">
        <v>45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6"/>
      <c r="N23" s="81">
        <f t="shared" si="4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 t="s">
        <v>31</v>
      </c>
      <c r="B24" s="80"/>
      <c r="C24" s="80"/>
      <c r="D24" s="80"/>
      <c r="E24" s="80"/>
      <c r="F24" s="80"/>
      <c r="G24" s="80"/>
      <c r="H24" s="80"/>
      <c r="I24" s="80"/>
      <c r="J24" s="80"/>
      <c r="K24" s="82"/>
      <c r="L24" s="87"/>
      <c r="M24" s="87"/>
      <c r="N24" s="81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8" t="s">
        <v>46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>
        <f t="shared" si="4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5" t="s">
        <v>33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1">
        <f t="shared" si="4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4" t="s">
        <v>34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1">
        <f t="shared" si="4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9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1">
        <f t="shared" si="4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2" t="s">
        <v>37</v>
      </c>
      <c r="B29" s="46">
        <f t="shared" ref="B29:M29" si="5">SUM(B16:B28)</f>
        <v>0</v>
      </c>
      <c r="C29" s="46">
        <f t="shared" si="5"/>
        <v>0</v>
      </c>
      <c r="D29" s="46">
        <f t="shared" si="5"/>
        <v>0</v>
      </c>
      <c r="E29" s="46">
        <f t="shared" si="5"/>
        <v>0</v>
      </c>
      <c r="F29" s="46">
        <f t="shared" si="5"/>
        <v>0</v>
      </c>
      <c r="G29" s="46">
        <f t="shared" si="5"/>
        <v>0</v>
      </c>
      <c r="H29" s="46">
        <f t="shared" si="5"/>
        <v>0</v>
      </c>
      <c r="I29" s="46">
        <f t="shared" si="5"/>
        <v>0</v>
      </c>
      <c r="J29" s="46">
        <f t="shared" si="5"/>
        <v>0</v>
      </c>
      <c r="K29" s="46">
        <f t="shared" si="5"/>
        <v>0</v>
      </c>
      <c r="L29" s="46">
        <f t="shared" si="5"/>
        <v>0</v>
      </c>
      <c r="M29" s="46">
        <f t="shared" si="5"/>
        <v>0</v>
      </c>
      <c r="N29" s="47">
        <f t="shared" si="4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/>
      <c r="B30" s="6"/>
      <c r="C30" s="6"/>
      <c r="D30" s="6"/>
      <c r="E30" s="44"/>
      <c r="F30" s="44"/>
      <c r="G30" s="44"/>
      <c r="H30" s="44"/>
      <c r="I30" s="44"/>
      <c r="J30" s="6"/>
      <c r="K30" s="6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38</v>
      </c>
      <c r="B31" s="9" t="s">
        <v>3</v>
      </c>
      <c r="C31" s="9" t="s">
        <v>4</v>
      </c>
      <c r="D31" s="9" t="s">
        <v>5</v>
      </c>
      <c r="E31" s="8" t="s">
        <v>6</v>
      </c>
      <c r="F31" s="8" t="s">
        <v>7</v>
      </c>
      <c r="G31" s="8" t="s">
        <v>8</v>
      </c>
      <c r="H31" s="8" t="s">
        <v>9</v>
      </c>
      <c r="I31" s="8" t="s">
        <v>10</v>
      </c>
      <c r="J31" s="8" t="s">
        <v>11</v>
      </c>
      <c r="K31" s="8" t="s">
        <v>12</v>
      </c>
      <c r="L31" s="8" t="s">
        <v>13</v>
      </c>
      <c r="M31" s="8" t="s">
        <v>14</v>
      </c>
      <c r="N31" s="45" t="s">
        <v>39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2" t="s">
        <v>40</v>
      </c>
      <c r="B32" s="46">
        <f t="shared" ref="B32:M32" si="6">MINUS(B12,B29)</f>
        <v>0</v>
      </c>
      <c r="C32" s="46">
        <f t="shared" si="6"/>
        <v>0</v>
      </c>
      <c r="D32" s="46">
        <f t="shared" si="6"/>
        <v>0</v>
      </c>
      <c r="E32" s="46">
        <f t="shared" si="6"/>
        <v>0</v>
      </c>
      <c r="F32" s="46">
        <f t="shared" si="6"/>
        <v>0</v>
      </c>
      <c r="G32" s="46">
        <f t="shared" si="6"/>
        <v>0</v>
      </c>
      <c r="H32" s="46">
        <f t="shared" si="6"/>
        <v>0</v>
      </c>
      <c r="I32" s="46">
        <f t="shared" si="6"/>
        <v>0</v>
      </c>
      <c r="J32" s="46">
        <f t="shared" si="6"/>
        <v>0</v>
      </c>
      <c r="K32" s="46">
        <f t="shared" si="6"/>
        <v>0</v>
      </c>
      <c r="L32" s="46">
        <f t="shared" si="6"/>
        <v>0</v>
      </c>
      <c r="M32" s="46">
        <f t="shared" si="6"/>
        <v>0</v>
      </c>
      <c r="N32" s="47">
        <f>SUM(B32:M32)</f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49" t="s">
        <v>41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 t="s">
        <v>25</v>
      </c>
      <c r="B36" s="50">
        <f>SUM(N18)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42</v>
      </c>
      <c r="B37" s="50">
        <f>SUM(N17)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7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43</v>
      </c>
      <c r="B38" s="51">
        <f>sum(N16)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26</v>
      </c>
      <c r="B39" s="50">
        <f>SUM(N19)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" t="s">
        <v>27</v>
      </c>
      <c r="B40" s="50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5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44"/>
      <c r="B46" s="5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4"/>
      <c r="B47" s="5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4"/>
      <c r="B49" s="5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44"/>
      <c r="B50" s="5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autoFilter ref="$L$20:$L$29"/>
  <mergeCells count="1">
    <mergeCell ref="A35:B3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