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threadedComments/threadedComment1.xml" ContentType="application/vnd.ms-excel.threaded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defaultThemeVersion="124226"/>
  <mc:AlternateContent xmlns:mc="http://schemas.openxmlformats.org/markup-compatibility/2006">
    <mc:Choice Requires="x15">
      <x15ac:absPath xmlns:x15ac="http://schemas.microsoft.com/office/spreadsheetml/2010/11/ac" url="C:\Users\lenae\Desktop\"/>
    </mc:Choice>
  </mc:AlternateContent>
  <xr:revisionPtr revIDLastSave="0" documentId="8_{BD742142-6351-4C82-85B1-B744607F5E6E}" xr6:coauthVersionLast="47" xr6:coauthVersionMax="47" xr10:uidLastSave="{00000000-0000-0000-0000-000000000000}"/>
  <bookViews>
    <workbookView xWindow="-110" yWindow="-110" windowWidth="19420" windowHeight="10420" firstSheet="7" activeTab="7" xr2:uid="{1D477920-8F75-4BB1-961A-7FB264EB98F4}"/>
  </bookViews>
  <sheets>
    <sheet name="Content" sheetId="7" r:id="rId1"/>
    <sheet name="Input + read me" sheetId="8" r:id="rId2"/>
    <sheet name="Checklist" sheetId="9" r:id="rId3"/>
    <sheet name="Principles of budgeting" sheetId="10" r:id="rId4"/>
    <sheet name="Short narrative" sheetId="11" r:id="rId5"/>
    <sheet name="Workplan 2022 - 2026" sheetId="14" r:id="rId6"/>
    <sheet name="Transfer plan 2022" sheetId="17" r:id="rId7"/>
    <sheet name="Digni LTB 2022- 2026" sheetId="29" r:id="rId8"/>
    <sheet name="Digni budget &amp; accounts 2022" sheetId="30" r:id="rId9"/>
    <sheet name="Explanations 2022" sheetId="26" r:id="rId10"/>
    <sheet name="Operating + audit costs" sheetId="31" r:id="rId11"/>
    <sheet name="Activity budget" sheetId="6" r:id="rId12"/>
    <sheet name="Capital expenses" sheetId="33" r:id="rId13"/>
    <sheet name="Staff expenses" sheetId="16" r:id="rId14"/>
    <sheet name="Own contribution - inkind" sheetId="19" r:id="rId15"/>
    <sheet name="Fixed asset list " sheetId="35" r:id="rId16"/>
    <sheet name="Reporting notes  and balance" sheetId="34" r:id="rId17"/>
  </sheets>
  <definedNames>
    <definedName name="_xlnm._FilterDatabase" localSheetId="11" hidden="1">'Activity budget'!$A$11:$L$123</definedName>
    <definedName name="_xlnm._FilterDatabase" localSheetId="15" hidden="1">'Fixed asset list '!$A$8:$L$150</definedName>
    <definedName name="DIGNI_LTB_2022_2026">Content!$B$10</definedName>
    <definedName name="DiIGNI_budget_2022">Content!$B$11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4" i="16" l="1"/>
  <c r="I14" i="16"/>
  <c r="Q52" i="16"/>
  <c r="AM344" i="6"/>
  <c r="AN344" i="6"/>
  <c r="P639" i="6"/>
  <c r="Q639" i="6"/>
  <c r="R5" i="34"/>
  <c r="R6" i="34"/>
  <c r="R7" i="34"/>
  <c r="R8" i="34"/>
  <c r="R9" i="34"/>
  <c r="R10" i="34"/>
  <c r="R4" i="34"/>
  <c r="J5" i="34"/>
  <c r="J6" i="34"/>
  <c r="J7" i="34"/>
  <c r="J8" i="34"/>
  <c r="J9" i="34"/>
  <c r="J10" i="34"/>
  <c r="J4" i="34"/>
  <c r="BA710" i="6"/>
  <c r="BA709" i="6"/>
  <c r="BA708" i="6"/>
  <c r="AZ694" i="6"/>
  <c r="AY694" i="6"/>
  <c r="BA693" i="6"/>
  <c r="BA692" i="6"/>
  <c r="BA691" i="6"/>
  <c r="BA690" i="6"/>
  <c r="BA689" i="6"/>
  <c r="BA688" i="6"/>
  <c r="BA687" i="6"/>
  <c r="BA686" i="6"/>
  <c r="BA685" i="6"/>
  <c r="BA684" i="6"/>
  <c r="BA683" i="6"/>
  <c r="BA682" i="6"/>
  <c r="BA681" i="6"/>
  <c r="BA680" i="6"/>
  <c r="BA679" i="6"/>
  <c r="BA678" i="6"/>
  <c r="AZ676" i="6"/>
  <c r="AY676" i="6"/>
  <c r="BA675" i="6"/>
  <c r="BA674" i="6"/>
  <c r="BA673" i="6"/>
  <c r="BA672" i="6"/>
  <c r="BA671" i="6"/>
  <c r="BA670" i="6"/>
  <c r="BA669" i="6"/>
  <c r="BA668" i="6"/>
  <c r="BA667" i="6"/>
  <c r="BA666" i="6"/>
  <c r="BA665" i="6"/>
  <c r="BA664" i="6"/>
  <c r="BA663" i="6"/>
  <c r="BA662" i="6"/>
  <c r="BA661" i="6"/>
  <c r="BA660" i="6"/>
  <c r="AZ657" i="6"/>
  <c r="AY657" i="6"/>
  <c r="BA656" i="6"/>
  <c r="BA655" i="6"/>
  <c r="BA654" i="6"/>
  <c r="BA653" i="6"/>
  <c r="BA652" i="6"/>
  <c r="BA651" i="6"/>
  <c r="BA650" i="6"/>
  <c r="BA649" i="6"/>
  <c r="BA648" i="6"/>
  <c r="BA647" i="6"/>
  <c r="BA646" i="6"/>
  <c r="BA645" i="6"/>
  <c r="BA644" i="6"/>
  <c r="BA643" i="6"/>
  <c r="BA642" i="6"/>
  <c r="BA641" i="6"/>
  <c r="AZ639" i="6"/>
  <c r="AY639" i="6"/>
  <c r="BA638" i="6"/>
  <c r="BA637" i="6"/>
  <c r="BA636" i="6"/>
  <c r="BA635" i="6"/>
  <c r="BA634" i="6"/>
  <c r="BA633" i="6"/>
  <c r="BA632" i="6"/>
  <c r="BA631" i="6"/>
  <c r="BA630" i="6"/>
  <c r="BA629" i="6"/>
  <c r="BA628" i="6"/>
  <c r="BA627" i="6"/>
  <c r="BA626" i="6"/>
  <c r="BA625" i="6"/>
  <c r="BA624" i="6"/>
  <c r="BA623" i="6"/>
  <c r="AZ620" i="6"/>
  <c r="AY620" i="6"/>
  <c r="BA619" i="6"/>
  <c r="BA618" i="6"/>
  <c r="BA617" i="6"/>
  <c r="BA616" i="6"/>
  <c r="BA615" i="6"/>
  <c r="BA614" i="6"/>
  <c r="BA613" i="6"/>
  <c r="BA612" i="6"/>
  <c r="BA611" i="6"/>
  <c r="BA610" i="6"/>
  <c r="BA609" i="6"/>
  <c r="BA608" i="6"/>
  <c r="BA607" i="6"/>
  <c r="BA606" i="6"/>
  <c r="BA605" i="6"/>
  <c r="BA604" i="6"/>
  <c r="AZ602" i="6"/>
  <c r="AZ621" i="6" s="1"/>
  <c r="AY602" i="6"/>
  <c r="BA601" i="6"/>
  <c r="BA600" i="6"/>
  <c r="BA599" i="6"/>
  <c r="BA598" i="6"/>
  <c r="BA597" i="6"/>
  <c r="BA596" i="6"/>
  <c r="BA595" i="6"/>
  <c r="BA594" i="6"/>
  <c r="BA593" i="6"/>
  <c r="BA592" i="6"/>
  <c r="BA591" i="6"/>
  <c r="BA590" i="6"/>
  <c r="BA589" i="6"/>
  <c r="BA588" i="6"/>
  <c r="BA587" i="6"/>
  <c r="BA586" i="6"/>
  <c r="AZ582" i="6"/>
  <c r="AY582" i="6"/>
  <c r="BA581" i="6"/>
  <c r="BA580" i="6"/>
  <c r="BA579" i="6"/>
  <c r="BA578" i="6"/>
  <c r="BA577" i="6"/>
  <c r="BA576" i="6"/>
  <c r="BA575" i="6"/>
  <c r="BA574" i="6"/>
  <c r="BA573" i="6"/>
  <c r="BA572" i="6"/>
  <c r="BA571" i="6"/>
  <c r="BA570" i="6"/>
  <c r="BA569" i="6"/>
  <c r="BA568" i="6"/>
  <c r="BA567" i="6"/>
  <c r="BA566" i="6"/>
  <c r="AZ564" i="6"/>
  <c r="AY564" i="6"/>
  <c r="BA563" i="6"/>
  <c r="BA562" i="6"/>
  <c r="BA561" i="6"/>
  <c r="BA560" i="6"/>
  <c r="BA559" i="6"/>
  <c r="BA558" i="6"/>
  <c r="BA557" i="6"/>
  <c r="BA556" i="6"/>
  <c r="BA555" i="6"/>
  <c r="BA554" i="6"/>
  <c r="BA553" i="6"/>
  <c r="BA552" i="6"/>
  <c r="BA551" i="6"/>
  <c r="BA550" i="6"/>
  <c r="BA549" i="6"/>
  <c r="BA548" i="6"/>
  <c r="AZ546" i="6"/>
  <c r="AY546" i="6"/>
  <c r="BA545" i="6"/>
  <c r="BA544" i="6"/>
  <c r="BA543" i="6"/>
  <c r="BA542" i="6"/>
  <c r="BA541" i="6"/>
  <c r="BA540" i="6"/>
  <c r="BA539" i="6"/>
  <c r="BA538" i="6"/>
  <c r="BA537" i="6"/>
  <c r="BA536" i="6"/>
  <c r="BA535" i="6"/>
  <c r="BA534" i="6"/>
  <c r="BA533" i="6"/>
  <c r="BA532" i="6"/>
  <c r="BA531" i="6"/>
  <c r="BA530" i="6"/>
  <c r="AZ528" i="6"/>
  <c r="AY528" i="6"/>
  <c r="BA527" i="6"/>
  <c r="BA526" i="6"/>
  <c r="BA525" i="6"/>
  <c r="BA524" i="6"/>
  <c r="BA523" i="6"/>
  <c r="BA522" i="6"/>
  <c r="BA521" i="6"/>
  <c r="BA520" i="6"/>
  <c r="BA519" i="6"/>
  <c r="BA518" i="6"/>
  <c r="BA517" i="6"/>
  <c r="BA516" i="6"/>
  <c r="BA515" i="6"/>
  <c r="BA514" i="6"/>
  <c r="BA513" i="6"/>
  <c r="BA512" i="6"/>
  <c r="AZ510" i="6"/>
  <c r="AY510" i="6"/>
  <c r="BA509" i="6"/>
  <c r="BA508" i="6"/>
  <c r="BA507" i="6"/>
  <c r="BA506" i="6"/>
  <c r="BA505" i="6"/>
  <c r="BA504" i="6"/>
  <c r="BA503" i="6"/>
  <c r="BA502" i="6"/>
  <c r="BA501" i="6"/>
  <c r="BA500" i="6"/>
  <c r="BA499" i="6"/>
  <c r="BA498" i="6"/>
  <c r="BA497" i="6"/>
  <c r="BA496" i="6"/>
  <c r="BA495" i="6"/>
  <c r="BA494" i="6"/>
  <c r="AZ490" i="6"/>
  <c r="AY490" i="6"/>
  <c r="BA489" i="6"/>
  <c r="BA488" i="6"/>
  <c r="BA487" i="6"/>
  <c r="BA486" i="6"/>
  <c r="BA485" i="6"/>
  <c r="BA484" i="6"/>
  <c r="BA483" i="6"/>
  <c r="BA482" i="6"/>
  <c r="BA481" i="6"/>
  <c r="BA480" i="6"/>
  <c r="BA479" i="6"/>
  <c r="BA478" i="6"/>
  <c r="BA477" i="6"/>
  <c r="BA476" i="6"/>
  <c r="BA475" i="6"/>
  <c r="BA474" i="6"/>
  <c r="AZ472" i="6"/>
  <c r="AY472" i="6"/>
  <c r="BA471" i="6"/>
  <c r="BA470" i="6"/>
  <c r="BA469" i="6"/>
  <c r="BA468" i="6"/>
  <c r="BA467" i="6"/>
  <c r="BA466" i="6"/>
  <c r="BA465" i="6"/>
  <c r="BA464" i="6"/>
  <c r="BA463" i="6"/>
  <c r="BA462" i="6"/>
  <c r="BA461" i="6"/>
  <c r="BA460" i="6"/>
  <c r="BA459" i="6"/>
  <c r="BA458" i="6"/>
  <c r="BA457" i="6"/>
  <c r="BA456" i="6"/>
  <c r="AZ454" i="6"/>
  <c r="AY454" i="6"/>
  <c r="BA453" i="6"/>
  <c r="BA452" i="6"/>
  <c r="BA451" i="6"/>
  <c r="BA450" i="6"/>
  <c r="BA449" i="6"/>
  <c r="BA448" i="6"/>
  <c r="BA447" i="6"/>
  <c r="BA446" i="6"/>
  <c r="BA445" i="6"/>
  <c r="BA444" i="6"/>
  <c r="BA443" i="6"/>
  <c r="BA442" i="6"/>
  <c r="BA441" i="6"/>
  <c r="BA440" i="6"/>
  <c r="BA439" i="6"/>
  <c r="BA438" i="6"/>
  <c r="AZ436" i="6"/>
  <c r="AY436" i="6"/>
  <c r="BA435" i="6"/>
  <c r="BA434" i="6"/>
  <c r="BA433" i="6"/>
  <c r="BA432" i="6"/>
  <c r="BA431" i="6"/>
  <c r="BA430" i="6"/>
  <c r="BA429" i="6"/>
  <c r="BA428" i="6"/>
  <c r="BA427" i="6"/>
  <c r="BA426" i="6"/>
  <c r="BA425" i="6"/>
  <c r="BA424" i="6"/>
  <c r="BA423" i="6"/>
  <c r="BA422" i="6"/>
  <c r="BA421" i="6"/>
  <c r="BA420" i="6"/>
  <c r="AZ418" i="6"/>
  <c r="AY418" i="6"/>
  <c r="BA417" i="6"/>
  <c r="BA416" i="6"/>
  <c r="BA415" i="6"/>
  <c r="BA414" i="6"/>
  <c r="BA413" i="6"/>
  <c r="BA412" i="6"/>
  <c r="BA411" i="6"/>
  <c r="BA410" i="6"/>
  <c r="BA409" i="6"/>
  <c r="BA408" i="6"/>
  <c r="BA407" i="6"/>
  <c r="BA406" i="6"/>
  <c r="BA405" i="6"/>
  <c r="BA404" i="6"/>
  <c r="BA403" i="6"/>
  <c r="BA402" i="6"/>
  <c r="AZ398" i="6"/>
  <c r="AY398" i="6"/>
  <c r="BA397" i="6"/>
  <c r="BA396" i="6"/>
  <c r="BA395" i="6"/>
  <c r="BA394" i="6"/>
  <c r="BA393" i="6"/>
  <c r="BA392" i="6"/>
  <c r="BA391" i="6"/>
  <c r="BA390" i="6"/>
  <c r="BA389" i="6"/>
  <c r="BA388" i="6"/>
  <c r="BA387" i="6"/>
  <c r="BA386" i="6"/>
  <c r="BA385" i="6"/>
  <c r="BA384" i="6"/>
  <c r="BA383" i="6"/>
  <c r="BA382" i="6"/>
  <c r="AZ380" i="6"/>
  <c r="AY380" i="6"/>
  <c r="BA379" i="6"/>
  <c r="BA378" i="6"/>
  <c r="BA377" i="6"/>
  <c r="BA376" i="6"/>
  <c r="BA375" i="6"/>
  <c r="BA374" i="6"/>
  <c r="BA373" i="6"/>
  <c r="BA372" i="6"/>
  <c r="BA371" i="6"/>
  <c r="BA370" i="6"/>
  <c r="BA369" i="6"/>
  <c r="BA368" i="6"/>
  <c r="BA367" i="6"/>
  <c r="BA366" i="6"/>
  <c r="BA365" i="6"/>
  <c r="BA364" i="6"/>
  <c r="AZ362" i="6"/>
  <c r="AY362" i="6"/>
  <c r="BA361" i="6"/>
  <c r="BA360" i="6"/>
  <c r="BA359" i="6"/>
  <c r="BA358" i="6"/>
  <c r="BA357" i="6"/>
  <c r="BA356" i="6"/>
  <c r="BA355" i="6"/>
  <c r="BA354" i="6"/>
  <c r="BA353" i="6"/>
  <c r="BA352" i="6"/>
  <c r="BA351" i="6"/>
  <c r="BA350" i="6"/>
  <c r="BA349" i="6"/>
  <c r="BA348" i="6"/>
  <c r="BA347" i="6"/>
  <c r="BA346" i="6"/>
  <c r="AZ344" i="6"/>
  <c r="AY344" i="6"/>
  <c r="BA343" i="6"/>
  <c r="BA342" i="6"/>
  <c r="BA341" i="6"/>
  <c r="BA340" i="6"/>
  <c r="BA339" i="6"/>
  <c r="BA338" i="6"/>
  <c r="BA337" i="6"/>
  <c r="BA336" i="6"/>
  <c r="BA335" i="6"/>
  <c r="BA334" i="6"/>
  <c r="BA333" i="6"/>
  <c r="BA332" i="6"/>
  <c r="BA331" i="6"/>
  <c r="BA330" i="6"/>
  <c r="BA329" i="6"/>
  <c r="BA328" i="6"/>
  <c r="AZ326" i="6"/>
  <c r="AY326" i="6"/>
  <c r="BA325" i="6"/>
  <c r="BA324" i="6"/>
  <c r="BA323" i="6"/>
  <c r="BA322" i="6"/>
  <c r="BA321" i="6"/>
  <c r="BA320" i="6"/>
  <c r="BA319" i="6"/>
  <c r="BA318" i="6"/>
  <c r="BA317" i="6"/>
  <c r="BA316" i="6"/>
  <c r="BA315" i="6"/>
  <c r="BA314" i="6"/>
  <c r="BA313" i="6"/>
  <c r="BA312" i="6"/>
  <c r="BA311" i="6"/>
  <c r="BA310" i="6"/>
  <c r="AZ306" i="6"/>
  <c r="AY306" i="6"/>
  <c r="BA305" i="6"/>
  <c r="BA304" i="6"/>
  <c r="BA303" i="6"/>
  <c r="BA302" i="6"/>
  <c r="BA301" i="6"/>
  <c r="BA300" i="6"/>
  <c r="BA299" i="6"/>
  <c r="BA298" i="6"/>
  <c r="BA297" i="6"/>
  <c r="BA296" i="6"/>
  <c r="BA295" i="6"/>
  <c r="BA294" i="6"/>
  <c r="BA293" i="6"/>
  <c r="BA292" i="6"/>
  <c r="BA291" i="6"/>
  <c r="BA290" i="6"/>
  <c r="AZ288" i="6"/>
  <c r="AY288" i="6"/>
  <c r="BA287" i="6"/>
  <c r="BA286" i="6"/>
  <c r="BA285" i="6"/>
  <c r="BA284" i="6"/>
  <c r="BA283" i="6"/>
  <c r="BA282" i="6"/>
  <c r="BA281" i="6"/>
  <c r="BA280" i="6"/>
  <c r="BA279" i="6"/>
  <c r="BA278" i="6"/>
  <c r="BA277" i="6"/>
  <c r="BA276" i="6"/>
  <c r="BA275" i="6"/>
  <c r="BA274" i="6"/>
  <c r="BA273" i="6"/>
  <c r="BA272" i="6"/>
  <c r="AZ270" i="6"/>
  <c r="AY270" i="6"/>
  <c r="BA269" i="6"/>
  <c r="BA268" i="6"/>
  <c r="BA267" i="6"/>
  <c r="BA266" i="6"/>
  <c r="BA265" i="6"/>
  <c r="BA264" i="6"/>
  <c r="BA263" i="6"/>
  <c r="BA262" i="6"/>
  <c r="BA261" i="6"/>
  <c r="BA260" i="6"/>
  <c r="BA259" i="6"/>
  <c r="BA258" i="6"/>
  <c r="BA257" i="6"/>
  <c r="BA256" i="6"/>
  <c r="BA255" i="6"/>
  <c r="BA254" i="6"/>
  <c r="AZ252" i="6"/>
  <c r="AY252" i="6"/>
  <c r="BA251" i="6"/>
  <c r="BA250" i="6"/>
  <c r="BA249" i="6"/>
  <c r="BA248" i="6"/>
  <c r="BA247" i="6"/>
  <c r="BA246" i="6"/>
  <c r="BA245" i="6"/>
  <c r="BA244" i="6"/>
  <c r="BA243" i="6"/>
  <c r="BA242" i="6"/>
  <c r="BA241" i="6"/>
  <c r="BA240" i="6"/>
  <c r="BA239" i="6"/>
  <c r="BA238" i="6"/>
  <c r="BA237" i="6"/>
  <c r="BA236" i="6"/>
  <c r="AZ234" i="6"/>
  <c r="AY234" i="6"/>
  <c r="BA233" i="6"/>
  <c r="BA232" i="6"/>
  <c r="BA231" i="6"/>
  <c r="BA230" i="6"/>
  <c r="BA229" i="6"/>
  <c r="BA228" i="6"/>
  <c r="BA227" i="6"/>
  <c r="BA226" i="6"/>
  <c r="BA225" i="6"/>
  <c r="BA224" i="6"/>
  <c r="BA223" i="6"/>
  <c r="BA222" i="6"/>
  <c r="BA221" i="6"/>
  <c r="BA220" i="6"/>
  <c r="BA219" i="6"/>
  <c r="BA218" i="6"/>
  <c r="AZ214" i="6"/>
  <c r="AY214" i="6"/>
  <c r="BA213" i="6"/>
  <c r="BA212" i="6"/>
  <c r="BA211" i="6"/>
  <c r="BA210" i="6"/>
  <c r="BA209" i="6"/>
  <c r="BA208" i="6"/>
  <c r="BA207" i="6"/>
  <c r="BA206" i="6"/>
  <c r="BA205" i="6"/>
  <c r="BA204" i="6"/>
  <c r="BA203" i="6"/>
  <c r="BA202" i="6"/>
  <c r="BA201" i="6"/>
  <c r="BA200" i="6"/>
  <c r="BA199" i="6"/>
  <c r="BA198" i="6"/>
  <c r="AZ196" i="6"/>
  <c r="AY196" i="6"/>
  <c r="BA195" i="6"/>
  <c r="BA194" i="6"/>
  <c r="BA193" i="6"/>
  <c r="BA192" i="6"/>
  <c r="BA191" i="6"/>
  <c r="BA190" i="6"/>
  <c r="BA189" i="6"/>
  <c r="BA188" i="6"/>
  <c r="BA187" i="6"/>
  <c r="BA186" i="6"/>
  <c r="BA185" i="6"/>
  <c r="BA184" i="6"/>
  <c r="BA183" i="6"/>
  <c r="BA182" i="6"/>
  <c r="BA181" i="6"/>
  <c r="BA180" i="6"/>
  <c r="AZ178" i="6"/>
  <c r="AY178" i="6"/>
  <c r="BA177" i="6"/>
  <c r="BA176" i="6"/>
  <c r="BA175" i="6"/>
  <c r="BA174" i="6"/>
  <c r="BA173" i="6"/>
  <c r="BA172" i="6"/>
  <c r="BA171" i="6"/>
  <c r="BA170" i="6"/>
  <c r="BA169" i="6"/>
  <c r="BA168" i="6"/>
  <c r="BA167" i="6"/>
  <c r="BA166" i="6"/>
  <c r="BA165" i="6"/>
  <c r="BA164" i="6"/>
  <c r="BA163" i="6"/>
  <c r="BA162" i="6"/>
  <c r="AZ160" i="6"/>
  <c r="AY160" i="6"/>
  <c r="BA159" i="6"/>
  <c r="BA158" i="6"/>
  <c r="BA157" i="6"/>
  <c r="BA156" i="6"/>
  <c r="BA155" i="6"/>
  <c r="BA154" i="6"/>
  <c r="BA153" i="6"/>
  <c r="BA152" i="6"/>
  <c r="BA151" i="6"/>
  <c r="BA150" i="6"/>
  <c r="BA149" i="6"/>
  <c r="BA148" i="6"/>
  <c r="BA147" i="6"/>
  <c r="BA146" i="6"/>
  <c r="BA145" i="6"/>
  <c r="BA144" i="6"/>
  <c r="AZ142" i="6"/>
  <c r="AY142" i="6"/>
  <c r="BA141" i="6"/>
  <c r="BA140" i="6"/>
  <c r="BA139" i="6"/>
  <c r="BA138" i="6"/>
  <c r="BA137" i="6"/>
  <c r="BA136" i="6"/>
  <c r="BA135" i="6"/>
  <c r="BA134" i="6"/>
  <c r="BA133" i="6"/>
  <c r="BA132" i="6"/>
  <c r="BA131" i="6"/>
  <c r="BA130" i="6"/>
  <c r="BA129" i="6"/>
  <c r="BA128" i="6"/>
  <c r="BA127" i="6"/>
  <c r="BA126" i="6"/>
  <c r="AZ122" i="6"/>
  <c r="AY122" i="6"/>
  <c r="BA121" i="6"/>
  <c r="BA120" i="6"/>
  <c r="BA119" i="6"/>
  <c r="BA118" i="6"/>
  <c r="BA117" i="6"/>
  <c r="BA116" i="6"/>
  <c r="BA115" i="6"/>
  <c r="BA114" i="6"/>
  <c r="BA113" i="6"/>
  <c r="BA112" i="6"/>
  <c r="BA111" i="6"/>
  <c r="BA110" i="6"/>
  <c r="BA109" i="6"/>
  <c r="BA108" i="6"/>
  <c r="BA107" i="6"/>
  <c r="BA106" i="6"/>
  <c r="AZ104" i="6"/>
  <c r="AY104" i="6"/>
  <c r="BA103" i="6"/>
  <c r="BA102" i="6"/>
  <c r="BA101" i="6"/>
  <c r="BA100" i="6"/>
  <c r="BA99" i="6"/>
  <c r="BA98" i="6"/>
  <c r="BA97" i="6"/>
  <c r="BA96" i="6"/>
  <c r="BA95" i="6"/>
  <c r="BA94" i="6"/>
  <c r="BA93" i="6"/>
  <c r="BA92" i="6"/>
  <c r="BA91" i="6"/>
  <c r="BA90" i="6"/>
  <c r="BA89" i="6"/>
  <c r="BA88" i="6"/>
  <c r="AZ86" i="6"/>
  <c r="AY86" i="6"/>
  <c r="BA85" i="6"/>
  <c r="BA84" i="6"/>
  <c r="BA83" i="6"/>
  <c r="BA82" i="6"/>
  <c r="BA81" i="6"/>
  <c r="BA80" i="6"/>
  <c r="BA79" i="6"/>
  <c r="BA78" i="6"/>
  <c r="BA77" i="6"/>
  <c r="BA76" i="6"/>
  <c r="BA75" i="6"/>
  <c r="BA74" i="6"/>
  <c r="BA73" i="6"/>
  <c r="BA72" i="6"/>
  <c r="BA71" i="6"/>
  <c r="BA70" i="6"/>
  <c r="AZ68" i="6"/>
  <c r="AY68" i="6"/>
  <c r="BA67" i="6"/>
  <c r="BA66" i="6"/>
  <c r="BA65" i="6"/>
  <c r="BA64" i="6"/>
  <c r="BA63" i="6"/>
  <c r="BA62" i="6"/>
  <c r="BA61" i="6"/>
  <c r="BA60" i="6"/>
  <c r="BA59" i="6"/>
  <c r="BA58" i="6"/>
  <c r="BA57" i="6"/>
  <c r="BA56" i="6"/>
  <c r="BA55" i="6"/>
  <c r="BA54" i="6"/>
  <c r="BA53" i="6"/>
  <c r="BA52" i="6"/>
  <c r="AZ50" i="6"/>
  <c r="AY50" i="6"/>
  <c r="BA49" i="6"/>
  <c r="BA48" i="6"/>
  <c r="BA47" i="6"/>
  <c r="BA46" i="6"/>
  <c r="BA45" i="6"/>
  <c r="BA44" i="6"/>
  <c r="BA43" i="6"/>
  <c r="BA42" i="6"/>
  <c r="BA41" i="6"/>
  <c r="BA40" i="6"/>
  <c r="BA39" i="6"/>
  <c r="BA38" i="6"/>
  <c r="BA37" i="6"/>
  <c r="BA36" i="6"/>
  <c r="BA35" i="6"/>
  <c r="BA34" i="6"/>
  <c r="AZ32" i="6"/>
  <c r="AY32" i="6"/>
  <c r="BA31" i="6"/>
  <c r="BA30" i="6"/>
  <c r="BA29" i="6"/>
  <c r="BA28" i="6"/>
  <c r="BA27" i="6"/>
  <c r="BA26" i="6"/>
  <c r="BA25" i="6"/>
  <c r="BA24" i="6"/>
  <c r="BA23" i="6"/>
  <c r="BA22" i="6"/>
  <c r="BA21" i="6"/>
  <c r="BA20" i="6"/>
  <c r="BA19" i="6"/>
  <c r="BA18" i="6"/>
  <c r="BA17" i="6"/>
  <c r="BA16" i="6"/>
  <c r="AV710" i="6"/>
  <c r="AV709" i="6"/>
  <c r="AV708" i="6"/>
  <c r="AS710" i="6"/>
  <c r="AS709" i="6"/>
  <c r="AS708" i="6"/>
  <c r="AO710" i="6"/>
  <c r="AO709" i="6"/>
  <c r="AO708" i="6"/>
  <c r="AK710" i="6"/>
  <c r="AK709" i="6"/>
  <c r="AK708" i="6"/>
  <c r="AG710" i="6"/>
  <c r="AG709" i="6"/>
  <c r="AG708" i="6"/>
  <c r="AC710" i="6"/>
  <c r="AC709" i="6"/>
  <c r="AC708" i="6"/>
  <c r="AC680" i="6"/>
  <c r="AG680" i="6"/>
  <c r="AK680" i="6"/>
  <c r="AO680" i="6"/>
  <c r="AS680" i="6"/>
  <c r="AT680" i="6"/>
  <c r="AU680" i="6"/>
  <c r="AC662" i="6"/>
  <c r="AG662" i="6"/>
  <c r="AK662" i="6"/>
  <c r="AO662" i="6"/>
  <c r="AS662" i="6"/>
  <c r="AT662" i="6"/>
  <c r="AU662" i="6"/>
  <c r="AC643" i="6"/>
  <c r="AG643" i="6"/>
  <c r="AK643" i="6"/>
  <c r="AO643" i="6"/>
  <c r="AS643" i="6"/>
  <c r="AT643" i="6"/>
  <c r="AU643" i="6"/>
  <c r="AC625" i="6"/>
  <c r="AG625" i="6"/>
  <c r="AK625" i="6"/>
  <c r="AO625" i="6"/>
  <c r="AS625" i="6"/>
  <c r="AT625" i="6"/>
  <c r="AU625" i="6"/>
  <c r="AC606" i="6"/>
  <c r="AG606" i="6"/>
  <c r="AK606" i="6"/>
  <c r="AO606" i="6"/>
  <c r="AS606" i="6"/>
  <c r="AT606" i="6"/>
  <c r="AU606" i="6"/>
  <c r="AC588" i="6"/>
  <c r="AG588" i="6"/>
  <c r="AK588" i="6"/>
  <c r="AO588" i="6"/>
  <c r="AS588" i="6"/>
  <c r="AT588" i="6"/>
  <c r="AU588" i="6"/>
  <c r="AC589" i="6"/>
  <c r="AG589" i="6"/>
  <c r="AK589" i="6"/>
  <c r="AO589" i="6"/>
  <c r="AS589" i="6"/>
  <c r="AT589" i="6"/>
  <c r="AU589" i="6"/>
  <c r="AC568" i="6"/>
  <c r="AG568" i="6"/>
  <c r="AK568" i="6"/>
  <c r="AO568" i="6"/>
  <c r="AS568" i="6"/>
  <c r="AT568" i="6"/>
  <c r="AU568" i="6"/>
  <c r="AC550" i="6"/>
  <c r="AG550" i="6"/>
  <c r="AK550" i="6"/>
  <c r="AO550" i="6"/>
  <c r="AS550" i="6"/>
  <c r="AT550" i="6"/>
  <c r="AU550" i="6"/>
  <c r="AC532" i="6"/>
  <c r="AG532" i="6"/>
  <c r="AK532" i="6"/>
  <c r="AO532" i="6"/>
  <c r="AS532" i="6"/>
  <c r="AT532" i="6"/>
  <c r="AU532" i="6"/>
  <c r="AC514" i="6"/>
  <c r="AG514" i="6"/>
  <c r="AK514" i="6"/>
  <c r="AO514" i="6"/>
  <c r="AS514" i="6"/>
  <c r="AT514" i="6"/>
  <c r="AU514" i="6"/>
  <c r="AC496" i="6"/>
  <c r="AG496" i="6"/>
  <c r="AK496" i="6"/>
  <c r="AO496" i="6"/>
  <c r="AS496" i="6"/>
  <c r="AT496" i="6"/>
  <c r="AU496" i="6"/>
  <c r="AC476" i="6"/>
  <c r="AG476" i="6"/>
  <c r="AK476" i="6"/>
  <c r="AO476" i="6"/>
  <c r="AS476" i="6"/>
  <c r="AT476" i="6"/>
  <c r="AU476" i="6"/>
  <c r="AC458" i="6"/>
  <c r="AG458" i="6"/>
  <c r="AK458" i="6"/>
  <c r="AO458" i="6"/>
  <c r="AS458" i="6"/>
  <c r="AT458" i="6"/>
  <c r="AU458" i="6"/>
  <c r="AC440" i="6"/>
  <c r="AG440" i="6"/>
  <c r="AK440" i="6"/>
  <c r="AO440" i="6"/>
  <c r="AS440" i="6"/>
  <c r="AT440" i="6"/>
  <c r="AU440" i="6"/>
  <c r="AC422" i="6"/>
  <c r="AG422" i="6"/>
  <c r="AK422" i="6"/>
  <c r="AO422" i="6"/>
  <c r="AS422" i="6"/>
  <c r="AT422" i="6"/>
  <c r="AU422" i="6"/>
  <c r="AC404" i="6"/>
  <c r="AG404" i="6"/>
  <c r="AK404" i="6"/>
  <c r="AO404" i="6"/>
  <c r="AS404" i="6"/>
  <c r="AT404" i="6"/>
  <c r="AU404" i="6"/>
  <c r="AC384" i="6"/>
  <c r="AG384" i="6"/>
  <c r="AK384" i="6"/>
  <c r="AO384" i="6"/>
  <c r="AS384" i="6"/>
  <c r="AT384" i="6"/>
  <c r="AU384" i="6"/>
  <c r="AC366" i="6"/>
  <c r="AG366" i="6"/>
  <c r="AK366" i="6"/>
  <c r="AO366" i="6"/>
  <c r="AS366" i="6"/>
  <c r="AT366" i="6"/>
  <c r="AU366" i="6"/>
  <c r="AC348" i="6"/>
  <c r="AG348" i="6"/>
  <c r="AK348" i="6"/>
  <c r="AO348" i="6"/>
  <c r="AS348" i="6"/>
  <c r="AT348" i="6"/>
  <c r="AU348" i="6"/>
  <c r="AC330" i="6"/>
  <c r="AG330" i="6"/>
  <c r="AK330" i="6"/>
  <c r="AO330" i="6"/>
  <c r="AS330" i="6"/>
  <c r="AT330" i="6"/>
  <c r="AU330" i="6"/>
  <c r="AC312" i="6"/>
  <c r="AG312" i="6"/>
  <c r="AK312" i="6"/>
  <c r="AO312" i="6"/>
  <c r="AS312" i="6"/>
  <c r="AT312" i="6"/>
  <c r="AU312" i="6"/>
  <c r="AC292" i="6"/>
  <c r="AG292" i="6"/>
  <c r="AK292" i="6"/>
  <c r="AO292" i="6"/>
  <c r="AS292" i="6"/>
  <c r="AT292" i="6"/>
  <c r="AU292" i="6"/>
  <c r="AC274" i="6"/>
  <c r="AG274" i="6"/>
  <c r="AK274" i="6"/>
  <c r="AO274" i="6"/>
  <c r="AS274" i="6"/>
  <c r="AT274" i="6"/>
  <c r="AU274" i="6"/>
  <c r="AC256" i="6"/>
  <c r="AG256" i="6"/>
  <c r="AK256" i="6"/>
  <c r="AO256" i="6"/>
  <c r="AS256" i="6"/>
  <c r="AT256" i="6"/>
  <c r="AU256" i="6"/>
  <c r="AC238" i="6"/>
  <c r="AG238" i="6"/>
  <c r="AK238" i="6"/>
  <c r="AO238" i="6"/>
  <c r="AS238" i="6"/>
  <c r="AT238" i="6"/>
  <c r="AU238" i="6"/>
  <c r="AC220" i="6"/>
  <c r="AG220" i="6"/>
  <c r="AK220" i="6"/>
  <c r="AO220" i="6"/>
  <c r="AS220" i="6"/>
  <c r="AT220" i="6"/>
  <c r="AU220" i="6"/>
  <c r="AC200" i="6"/>
  <c r="AG200" i="6"/>
  <c r="AK200" i="6"/>
  <c r="AO200" i="6"/>
  <c r="AS200" i="6"/>
  <c r="AT200" i="6"/>
  <c r="AU200" i="6"/>
  <c r="AC182" i="6"/>
  <c r="AG182" i="6"/>
  <c r="AK182" i="6"/>
  <c r="AO182" i="6"/>
  <c r="AS182" i="6"/>
  <c r="AT182" i="6"/>
  <c r="AU182" i="6"/>
  <c r="AC164" i="6"/>
  <c r="AG164" i="6"/>
  <c r="AK164" i="6"/>
  <c r="AO164" i="6"/>
  <c r="AS164" i="6"/>
  <c r="AT164" i="6"/>
  <c r="AU164" i="6"/>
  <c r="AC146" i="6"/>
  <c r="AG146" i="6"/>
  <c r="AK146" i="6"/>
  <c r="AO146" i="6"/>
  <c r="AS146" i="6"/>
  <c r="AT146" i="6"/>
  <c r="AU146" i="6"/>
  <c r="AC128" i="6"/>
  <c r="AG128" i="6"/>
  <c r="AK128" i="6"/>
  <c r="AO128" i="6"/>
  <c r="AS128" i="6"/>
  <c r="AT128" i="6"/>
  <c r="AU128" i="6"/>
  <c r="AC108" i="6"/>
  <c r="AG108" i="6"/>
  <c r="AK108" i="6"/>
  <c r="AO108" i="6"/>
  <c r="AS108" i="6"/>
  <c r="AT108" i="6"/>
  <c r="AU108" i="6"/>
  <c r="AC109" i="6"/>
  <c r="AG109" i="6"/>
  <c r="AK109" i="6"/>
  <c r="AO109" i="6"/>
  <c r="AS109" i="6"/>
  <c r="AT109" i="6"/>
  <c r="AU109" i="6"/>
  <c r="AC90" i="6"/>
  <c r="AG90" i="6"/>
  <c r="AK90" i="6"/>
  <c r="AO90" i="6"/>
  <c r="AS90" i="6"/>
  <c r="AT90" i="6"/>
  <c r="AU90" i="6"/>
  <c r="K694" i="6"/>
  <c r="M694" i="6"/>
  <c r="N694" i="6"/>
  <c r="P694" i="6"/>
  <c r="Q694" i="6"/>
  <c r="S694" i="6"/>
  <c r="T694" i="6"/>
  <c r="V694" i="6"/>
  <c r="W694" i="6"/>
  <c r="K676" i="6"/>
  <c r="M676" i="6"/>
  <c r="N676" i="6"/>
  <c r="P676" i="6"/>
  <c r="Q676" i="6"/>
  <c r="S676" i="6"/>
  <c r="T676" i="6"/>
  <c r="V676" i="6"/>
  <c r="W676" i="6"/>
  <c r="K657" i="6"/>
  <c r="M657" i="6"/>
  <c r="N657" i="6"/>
  <c r="P657" i="6"/>
  <c r="Q657" i="6"/>
  <c r="S657" i="6"/>
  <c r="T657" i="6"/>
  <c r="V657" i="6"/>
  <c r="W657" i="6"/>
  <c r="K639" i="6"/>
  <c r="M639" i="6"/>
  <c r="N639" i="6"/>
  <c r="S639" i="6"/>
  <c r="T639" i="6"/>
  <c r="V639" i="6"/>
  <c r="W639" i="6"/>
  <c r="K620" i="6"/>
  <c r="M620" i="6"/>
  <c r="N620" i="6"/>
  <c r="P620" i="6"/>
  <c r="Q620" i="6"/>
  <c r="S620" i="6"/>
  <c r="T620" i="6"/>
  <c r="V620" i="6"/>
  <c r="W620" i="6"/>
  <c r="K602" i="6"/>
  <c r="M602" i="6"/>
  <c r="N602" i="6"/>
  <c r="P602" i="6"/>
  <c r="Q602" i="6"/>
  <c r="S602" i="6"/>
  <c r="T602" i="6"/>
  <c r="V602" i="6"/>
  <c r="W602" i="6"/>
  <c r="K582" i="6"/>
  <c r="M582" i="6"/>
  <c r="N582" i="6"/>
  <c r="P582" i="6"/>
  <c r="Q582" i="6"/>
  <c r="S582" i="6"/>
  <c r="T582" i="6"/>
  <c r="V582" i="6"/>
  <c r="W582" i="6"/>
  <c r="K564" i="6"/>
  <c r="M564" i="6"/>
  <c r="N564" i="6"/>
  <c r="P564" i="6"/>
  <c r="Q564" i="6"/>
  <c r="S564" i="6"/>
  <c r="T564" i="6"/>
  <c r="V564" i="6"/>
  <c r="W564" i="6"/>
  <c r="K546" i="6"/>
  <c r="M546" i="6"/>
  <c r="N546" i="6"/>
  <c r="P546" i="6"/>
  <c r="Q546" i="6"/>
  <c r="S546" i="6"/>
  <c r="T546" i="6"/>
  <c r="V546" i="6"/>
  <c r="W546" i="6"/>
  <c r="K528" i="6"/>
  <c r="M528" i="6"/>
  <c r="N528" i="6"/>
  <c r="P528" i="6"/>
  <c r="Q528" i="6"/>
  <c r="S528" i="6"/>
  <c r="T528" i="6"/>
  <c r="V528" i="6"/>
  <c r="W528" i="6"/>
  <c r="K510" i="6"/>
  <c r="M510" i="6"/>
  <c r="N510" i="6"/>
  <c r="P510" i="6"/>
  <c r="Q510" i="6"/>
  <c r="S510" i="6"/>
  <c r="T510" i="6"/>
  <c r="V510" i="6"/>
  <c r="W510" i="6"/>
  <c r="K490" i="6"/>
  <c r="M490" i="6"/>
  <c r="N490" i="6"/>
  <c r="P490" i="6"/>
  <c r="Q490" i="6"/>
  <c r="S490" i="6"/>
  <c r="T490" i="6"/>
  <c r="V490" i="6"/>
  <c r="W490" i="6"/>
  <c r="K472" i="6"/>
  <c r="M472" i="6"/>
  <c r="N472" i="6"/>
  <c r="P472" i="6"/>
  <c r="Q472" i="6"/>
  <c r="S472" i="6"/>
  <c r="T472" i="6"/>
  <c r="V472" i="6"/>
  <c r="W472" i="6"/>
  <c r="K454" i="6"/>
  <c r="M454" i="6"/>
  <c r="N454" i="6"/>
  <c r="P454" i="6"/>
  <c r="Q454" i="6"/>
  <c r="S454" i="6"/>
  <c r="T454" i="6"/>
  <c r="V454" i="6"/>
  <c r="W454" i="6"/>
  <c r="K436" i="6"/>
  <c r="M436" i="6"/>
  <c r="N436" i="6"/>
  <c r="P436" i="6"/>
  <c r="Q436" i="6"/>
  <c r="S436" i="6"/>
  <c r="T436" i="6"/>
  <c r="V436" i="6"/>
  <c r="W436" i="6"/>
  <c r="K418" i="6"/>
  <c r="M418" i="6"/>
  <c r="N418" i="6"/>
  <c r="P418" i="6"/>
  <c r="Q418" i="6"/>
  <c r="S418" i="6"/>
  <c r="T418" i="6"/>
  <c r="V418" i="6"/>
  <c r="W418" i="6"/>
  <c r="K398" i="6"/>
  <c r="M398" i="6"/>
  <c r="N398" i="6"/>
  <c r="P398" i="6"/>
  <c r="Q398" i="6"/>
  <c r="S398" i="6"/>
  <c r="T398" i="6"/>
  <c r="V398" i="6"/>
  <c r="W398" i="6"/>
  <c r="K380" i="6"/>
  <c r="M380" i="6"/>
  <c r="N380" i="6"/>
  <c r="P380" i="6"/>
  <c r="Q380" i="6"/>
  <c r="S380" i="6"/>
  <c r="T380" i="6"/>
  <c r="V380" i="6"/>
  <c r="W380" i="6"/>
  <c r="K362" i="6"/>
  <c r="M362" i="6"/>
  <c r="N362" i="6"/>
  <c r="P362" i="6"/>
  <c r="Q362" i="6"/>
  <c r="S362" i="6"/>
  <c r="T362" i="6"/>
  <c r="V362" i="6"/>
  <c r="W362" i="6"/>
  <c r="K344" i="6"/>
  <c r="M344" i="6"/>
  <c r="N344" i="6"/>
  <c r="P344" i="6"/>
  <c r="Q344" i="6"/>
  <c r="S344" i="6"/>
  <c r="T344" i="6"/>
  <c r="V344" i="6"/>
  <c r="W344" i="6"/>
  <c r="K326" i="6"/>
  <c r="M326" i="6"/>
  <c r="N326" i="6"/>
  <c r="P326" i="6"/>
  <c r="Q326" i="6"/>
  <c r="S326" i="6"/>
  <c r="T326" i="6"/>
  <c r="V326" i="6"/>
  <c r="W326" i="6"/>
  <c r="K306" i="6"/>
  <c r="M306" i="6"/>
  <c r="N306" i="6"/>
  <c r="P306" i="6"/>
  <c r="Q306" i="6"/>
  <c r="S306" i="6"/>
  <c r="T306" i="6"/>
  <c r="V306" i="6"/>
  <c r="W306" i="6"/>
  <c r="K288" i="6"/>
  <c r="M288" i="6"/>
  <c r="N288" i="6"/>
  <c r="P288" i="6"/>
  <c r="Q288" i="6"/>
  <c r="S288" i="6"/>
  <c r="T288" i="6"/>
  <c r="V288" i="6"/>
  <c r="W288" i="6"/>
  <c r="K270" i="6"/>
  <c r="M270" i="6"/>
  <c r="N270" i="6"/>
  <c r="P270" i="6"/>
  <c r="Q270" i="6"/>
  <c r="S270" i="6"/>
  <c r="T270" i="6"/>
  <c r="V270" i="6"/>
  <c r="W270" i="6"/>
  <c r="K252" i="6"/>
  <c r="M252" i="6"/>
  <c r="N252" i="6"/>
  <c r="P252" i="6"/>
  <c r="Q252" i="6"/>
  <c r="S252" i="6"/>
  <c r="T252" i="6"/>
  <c r="V252" i="6"/>
  <c r="W252" i="6"/>
  <c r="K234" i="6"/>
  <c r="M234" i="6"/>
  <c r="N234" i="6"/>
  <c r="P234" i="6"/>
  <c r="Q234" i="6"/>
  <c r="S234" i="6"/>
  <c r="T234" i="6"/>
  <c r="V234" i="6"/>
  <c r="W234" i="6"/>
  <c r="K214" i="6"/>
  <c r="M214" i="6"/>
  <c r="N214" i="6"/>
  <c r="P214" i="6"/>
  <c r="Q214" i="6"/>
  <c r="S214" i="6"/>
  <c r="T214" i="6"/>
  <c r="V214" i="6"/>
  <c r="W214" i="6"/>
  <c r="K196" i="6"/>
  <c r="M196" i="6"/>
  <c r="N196" i="6"/>
  <c r="P196" i="6"/>
  <c r="Q196" i="6"/>
  <c r="S196" i="6"/>
  <c r="T196" i="6"/>
  <c r="V196" i="6"/>
  <c r="W196" i="6"/>
  <c r="K178" i="6"/>
  <c r="M178" i="6"/>
  <c r="N178" i="6"/>
  <c r="P178" i="6"/>
  <c r="Q178" i="6"/>
  <c r="S178" i="6"/>
  <c r="T178" i="6"/>
  <c r="V178" i="6"/>
  <c r="W178" i="6"/>
  <c r="K160" i="6"/>
  <c r="M160" i="6"/>
  <c r="N160" i="6"/>
  <c r="P160" i="6"/>
  <c r="Q160" i="6"/>
  <c r="S160" i="6"/>
  <c r="T160" i="6"/>
  <c r="V160" i="6"/>
  <c r="W160" i="6"/>
  <c r="K142" i="6"/>
  <c r="M142" i="6"/>
  <c r="N142" i="6"/>
  <c r="P142" i="6"/>
  <c r="Q142" i="6"/>
  <c r="S142" i="6"/>
  <c r="T142" i="6"/>
  <c r="V142" i="6"/>
  <c r="W142" i="6"/>
  <c r="K104" i="6"/>
  <c r="M104" i="6"/>
  <c r="N104" i="6"/>
  <c r="P104" i="6"/>
  <c r="Q104" i="6"/>
  <c r="S104" i="6"/>
  <c r="T104" i="6"/>
  <c r="V104" i="6"/>
  <c r="W104" i="6"/>
  <c r="K86" i="6"/>
  <c r="M86" i="6"/>
  <c r="N86" i="6"/>
  <c r="P86" i="6"/>
  <c r="Q86" i="6"/>
  <c r="S86" i="6"/>
  <c r="T86" i="6"/>
  <c r="V86" i="6"/>
  <c r="W86" i="6"/>
  <c r="K68" i="6"/>
  <c r="M68" i="6"/>
  <c r="N68" i="6"/>
  <c r="P68" i="6"/>
  <c r="Q68" i="6"/>
  <c r="S68" i="6"/>
  <c r="T68" i="6"/>
  <c r="V68" i="6"/>
  <c r="W68" i="6"/>
  <c r="K50" i="6"/>
  <c r="M50" i="6"/>
  <c r="N50" i="6"/>
  <c r="P50" i="6"/>
  <c r="Q50" i="6"/>
  <c r="S50" i="6"/>
  <c r="T50" i="6"/>
  <c r="V50" i="6"/>
  <c r="W50" i="6"/>
  <c r="K32" i="6"/>
  <c r="M32" i="6"/>
  <c r="N32" i="6"/>
  <c r="P32" i="6"/>
  <c r="Q32" i="6"/>
  <c r="S32" i="6"/>
  <c r="T32" i="6"/>
  <c r="V32" i="6"/>
  <c r="W32" i="6"/>
  <c r="AC72" i="6"/>
  <c r="AG72" i="6"/>
  <c r="AK72" i="6"/>
  <c r="AO72" i="6"/>
  <c r="AS72" i="6"/>
  <c r="AT72" i="6"/>
  <c r="AU72" i="6"/>
  <c r="AC54" i="6"/>
  <c r="AG54" i="6"/>
  <c r="AK54" i="6"/>
  <c r="AO54" i="6"/>
  <c r="AS54" i="6"/>
  <c r="AT54" i="6"/>
  <c r="AU54" i="6"/>
  <c r="AC36" i="6"/>
  <c r="AG36" i="6"/>
  <c r="AK36" i="6"/>
  <c r="AO36" i="6"/>
  <c r="AS36" i="6"/>
  <c r="AT36" i="6"/>
  <c r="AU36" i="6"/>
  <c r="AT18" i="6"/>
  <c r="AU18" i="6"/>
  <c r="AS18" i="6"/>
  <c r="AO18" i="6"/>
  <c r="AK18" i="6"/>
  <c r="AK19" i="6"/>
  <c r="AG18" i="6"/>
  <c r="AC18" i="6"/>
  <c r="AC19" i="6"/>
  <c r="AR694" i="6"/>
  <c r="AQ694" i="6"/>
  <c r="AN694" i="6"/>
  <c r="AM694" i="6"/>
  <c r="AJ694" i="6"/>
  <c r="AI694" i="6"/>
  <c r="AF694" i="6"/>
  <c r="AE694" i="6"/>
  <c r="AB694" i="6"/>
  <c r="AA694" i="6"/>
  <c r="J694" i="6"/>
  <c r="F694" i="6"/>
  <c r="AU693" i="6"/>
  <c r="AT693" i="6"/>
  <c r="AS693" i="6"/>
  <c r="AO693" i="6"/>
  <c r="AK693" i="6"/>
  <c r="AG693" i="6"/>
  <c r="AC693" i="6"/>
  <c r="X693" i="6"/>
  <c r="U693" i="6"/>
  <c r="R693" i="6"/>
  <c r="O693" i="6"/>
  <c r="L693" i="6"/>
  <c r="AU692" i="6"/>
  <c r="AT692" i="6"/>
  <c r="AS692" i="6"/>
  <c r="AO692" i="6"/>
  <c r="AK692" i="6"/>
  <c r="AG692" i="6"/>
  <c r="AC692" i="6"/>
  <c r="X692" i="6"/>
  <c r="U692" i="6"/>
  <c r="R692" i="6"/>
  <c r="O692" i="6"/>
  <c r="L692" i="6"/>
  <c r="AU691" i="6"/>
  <c r="AT691" i="6"/>
  <c r="AS691" i="6"/>
  <c r="AO691" i="6"/>
  <c r="AK691" i="6"/>
  <c r="AG691" i="6"/>
  <c r="AC691" i="6"/>
  <c r="X691" i="6"/>
  <c r="U691" i="6"/>
  <c r="R691" i="6"/>
  <c r="O691" i="6"/>
  <c r="L691" i="6"/>
  <c r="AU690" i="6"/>
  <c r="AT690" i="6"/>
  <c r="AS690" i="6"/>
  <c r="AO690" i="6"/>
  <c r="AK690" i="6"/>
  <c r="AG690" i="6"/>
  <c r="AC690" i="6"/>
  <c r="X690" i="6"/>
  <c r="U690" i="6"/>
  <c r="R690" i="6"/>
  <c r="O690" i="6"/>
  <c r="L690" i="6"/>
  <c r="AU689" i="6"/>
  <c r="AT689" i="6"/>
  <c r="AS689" i="6"/>
  <c r="AO689" i="6"/>
  <c r="AK689" i="6"/>
  <c r="AG689" i="6"/>
  <c r="AC689" i="6"/>
  <c r="X689" i="6"/>
  <c r="U689" i="6"/>
  <c r="R689" i="6"/>
  <c r="O689" i="6"/>
  <c r="L689" i="6"/>
  <c r="AU688" i="6"/>
  <c r="AT688" i="6"/>
  <c r="AS688" i="6"/>
  <c r="AO688" i="6"/>
  <c r="AK688" i="6"/>
  <c r="AG688" i="6"/>
  <c r="AC688" i="6"/>
  <c r="X688" i="6"/>
  <c r="U688" i="6"/>
  <c r="R688" i="6"/>
  <c r="O688" i="6"/>
  <c r="L688" i="6"/>
  <c r="AU687" i="6"/>
  <c r="AT687" i="6"/>
  <c r="AS687" i="6"/>
  <c r="AO687" i="6"/>
  <c r="AK687" i="6"/>
  <c r="AG687" i="6"/>
  <c r="AC687" i="6"/>
  <c r="X687" i="6"/>
  <c r="U687" i="6"/>
  <c r="R687" i="6"/>
  <c r="O687" i="6"/>
  <c r="L687" i="6"/>
  <c r="AU686" i="6"/>
  <c r="AT686" i="6"/>
  <c r="AS686" i="6"/>
  <c r="AO686" i="6"/>
  <c r="AK686" i="6"/>
  <c r="AG686" i="6"/>
  <c r="AC686" i="6"/>
  <c r="X686" i="6"/>
  <c r="U686" i="6"/>
  <c r="R686" i="6"/>
  <c r="O686" i="6"/>
  <c r="L686" i="6"/>
  <c r="AU685" i="6"/>
  <c r="AT685" i="6"/>
  <c r="AS685" i="6"/>
  <c r="AO685" i="6"/>
  <c r="AK685" i="6"/>
  <c r="AG685" i="6"/>
  <c r="AC685" i="6"/>
  <c r="X685" i="6"/>
  <c r="U685" i="6"/>
  <c r="R685" i="6"/>
  <c r="O685" i="6"/>
  <c r="L685" i="6"/>
  <c r="AU684" i="6"/>
  <c r="AT684" i="6"/>
  <c r="AS684" i="6"/>
  <c r="AO684" i="6"/>
  <c r="AK684" i="6"/>
  <c r="AG684" i="6"/>
  <c r="AC684" i="6"/>
  <c r="X684" i="6"/>
  <c r="U684" i="6"/>
  <c r="R684" i="6"/>
  <c r="O684" i="6"/>
  <c r="L684" i="6"/>
  <c r="AU683" i="6"/>
  <c r="AT683" i="6"/>
  <c r="AS683" i="6"/>
  <c r="AO683" i="6"/>
  <c r="AK683" i="6"/>
  <c r="AG683" i="6"/>
  <c r="AC683" i="6"/>
  <c r="X683" i="6"/>
  <c r="U683" i="6"/>
  <c r="R683" i="6"/>
  <c r="O683" i="6"/>
  <c r="L683" i="6"/>
  <c r="AU682" i="6"/>
  <c r="AT682" i="6"/>
  <c r="AS682" i="6"/>
  <c r="AO682" i="6"/>
  <c r="AK682" i="6"/>
  <c r="AG682" i="6"/>
  <c r="AC682" i="6"/>
  <c r="X682" i="6"/>
  <c r="U682" i="6"/>
  <c r="R682" i="6"/>
  <c r="O682" i="6"/>
  <c r="L682" i="6"/>
  <c r="AU681" i="6"/>
  <c r="AT681" i="6"/>
  <c r="AS681" i="6"/>
  <c r="AO681" i="6"/>
  <c r="AK681" i="6"/>
  <c r="AG681" i="6"/>
  <c r="AC681" i="6"/>
  <c r="X681" i="6"/>
  <c r="U681" i="6"/>
  <c r="R681" i="6"/>
  <c r="O681" i="6"/>
  <c r="L681" i="6"/>
  <c r="X680" i="6"/>
  <c r="U680" i="6"/>
  <c r="R680" i="6"/>
  <c r="O680" i="6"/>
  <c r="L680" i="6"/>
  <c r="AU679" i="6"/>
  <c r="AT679" i="6"/>
  <c r="AS679" i="6"/>
  <c r="AO679" i="6"/>
  <c r="AK679" i="6"/>
  <c r="AG679" i="6"/>
  <c r="AC679" i="6"/>
  <c r="X679" i="6"/>
  <c r="U679" i="6"/>
  <c r="R679" i="6"/>
  <c r="O679" i="6"/>
  <c r="L679" i="6"/>
  <c r="AU678" i="6"/>
  <c r="AT678" i="6"/>
  <c r="AS678" i="6"/>
  <c r="AO678" i="6"/>
  <c r="AK678" i="6"/>
  <c r="AG678" i="6"/>
  <c r="AC678" i="6"/>
  <c r="X678" i="6"/>
  <c r="U678" i="6"/>
  <c r="R678" i="6"/>
  <c r="O678" i="6"/>
  <c r="L678" i="6"/>
  <c r="AR620" i="6"/>
  <c r="AQ620" i="6"/>
  <c r="AN620" i="6"/>
  <c r="AM620" i="6"/>
  <c r="AJ620" i="6"/>
  <c r="AI620" i="6"/>
  <c r="AF620" i="6"/>
  <c r="AE620" i="6"/>
  <c r="AB620" i="6"/>
  <c r="AA620" i="6"/>
  <c r="J620" i="6"/>
  <c r="F620" i="6"/>
  <c r="AU619" i="6"/>
  <c r="AT619" i="6"/>
  <c r="AS619" i="6"/>
  <c r="AO619" i="6"/>
  <c r="AK619" i="6"/>
  <c r="AG619" i="6"/>
  <c r="AC619" i="6"/>
  <c r="X619" i="6"/>
  <c r="U619" i="6"/>
  <c r="R619" i="6"/>
  <c r="O619" i="6"/>
  <c r="L619" i="6"/>
  <c r="AU618" i="6"/>
  <c r="AT618" i="6"/>
  <c r="AS618" i="6"/>
  <c r="AO618" i="6"/>
  <c r="AK618" i="6"/>
  <c r="AG618" i="6"/>
  <c r="AC618" i="6"/>
  <c r="X618" i="6"/>
  <c r="U618" i="6"/>
  <c r="R618" i="6"/>
  <c r="O618" i="6"/>
  <c r="L618" i="6"/>
  <c r="AU617" i="6"/>
  <c r="AT617" i="6"/>
  <c r="AS617" i="6"/>
  <c r="AO617" i="6"/>
  <c r="AK617" i="6"/>
  <c r="AG617" i="6"/>
  <c r="AC617" i="6"/>
  <c r="X617" i="6"/>
  <c r="U617" i="6"/>
  <c r="R617" i="6"/>
  <c r="O617" i="6"/>
  <c r="L617" i="6"/>
  <c r="AU616" i="6"/>
  <c r="AT616" i="6"/>
  <c r="AS616" i="6"/>
  <c r="AO616" i="6"/>
  <c r="AK616" i="6"/>
  <c r="AG616" i="6"/>
  <c r="AC616" i="6"/>
  <c r="X616" i="6"/>
  <c r="U616" i="6"/>
  <c r="R616" i="6"/>
  <c r="O616" i="6"/>
  <c r="L616" i="6"/>
  <c r="AU615" i="6"/>
  <c r="AT615" i="6"/>
  <c r="AS615" i="6"/>
  <c r="AO615" i="6"/>
  <c r="AK615" i="6"/>
  <c r="AG615" i="6"/>
  <c r="AC615" i="6"/>
  <c r="X615" i="6"/>
  <c r="U615" i="6"/>
  <c r="R615" i="6"/>
  <c r="O615" i="6"/>
  <c r="L615" i="6"/>
  <c r="AU614" i="6"/>
  <c r="AT614" i="6"/>
  <c r="AS614" i="6"/>
  <c r="AO614" i="6"/>
  <c r="AK614" i="6"/>
  <c r="AG614" i="6"/>
  <c r="AC614" i="6"/>
  <c r="X614" i="6"/>
  <c r="U614" i="6"/>
  <c r="R614" i="6"/>
  <c r="O614" i="6"/>
  <c r="L614" i="6"/>
  <c r="AU613" i="6"/>
  <c r="AT613" i="6"/>
  <c r="AS613" i="6"/>
  <c r="AO613" i="6"/>
  <c r="AK613" i="6"/>
  <c r="AG613" i="6"/>
  <c r="AC613" i="6"/>
  <c r="X613" i="6"/>
  <c r="U613" i="6"/>
  <c r="R613" i="6"/>
  <c r="O613" i="6"/>
  <c r="L613" i="6"/>
  <c r="AU612" i="6"/>
  <c r="AT612" i="6"/>
  <c r="AS612" i="6"/>
  <c r="AO612" i="6"/>
  <c r="AK612" i="6"/>
  <c r="AG612" i="6"/>
  <c r="AC612" i="6"/>
  <c r="X612" i="6"/>
  <c r="U612" i="6"/>
  <c r="R612" i="6"/>
  <c r="O612" i="6"/>
  <c r="L612" i="6"/>
  <c r="AU611" i="6"/>
  <c r="AT611" i="6"/>
  <c r="AS611" i="6"/>
  <c r="AO611" i="6"/>
  <c r="AK611" i="6"/>
  <c r="AG611" i="6"/>
  <c r="AC611" i="6"/>
  <c r="X611" i="6"/>
  <c r="U611" i="6"/>
  <c r="R611" i="6"/>
  <c r="O611" i="6"/>
  <c r="L611" i="6"/>
  <c r="AU610" i="6"/>
  <c r="AT610" i="6"/>
  <c r="AS610" i="6"/>
  <c r="AO610" i="6"/>
  <c r="AK610" i="6"/>
  <c r="AG610" i="6"/>
  <c r="AC610" i="6"/>
  <c r="X610" i="6"/>
  <c r="U610" i="6"/>
  <c r="R610" i="6"/>
  <c r="O610" i="6"/>
  <c r="L610" i="6"/>
  <c r="AU609" i="6"/>
  <c r="AT609" i="6"/>
  <c r="AS609" i="6"/>
  <c r="AO609" i="6"/>
  <c r="AK609" i="6"/>
  <c r="AG609" i="6"/>
  <c r="AC609" i="6"/>
  <c r="X609" i="6"/>
  <c r="U609" i="6"/>
  <c r="R609" i="6"/>
  <c r="O609" i="6"/>
  <c r="L609" i="6"/>
  <c r="AU608" i="6"/>
  <c r="AT608" i="6"/>
  <c r="AS608" i="6"/>
  <c r="AO608" i="6"/>
  <c r="AK608" i="6"/>
  <c r="AG608" i="6"/>
  <c r="AC608" i="6"/>
  <c r="X608" i="6"/>
  <c r="U608" i="6"/>
  <c r="R608" i="6"/>
  <c r="O608" i="6"/>
  <c r="L608" i="6"/>
  <c r="AU607" i="6"/>
  <c r="AT607" i="6"/>
  <c r="AS607" i="6"/>
  <c r="AO607" i="6"/>
  <c r="AK607" i="6"/>
  <c r="AG607" i="6"/>
  <c r="AC607" i="6"/>
  <c r="X607" i="6"/>
  <c r="U607" i="6"/>
  <c r="R607" i="6"/>
  <c r="O607" i="6"/>
  <c r="L607" i="6"/>
  <c r="X606" i="6"/>
  <c r="U606" i="6"/>
  <c r="R606" i="6"/>
  <c r="O606" i="6"/>
  <c r="L606" i="6"/>
  <c r="AU605" i="6"/>
  <c r="AT605" i="6"/>
  <c r="AS605" i="6"/>
  <c r="AO605" i="6"/>
  <c r="AK605" i="6"/>
  <c r="AG605" i="6"/>
  <c r="AC605" i="6"/>
  <c r="X605" i="6"/>
  <c r="U605" i="6"/>
  <c r="R605" i="6"/>
  <c r="O605" i="6"/>
  <c r="L605" i="6"/>
  <c r="AU604" i="6"/>
  <c r="AT604" i="6"/>
  <c r="AS604" i="6"/>
  <c r="AO604" i="6"/>
  <c r="AK604" i="6"/>
  <c r="AG604" i="6"/>
  <c r="AC604" i="6"/>
  <c r="X604" i="6"/>
  <c r="U604" i="6"/>
  <c r="R604" i="6"/>
  <c r="O604" i="6"/>
  <c r="L604" i="6"/>
  <c r="AR602" i="6"/>
  <c r="AQ602" i="6"/>
  <c r="AN602" i="6"/>
  <c r="AM602" i="6"/>
  <c r="AJ602" i="6"/>
  <c r="AI602" i="6"/>
  <c r="AF602" i="6"/>
  <c r="AE602" i="6"/>
  <c r="AB602" i="6"/>
  <c r="AA602" i="6"/>
  <c r="J602" i="6"/>
  <c r="F602" i="6"/>
  <c r="AU601" i="6"/>
  <c r="AT601" i="6"/>
  <c r="AS601" i="6"/>
  <c r="AO601" i="6"/>
  <c r="AK601" i="6"/>
  <c r="AG601" i="6"/>
  <c r="AC601" i="6"/>
  <c r="X601" i="6"/>
  <c r="U601" i="6"/>
  <c r="R601" i="6"/>
  <c r="O601" i="6"/>
  <c r="L601" i="6"/>
  <c r="AU600" i="6"/>
  <c r="AT600" i="6"/>
  <c r="AS600" i="6"/>
  <c r="AO600" i="6"/>
  <c r="AK600" i="6"/>
  <c r="AG600" i="6"/>
  <c r="AC600" i="6"/>
  <c r="X600" i="6"/>
  <c r="U600" i="6"/>
  <c r="R600" i="6"/>
  <c r="O600" i="6"/>
  <c r="L600" i="6"/>
  <c r="AU599" i="6"/>
  <c r="AT599" i="6"/>
  <c r="AS599" i="6"/>
  <c r="AO599" i="6"/>
  <c r="AK599" i="6"/>
  <c r="AG599" i="6"/>
  <c r="AC599" i="6"/>
  <c r="X599" i="6"/>
  <c r="U599" i="6"/>
  <c r="R599" i="6"/>
  <c r="O599" i="6"/>
  <c r="L599" i="6"/>
  <c r="AU598" i="6"/>
  <c r="AT598" i="6"/>
  <c r="AS598" i="6"/>
  <c r="AO598" i="6"/>
  <c r="AK598" i="6"/>
  <c r="AG598" i="6"/>
  <c r="AC598" i="6"/>
  <c r="X598" i="6"/>
  <c r="U598" i="6"/>
  <c r="R598" i="6"/>
  <c r="O598" i="6"/>
  <c r="L598" i="6"/>
  <c r="AU597" i="6"/>
  <c r="AT597" i="6"/>
  <c r="AS597" i="6"/>
  <c r="AO597" i="6"/>
  <c r="AK597" i="6"/>
  <c r="AG597" i="6"/>
  <c r="AC597" i="6"/>
  <c r="X597" i="6"/>
  <c r="U597" i="6"/>
  <c r="R597" i="6"/>
  <c r="O597" i="6"/>
  <c r="L597" i="6"/>
  <c r="AU596" i="6"/>
  <c r="AT596" i="6"/>
  <c r="AS596" i="6"/>
  <c r="AO596" i="6"/>
  <c r="AK596" i="6"/>
  <c r="AG596" i="6"/>
  <c r="AC596" i="6"/>
  <c r="X596" i="6"/>
  <c r="U596" i="6"/>
  <c r="R596" i="6"/>
  <c r="O596" i="6"/>
  <c r="L596" i="6"/>
  <c r="AU595" i="6"/>
  <c r="AT595" i="6"/>
  <c r="AS595" i="6"/>
  <c r="AO595" i="6"/>
  <c r="AK595" i="6"/>
  <c r="AG595" i="6"/>
  <c r="AC595" i="6"/>
  <c r="X595" i="6"/>
  <c r="U595" i="6"/>
  <c r="R595" i="6"/>
  <c r="O595" i="6"/>
  <c r="L595" i="6"/>
  <c r="AU594" i="6"/>
  <c r="AT594" i="6"/>
  <c r="AS594" i="6"/>
  <c r="AO594" i="6"/>
  <c r="AK594" i="6"/>
  <c r="AG594" i="6"/>
  <c r="AC594" i="6"/>
  <c r="X594" i="6"/>
  <c r="U594" i="6"/>
  <c r="R594" i="6"/>
  <c r="O594" i="6"/>
  <c r="L594" i="6"/>
  <c r="AU593" i="6"/>
  <c r="AT593" i="6"/>
  <c r="AS593" i="6"/>
  <c r="AO593" i="6"/>
  <c r="AK593" i="6"/>
  <c r="AG593" i="6"/>
  <c r="AC593" i="6"/>
  <c r="X593" i="6"/>
  <c r="U593" i="6"/>
  <c r="R593" i="6"/>
  <c r="O593" i="6"/>
  <c r="L593" i="6"/>
  <c r="AU592" i="6"/>
  <c r="AT592" i="6"/>
  <c r="AS592" i="6"/>
  <c r="AO592" i="6"/>
  <c r="AK592" i="6"/>
  <c r="AG592" i="6"/>
  <c r="AC592" i="6"/>
  <c r="X592" i="6"/>
  <c r="U592" i="6"/>
  <c r="R592" i="6"/>
  <c r="O592" i="6"/>
  <c r="L592" i="6"/>
  <c r="AU591" i="6"/>
  <c r="AT591" i="6"/>
  <c r="AS591" i="6"/>
  <c r="AO591" i="6"/>
  <c r="AK591" i="6"/>
  <c r="AG591" i="6"/>
  <c r="AC591" i="6"/>
  <c r="X591" i="6"/>
  <c r="U591" i="6"/>
  <c r="R591" i="6"/>
  <c r="O591" i="6"/>
  <c r="L591" i="6"/>
  <c r="AU590" i="6"/>
  <c r="AT590" i="6"/>
  <c r="AS590" i="6"/>
  <c r="AO590" i="6"/>
  <c r="AK590" i="6"/>
  <c r="AG590" i="6"/>
  <c r="AC590" i="6"/>
  <c r="X590" i="6"/>
  <c r="U590" i="6"/>
  <c r="R590" i="6"/>
  <c r="O590" i="6"/>
  <c r="L590" i="6"/>
  <c r="X589" i="6"/>
  <c r="U589" i="6"/>
  <c r="R589" i="6"/>
  <c r="O589" i="6"/>
  <c r="L589" i="6"/>
  <c r="X588" i="6"/>
  <c r="U588" i="6"/>
  <c r="R588" i="6"/>
  <c r="O588" i="6"/>
  <c r="L588" i="6"/>
  <c r="AU587" i="6"/>
  <c r="AT587" i="6"/>
  <c r="AS587" i="6"/>
  <c r="AO587" i="6"/>
  <c r="AK587" i="6"/>
  <c r="AG587" i="6"/>
  <c r="AC587" i="6"/>
  <c r="X587" i="6"/>
  <c r="U587" i="6"/>
  <c r="R587" i="6"/>
  <c r="O587" i="6"/>
  <c r="L587" i="6"/>
  <c r="AU586" i="6"/>
  <c r="AT586" i="6"/>
  <c r="AS586" i="6"/>
  <c r="AO586" i="6"/>
  <c r="AK586" i="6"/>
  <c r="AG586" i="6"/>
  <c r="AC586" i="6"/>
  <c r="X586" i="6"/>
  <c r="U586" i="6"/>
  <c r="R586" i="6"/>
  <c r="O586" i="6"/>
  <c r="L586" i="6"/>
  <c r="AR676" i="6"/>
  <c r="AQ676" i="6"/>
  <c r="AN676" i="6"/>
  <c r="AM676" i="6"/>
  <c r="AJ676" i="6"/>
  <c r="AI676" i="6"/>
  <c r="AF676" i="6"/>
  <c r="AE676" i="6"/>
  <c r="AB676" i="6"/>
  <c r="AA676" i="6"/>
  <c r="J676" i="6"/>
  <c r="F676" i="6"/>
  <c r="AU675" i="6"/>
  <c r="AT675" i="6"/>
  <c r="AS675" i="6"/>
  <c r="AO675" i="6"/>
  <c r="AK675" i="6"/>
  <c r="AG675" i="6"/>
  <c r="AC675" i="6"/>
  <c r="X675" i="6"/>
  <c r="U675" i="6"/>
  <c r="R675" i="6"/>
  <c r="O675" i="6"/>
  <c r="L675" i="6"/>
  <c r="AU674" i="6"/>
  <c r="AT674" i="6"/>
  <c r="AS674" i="6"/>
  <c r="AO674" i="6"/>
  <c r="AK674" i="6"/>
  <c r="AG674" i="6"/>
  <c r="AC674" i="6"/>
  <c r="X674" i="6"/>
  <c r="U674" i="6"/>
  <c r="R674" i="6"/>
  <c r="O674" i="6"/>
  <c r="L674" i="6"/>
  <c r="AU673" i="6"/>
  <c r="AT673" i="6"/>
  <c r="AS673" i="6"/>
  <c r="AO673" i="6"/>
  <c r="AK673" i="6"/>
  <c r="AG673" i="6"/>
  <c r="AC673" i="6"/>
  <c r="X673" i="6"/>
  <c r="U673" i="6"/>
  <c r="R673" i="6"/>
  <c r="O673" i="6"/>
  <c r="L673" i="6"/>
  <c r="AU672" i="6"/>
  <c r="AT672" i="6"/>
  <c r="AS672" i="6"/>
  <c r="AO672" i="6"/>
  <c r="AK672" i="6"/>
  <c r="AG672" i="6"/>
  <c r="AC672" i="6"/>
  <c r="X672" i="6"/>
  <c r="U672" i="6"/>
  <c r="R672" i="6"/>
  <c r="O672" i="6"/>
  <c r="L672" i="6"/>
  <c r="AU671" i="6"/>
  <c r="AT671" i="6"/>
  <c r="AS671" i="6"/>
  <c r="AO671" i="6"/>
  <c r="AK671" i="6"/>
  <c r="AG671" i="6"/>
  <c r="AC671" i="6"/>
  <c r="X671" i="6"/>
  <c r="U671" i="6"/>
  <c r="R671" i="6"/>
  <c r="O671" i="6"/>
  <c r="L671" i="6"/>
  <c r="AU670" i="6"/>
  <c r="AT670" i="6"/>
  <c r="AS670" i="6"/>
  <c r="AO670" i="6"/>
  <c r="AK670" i="6"/>
  <c r="AG670" i="6"/>
  <c r="AC670" i="6"/>
  <c r="X670" i="6"/>
  <c r="U670" i="6"/>
  <c r="R670" i="6"/>
  <c r="O670" i="6"/>
  <c r="L670" i="6"/>
  <c r="AU669" i="6"/>
  <c r="AT669" i="6"/>
  <c r="AS669" i="6"/>
  <c r="AO669" i="6"/>
  <c r="AK669" i="6"/>
  <c r="AG669" i="6"/>
  <c r="AC669" i="6"/>
  <c r="X669" i="6"/>
  <c r="U669" i="6"/>
  <c r="R669" i="6"/>
  <c r="O669" i="6"/>
  <c r="L669" i="6"/>
  <c r="AU668" i="6"/>
  <c r="AT668" i="6"/>
  <c r="AS668" i="6"/>
  <c r="AO668" i="6"/>
  <c r="AK668" i="6"/>
  <c r="AG668" i="6"/>
  <c r="AC668" i="6"/>
  <c r="X668" i="6"/>
  <c r="U668" i="6"/>
  <c r="R668" i="6"/>
  <c r="O668" i="6"/>
  <c r="L668" i="6"/>
  <c r="AU667" i="6"/>
  <c r="AT667" i="6"/>
  <c r="AS667" i="6"/>
  <c r="AO667" i="6"/>
  <c r="AK667" i="6"/>
  <c r="AG667" i="6"/>
  <c r="AC667" i="6"/>
  <c r="X667" i="6"/>
  <c r="U667" i="6"/>
  <c r="R667" i="6"/>
  <c r="O667" i="6"/>
  <c r="L667" i="6"/>
  <c r="AU666" i="6"/>
  <c r="AT666" i="6"/>
  <c r="AS666" i="6"/>
  <c r="AO666" i="6"/>
  <c r="AK666" i="6"/>
  <c r="AG666" i="6"/>
  <c r="AC666" i="6"/>
  <c r="X666" i="6"/>
  <c r="U666" i="6"/>
  <c r="R666" i="6"/>
  <c r="O666" i="6"/>
  <c r="L666" i="6"/>
  <c r="AU665" i="6"/>
  <c r="AT665" i="6"/>
  <c r="AS665" i="6"/>
  <c r="AO665" i="6"/>
  <c r="AK665" i="6"/>
  <c r="AG665" i="6"/>
  <c r="AC665" i="6"/>
  <c r="X665" i="6"/>
  <c r="U665" i="6"/>
  <c r="R665" i="6"/>
  <c r="O665" i="6"/>
  <c r="L665" i="6"/>
  <c r="AU664" i="6"/>
  <c r="AT664" i="6"/>
  <c r="AS664" i="6"/>
  <c r="AO664" i="6"/>
  <c r="AK664" i="6"/>
  <c r="AG664" i="6"/>
  <c r="AC664" i="6"/>
  <c r="X664" i="6"/>
  <c r="U664" i="6"/>
  <c r="R664" i="6"/>
  <c r="O664" i="6"/>
  <c r="L664" i="6"/>
  <c r="AU663" i="6"/>
  <c r="AT663" i="6"/>
  <c r="AS663" i="6"/>
  <c r="AO663" i="6"/>
  <c r="AK663" i="6"/>
  <c r="AG663" i="6"/>
  <c r="AC663" i="6"/>
  <c r="X663" i="6"/>
  <c r="U663" i="6"/>
  <c r="R663" i="6"/>
  <c r="O663" i="6"/>
  <c r="L663" i="6"/>
  <c r="X662" i="6"/>
  <c r="U662" i="6"/>
  <c r="R662" i="6"/>
  <c r="O662" i="6"/>
  <c r="L662" i="6"/>
  <c r="AU661" i="6"/>
  <c r="AT661" i="6"/>
  <c r="AS661" i="6"/>
  <c r="AO661" i="6"/>
  <c r="AK661" i="6"/>
  <c r="AG661" i="6"/>
  <c r="AC661" i="6"/>
  <c r="X661" i="6"/>
  <c r="U661" i="6"/>
  <c r="R661" i="6"/>
  <c r="O661" i="6"/>
  <c r="L661" i="6"/>
  <c r="AU660" i="6"/>
  <c r="AT660" i="6"/>
  <c r="AS660" i="6"/>
  <c r="AO660" i="6"/>
  <c r="AK660" i="6"/>
  <c r="AG660" i="6"/>
  <c r="AC660" i="6"/>
  <c r="X660" i="6"/>
  <c r="U660" i="6"/>
  <c r="R660" i="6"/>
  <c r="O660" i="6"/>
  <c r="L660" i="6"/>
  <c r="AR657" i="6"/>
  <c r="AQ657" i="6"/>
  <c r="AN657" i="6"/>
  <c r="AM657" i="6"/>
  <c r="AJ657" i="6"/>
  <c r="AI657" i="6"/>
  <c r="AF657" i="6"/>
  <c r="AE657" i="6"/>
  <c r="AB657" i="6"/>
  <c r="AA657" i="6"/>
  <c r="J657" i="6"/>
  <c r="F657" i="6"/>
  <c r="AU656" i="6"/>
  <c r="AT656" i="6"/>
  <c r="AS656" i="6"/>
  <c r="AO656" i="6"/>
  <c r="AK656" i="6"/>
  <c r="AG656" i="6"/>
  <c r="AC656" i="6"/>
  <c r="X656" i="6"/>
  <c r="U656" i="6"/>
  <c r="R656" i="6"/>
  <c r="O656" i="6"/>
  <c r="L656" i="6"/>
  <c r="AU655" i="6"/>
  <c r="AT655" i="6"/>
  <c r="AS655" i="6"/>
  <c r="AO655" i="6"/>
  <c r="AK655" i="6"/>
  <c r="AG655" i="6"/>
  <c r="AC655" i="6"/>
  <c r="X655" i="6"/>
  <c r="U655" i="6"/>
  <c r="R655" i="6"/>
  <c r="O655" i="6"/>
  <c r="L655" i="6"/>
  <c r="AU654" i="6"/>
  <c r="AT654" i="6"/>
  <c r="AS654" i="6"/>
  <c r="AO654" i="6"/>
  <c r="AK654" i="6"/>
  <c r="AG654" i="6"/>
  <c r="AC654" i="6"/>
  <c r="X654" i="6"/>
  <c r="U654" i="6"/>
  <c r="R654" i="6"/>
  <c r="O654" i="6"/>
  <c r="L654" i="6"/>
  <c r="AU653" i="6"/>
  <c r="AT653" i="6"/>
  <c r="AS653" i="6"/>
  <c r="AO653" i="6"/>
  <c r="AK653" i="6"/>
  <c r="AG653" i="6"/>
  <c r="AC653" i="6"/>
  <c r="X653" i="6"/>
  <c r="U653" i="6"/>
  <c r="R653" i="6"/>
  <c r="O653" i="6"/>
  <c r="L653" i="6"/>
  <c r="AU652" i="6"/>
  <c r="AT652" i="6"/>
  <c r="AS652" i="6"/>
  <c r="AO652" i="6"/>
  <c r="AK652" i="6"/>
  <c r="AG652" i="6"/>
  <c r="AC652" i="6"/>
  <c r="X652" i="6"/>
  <c r="U652" i="6"/>
  <c r="R652" i="6"/>
  <c r="O652" i="6"/>
  <c r="L652" i="6"/>
  <c r="AU651" i="6"/>
  <c r="AT651" i="6"/>
  <c r="AS651" i="6"/>
  <c r="AO651" i="6"/>
  <c r="AK651" i="6"/>
  <c r="AG651" i="6"/>
  <c r="AC651" i="6"/>
  <c r="X651" i="6"/>
  <c r="U651" i="6"/>
  <c r="R651" i="6"/>
  <c r="O651" i="6"/>
  <c r="L651" i="6"/>
  <c r="AU650" i="6"/>
  <c r="AT650" i="6"/>
  <c r="AS650" i="6"/>
  <c r="AO650" i="6"/>
  <c r="AK650" i="6"/>
  <c r="AG650" i="6"/>
  <c r="AC650" i="6"/>
  <c r="X650" i="6"/>
  <c r="U650" i="6"/>
  <c r="R650" i="6"/>
  <c r="O650" i="6"/>
  <c r="L650" i="6"/>
  <c r="AU649" i="6"/>
  <c r="AT649" i="6"/>
  <c r="AS649" i="6"/>
  <c r="AO649" i="6"/>
  <c r="AK649" i="6"/>
  <c r="AG649" i="6"/>
  <c r="AC649" i="6"/>
  <c r="X649" i="6"/>
  <c r="U649" i="6"/>
  <c r="R649" i="6"/>
  <c r="O649" i="6"/>
  <c r="L649" i="6"/>
  <c r="AU648" i="6"/>
  <c r="AT648" i="6"/>
  <c r="AS648" i="6"/>
  <c r="AO648" i="6"/>
  <c r="AK648" i="6"/>
  <c r="AG648" i="6"/>
  <c r="AC648" i="6"/>
  <c r="X648" i="6"/>
  <c r="U648" i="6"/>
  <c r="R648" i="6"/>
  <c r="O648" i="6"/>
  <c r="L648" i="6"/>
  <c r="AU647" i="6"/>
  <c r="AT647" i="6"/>
  <c r="AS647" i="6"/>
  <c r="AO647" i="6"/>
  <c r="AK647" i="6"/>
  <c r="AG647" i="6"/>
  <c r="AC647" i="6"/>
  <c r="X647" i="6"/>
  <c r="U647" i="6"/>
  <c r="R647" i="6"/>
  <c r="O647" i="6"/>
  <c r="L647" i="6"/>
  <c r="AU646" i="6"/>
  <c r="AT646" i="6"/>
  <c r="AS646" i="6"/>
  <c r="AO646" i="6"/>
  <c r="AK646" i="6"/>
  <c r="AG646" i="6"/>
  <c r="AC646" i="6"/>
  <c r="X646" i="6"/>
  <c r="U646" i="6"/>
  <c r="R646" i="6"/>
  <c r="O646" i="6"/>
  <c r="L646" i="6"/>
  <c r="AU645" i="6"/>
  <c r="AT645" i="6"/>
  <c r="AS645" i="6"/>
  <c r="AO645" i="6"/>
  <c r="AK645" i="6"/>
  <c r="AG645" i="6"/>
  <c r="AC645" i="6"/>
  <c r="X645" i="6"/>
  <c r="U645" i="6"/>
  <c r="R645" i="6"/>
  <c r="O645" i="6"/>
  <c r="L645" i="6"/>
  <c r="AU644" i="6"/>
  <c r="AT644" i="6"/>
  <c r="AS644" i="6"/>
  <c r="AO644" i="6"/>
  <c r="AK644" i="6"/>
  <c r="AG644" i="6"/>
  <c r="AC644" i="6"/>
  <c r="X644" i="6"/>
  <c r="U644" i="6"/>
  <c r="R644" i="6"/>
  <c r="O644" i="6"/>
  <c r="L644" i="6"/>
  <c r="X643" i="6"/>
  <c r="U643" i="6"/>
  <c r="R643" i="6"/>
  <c r="O643" i="6"/>
  <c r="L643" i="6"/>
  <c r="AU642" i="6"/>
  <c r="AT642" i="6"/>
  <c r="AS642" i="6"/>
  <c r="AO642" i="6"/>
  <c r="AK642" i="6"/>
  <c r="AG642" i="6"/>
  <c r="AC642" i="6"/>
  <c r="X642" i="6"/>
  <c r="U642" i="6"/>
  <c r="R642" i="6"/>
  <c r="O642" i="6"/>
  <c r="L642" i="6"/>
  <c r="AU641" i="6"/>
  <c r="AT641" i="6"/>
  <c r="AS641" i="6"/>
  <c r="AO641" i="6"/>
  <c r="AK641" i="6"/>
  <c r="AG641" i="6"/>
  <c r="AC641" i="6"/>
  <c r="X641" i="6"/>
  <c r="U641" i="6"/>
  <c r="R641" i="6"/>
  <c r="O641" i="6"/>
  <c r="L641" i="6"/>
  <c r="AR639" i="6"/>
  <c r="AQ639" i="6"/>
  <c r="AN639" i="6"/>
  <c r="AM639" i="6"/>
  <c r="AJ639" i="6"/>
  <c r="AI639" i="6"/>
  <c r="AF639" i="6"/>
  <c r="AE639" i="6"/>
  <c r="AB639" i="6"/>
  <c r="AA639" i="6"/>
  <c r="J639" i="6"/>
  <c r="F639" i="6"/>
  <c r="AU638" i="6"/>
  <c r="AT638" i="6"/>
  <c r="AS638" i="6"/>
  <c r="AO638" i="6"/>
  <c r="AK638" i="6"/>
  <c r="AG638" i="6"/>
  <c r="AC638" i="6"/>
  <c r="X638" i="6"/>
  <c r="U638" i="6"/>
  <c r="R638" i="6"/>
  <c r="O638" i="6"/>
  <c r="L638" i="6"/>
  <c r="AU637" i="6"/>
  <c r="AT637" i="6"/>
  <c r="AS637" i="6"/>
  <c r="AO637" i="6"/>
  <c r="AK637" i="6"/>
  <c r="AG637" i="6"/>
  <c r="AC637" i="6"/>
  <c r="X637" i="6"/>
  <c r="U637" i="6"/>
  <c r="R637" i="6"/>
  <c r="O637" i="6"/>
  <c r="L637" i="6"/>
  <c r="AU636" i="6"/>
  <c r="AT636" i="6"/>
  <c r="AS636" i="6"/>
  <c r="AO636" i="6"/>
  <c r="AK636" i="6"/>
  <c r="AG636" i="6"/>
  <c r="AC636" i="6"/>
  <c r="X636" i="6"/>
  <c r="U636" i="6"/>
  <c r="R636" i="6"/>
  <c r="O636" i="6"/>
  <c r="L636" i="6"/>
  <c r="AU635" i="6"/>
  <c r="AT635" i="6"/>
  <c r="AS635" i="6"/>
  <c r="AO635" i="6"/>
  <c r="AK635" i="6"/>
  <c r="AG635" i="6"/>
  <c r="AC635" i="6"/>
  <c r="X635" i="6"/>
  <c r="U635" i="6"/>
  <c r="R635" i="6"/>
  <c r="O635" i="6"/>
  <c r="L635" i="6"/>
  <c r="AU634" i="6"/>
  <c r="AT634" i="6"/>
  <c r="AS634" i="6"/>
  <c r="AO634" i="6"/>
  <c r="AK634" i="6"/>
  <c r="AG634" i="6"/>
  <c r="AC634" i="6"/>
  <c r="X634" i="6"/>
  <c r="U634" i="6"/>
  <c r="R634" i="6"/>
  <c r="O634" i="6"/>
  <c r="L634" i="6"/>
  <c r="AU633" i="6"/>
  <c r="AT633" i="6"/>
  <c r="AS633" i="6"/>
  <c r="AO633" i="6"/>
  <c r="AK633" i="6"/>
  <c r="AG633" i="6"/>
  <c r="AC633" i="6"/>
  <c r="X633" i="6"/>
  <c r="U633" i="6"/>
  <c r="R633" i="6"/>
  <c r="O633" i="6"/>
  <c r="L633" i="6"/>
  <c r="AU632" i="6"/>
  <c r="AT632" i="6"/>
  <c r="AS632" i="6"/>
  <c r="AO632" i="6"/>
  <c r="AK632" i="6"/>
  <c r="AG632" i="6"/>
  <c r="AC632" i="6"/>
  <c r="X632" i="6"/>
  <c r="U632" i="6"/>
  <c r="R632" i="6"/>
  <c r="O632" i="6"/>
  <c r="L632" i="6"/>
  <c r="AU631" i="6"/>
  <c r="AT631" i="6"/>
  <c r="AS631" i="6"/>
  <c r="AO631" i="6"/>
  <c r="AK631" i="6"/>
  <c r="AG631" i="6"/>
  <c r="AC631" i="6"/>
  <c r="X631" i="6"/>
  <c r="U631" i="6"/>
  <c r="R631" i="6"/>
  <c r="O631" i="6"/>
  <c r="L631" i="6"/>
  <c r="AU630" i="6"/>
  <c r="AT630" i="6"/>
  <c r="AS630" i="6"/>
  <c r="AO630" i="6"/>
  <c r="AK630" i="6"/>
  <c r="AG630" i="6"/>
  <c r="AC630" i="6"/>
  <c r="X630" i="6"/>
  <c r="U630" i="6"/>
  <c r="R630" i="6"/>
  <c r="O630" i="6"/>
  <c r="L630" i="6"/>
  <c r="AU629" i="6"/>
  <c r="AT629" i="6"/>
  <c r="AS629" i="6"/>
  <c r="AO629" i="6"/>
  <c r="AK629" i="6"/>
  <c r="AG629" i="6"/>
  <c r="AC629" i="6"/>
  <c r="X629" i="6"/>
  <c r="U629" i="6"/>
  <c r="R629" i="6"/>
  <c r="O629" i="6"/>
  <c r="L629" i="6"/>
  <c r="AU628" i="6"/>
  <c r="AT628" i="6"/>
  <c r="AS628" i="6"/>
  <c r="AO628" i="6"/>
  <c r="AK628" i="6"/>
  <c r="AG628" i="6"/>
  <c r="AC628" i="6"/>
  <c r="X628" i="6"/>
  <c r="U628" i="6"/>
  <c r="R628" i="6"/>
  <c r="O628" i="6"/>
  <c r="L628" i="6"/>
  <c r="AU627" i="6"/>
  <c r="AT627" i="6"/>
  <c r="AS627" i="6"/>
  <c r="AO627" i="6"/>
  <c r="AK627" i="6"/>
  <c r="AG627" i="6"/>
  <c r="AC627" i="6"/>
  <c r="X627" i="6"/>
  <c r="U627" i="6"/>
  <c r="R627" i="6"/>
  <c r="O627" i="6"/>
  <c r="L627" i="6"/>
  <c r="AU626" i="6"/>
  <c r="AT626" i="6"/>
  <c r="AS626" i="6"/>
  <c r="AO626" i="6"/>
  <c r="AK626" i="6"/>
  <c r="AG626" i="6"/>
  <c r="AC626" i="6"/>
  <c r="X626" i="6"/>
  <c r="U626" i="6"/>
  <c r="R626" i="6"/>
  <c r="O626" i="6"/>
  <c r="L626" i="6"/>
  <c r="X625" i="6"/>
  <c r="U625" i="6"/>
  <c r="R625" i="6"/>
  <c r="O625" i="6"/>
  <c r="L625" i="6"/>
  <c r="AU624" i="6"/>
  <c r="AT624" i="6"/>
  <c r="AS624" i="6"/>
  <c r="AO624" i="6"/>
  <c r="AK624" i="6"/>
  <c r="AG624" i="6"/>
  <c r="AC624" i="6"/>
  <c r="X624" i="6"/>
  <c r="U624" i="6"/>
  <c r="R624" i="6"/>
  <c r="O624" i="6"/>
  <c r="L624" i="6"/>
  <c r="AU623" i="6"/>
  <c r="AT623" i="6"/>
  <c r="AS623" i="6"/>
  <c r="AO623" i="6"/>
  <c r="AK623" i="6"/>
  <c r="AG623" i="6"/>
  <c r="AC623" i="6"/>
  <c r="X623" i="6"/>
  <c r="U623" i="6"/>
  <c r="R623" i="6"/>
  <c r="O623" i="6"/>
  <c r="L623" i="6"/>
  <c r="BA196" i="6" l="1"/>
  <c r="BA564" i="6"/>
  <c r="AY695" i="6"/>
  <c r="AZ695" i="6"/>
  <c r="BA707" i="6"/>
  <c r="BA602" i="6"/>
  <c r="AY621" i="6"/>
  <c r="AZ215" i="6"/>
  <c r="BA380" i="6"/>
  <c r="AZ399" i="6"/>
  <c r="AZ583" i="6"/>
  <c r="BA32" i="6"/>
  <c r="BA86" i="6"/>
  <c r="BA104" i="6"/>
  <c r="BA178" i="6"/>
  <c r="AY215" i="6"/>
  <c r="BA270" i="6"/>
  <c r="BA288" i="6"/>
  <c r="BA362" i="6"/>
  <c r="AY399" i="6"/>
  <c r="BA454" i="6"/>
  <c r="BA472" i="6"/>
  <c r="BA546" i="6"/>
  <c r="AY583" i="6"/>
  <c r="BA694" i="6"/>
  <c r="BA706" i="6"/>
  <c r="BA68" i="6"/>
  <c r="AZ123" i="6"/>
  <c r="BA252" i="6"/>
  <c r="AZ307" i="6"/>
  <c r="BA436" i="6"/>
  <c r="AZ491" i="6"/>
  <c r="BA657" i="6"/>
  <c r="AZ658" i="6"/>
  <c r="BA50" i="6"/>
  <c r="BA122" i="6"/>
  <c r="AY123" i="6"/>
  <c r="BA142" i="6"/>
  <c r="BA160" i="6"/>
  <c r="BA214" i="6"/>
  <c r="BA234" i="6"/>
  <c r="BA306" i="6"/>
  <c r="AY307" i="6"/>
  <c r="BA326" i="6"/>
  <c r="BA344" i="6"/>
  <c r="BA398" i="6"/>
  <c r="BA418" i="6"/>
  <c r="BA490" i="6"/>
  <c r="AY491" i="6"/>
  <c r="BA510" i="6"/>
  <c r="BA528" i="6"/>
  <c r="BA582" i="6"/>
  <c r="BA620" i="6"/>
  <c r="BA621" i="6" s="1"/>
  <c r="BA639" i="6"/>
  <c r="AY658" i="6"/>
  <c r="BA676" i="6"/>
  <c r="L620" i="6"/>
  <c r="X620" i="6"/>
  <c r="U694" i="6"/>
  <c r="AV312" i="6"/>
  <c r="AV384" i="6"/>
  <c r="V307" i="6"/>
  <c r="S399" i="6"/>
  <c r="W621" i="6"/>
  <c r="Q621" i="6"/>
  <c r="K621" i="6"/>
  <c r="S658" i="6"/>
  <c r="V695" i="6"/>
  <c r="P695" i="6"/>
  <c r="U676" i="6"/>
  <c r="W658" i="6"/>
  <c r="K658" i="6"/>
  <c r="AV108" i="6"/>
  <c r="AV404" i="6"/>
  <c r="AV643" i="6"/>
  <c r="AV680" i="6"/>
  <c r="Q695" i="6"/>
  <c r="O639" i="6"/>
  <c r="L657" i="6"/>
  <c r="X657" i="6"/>
  <c r="V621" i="6"/>
  <c r="S695" i="6"/>
  <c r="AV146" i="6"/>
  <c r="AV200" i="6"/>
  <c r="AV568" i="6"/>
  <c r="N621" i="6"/>
  <c r="T695" i="6"/>
  <c r="N695" i="6"/>
  <c r="AV256" i="6"/>
  <c r="AV496" i="6"/>
  <c r="R602" i="6"/>
  <c r="AV18" i="6"/>
  <c r="S215" i="6"/>
  <c r="N307" i="6"/>
  <c r="P399" i="6"/>
  <c r="P491" i="6"/>
  <c r="W491" i="6"/>
  <c r="K491" i="6"/>
  <c r="W583" i="6"/>
  <c r="M695" i="6"/>
  <c r="K695" i="6"/>
  <c r="AV366" i="6"/>
  <c r="AV440" i="6"/>
  <c r="AV588" i="6"/>
  <c r="S491" i="6"/>
  <c r="W215" i="6"/>
  <c r="K215" i="6"/>
  <c r="P307" i="6"/>
  <c r="S307" i="6"/>
  <c r="M307" i="6"/>
  <c r="M399" i="6"/>
  <c r="T399" i="6"/>
  <c r="T491" i="6"/>
  <c r="P658" i="6"/>
  <c r="AV274" i="6"/>
  <c r="AV550" i="6"/>
  <c r="U639" i="6"/>
  <c r="R657" i="6"/>
  <c r="O676" i="6"/>
  <c r="L602" i="6"/>
  <c r="X602" i="6"/>
  <c r="R620" i="6"/>
  <c r="AG620" i="6"/>
  <c r="O620" i="6"/>
  <c r="O694" i="6"/>
  <c r="T307" i="6"/>
  <c r="W307" i="6"/>
  <c r="Q307" i="6"/>
  <c r="K307" i="6"/>
  <c r="W399" i="6"/>
  <c r="Q399" i="6"/>
  <c r="K399" i="6"/>
  <c r="K583" i="6"/>
  <c r="S621" i="6"/>
  <c r="M621" i="6"/>
  <c r="T658" i="6"/>
  <c r="AV90" i="6"/>
  <c r="AV164" i="6"/>
  <c r="AV220" i="6"/>
  <c r="V583" i="6"/>
  <c r="R639" i="6"/>
  <c r="O657" i="6"/>
  <c r="L676" i="6"/>
  <c r="X676" i="6"/>
  <c r="U602" i="6"/>
  <c r="L694" i="6"/>
  <c r="X694" i="6"/>
  <c r="V215" i="6"/>
  <c r="N215" i="6"/>
  <c r="V491" i="6"/>
  <c r="N491" i="6"/>
  <c r="P621" i="6"/>
  <c r="W695" i="6"/>
  <c r="AV72" i="6"/>
  <c r="Q215" i="6"/>
  <c r="M215" i="6"/>
  <c r="V399" i="6"/>
  <c r="N399" i="6"/>
  <c r="Q491" i="6"/>
  <c r="M491" i="6"/>
  <c r="N583" i="6"/>
  <c r="T621" i="6"/>
  <c r="L639" i="6"/>
  <c r="X639" i="6"/>
  <c r="U657" i="6"/>
  <c r="R676" i="6"/>
  <c r="O602" i="6"/>
  <c r="U620" i="6"/>
  <c r="R694" i="6"/>
  <c r="AV54" i="6"/>
  <c r="T215" i="6"/>
  <c r="P215" i="6"/>
  <c r="S583" i="6"/>
  <c r="Q583" i="6"/>
  <c r="M583" i="6"/>
  <c r="AV109" i="6"/>
  <c r="AV238" i="6"/>
  <c r="AV348" i="6"/>
  <c r="AV476" i="6"/>
  <c r="AV589" i="6"/>
  <c r="AV662" i="6"/>
  <c r="T583" i="6"/>
  <c r="P583" i="6"/>
  <c r="V658" i="6"/>
  <c r="N658" i="6"/>
  <c r="AV182" i="6"/>
  <c r="AV330" i="6"/>
  <c r="AV458" i="6"/>
  <c r="AV532" i="6"/>
  <c r="AV625" i="6"/>
  <c r="Q658" i="6"/>
  <c r="M658" i="6"/>
  <c r="AV128" i="6"/>
  <c r="AV292" i="6"/>
  <c r="AV422" i="6"/>
  <c r="AV514" i="6"/>
  <c r="AV606" i="6"/>
  <c r="AO694" i="6"/>
  <c r="AG694" i="6"/>
  <c r="AT694" i="6"/>
  <c r="AN695" i="6"/>
  <c r="AJ695" i="6"/>
  <c r="AR658" i="6"/>
  <c r="AF658" i="6"/>
  <c r="AB658" i="6"/>
  <c r="AR621" i="6"/>
  <c r="AT620" i="6"/>
  <c r="AB621" i="6"/>
  <c r="AN621" i="6"/>
  <c r="J658" i="6"/>
  <c r="AE658" i="6"/>
  <c r="AM658" i="6"/>
  <c r="AI695" i="6"/>
  <c r="AM621" i="6"/>
  <c r="AA621" i="6"/>
  <c r="AI621" i="6"/>
  <c r="AQ621" i="6"/>
  <c r="AC694" i="6"/>
  <c r="AS694" i="6"/>
  <c r="J695" i="6"/>
  <c r="AE695" i="6"/>
  <c r="AM695" i="6"/>
  <c r="AA658" i="6"/>
  <c r="AQ658" i="6"/>
  <c r="AJ658" i="6"/>
  <c r="AN658" i="6"/>
  <c r="AB695" i="6"/>
  <c r="AR695" i="6"/>
  <c r="AF621" i="6"/>
  <c r="AJ621" i="6"/>
  <c r="AK694" i="6"/>
  <c r="AU694" i="6"/>
  <c r="AF695" i="6"/>
  <c r="AI658" i="6"/>
  <c r="J621" i="6"/>
  <c r="AE621" i="6"/>
  <c r="AA695" i="6"/>
  <c r="AQ695" i="6"/>
  <c r="AV682" i="6"/>
  <c r="AV685" i="6"/>
  <c r="AV686" i="6"/>
  <c r="AV679" i="6"/>
  <c r="Y680" i="6"/>
  <c r="AV36" i="6"/>
  <c r="AV681" i="6"/>
  <c r="AV689" i="6"/>
  <c r="AV690" i="6"/>
  <c r="AV693" i="6"/>
  <c r="AV683" i="6"/>
  <c r="AV684" i="6"/>
  <c r="AV687" i="6"/>
  <c r="AV688" i="6"/>
  <c r="AV691" i="6"/>
  <c r="AV692" i="6"/>
  <c r="Y679" i="6"/>
  <c r="Y681" i="6"/>
  <c r="Y684" i="6"/>
  <c r="Y686" i="6"/>
  <c r="Y689" i="6"/>
  <c r="Y692" i="6"/>
  <c r="Y682" i="6"/>
  <c r="Y685" i="6"/>
  <c r="Y688" i="6"/>
  <c r="Y690" i="6"/>
  <c r="Y693" i="6"/>
  <c r="Y683" i="6"/>
  <c r="Y687" i="6"/>
  <c r="Y691" i="6"/>
  <c r="Y678" i="6"/>
  <c r="AV678" i="6"/>
  <c r="AG639" i="6"/>
  <c r="AT639" i="6"/>
  <c r="AC639" i="6"/>
  <c r="AS639" i="6"/>
  <c r="AO657" i="6"/>
  <c r="AG676" i="6"/>
  <c r="AT676" i="6"/>
  <c r="AC676" i="6"/>
  <c r="AS676" i="6"/>
  <c r="AO602" i="6"/>
  <c r="AV605" i="6"/>
  <c r="Y607" i="6"/>
  <c r="AC620" i="6"/>
  <c r="AS620" i="6"/>
  <c r="Y609" i="6"/>
  <c r="Y611" i="6"/>
  <c r="Y613" i="6"/>
  <c r="Y615" i="6"/>
  <c r="Y617" i="6"/>
  <c r="AO639" i="6"/>
  <c r="AG657" i="6"/>
  <c r="AT657" i="6"/>
  <c r="AT658" i="6" s="1"/>
  <c r="AO676" i="6"/>
  <c r="AG602" i="6"/>
  <c r="AT602" i="6"/>
  <c r="AT621" i="6" s="1"/>
  <c r="AC602" i="6"/>
  <c r="AS602" i="6"/>
  <c r="AK620" i="6"/>
  <c r="AU620" i="6"/>
  <c r="AV607" i="6"/>
  <c r="AV608" i="6"/>
  <c r="AV609" i="6"/>
  <c r="AV611" i="6"/>
  <c r="AV612" i="6"/>
  <c r="AV613" i="6"/>
  <c r="AV615" i="6"/>
  <c r="AV616" i="6"/>
  <c r="AV617" i="6"/>
  <c r="AV619" i="6"/>
  <c r="AV587" i="6"/>
  <c r="Y589" i="6"/>
  <c r="Y591" i="6"/>
  <c r="Y593" i="6"/>
  <c r="Y595" i="6"/>
  <c r="Y597" i="6"/>
  <c r="Y599" i="6"/>
  <c r="AO620" i="6"/>
  <c r="Y606" i="6"/>
  <c r="AK602" i="6"/>
  <c r="AU602" i="6"/>
  <c r="Y605" i="6"/>
  <c r="Y608" i="6"/>
  <c r="Y610" i="6"/>
  <c r="AV610" i="6"/>
  <c r="Y612" i="6"/>
  <c r="Y614" i="6"/>
  <c r="AV614" i="6"/>
  <c r="Y616" i="6"/>
  <c r="Y618" i="6"/>
  <c r="AV618" i="6"/>
  <c r="Y619" i="6"/>
  <c r="Y604" i="6"/>
  <c r="AV604" i="6"/>
  <c r="AV590" i="6"/>
  <c r="AV591" i="6"/>
  <c r="AV593" i="6"/>
  <c r="AV594" i="6"/>
  <c r="AV595" i="6"/>
  <c r="AV597" i="6"/>
  <c r="AV598" i="6"/>
  <c r="AV599" i="6"/>
  <c r="AV601" i="6"/>
  <c r="AV624" i="6"/>
  <c r="Y628" i="6"/>
  <c r="Y630" i="6"/>
  <c r="Y634" i="6"/>
  <c r="Y636" i="6"/>
  <c r="Y643" i="6"/>
  <c r="AV661" i="6"/>
  <c r="Y663" i="6"/>
  <c r="Y665" i="6"/>
  <c r="Y667" i="6"/>
  <c r="Y669" i="6"/>
  <c r="Y671" i="6"/>
  <c r="Y673" i="6"/>
  <c r="Y588" i="6"/>
  <c r="Y626" i="6"/>
  <c r="Y632" i="6"/>
  <c r="AK639" i="6"/>
  <c r="AU639" i="6"/>
  <c r="Y587" i="6"/>
  <c r="Y590" i="6"/>
  <c r="Y592" i="6"/>
  <c r="AV592" i="6"/>
  <c r="Y594" i="6"/>
  <c r="Y596" i="6"/>
  <c r="AV596" i="6"/>
  <c r="Y598" i="6"/>
  <c r="Y600" i="6"/>
  <c r="AV600" i="6"/>
  <c r="Y601" i="6"/>
  <c r="Y586" i="6"/>
  <c r="AV586" i="6"/>
  <c r="AV651" i="6"/>
  <c r="AV655" i="6"/>
  <c r="AK676" i="6"/>
  <c r="AU676" i="6"/>
  <c r="AV644" i="6"/>
  <c r="AV645" i="6"/>
  <c r="AV626" i="6"/>
  <c r="AV627" i="6"/>
  <c r="AV628" i="6"/>
  <c r="AV630" i="6"/>
  <c r="AV631" i="6"/>
  <c r="AV632" i="6"/>
  <c r="AV634" i="6"/>
  <c r="AV635" i="6"/>
  <c r="AV636" i="6"/>
  <c r="AV638" i="6"/>
  <c r="Y642" i="6"/>
  <c r="Y645" i="6"/>
  <c r="Y647" i="6"/>
  <c r="AV647" i="6"/>
  <c r="Y649" i="6"/>
  <c r="Y651" i="6"/>
  <c r="Y653" i="6"/>
  <c r="Y655" i="6"/>
  <c r="AV663" i="6"/>
  <c r="AV664" i="6"/>
  <c r="AV665" i="6"/>
  <c r="AV667" i="6"/>
  <c r="AV668" i="6"/>
  <c r="AV669" i="6"/>
  <c r="AV671" i="6"/>
  <c r="AV672" i="6"/>
  <c r="AV673" i="6"/>
  <c r="AV675" i="6"/>
  <c r="Y625" i="6"/>
  <c r="AV642" i="6"/>
  <c r="Y644" i="6"/>
  <c r="AC657" i="6"/>
  <c r="AS657" i="6"/>
  <c r="Y646" i="6"/>
  <c r="Y648" i="6"/>
  <c r="Y650" i="6"/>
  <c r="Y652" i="6"/>
  <c r="Y654" i="6"/>
  <c r="Y656" i="6"/>
  <c r="Y662" i="6"/>
  <c r="Y624" i="6"/>
  <c r="Y627" i="6"/>
  <c r="Y629" i="6"/>
  <c r="AV629" i="6"/>
  <c r="Y631" i="6"/>
  <c r="Y633" i="6"/>
  <c r="AV633" i="6"/>
  <c r="Y635" i="6"/>
  <c r="Y637" i="6"/>
  <c r="AV637" i="6"/>
  <c r="Y638" i="6"/>
  <c r="AK657" i="6"/>
  <c r="AU657" i="6"/>
  <c r="AU658" i="6" s="1"/>
  <c r="AV646" i="6"/>
  <c r="AV648" i="6"/>
  <c r="AV649" i="6"/>
  <c r="AV650" i="6"/>
  <c r="AV652" i="6"/>
  <c r="AV653" i="6"/>
  <c r="AV654" i="6"/>
  <c r="AV656" i="6"/>
  <c r="Y661" i="6"/>
  <c r="Y664" i="6"/>
  <c r="Y666" i="6"/>
  <c r="AV666" i="6"/>
  <c r="Y668" i="6"/>
  <c r="Y670" i="6"/>
  <c r="AV670" i="6"/>
  <c r="Y672" i="6"/>
  <c r="Y674" i="6"/>
  <c r="AV674" i="6"/>
  <c r="Y675" i="6"/>
  <c r="Y660" i="6"/>
  <c r="AV660" i="6"/>
  <c r="Y641" i="6"/>
  <c r="AV641" i="6"/>
  <c r="Y623" i="6"/>
  <c r="AV623" i="6"/>
  <c r="BA215" i="6" l="1"/>
  <c r="BA123" i="6"/>
  <c r="O658" i="6"/>
  <c r="BA583" i="6"/>
  <c r="AZ584" i="6"/>
  <c r="AZ696" i="6" s="1"/>
  <c r="BA491" i="6"/>
  <c r="AT695" i="6"/>
  <c r="BA658" i="6"/>
  <c r="BA399" i="6"/>
  <c r="BA307" i="6"/>
  <c r="BA711" i="6"/>
  <c r="U695" i="6"/>
  <c r="AY584" i="6"/>
  <c r="AY696" i="6" s="1"/>
  <c r="BA695" i="6"/>
  <c r="X621" i="6"/>
  <c r="L621" i="6"/>
  <c r="R658" i="6"/>
  <c r="AK658" i="6"/>
  <c r="L658" i="6"/>
  <c r="AG621" i="6"/>
  <c r="X658" i="6"/>
  <c r="R621" i="6"/>
  <c r="AG658" i="6"/>
  <c r="O621" i="6"/>
  <c r="O695" i="6"/>
  <c r="R695" i="6"/>
  <c r="U658" i="6"/>
  <c r="AC695" i="6"/>
  <c r="L695" i="6"/>
  <c r="U621" i="6"/>
  <c r="Y657" i="6"/>
  <c r="AO695" i="6"/>
  <c r="Y694" i="6"/>
  <c r="Y639" i="6"/>
  <c r="Y676" i="6"/>
  <c r="Y620" i="6"/>
  <c r="AG695" i="6"/>
  <c r="X695" i="6"/>
  <c r="AC658" i="6"/>
  <c r="AK695" i="6"/>
  <c r="AS695" i="6"/>
  <c r="AS658" i="6"/>
  <c r="AO621" i="6"/>
  <c r="AU695" i="6"/>
  <c r="AC621" i="6"/>
  <c r="AU621" i="6"/>
  <c r="AK621" i="6"/>
  <c r="AS621" i="6"/>
  <c r="AO658" i="6"/>
  <c r="AV694" i="6"/>
  <c r="Y602" i="6"/>
  <c r="AV620" i="6"/>
  <c r="AV602" i="6"/>
  <c r="AV676" i="6"/>
  <c r="AV657" i="6"/>
  <c r="AV639" i="6"/>
  <c r="BA584" i="6" l="1"/>
  <c r="BA696" i="6" s="1"/>
  <c r="Y658" i="6"/>
  <c r="Y621" i="6"/>
  <c r="Y695" i="6"/>
  <c r="AV621" i="6"/>
  <c r="AV695" i="6"/>
  <c r="AV658" i="6"/>
  <c r="AR582" i="6" l="1"/>
  <c r="AQ582" i="6"/>
  <c r="AN582" i="6"/>
  <c r="AM582" i="6"/>
  <c r="AJ582" i="6"/>
  <c r="AI582" i="6"/>
  <c r="AF582" i="6"/>
  <c r="AE582" i="6"/>
  <c r="AB582" i="6"/>
  <c r="AA582" i="6"/>
  <c r="J582" i="6"/>
  <c r="F582" i="6"/>
  <c r="AU581" i="6"/>
  <c r="AT581" i="6"/>
  <c r="AS581" i="6"/>
  <c r="AO581" i="6"/>
  <c r="AK581" i="6"/>
  <c r="AG581" i="6"/>
  <c r="AC581" i="6"/>
  <c r="X581" i="6"/>
  <c r="U581" i="6"/>
  <c r="R581" i="6"/>
  <c r="O581" i="6"/>
  <c r="L581" i="6"/>
  <c r="AU580" i="6"/>
  <c r="AT580" i="6"/>
  <c r="AS580" i="6"/>
  <c r="AO580" i="6"/>
  <c r="AK580" i="6"/>
  <c r="AG580" i="6"/>
  <c r="AC580" i="6"/>
  <c r="X580" i="6"/>
  <c r="U580" i="6"/>
  <c r="R580" i="6"/>
  <c r="O580" i="6"/>
  <c r="L580" i="6"/>
  <c r="AU579" i="6"/>
  <c r="AT579" i="6"/>
  <c r="AS579" i="6"/>
  <c r="AO579" i="6"/>
  <c r="AK579" i="6"/>
  <c r="AG579" i="6"/>
  <c r="AC579" i="6"/>
  <c r="X579" i="6"/>
  <c r="U579" i="6"/>
  <c r="R579" i="6"/>
  <c r="O579" i="6"/>
  <c r="L579" i="6"/>
  <c r="AU578" i="6"/>
  <c r="AT578" i="6"/>
  <c r="AS578" i="6"/>
  <c r="AO578" i="6"/>
  <c r="AK578" i="6"/>
  <c r="AG578" i="6"/>
  <c r="AC578" i="6"/>
  <c r="X578" i="6"/>
  <c r="U578" i="6"/>
  <c r="R578" i="6"/>
  <c r="O578" i="6"/>
  <c r="L578" i="6"/>
  <c r="AU577" i="6"/>
  <c r="AT577" i="6"/>
  <c r="AS577" i="6"/>
  <c r="AO577" i="6"/>
  <c r="AK577" i="6"/>
  <c r="AG577" i="6"/>
  <c r="AC577" i="6"/>
  <c r="X577" i="6"/>
  <c r="U577" i="6"/>
  <c r="R577" i="6"/>
  <c r="O577" i="6"/>
  <c r="L577" i="6"/>
  <c r="AU576" i="6"/>
  <c r="AT576" i="6"/>
  <c r="AS576" i="6"/>
  <c r="AO576" i="6"/>
  <c r="AK576" i="6"/>
  <c r="AG576" i="6"/>
  <c r="AC576" i="6"/>
  <c r="X576" i="6"/>
  <c r="U576" i="6"/>
  <c r="R576" i="6"/>
  <c r="O576" i="6"/>
  <c r="L576" i="6"/>
  <c r="AU575" i="6"/>
  <c r="AT575" i="6"/>
  <c r="AS575" i="6"/>
  <c r="AO575" i="6"/>
  <c r="AK575" i="6"/>
  <c r="AG575" i="6"/>
  <c r="AC575" i="6"/>
  <c r="X575" i="6"/>
  <c r="U575" i="6"/>
  <c r="R575" i="6"/>
  <c r="O575" i="6"/>
  <c r="L575" i="6"/>
  <c r="AU574" i="6"/>
  <c r="AT574" i="6"/>
  <c r="AS574" i="6"/>
  <c r="AO574" i="6"/>
  <c r="AK574" i="6"/>
  <c r="AG574" i="6"/>
  <c r="AC574" i="6"/>
  <c r="X574" i="6"/>
  <c r="U574" i="6"/>
  <c r="R574" i="6"/>
  <c r="O574" i="6"/>
  <c r="L574" i="6"/>
  <c r="AU573" i="6"/>
  <c r="AT573" i="6"/>
  <c r="AS573" i="6"/>
  <c r="AO573" i="6"/>
  <c r="AK573" i="6"/>
  <c r="AG573" i="6"/>
  <c r="AC573" i="6"/>
  <c r="X573" i="6"/>
  <c r="U573" i="6"/>
  <c r="R573" i="6"/>
  <c r="O573" i="6"/>
  <c r="L573" i="6"/>
  <c r="AU572" i="6"/>
  <c r="AT572" i="6"/>
  <c r="AS572" i="6"/>
  <c r="AO572" i="6"/>
  <c r="AK572" i="6"/>
  <c r="AG572" i="6"/>
  <c r="AC572" i="6"/>
  <c r="X572" i="6"/>
  <c r="U572" i="6"/>
  <c r="R572" i="6"/>
  <c r="O572" i="6"/>
  <c r="L572" i="6"/>
  <c r="AU571" i="6"/>
  <c r="AT571" i="6"/>
  <c r="AS571" i="6"/>
  <c r="AO571" i="6"/>
  <c r="AK571" i="6"/>
  <c r="AG571" i="6"/>
  <c r="AC571" i="6"/>
  <c r="X571" i="6"/>
  <c r="U571" i="6"/>
  <c r="R571" i="6"/>
  <c r="O571" i="6"/>
  <c r="L571" i="6"/>
  <c r="AU570" i="6"/>
  <c r="AT570" i="6"/>
  <c r="AS570" i="6"/>
  <c r="AO570" i="6"/>
  <c r="AK570" i="6"/>
  <c r="AG570" i="6"/>
  <c r="AC570" i="6"/>
  <c r="X570" i="6"/>
  <c r="U570" i="6"/>
  <c r="R570" i="6"/>
  <c r="O570" i="6"/>
  <c r="L570" i="6"/>
  <c r="AU569" i="6"/>
  <c r="AT569" i="6"/>
  <c r="AS569" i="6"/>
  <c r="AO569" i="6"/>
  <c r="AK569" i="6"/>
  <c r="AG569" i="6"/>
  <c r="AC569" i="6"/>
  <c r="X569" i="6"/>
  <c r="U569" i="6"/>
  <c r="R569" i="6"/>
  <c r="O569" i="6"/>
  <c r="L569" i="6"/>
  <c r="X568" i="6"/>
  <c r="U568" i="6"/>
  <c r="R568" i="6"/>
  <c r="O568" i="6"/>
  <c r="L568" i="6"/>
  <c r="AU567" i="6"/>
  <c r="AT567" i="6"/>
  <c r="AS567" i="6"/>
  <c r="AO567" i="6"/>
  <c r="AK567" i="6"/>
  <c r="AG567" i="6"/>
  <c r="AC567" i="6"/>
  <c r="X567" i="6"/>
  <c r="U567" i="6"/>
  <c r="R567" i="6"/>
  <c r="O567" i="6"/>
  <c r="L567" i="6"/>
  <c r="AU566" i="6"/>
  <c r="AT566" i="6"/>
  <c r="AS566" i="6"/>
  <c r="AO566" i="6"/>
  <c r="AK566" i="6"/>
  <c r="AG566" i="6"/>
  <c r="AC566" i="6"/>
  <c r="X566" i="6"/>
  <c r="U566" i="6"/>
  <c r="R566" i="6"/>
  <c r="O566" i="6"/>
  <c r="L566" i="6"/>
  <c r="AR564" i="6"/>
  <c r="AQ564" i="6"/>
  <c r="AN564" i="6"/>
  <c r="AM564" i="6"/>
  <c r="AJ564" i="6"/>
  <c r="AI564" i="6"/>
  <c r="AF564" i="6"/>
  <c r="AE564" i="6"/>
  <c r="AB564" i="6"/>
  <c r="AA564" i="6"/>
  <c r="J564" i="6"/>
  <c r="F564" i="6"/>
  <c r="AU563" i="6"/>
  <c r="AT563" i="6"/>
  <c r="AS563" i="6"/>
  <c r="AO563" i="6"/>
  <c r="AK563" i="6"/>
  <c r="AG563" i="6"/>
  <c r="AC563" i="6"/>
  <c r="X563" i="6"/>
  <c r="U563" i="6"/>
  <c r="R563" i="6"/>
  <c r="O563" i="6"/>
  <c r="L563" i="6"/>
  <c r="AU562" i="6"/>
  <c r="AT562" i="6"/>
  <c r="AS562" i="6"/>
  <c r="AO562" i="6"/>
  <c r="AK562" i="6"/>
  <c r="AG562" i="6"/>
  <c r="AC562" i="6"/>
  <c r="X562" i="6"/>
  <c r="U562" i="6"/>
  <c r="R562" i="6"/>
  <c r="O562" i="6"/>
  <c r="L562" i="6"/>
  <c r="AU561" i="6"/>
  <c r="AT561" i="6"/>
  <c r="AS561" i="6"/>
  <c r="AO561" i="6"/>
  <c r="AK561" i="6"/>
  <c r="AG561" i="6"/>
  <c r="AC561" i="6"/>
  <c r="X561" i="6"/>
  <c r="U561" i="6"/>
  <c r="R561" i="6"/>
  <c r="O561" i="6"/>
  <c r="L561" i="6"/>
  <c r="AU560" i="6"/>
  <c r="AT560" i="6"/>
  <c r="AS560" i="6"/>
  <c r="AO560" i="6"/>
  <c r="AK560" i="6"/>
  <c r="AG560" i="6"/>
  <c r="AC560" i="6"/>
  <c r="X560" i="6"/>
  <c r="U560" i="6"/>
  <c r="R560" i="6"/>
  <c r="O560" i="6"/>
  <c r="L560" i="6"/>
  <c r="AU559" i="6"/>
  <c r="AT559" i="6"/>
  <c r="AS559" i="6"/>
  <c r="AO559" i="6"/>
  <c r="AK559" i="6"/>
  <c r="AG559" i="6"/>
  <c r="AC559" i="6"/>
  <c r="X559" i="6"/>
  <c r="U559" i="6"/>
  <c r="R559" i="6"/>
  <c r="O559" i="6"/>
  <c r="L559" i="6"/>
  <c r="AU558" i="6"/>
  <c r="AT558" i="6"/>
  <c r="AS558" i="6"/>
  <c r="AO558" i="6"/>
  <c r="AK558" i="6"/>
  <c r="AG558" i="6"/>
  <c r="AC558" i="6"/>
  <c r="X558" i="6"/>
  <c r="U558" i="6"/>
  <c r="R558" i="6"/>
  <c r="O558" i="6"/>
  <c r="L558" i="6"/>
  <c r="AU557" i="6"/>
  <c r="AT557" i="6"/>
  <c r="AS557" i="6"/>
  <c r="AO557" i="6"/>
  <c r="AK557" i="6"/>
  <c r="AG557" i="6"/>
  <c r="AC557" i="6"/>
  <c r="X557" i="6"/>
  <c r="U557" i="6"/>
  <c r="R557" i="6"/>
  <c r="O557" i="6"/>
  <c r="L557" i="6"/>
  <c r="AU556" i="6"/>
  <c r="AT556" i="6"/>
  <c r="AS556" i="6"/>
  <c r="AO556" i="6"/>
  <c r="AK556" i="6"/>
  <c r="AG556" i="6"/>
  <c r="AC556" i="6"/>
  <c r="X556" i="6"/>
  <c r="U556" i="6"/>
  <c r="R556" i="6"/>
  <c r="O556" i="6"/>
  <c r="L556" i="6"/>
  <c r="AU555" i="6"/>
  <c r="AT555" i="6"/>
  <c r="AS555" i="6"/>
  <c r="AO555" i="6"/>
  <c r="AK555" i="6"/>
  <c r="AG555" i="6"/>
  <c r="AC555" i="6"/>
  <c r="X555" i="6"/>
  <c r="U555" i="6"/>
  <c r="R555" i="6"/>
  <c r="O555" i="6"/>
  <c r="L555" i="6"/>
  <c r="AU554" i="6"/>
  <c r="AT554" i="6"/>
  <c r="AS554" i="6"/>
  <c r="AO554" i="6"/>
  <c r="AK554" i="6"/>
  <c r="AG554" i="6"/>
  <c r="AC554" i="6"/>
  <c r="X554" i="6"/>
  <c r="U554" i="6"/>
  <c r="R554" i="6"/>
  <c r="O554" i="6"/>
  <c r="L554" i="6"/>
  <c r="AU553" i="6"/>
  <c r="AT553" i="6"/>
  <c r="AS553" i="6"/>
  <c r="AO553" i="6"/>
  <c r="AK553" i="6"/>
  <c r="AG553" i="6"/>
  <c r="AC553" i="6"/>
  <c r="X553" i="6"/>
  <c r="U553" i="6"/>
  <c r="R553" i="6"/>
  <c r="O553" i="6"/>
  <c r="L553" i="6"/>
  <c r="AU552" i="6"/>
  <c r="AT552" i="6"/>
  <c r="AS552" i="6"/>
  <c r="AO552" i="6"/>
  <c r="AK552" i="6"/>
  <c r="AG552" i="6"/>
  <c r="AC552" i="6"/>
  <c r="X552" i="6"/>
  <c r="U552" i="6"/>
  <c r="R552" i="6"/>
  <c r="O552" i="6"/>
  <c r="L552" i="6"/>
  <c r="AU551" i="6"/>
  <c r="AT551" i="6"/>
  <c r="AS551" i="6"/>
  <c r="AO551" i="6"/>
  <c r="AK551" i="6"/>
  <c r="AG551" i="6"/>
  <c r="AC551" i="6"/>
  <c r="X551" i="6"/>
  <c r="U551" i="6"/>
  <c r="R551" i="6"/>
  <c r="O551" i="6"/>
  <c r="L551" i="6"/>
  <c r="X550" i="6"/>
  <c r="U550" i="6"/>
  <c r="R550" i="6"/>
  <c r="O550" i="6"/>
  <c r="L550" i="6"/>
  <c r="AU549" i="6"/>
  <c r="AT549" i="6"/>
  <c r="AS549" i="6"/>
  <c r="AO549" i="6"/>
  <c r="AK549" i="6"/>
  <c r="AG549" i="6"/>
  <c r="AC549" i="6"/>
  <c r="X549" i="6"/>
  <c r="U549" i="6"/>
  <c r="R549" i="6"/>
  <c r="O549" i="6"/>
  <c r="L549" i="6"/>
  <c r="AU548" i="6"/>
  <c r="AT548" i="6"/>
  <c r="AS548" i="6"/>
  <c r="AO548" i="6"/>
  <c r="AK548" i="6"/>
  <c r="AG548" i="6"/>
  <c r="AC548" i="6"/>
  <c r="X548" i="6"/>
  <c r="U548" i="6"/>
  <c r="R548" i="6"/>
  <c r="O548" i="6"/>
  <c r="L548" i="6"/>
  <c r="AR546" i="6"/>
  <c r="AQ546" i="6"/>
  <c r="AN546" i="6"/>
  <c r="AM546" i="6"/>
  <c r="AJ546" i="6"/>
  <c r="AI546" i="6"/>
  <c r="AF546" i="6"/>
  <c r="AE546" i="6"/>
  <c r="AB546" i="6"/>
  <c r="AA546" i="6"/>
  <c r="J546" i="6"/>
  <c r="F546" i="6"/>
  <c r="AU545" i="6"/>
  <c r="AT545" i="6"/>
  <c r="AS545" i="6"/>
  <c r="AO545" i="6"/>
  <c r="AK545" i="6"/>
  <c r="AG545" i="6"/>
  <c r="AC545" i="6"/>
  <c r="X545" i="6"/>
  <c r="U545" i="6"/>
  <c r="R545" i="6"/>
  <c r="O545" i="6"/>
  <c r="L545" i="6"/>
  <c r="AU544" i="6"/>
  <c r="AT544" i="6"/>
  <c r="AS544" i="6"/>
  <c r="AO544" i="6"/>
  <c r="AK544" i="6"/>
  <c r="AG544" i="6"/>
  <c r="AC544" i="6"/>
  <c r="X544" i="6"/>
  <c r="U544" i="6"/>
  <c r="R544" i="6"/>
  <c r="O544" i="6"/>
  <c r="L544" i="6"/>
  <c r="AU543" i="6"/>
  <c r="AT543" i="6"/>
  <c r="AS543" i="6"/>
  <c r="AO543" i="6"/>
  <c r="AK543" i="6"/>
  <c r="AG543" i="6"/>
  <c r="AC543" i="6"/>
  <c r="X543" i="6"/>
  <c r="U543" i="6"/>
  <c r="R543" i="6"/>
  <c r="O543" i="6"/>
  <c r="L543" i="6"/>
  <c r="AU542" i="6"/>
  <c r="AT542" i="6"/>
  <c r="AS542" i="6"/>
  <c r="AO542" i="6"/>
  <c r="AK542" i="6"/>
  <c r="AG542" i="6"/>
  <c r="AC542" i="6"/>
  <c r="X542" i="6"/>
  <c r="U542" i="6"/>
  <c r="R542" i="6"/>
  <c r="O542" i="6"/>
  <c r="L542" i="6"/>
  <c r="AU541" i="6"/>
  <c r="AT541" i="6"/>
  <c r="AS541" i="6"/>
  <c r="AO541" i="6"/>
  <c r="AK541" i="6"/>
  <c r="AG541" i="6"/>
  <c r="AC541" i="6"/>
  <c r="X541" i="6"/>
  <c r="U541" i="6"/>
  <c r="R541" i="6"/>
  <c r="O541" i="6"/>
  <c r="L541" i="6"/>
  <c r="AU540" i="6"/>
  <c r="AT540" i="6"/>
  <c r="AS540" i="6"/>
  <c r="AO540" i="6"/>
  <c r="AK540" i="6"/>
  <c r="AG540" i="6"/>
  <c r="AC540" i="6"/>
  <c r="X540" i="6"/>
  <c r="U540" i="6"/>
  <c r="R540" i="6"/>
  <c r="O540" i="6"/>
  <c r="L540" i="6"/>
  <c r="AU539" i="6"/>
  <c r="AT539" i="6"/>
  <c r="AS539" i="6"/>
  <c r="AO539" i="6"/>
  <c r="AK539" i="6"/>
  <c r="AG539" i="6"/>
  <c r="AC539" i="6"/>
  <c r="X539" i="6"/>
  <c r="U539" i="6"/>
  <c r="R539" i="6"/>
  <c r="O539" i="6"/>
  <c r="L539" i="6"/>
  <c r="AU538" i="6"/>
  <c r="AT538" i="6"/>
  <c r="AS538" i="6"/>
  <c r="AO538" i="6"/>
  <c r="AK538" i="6"/>
  <c r="AG538" i="6"/>
  <c r="AC538" i="6"/>
  <c r="X538" i="6"/>
  <c r="U538" i="6"/>
  <c r="R538" i="6"/>
  <c r="O538" i="6"/>
  <c r="L538" i="6"/>
  <c r="AU537" i="6"/>
  <c r="AT537" i="6"/>
  <c r="AS537" i="6"/>
  <c r="AO537" i="6"/>
  <c r="AK537" i="6"/>
  <c r="AG537" i="6"/>
  <c r="AC537" i="6"/>
  <c r="X537" i="6"/>
  <c r="U537" i="6"/>
  <c r="R537" i="6"/>
  <c r="O537" i="6"/>
  <c r="L537" i="6"/>
  <c r="AU536" i="6"/>
  <c r="AT536" i="6"/>
  <c r="AS536" i="6"/>
  <c r="AO536" i="6"/>
  <c r="AK536" i="6"/>
  <c r="AG536" i="6"/>
  <c r="AC536" i="6"/>
  <c r="X536" i="6"/>
  <c r="U536" i="6"/>
  <c r="R536" i="6"/>
  <c r="O536" i="6"/>
  <c r="L536" i="6"/>
  <c r="AU535" i="6"/>
  <c r="AT535" i="6"/>
  <c r="AS535" i="6"/>
  <c r="AO535" i="6"/>
  <c r="AK535" i="6"/>
  <c r="AG535" i="6"/>
  <c r="AC535" i="6"/>
  <c r="X535" i="6"/>
  <c r="U535" i="6"/>
  <c r="R535" i="6"/>
  <c r="O535" i="6"/>
  <c r="L535" i="6"/>
  <c r="AU534" i="6"/>
  <c r="AT534" i="6"/>
  <c r="AS534" i="6"/>
  <c r="AO534" i="6"/>
  <c r="AK534" i="6"/>
  <c r="AG534" i="6"/>
  <c r="AC534" i="6"/>
  <c r="X534" i="6"/>
  <c r="U534" i="6"/>
  <c r="R534" i="6"/>
  <c r="O534" i="6"/>
  <c r="L534" i="6"/>
  <c r="AU533" i="6"/>
  <c r="AT533" i="6"/>
  <c r="AS533" i="6"/>
  <c r="AO533" i="6"/>
  <c r="AK533" i="6"/>
  <c r="AG533" i="6"/>
  <c r="AC533" i="6"/>
  <c r="X533" i="6"/>
  <c r="U533" i="6"/>
  <c r="R533" i="6"/>
  <c r="O533" i="6"/>
  <c r="L533" i="6"/>
  <c r="X532" i="6"/>
  <c r="U532" i="6"/>
  <c r="R532" i="6"/>
  <c r="O532" i="6"/>
  <c r="L532" i="6"/>
  <c r="AU531" i="6"/>
  <c r="AT531" i="6"/>
  <c r="AS531" i="6"/>
  <c r="AO531" i="6"/>
  <c r="AK531" i="6"/>
  <c r="AG531" i="6"/>
  <c r="AC531" i="6"/>
  <c r="X531" i="6"/>
  <c r="U531" i="6"/>
  <c r="R531" i="6"/>
  <c r="O531" i="6"/>
  <c r="L531" i="6"/>
  <c r="AU530" i="6"/>
  <c r="AT530" i="6"/>
  <c r="AS530" i="6"/>
  <c r="AO530" i="6"/>
  <c r="AK530" i="6"/>
  <c r="AG530" i="6"/>
  <c r="AC530" i="6"/>
  <c r="X530" i="6"/>
  <c r="U530" i="6"/>
  <c r="R530" i="6"/>
  <c r="O530" i="6"/>
  <c r="L530" i="6"/>
  <c r="AR528" i="6"/>
  <c r="AQ528" i="6"/>
  <c r="AN528" i="6"/>
  <c r="AM528" i="6"/>
  <c r="AJ528" i="6"/>
  <c r="AI528" i="6"/>
  <c r="AF528" i="6"/>
  <c r="AE528" i="6"/>
  <c r="AB528" i="6"/>
  <c r="AA528" i="6"/>
  <c r="J528" i="6"/>
  <c r="F528" i="6"/>
  <c r="AU527" i="6"/>
  <c r="AT527" i="6"/>
  <c r="AS527" i="6"/>
  <c r="AO527" i="6"/>
  <c r="AK527" i="6"/>
  <c r="AG527" i="6"/>
  <c r="AC527" i="6"/>
  <c r="X527" i="6"/>
  <c r="U527" i="6"/>
  <c r="R527" i="6"/>
  <c r="O527" i="6"/>
  <c r="L527" i="6"/>
  <c r="AU526" i="6"/>
  <c r="AT526" i="6"/>
  <c r="AS526" i="6"/>
  <c r="AO526" i="6"/>
  <c r="AK526" i="6"/>
  <c r="AG526" i="6"/>
  <c r="AC526" i="6"/>
  <c r="X526" i="6"/>
  <c r="U526" i="6"/>
  <c r="R526" i="6"/>
  <c r="O526" i="6"/>
  <c r="L526" i="6"/>
  <c r="AU525" i="6"/>
  <c r="AT525" i="6"/>
  <c r="AS525" i="6"/>
  <c r="AO525" i="6"/>
  <c r="AK525" i="6"/>
  <c r="AG525" i="6"/>
  <c r="AC525" i="6"/>
  <c r="X525" i="6"/>
  <c r="U525" i="6"/>
  <c r="R525" i="6"/>
  <c r="O525" i="6"/>
  <c r="L525" i="6"/>
  <c r="AU524" i="6"/>
  <c r="AT524" i="6"/>
  <c r="AS524" i="6"/>
  <c r="AO524" i="6"/>
  <c r="AK524" i="6"/>
  <c r="AG524" i="6"/>
  <c r="AC524" i="6"/>
  <c r="X524" i="6"/>
  <c r="U524" i="6"/>
  <c r="R524" i="6"/>
  <c r="O524" i="6"/>
  <c r="L524" i="6"/>
  <c r="AU523" i="6"/>
  <c r="AT523" i="6"/>
  <c r="AS523" i="6"/>
  <c r="AO523" i="6"/>
  <c r="AK523" i="6"/>
  <c r="AG523" i="6"/>
  <c r="AC523" i="6"/>
  <c r="X523" i="6"/>
  <c r="U523" i="6"/>
  <c r="R523" i="6"/>
  <c r="O523" i="6"/>
  <c r="L523" i="6"/>
  <c r="AU522" i="6"/>
  <c r="AT522" i="6"/>
  <c r="AS522" i="6"/>
  <c r="AO522" i="6"/>
  <c r="AK522" i="6"/>
  <c r="AG522" i="6"/>
  <c r="AC522" i="6"/>
  <c r="X522" i="6"/>
  <c r="U522" i="6"/>
  <c r="R522" i="6"/>
  <c r="O522" i="6"/>
  <c r="L522" i="6"/>
  <c r="AU521" i="6"/>
  <c r="AT521" i="6"/>
  <c r="AS521" i="6"/>
  <c r="AO521" i="6"/>
  <c r="AK521" i="6"/>
  <c r="AG521" i="6"/>
  <c r="AC521" i="6"/>
  <c r="X521" i="6"/>
  <c r="U521" i="6"/>
  <c r="R521" i="6"/>
  <c r="O521" i="6"/>
  <c r="L521" i="6"/>
  <c r="AU520" i="6"/>
  <c r="AT520" i="6"/>
  <c r="AS520" i="6"/>
  <c r="AO520" i="6"/>
  <c r="AK520" i="6"/>
  <c r="AG520" i="6"/>
  <c r="AC520" i="6"/>
  <c r="X520" i="6"/>
  <c r="U520" i="6"/>
  <c r="R520" i="6"/>
  <c r="O520" i="6"/>
  <c r="L520" i="6"/>
  <c r="AU519" i="6"/>
  <c r="AT519" i="6"/>
  <c r="AS519" i="6"/>
  <c r="AO519" i="6"/>
  <c r="AK519" i="6"/>
  <c r="AG519" i="6"/>
  <c r="AC519" i="6"/>
  <c r="X519" i="6"/>
  <c r="U519" i="6"/>
  <c r="R519" i="6"/>
  <c r="O519" i="6"/>
  <c r="L519" i="6"/>
  <c r="AU518" i="6"/>
  <c r="AT518" i="6"/>
  <c r="AS518" i="6"/>
  <c r="AO518" i="6"/>
  <c r="AK518" i="6"/>
  <c r="AG518" i="6"/>
  <c r="AC518" i="6"/>
  <c r="X518" i="6"/>
  <c r="U518" i="6"/>
  <c r="R518" i="6"/>
  <c r="O518" i="6"/>
  <c r="L518" i="6"/>
  <c r="AU517" i="6"/>
  <c r="AT517" i="6"/>
  <c r="AS517" i="6"/>
  <c r="AO517" i="6"/>
  <c r="AK517" i="6"/>
  <c r="AG517" i="6"/>
  <c r="AC517" i="6"/>
  <c r="X517" i="6"/>
  <c r="U517" i="6"/>
  <c r="R517" i="6"/>
  <c r="O517" i="6"/>
  <c r="L517" i="6"/>
  <c r="AU516" i="6"/>
  <c r="AT516" i="6"/>
  <c r="AS516" i="6"/>
  <c r="AO516" i="6"/>
  <c r="AK516" i="6"/>
  <c r="AG516" i="6"/>
  <c r="AC516" i="6"/>
  <c r="X516" i="6"/>
  <c r="U516" i="6"/>
  <c r="R516" i="6"/>
  <c r="O516" i="6"/>
  <c r="L516" i="6"/>
  <c r="AU515" i="6"/>
  <c r="AT515" i="6"/>
  <c r="AS515" i="6"/>
  <c r="AO515" i="6"/>
  <c r="AK515" i="6"/>
  <c r="AG515" i="6"/>
  <c r="AC515" i="6"/>
  <c r="X515" i="6"/>
  <c r="U515" i="6"/>
  <c r="R515" i="6"/>
  <c r="O515" i="6"/>
  <c r="L515" i="6"/>
  <c r="X514" i="6"/>
  <c r="U514" i="6"/>
  <c r="R514" i="6"/>
  <c r="O514" i="6"/>
  <c r="L514" i="6"/>
  <c r="AU513" i="6"/>
  <c r="AT513" i="6"/>
  <c r="AS513" i="6"/>
  <c r="AO513" i="6"/>
  <c r="AK513" i="6"/>
  <c r="AG513" i="6"/>
  <c r="AC513" i="6"/>
  <c r="X513" i="6"/>
  <c r="U513" i="6"/>
  <c r="R513" i="6"/>
  <c r="O513" i="6"/>
  <c r="L513" i="6"/>
  <c r="AU512" i="6"/>
  <c r="AT512" i="6"/>
  <c r="AS512" i="6"/>
  <c r="AO512" i="6"/>
  <c r="AK512" i="6"/>
  <c r="AG512" i="6"/>
  <c r="AC512" i="6"/>
  <c r="X512" i="6"/>
  <c r="U512" i="6"/>
  <c r="R512" i="6"/>
  <c r="O512" i="6"/>
  <c r="L512" i="6"/>
  <c r="AR510" i="6"/>
  <c r="AQ510" i="6"/>
  <c r="AN510" i="6"/>
  <c r="AM510" i="6"/>
  <c r="AJ510" i="6"/>
  <c r="AI510" i="6"/>
  <c r="AF510" i="6"/>
  <c r="AE510" i="6"/>
  <c r="AB510" i="6"/>
  <c r="AA510" i="6"/>
  <c r="J510" i="6"/>
  <c r="F510" i="6"/>
  <c r="AU509" i="6"/>
  <c r="AT509" i="6"/>
  <c r="AS509" i="6"/>
  <c r="AO509" i="6"/>
  <c r="AK509" i="6"/>
  <c r="AG509" i="6"/>
  <c r="AC509" i="6"/>
  <c r="X509" i="6"/>
  <c r="U509" i="6"/>
  <c r="R509" i="6"/>
  <c r="O509" i="6"/>
  <c r="L509" i="6"/>
  <c r="AU508" i="6"/>
  <c r="AT508" i="6"/>
  <c r="AS508" i="6"/>
  <c r="AO508" i="6"/>
  <c r="AK508" i="6"/>
  <c r="AG508" i="6"/>
  <c r="AC508" i="6"/>
  <c r="X508" i="6"/>
  <c r="U508" i="6"/>
  <c r="R508" i="6"/>
  <c r="O508" i="6"/>
  <c r="L508" i="6"/>
  <c r="AU507" i="6"/>
  <c r="AT507" i="6"/>
  <c r="AS507" i="6"/>
  <c r="AO507" i="6"/>
  <c r="AK507" i="6"/>
  <c r="AG507" i="6"/>
  <c r="AC507" i="6"/>
  <c r="X507" i="6"/>
  <c r="U507" i="6"/>
  <c r="R507" i="6"/>
  <c r="O507" i="6"/>
  <c r="L507" i="6"/>
  <c r="AU506" i="6"/>
  <c r="AT506" i="6"/>
  <c r="AS506" i="6"/>
  <c r="AO506" i="6"/>
  <c r="AK506" i="6"/>
  <c r="AG506" i="6"/>
  <c r="AC506" i="6"/>
  <c r="X506" i="6"/>
  <c r="U506" i="6"/>
  <c r="R506" i="6"/>
  <c r="O506" i="6"/>
  <c r="L506" i="6"/>
  <c r="AU505" i="6"/>
  <c r="AT505" i="6"/>
  <c r="AS505" i="6"/>
  <c r="AO505" i="6"/>
  <c r="AK505" i="6"/>
  <c r="AG505" i="6"/>
  <c r="AC505" i="6"/>
  <c r="X505" i="6"/>
  <c r="U505" i="6"/>
  <c r="R505" i="6"/>
  <c r="O505" i="6"/>
  <c r="L505" i="6"/>
  <c r="AU504" i="6"/>
  <c r="AT504" i="6"/>
  <c r="AS504" i="6"/>
  <c r="AO504" i="6"/>
  <c r="AK504" i="6"/>
  <c r="AG504" i="6"/>
  <c r="AC504" i="6"/>
  <c r="X504" i="6"/>
  <c r="U504" i="6"/>
  <c r="R504" i="6"/>
  <c r="O504" i="6"/>
  <c r="L504" i="6"/>
  <c r="AU503" i="6"/>
  <c r="AT503" i="6"/>
  <c r="AS503" i="6"/>
  <c r="AO503" i="6"/>
  <c r="AK503" i="6"/>
  <c r="AG503" i="6"/>
  <c r="AC503" i="6"/>
  <c r="X503" i="6"/>
  <c r="U503" i="6"/>
  <c r="R503" i="6"/>
  <c r="O503" i="6"/>
  <c r="L503" i="6"/>
  <c r="AU502" i="6"/>
  <c r="AT502" i="6"/>
  <c r="AS502" i="6"/>
  <c r="AO502" i="6"/>
  <c r="AK502" i="6"/>
  <c r="AG502" i="6"/>
  <c r="AC502" i="6"/>
  <c r="X502" i="6"/>
  <c r="U502" i="6"/>
  <c r="R502" i="6"/>
  <c r="O502" i="6"/>
  <c r="L502" i="6"/>
  <c r="AU501" i="6"/>
  <c r="AT501" i="6"/>
  <c r="AS501" i="6"/>
  <c r="AO501" i="6"/>
  <c r="AK501" i="6"/>
  <c r="AG501" i="6"/>
  <c r="AC501" i="6"/>
  <c r="X501" i="6"/>
  <c r="U501" i="6"/>
  <c r="R501" i="6"/>
  <c r="O501" i="6"/>
  <c r="L501" i="6"/>
  <c r="AU500" i="6"/>
  <c r="AT500" i="6"/>
  <c r="AS500" i="6"/>
  <c r="AO500" i="6"/>
  <c r="AK500" i="6"/>
  <c r="AG500" i="6"/>
  <c r="AC500" i="6"/>
  <c r="X500" i="6"/>
  <c r="U500" i="6"/>
  <c r="R500" i="6"/>
  <c r="O500" i="6"/>
  <c r="L500" i="6"/>
  <c r="AU499" i="6"/>
  <c r="AT499" i="6"/>
  <c r="AS499" i="6"/>
  <c r="AO499" i="6"/>
  <c r="AK499" i="6"/>
  <c r="AG499" i="6"/>
  <c r="AC499" i="6"/>
  <c r="X499" i="6"/>
  <c r="U499" i="6"/>
  <c r="R499" i="6"/>
  <c r="O499" i="6"/>
  <c r="L499" i="6"/>
  <c r="AU498" i="6"/>
  <c r="AT498" i="6"/>
  <c r="AS498" i="6"/>
  <c r="AO498" i="6"/>
  <c r="AK498" i="6"/>
  <c r="AG498" i="6"/>
  <c r="AC498" i="6"/>
  <c r="X498" i="6"/>
  <c r="U498" i="6"/>
  <c r="R498" i="6"/>
  <c r="O498" i="6"/>
  <c r="L498" i="6"/>
  <c r="AU497" i="6"/>
  <c r="AT497" i="6"/>
  <c r="AS497" i="6"/>
  <c r="AO497" i="6"/>
  <c r="AK497" i="6"/>
  <c r="AG497" i="6"/>
  <c r="AC497" i="6"/>
  <c r="X497" i="6"/>
  <c r="U497" i="6"/>
  <c r="R497" i="6"/>
  <c r="O497" i="6"/>
  <c r="L497" i="6"/>
  <c r="X496" i="6"/>
  <c r="U496" i="6"/>
  <c r="R496" i="6"/>
  <c r="O496" i="6"/>
  <c r="L496" i="6"/>
  <c r="AU495" i="6"/>
  <c r="AT495" i="6"/>
  <c r="AS495" i="6"/>
  <c r="AO495" i="6"/>
  <c r="AK495" i="6"/>
  <c r="AG495" i="6"/>
  <c r="AC495" i="6"/>
  <c r="X495" i="6"/>
  <c r="U495" i="6"/>
  <c r="R495" i="6"/>
  <c r="O495" i="6"/>
  <c r="L495" i="6"/>
  <c r="AU494" i="6"/>
  <c r="AT494" i="6"/>
  <c r="AS494" i="6"/>
  <c r="AO494" i="6"/>
  <c r="AK494" i="6"/>
  <c r="AG494" i="6"/>
  <c r="AC494" i="6"/>
  <c r="X494" i="6"/>
  <c r="U494" i="6"/>
  <c r="R494" i="6"/>
  <c r="O494" i="6"/>
  <c r="L494" i="6"/>
  <c r="AR490" i="6"/>
  <c r="AQ490" i="6"/>
  <c r="AN490" i="6"/>
  <c r="AM490" i="6"/>
  <c r="AJ490" i="6"/>
  <c r="AI490" i="6"/>
  <c r="AF490" i="6"/>
  <c r="AE490" i="6"/>
  <c r="AB490" i="6"/>
  <c r="AA490" i="6"/>
  <c r="J490" i="6"/>
  <c r="F490" i="6"/>
  <c r="AU489" i="6"/>
  <c r="AT489" i="6"/>
  <c r="AS489" i="6"/>
  <c r="AO489" i="6"/>
  <c r="AK489" i="6"/>
  <c r="AG489" i="6"/>
  <c r="AC489" i="6"/>
  <c r="X489" i="6"/>
  <c r="U489" i="6"/>
  <c r="R489" i="6"/>
  <c r="O489" i="6"/>
  <c r="L489" i="6"/>
  <c r="AU488" i="6"/>
  <c r="AT488" i="6"/>
  <c r="AS488" i="6"/>
  <c r="AO488" i="6"/>
  <c r="AK488" i="6"/>
  <c r="AG488" i="6"/>
  <c r="AC488" i="6"/>
  <c r="X488" i="6"/>
  <c r="U488" i="6"/>
  <c r="R488" i="6"/>
  <c r="O488" i="6"/>
  <c r="L488" i="6"/>
  <c r="AU487" i="6"/>
  <c r="AT487" i="6"/>
  <c r="AS487" i="6"/>
  <c r="AO487" i="6"/>
  <c r="AK487" i="6"/>
  <c r="AG487" i="6"/>
  <c r="AC487" i="6"/>
  <c r="X487" i="6"/>
  <c r="U487" i="6"/>
  <c r="R487" i="6"/>
  <c r="O487" i="6"/>
  <c r="L487" i="6"/>
  <c r="AU486" i="6"/>
  <c r="AT486" i="6"/>
  <c r="AS486" i="6"/>
  <c r="AO486" i="6"/>
  <c r="AK486" i="6"/>
  <c r="AG486" i="6"/>
  <c r="AC486" i="6"/>
  <c r="X486" i="6"/>
  <c r="U486" i="6"/>
  <c r="R486" i="6"/>
  <c r="O486" i="6"/>
  <c r="L486" i="6"/>
  <c r="AU485" i="6"/>
  <c r="AT485" i="6"/>
  <c r="AS485" i="6"/>
  <c r="AO485" i="6"/>
  <c r="AK485" i="6"/>
  <c r="AG485" i="6"/>
  <c r="AC485" i="6"/>
  <c r="X485" i="6"/>
  <c r="U485" i="6"/>
  <c r="R485" i="6"/>
  <c r="O485" i="6"/>
  <c r="L485" i="6"/>
  <c r="AU484" i="6"/>
  <c r="AT484" i="6"/>
  <c r="AS484" i="6"/>
  <c r="AO484" i="6"/>
  <c r="AK484" i="6"/>
  <c r="AG484" i="6"/>
  <c r="AC484" i="6"/>
  <c r="X484" i="6"/>
  <c r="U484" i="6"/>
  <c r="R484" i="6"/>
  <c r="O484" i="6"/>
  <c r="L484" i="6"/>
  <c r="AU483" i="6"/>
  <c r="AT483" i="6"/>
  <c r="AS483" i="6"/>
  <c r="AO483" i="6"/>
  <c r="AK483" i="6"/>
  <c r="AG483" i="6"/>
  <c r="AC483" i="6"/>
  <c r="X483" i="6"/>
  <c r="U483" i="6"/>
  <c r="R483" i="6"/>
  <c r="O483" i="6"/>
  <c r="L483" i="6"/>
  <c r="AU482" i="6"/>
  <c r="AT482" i="6"/>
  <c r="AS482" i="6"/>
  <c r="AO482" i="6"/>
  <c r="AK482" i="6"/>
  <c r="AG482" i="6"/>
  <c r="AC482" i="6"/>
  <c r="X482" i="6"/>
  <c r="U482" i="6"/>
  <c r="R482" i="6"/>
  <c r="O482" i="6"/>
  <c r="L482" i="6"/>
  <c r="AU481" i="6"/>
  <c r="AT481" i="6"/>
  <c r="AS481" i="6"/>
  <c r="AO481" i="6"/>
  <c r="AK481" i="6"/>
  <c r="AG481" i="6"/>
  <c r="AC481" i="6"/>
  <c r="X481" i="6"/>
  <c r="U481" i="6"/>
  <c r="R481" i="6"/>
  <c r="O481" i="6"/>
  <c r="L481" i="6"/>
  <c r="AU480" i="6"/>
  <c r="AT480" i="6"/>
  <c r="AS480" i="6"/>
  <c r="AO480" i="6"/>
  <c r="AK480" i="6"/>
  <c r="AG480" i="6"/>
  <c r="AC480" i="6"/>
  <c r="X480" i="6"/>
  <c r="U480" i="6"/>
  <c r="R480" i="6"/>
  <c r="O480" i="6"/>
  <c r="L480" i="6"/>
  <c r="AU479" i="6"/>
  <c r="AT479" i="6"/>
  <c r="AS479" i="6"/>
  <c r="AO479" i="6"/>
  <c r="AK479" i="6"/>
  <c r="AG479" i="6"/>
  <c r="AC479" i="6"/>
  <c r="X479" i="6"/>
  <c r="U479" i="6"/>
  <c r="R479" i="6"/>
  <c r="O479" i="6"/>
  <c r="L479" i="6"/>
  <c r="AU478" i="6"/>
  <c r="AT478" i="6"/>
  <c r="AS478" i="6"/>
  <c r="AO478" i="6"/>
  <c r="AK478" i="6"/>
  <c r="AG478" i="6"/>
  <c r="AC478" i="6"/>
  <c r="X478" i="6"/>
  <c r="U478" i="6"/>
  <c r="R478" i="6"/>
  <c r="O478" i="6"/>
  <c r="L478" i="6"/>
  <c r="AU477" i="6"/>
  <c r="AT477" i="6"/>
  <c r="AS477" i="6"/>
  <c r="AO477" i="6"/>
  <c r="AK477" i="6"/>
  <c r="AG477" i="6"/>
  <c r="AC477" i="6"/>
  <c r="X477" i="6"/>
  <c r="U477" i="6"/>
  <c r="R477" i="6"/>
  <c r="O477" i="6"/>
  <c r="L477" i="6"/>
  <c r="X476" i="6"/>
  <c r="U476" i="6"/>
  <c r="R476" i="6"/>
  <c r="O476" i="6"/>
  <c r="L476" i="6"/>
  <c r="AU475" i="6"/>
  <c r="AT475" i="6"/>
  <c r="AS475" i="6"/>
  <c r="AO475" i="6"/>
  <c r="AK475" i="6"/>
  <c r="AG475" i="6"/>
  <c r="AC475" i="6"/>
  <c r="X475" i="6"/>
  <c r="U475" i="6"/>
  <c r="R475" i="6"/>
  <c r="O475" i="6"/>
  <c r="L475" i="6"/>
  <c r="AU474" i="6"/>
  <c r="AT474" i="6"/>
  <c r="AS474" i="6"/>
  <c r="AO474" i="6"/>
  <c r="AK474" i="6"/>
  <c r="AG474" i="6"/>
  <c r="AC474" i="6"/>
  <c r="X474" i="6"/>
  <c r="U474" i="6"/>
  <c r="R474" i="6"/>
  <c r="O474" i="6"/>
  <c r="L474" i="6"/>
  <c r="AR472" i="6"/>
  <c r="AQ472" i="6"/>
  <c r="AN472" i="6"/>
  <c r="AM472" i="6"/>
  <c r="AJ472" i="6"/>
  <c r="AI472" i="6"/>
  <c r="AF472" i="6"/>
  <c r="AE472" i="6"/>
  <c r="AB472" i="6"/>
  <c r="AA472" i="6"/>
  <c r="J472" i="6"/>
  <c r="F472" i="6"/>
  <c r="AU471" i="6"/>
  <c r="AT471" i="6"/>
  <c r="AS471" i="6"/>
  <c r="AO471" i="6"/>
  <c r="AK471" i="6"/>
  <c r="AG471" i="6"/>
  <c r="AC471" i="6"/>
  <c r="X471" i="6"/>
  <c r="U471" i="6"/>
  <c r="R471" i="6"/>
  <c r="O471" i="6"/>
  <c r="L471" i="6"/>
  <c r="AU470" i="6"/>
  <c r="AT470" i="6"/>
  <c r="AS470" i="6"/>
  <c r="AO470" i="6"/>
  <c r="AK470" i="6"/>
  <c r="AG470" i="6"/>
  <c r="AC470" i="6"/>
  <c r="X470" i="6"/>
  <c r="U470" i="6"/>
  <c r="R470" i="6"/>
  <c r="O470" i="6"/>
  <c r="L470" i="6"/>
  <c r="AU469" i="6"/>
  <c r="AT469" i="6"/>
  <c r="AS469" i="6"/>
  <c r="AO469" i="6"/>
  <c r="AK469" i="6"/>
  <c r="AG469" i="6"/>
  <c r="AC469" i="6"/>
  <c r="X469" i="6"/>
  <c r="U469" i="6"/>
  <c r="R469" i="6"/>
  <c r="O469" i="6"/>
  <c r="L469" i="6"/>
  <c r="AU468" i="6"/>
  <c r="AT468" i="6"/>
  <c r="AS468" i="6"/>
  <c r="AO468" i="6"/>
  <c r="AK468" i="6"/>
  <c r="AG468" i="6"/>
  <c r="AC468" i="6"/>
  <c r="X468" i="6"/>
  <c r="U468" i="6"/>
  <c r="R468" i="6"/>
  <c r="O468" i="6"/>
  <c r="L468" i="6"/>
  <c r="AU467" i="6"/>
  <c r="AT467" i="6"/>
  <c r="AS467" i="6"/>
  <c r="AO467" i="6"/>
  <c r="AK467" i="6"/>
  <c r="AG467" i="6"/>
  <c r="AC467" i="6"/>
  <c r="X467" i="6"/>
  <c r="U467" i="6"/>
  <c r="R467" i="6"/>
  <c r="O467" i="6"/>
  <c r="L467" i="6"/>
  <c r="AU466" i="6"/>
  <c r="AT466" i="6"/>
  <c r="AS466" i="6"/>
  <c r="AO466" i="6"/>
  <c r="AK466" i="6"/>
  <c r="AG466" i="6"/>
  <c r="AC466" i="6"/>
  <c r="X466" i="6"/>
  <c r="U466" i="6"/>
  <c r="R466" i="6"/>
  <c r="O466" i="6"/>
  <c r="L466" i="6"/>
  <c r="AU465" i="6"/>
  <c r="AT465" i="6"/>
  <c r="AS465" i="6"/>
  <c r="AO465" i="6"/>
  <c r="AK465" i="6"/>
  <c r="AG465" i="6"/>
  <c r="AC465" i="6"/>
  <c r="X465" i="6"/>
  <c r="U465" i="6"/>
  <c r="R465" i="6"/>
  <c r="O465" i="6"/>
  <c r="L465" i="6"/>
  <c r="AU464" i="6"/>
  <c r="AT464" i="6"/>
  <c r="AS464" i="6"/>
  <c r="AO464" i="6"/>
  <c r="AK464" i="6"/>
  <c r="AG464" i="6"/>
  <c r="AC464" i="6"/>
  <c r="X464" i="6"/>
  <c r="U464" i="6"/>
  <c r="R464" i="6"/>
  <c r="O464" i="6"/>
  <c r="L464" i="6"/>
  <c r="AU463" i="6"/>
  <c r="AT463" i="6"/>
  <c r="AS463" i="6"/>
  <c r="AO463" i="6"/>
  <c r="AK463" i="6"/>
  <c r="AG463" i="6"/>
  <c r="AC463" i="6"/>
  <c r="X463" i="6"/>
  <c r="U463" i="6"/>
  <c r="R463" i="6"/>
  <c r="O463" i="6"/>
  <c r="L463" i="6"/>
  <c r="AU462" i="6"/>
  <c r="AT462" i="6"/>
  <c r="AS462" i="6"/>
  <c r="AO462" i="6"/>
  <c r="AK462" i="6"/>
  <c r="AG462" i="6"/>
  <c r="AC462" i="6"/>
  <c r="X462" i="6"/>
  <c r="U462" i="6"/>
  <c r="R462" i="6"/>
  <c r="O462" i="6"/>
  <c r="L462" i="6"/>
  <c r="AU461" i="6"/>
  <c r="AT461" i="6"/>
  <c r="AS461" i="6"/>
  <c r="AO461" i="6"/>
  <c r="AK461" i="6"/>
  <c r="AG461" i="6"/>
  <c r="AC461" i="6"/>
  <c r="X461" i="6"/>
  <c r="U461" i="6"/>
  <c r="R461" i="6"/>
  <c r="O461" i="6"/>
  <c r="L461" i="6"/>
  <c r="AU460" i="6"/>
  <c r="AT460" i="6"/>
  <c r="AS460" i="6"/>
  <c r="AO460" i="6"/>
  <c r="AK460" i="6"/>
  <c r="AG460" i="6"/>
  <c r="AC460" i="6"/>
  <c r="X460" i="6"/>
  <c r="U460" i="6"/>
  <c r="R460" i="6"/>
  <c r="O460" i="6"/>
  <c r="L460" i="6"/>
  <c r="AU459" i="6"/>
  <c r="AT459" i="6"/>
  <c r="AS459" i="6"/>
  <c r="AO459" i="6"/>
  <c r="AK459" i="6"/>
  <c r="AG459" i="6"/>
  <c r="AC459" i="6"/>
  <c r="X459" i="6"/>
  <c r="U459" i="6"/>
  <c r="R459" i="6"/>
  <c r="O459" i="6"/>
  <c r="L459" i="6"/>
  <c r="X458" i="6"/>
  <c r="U458" i="6"/>
  <c r="R458" i="6"/>
  <c r="O458" i="6"/>
  <c r="L458" i="6"/>
  <c r="AU457" i="6"/>
  <c r="AT457" i="6"/>
  <c r="AS457" i="6"/>
  <c r="AO457" i="6"/>
  <c r="AK457" i="6"/>
  <c r="AG457" i="6"/>
  <c r="AC457" i="6"/>
  <c r="X457" i="6"/>
  <c r="U457" i="6"/>
  <c r="R457" i="6"/>
  <c r="O457" i="6"/>
  <c r="L457" i="6"/>
  <c r="AU456" i="6"/>
  <c r="AT456" i="6"/>
  <c r="AS456" i="6"/>
  <c r="AO456" i="6"/>
  <c r="AK456" i="6"/>
  <c r="AG456" i="6"/>
  <c r="AC456" i="6"/>
  <c r="X456" i="6"/>
  <c r="U456" i="6"/>
  <c r="R456" i="6"/>
  <c r="O456" i="6"/>
  <c r="L456" i="6"/>
  <c r="AR454" i="6"/>
  <c r="AQ454" i="6"/>
  <c r="AN454" i="6"/>
  <c r="AM454" i="6"/>
  <c r="AJ454" i="6"/>
  <c r="AI454" i="6"/>
  <c r="AF454" i="6"/>
  <c r="AE454" i="6"/>
  <c r="AB454" i="6"/>
  <c r="AA454" i="6"/>
  <c r="J454" i="6"/>
  <c r="F454" i="6"/>
  <c r="AU453" i="6"/>
  <c r="AT453" i="6"/>
  <c r="AS453" i="6"/>
  <c r="AO453" i="6"/>
  <c r="AK453" i="6"/>
  <c r="AG453" i="6"/>
  <c r="AC453" i="6"/>
  <c r="X453" i="6"/>
  <c r="U453" i="6"/>
  <c r="R453" i="6"/>
  <c r="O453" i="6"/>
  <c r="L453" i="6"/>
  <c r="AU452" i="6"/>
  <c r="AT452" i="6"/>
  <c r="AS452" i="6"/>
  <c r="AO452" i="6"/>
  <c r="AK452" i="6"/>
  <c r="AG452" i="6"/>
  <c r="AC452" i="6"/>
  <c r="X452" i="6"/>
  <c r="U452" i="6"/>
  <c r="R452" i="6"/>
  <c r="O452" i="6"/>
  <c r="L452" i="6"/>
  <c r="AU451" i="6"/>
  <c r="AT451" i="6"/>
  <c r="AS451" i="6"/>
  <c r="AO451" i="6"/>
  <c r="AK451" i="6"/>
  <c r="AG451" i="6"/>
  <c r="AC451" i="6"/>
  <c r="X451" i="6"/>
  <c r="U451" i="6"/>
  <c r="R451" i="6"/>
  <c r="O451" i="6"/>
  <c r="L451" i="6"/>
  <c r="AU450" i="6"/>
  <c r="AT450" i="6"/>
  <c r="AS450" i="6"/>
  <c r="AO450" i="6"/>
  <c r="AK450" i="6"/>
  <c r="AG450" i="6"/>
  <c r="AC450" i="6"/>
  <c r="X450" i="6"/>
  <c r="U450" i="6"/>
  <c r="R450" i="6"/>
  <c r="O450" i="6"/>
  <c r="L450" i="6"/>
  <c r="AU449" i="6"/>
  <c r="AT449" i="6"/>
  <c r="AS449" i="6"/>
  <c r="AO449" i="6"/>
  <c r="AK449" i="6"/>
  <c r="AG449" i="6"/>
  <c r="AC449" i="6"/>
  <c r="X449" i="6"/>
  <c r="U449" i="6"/>
  <c r="R449" i="6"/>
  <c r="O449" i="6"/>
  <c r="L449" i="6"/>
  <c r="AU448" i="6"/>
  <c r="AT448" i="6"/>
  <c r="AS448" i="6"/>
  <c r="AO448" i="6"/>
  <c r="AK448" i="6"/>
  <c r="AG448" i="6"/>
  <c r="AC448" i="6"/>
  <c r="X448" i="6"/>
  <c r="U448" i="6"/>
  <c r="R448" i="6"/>
  <c r="O448" i="6"/>
  <c r="L448" i="6"/>
  <c r="AU447" i="6"/>
  <c r="AT447" i="6"/>
  <c r="AS447" i="6"/>
  <c r="AO447" i="6"/>
  <c r="AK447" i="6"/>
  <c r="AG447" i="6"/>
  <c r="AC447" i="6"/>
  <c r="X447" i="6"/>
  <c r="U447" i="6"/>
  <c r="R447" i="6"/>
  <c r="O447" i="6"/>
  <c r="L447" i="6"/>
  <c r="AU446" i="6"/>
  <c r="AT446" i="6"/>
  <c r="AS446" i="6"/>
  <c r="AO446" i="6"/>
  <c r="AK446" i="6"/>
  <c r="AG446" i="6"/>
  <c r="AC446" i="6"/>
  <c r="X446" i="6"/>
  <c r="U446" i="6"/>
  <c r="R446" i="6"/>
  <c r="O446" i="6"/>
  <c r="L446" i="6"/>
  <c r="AU445" i="6"/>
  <c r="AT445" i="6"/>
  <c r="AS445" i="6"/>
  <c r="AO445" i="6"/>
  <c r="AK445" i="6"/>
  <c r="AG445" i="6"/>
  <c r="AC445" i="6"/>
  <c r="X445" i="6"/>
  <c r="U445" i="6"/>
  <c r="R445" i="6"/>
  <c r="O445" i="6"/>
  <c r="L445" i="6"/>
  <c r="AU444" i="6"/>
  <c r="AT444" i="6"/>
  <c r="AS444" i="6"/>
  <c r="AO444" i="6"/>
  <c r="AK444" i="6"/>
  <c r="AG444" i="6"/>
  <c r="AC444" i="6"/>
  <c r="X444" i="6"/>
  <c r="U444" i="6"/>
  <c r="R444" i="6"/>
  <c r="O444" i="6"/>
  <c r="L444" i="6"/>
  <c r="AU443" i="6"/>
  <c r="AT443" i="6"/>
  <c r="AS443" i="6"/>
  <c r="AO443" i="6"/>
  <c r="AK443" i="6"/>
  <c r="AG443" i="6"/>
  <c r="AC443" i="6"/>
  <c r="X443" i="6"/>
  <c r="U443" i="6"/>
  <c r="R443" i="6"/>
  <c r="O443" i="6"/>
  <c r="L443" i="6"/>
  <c r="AU442" i="6"/>
  <c r="AT442" i="6"/>
  <c r="AS442" i="6"/>
  <c r="AO442" i="6"/>
  <c r="AK442" i="6"/>
  <c r="AG442" i="6"/>
  <c r="AC442" i="6"/>
  <c r="X442" i="6"/>
  <c r="U442" i="6"/>
  <c r="R442" i="6"/>
  <c r="O442" i="6"/>
  <c r="L442" i="6"/>
  <c r="AU441" i="6"/>
  <c r="AT441" i="6"/>
  <c r="AS441" i="6"/>
  <c r="AO441" i="6"/>
  <c r="AK441" i="6"/>
  <c r="AG441" i="6"/>
  <c r="AC441" i="6"/>
  <c r="X441" i="6"/>
  <c r="U441" i="6"/>
  <c r="R441" i="6"/>
  <c r="O441" i="6"/>
  <c r="L441" i="6"/>
  <c r="X440" i="6"/>
  <c r="U440" i="6"/>
  <c r="R440" i="6"/>
  <c r="O440" i="6"/>
  <c r="L440" i="6"/>
  <c r="AU439" i="6"/>
  <c r="AT439" i="6"/>
  <c r="AS439" i="6"/>
  <c r="AO439" i="6"/>
  <c r="AK439" i="6"/>
  <c r="AG439" i="6"/>
  <c r="AC439" i="6"/>
  <c r="X439" i="6"/>
  <c r="U439" i="6"/>
  <c r="R439" i="6"/>
  <c r="O439" i="6"/>
  <c r="L439" i="6"/>
  <c r="AU438" i="6"/>
  <c r="AT438" i="6"/>
  <c r="AS438" i="6"/>
  <c r="AO438" i="6"/>
  <c r="AK438" i="6"/>
  <c r="AG438" i="6"/>
  <c r="AC438" i="6"/>
  <c r="X438" i="6"/>
  <c r="U438" i="6"/>
  <c r="R438" i="6"/>
  <c r="O438" i="6"/>
  <c r="L438" i="6"/>
  <c r="AR436" i="6"/>
  <c r="AQ436" i="6"/>
  <c r="AN436" i="6"/>
  <c r="AM436" i="6"/>
  <c r="AJ436" i="6"/>
  <c r="AI436" i="6"/>
  <c r="AF436" i="6"/>
  <c r="AE436" i="6"/>
  <c r="AB436" i="6"/>
  <c r="AA436" i="6"/>
  <c r="J436" i="6"/>
  <c r="F436" i="6"/>
  <c r="AU435" i="6"/>
  <c r="AT435" i="6"/>
  <c r="AS435" i="6"/>
  <c r="AO435" i="6"/>
  <c r="AK435" i="6"/>
  <c r="AG435" i="6"/>
  <c r="AC435" i="6"/>
  <c r="X435" i="6"/>
  <c r="U435" i="6"/>
  <c r="R435" i="6"/>
  <c r="O435" i="6"/>
  <c r="L435" i="6"/>
  <c r="AU434" i="6"/>
  <c r="AT434" i="6"/>
  <c r="AS434" i="6"/>
  <c r="AO434" i="6"/>
  <c r="AK434" i="6"/>
  <c r="AG434" i="6"/>
  <c r="AC434" i="6"/>
  <c r="X434" i="6"/>
  <c r="U434" i="6"/>
  <c r="R434" i="6"/>
  <c r="O434" i="6"/>
  <c r="L434" i="6"/>
  <c r="AU433" i="6"/>
  <c r="AT433" i="6"/>
  <c r="AS433" i="6"/>
  <c r="AO433" i="6"/>
  <c r="AK433" i="6"/>
  <c r="AG433" i="6"/>
  <c r="AC433" i="6"/>
  <c r="X433" i="6"/>
  <c r="U433" i="6"/>
  <c r="R433" i="6"/>
  <c r="O433" i="6"/>
  <c r="L433" i="6"/>
  <c r="AU432" i="6"/>
  <c r="AT432" i="6"/>
  <c r="AS432" i="6"/>
  <c r="AO432" i="6"/>
  <c r="AK432" i="6"/>
  <c r="AG432" i="6"/>
  <c r="AC432" i="6"/>
  <c r="X432" i="6"/>
  <c r="U432" i="6"/>
  <c r="R432" i="6"/>
  <c r="O432" i="6"/>
  <c r="L432" i="6"/>
  <c r="AU431" i="6"/>
  <c r="AT431" i="6"/>
  <c r="AS431" i="6"/>
  <c r="AO431" i="6"/>
  <c r="AK431" i="6"/>
  <c r="AG431" i="6"/>
  <c r="AC431" i="6"/>
  <c r="X431" i="6"/>
  <c r="U431" i="6"/>
  <c r="R431" i="6"/>
  <c r="O431" i="6"/>
  <c r="L431" i="6"/>
  <c r="AU430" i="6"/>
  <c r="AT430" i="6"/>
  <c r="AS430" i="6"/>
  <c r="AO430" i="6"/>
  <c r="AK430" i="6"/>
  <c r="AG430" i="6"/>
  <c r="AC430" i="6"/>
  <c r="X430" i="6"/>
  <c r="U430" i="6"/>
  <c r="R430" i="6"/>
  <c r="O430" i="6"/>
  <c r="L430" i="6"/>
  <c r="AU429" i="6"/>
  <c r="AT429" i="6"/>
  <c r="AS429" i="6"/>
  <c r="AO429" i="6"/>
  <c r="AK429" i="6"/>
  <c r="AG429" i="6"/>
  <c r="AC429" i="6"/>
  <c r="X429" i="6"/>
  <c r="U429" i="6"/>
  <c r="R429" i="6"/>
  <c r="O429" i="6"/>
  <c r="L429" i="6"/>
  <c r="AU428" i="6"/>
  <c r="AT428" i="6"/>
  <c r="AS428" i="6"/>
  <c r="AO428" i="6"/>
  <c r="AK428" i="6"/>
  <c r="AG428" i="6"/>
  <c r="AC428" i="6"/>
  <c r="X428" i="6"/>
  <c r="U428" i="6"/>
  <c r="R428" i="6"/>
  <c r="O428" i="6"/>
  <c r="L428" i="6"/>
  <c r="AU427" i="6"/>
  <c r="AT427" i="6"/>
  <c r="AS427" i="6"/>
  <c r="AO427" i="6"/>
  <c r="AK427" i="6"/>
  <c r="AG427" i="6"/>
  <c r="AC427" i="6"/>
  <c r="X427" i="6"/>
  <c r="U427" i="6"/>
  <c r="R427" i="6"/>
  <c r="O427" i="6"/>
  <c r="L427" i="6"/>
  <c r="AU426" i="6"/>
  <c r="AT426" i="6"/>
  <c r="AS426" i="6"/>
  <c r="AO426" i="6"/>
  <c r="AK426" i="6"/>
  <c r="AG426" i="6"/>
  <c r="AC426" i="6"/>
  <c r="X426" i="6"/>
  <c r="U426" i="6"/>
  <c r="R426" i="6"/>
  <c r="O426" i="6"/>
  <c r="L426" i="6"/>
  <c r="AU425" i="6"/>
  <c r="AT425" i="6"/>
  <c r="AS425" i="6"/>
  <c r="AO425" i="6"/>
  <c r="AK425" i="6"/>
  <c r="AG425" i="6"/>
  <c r="AC425" i="6"/>
  <c r="X425" i="6"/>
  <c r="U425" i="6"/>
  <c r="R425" i="6"/>
  <c r="O425" i="6"/>
  <c r="L425" i="6"/>
  <c r="AU424" i="6"/>
  <c r="AT424" i="6"/>
  <c r="AS424" i="6"/>
  <c r="AO424" i="6"/>
  <c r="AK424" i="6"/>
  <c r="AG424" i="6"/>
  <c r="AC424" i="6"/>
  <c r="X424" i="6"/>
  <c r="U424" i="6"/>
  <c r="R424" i="6"/>
  <c r="O424" i="6"/>
  <c r="L424" i="6"/>
  <c r="AU423" i="6"/>
  <c r="AT423" i="6"/>
  <c r="AS423" i="6"/>
  <c r="AO423" i="6"/>
  <c r="AK423" i="6"/>
  <c r="AG423" i="6"/>
  <c r="AC423" i="6"/>
  <c r="X423" i="6"/>
  <c r="U423" i="6"/>
  <c r="R423" i="6"/>
  <c r="O423" i="6"/>
  <c r="L423" i="6"/>
  <c r="X422" i="6"/>
  <c r="U422" i="6"/>
  <c r="R422" i="6"/>
  <c r="O422" i="6"/>
  <c r="L422" i="6"/>
  <c r="AU421" i="6"/>
  <c r="AT421" i="6"/>
  <c r="AS421" i="6"/>
  <c r="AO421" i="6"/>
  <c r="AK421" i="6"/>
  <c r="AG421" i="6"/>
  <c r="AC421" i="6"/>
  <c r="X421" i="6"/>
  <c r="U421" i="6"/>
  <c r="R421" i="6"/>
  <c r="O421" i="6"/>
  <c r="L421" i="6"/>
  <c r="AU420" i="6"/>
  <c r="AT420" i="6"/>
  <c r="AS420" i="6"/>
  <c r="AO420" i="6"/>
  <c r="AK420" i="6"/>
  <c r="AG420" i="6"/>
  <c r="AC420" i="6"/>
  <c r="X420" i="6"/>
  <c r="U420" i="6"/>
  <c r="R420" i="6"/>
  <c r="O420" i="6"/>
  <c r="L420" i="6"/>
  <c r="AR418" i="6"/>
  <c r="AQ418" i="6"/>
  <c r="AN418" i="6"/>
  <c r="AM418" i="6"/>
  <c r="AJ418" i="6"/>
  <c r="AI418" i="6"/>
  <c r="AF418" i="6"/>
  <c r="AE418" i="6"/>
  <c r="AB418" i="6"/>
  <c r="AA418" i="6"/>
  <c r="J418" i="6"/>
  <c r="F418" i="6"/>
  <c r="AU417" i="6"/>
  <c r="AT417" i="6"/>
  <c r="AS417" i="6"/>
  <c r="AO417" i="6"/>
  <c r="AK417" i="6"/>
  <c r="AG417" i="6"/>
  <c r="AC417" i="6"/>
  <c r="X417" i="6"/>
  <c r="U417" i="6"/>
  <c r="R417" i="6"/>
  <c r="O417" i="6"/>
  <c r="L417" i="6"/>
  <c r="AU416" i="6"/>
  <c r="AT416" i="6"/>
  <c r="AS416" i="6"/>
  <c r="AO416" i="6"/>
  <c r="AK416" i="6"/>
  <c r="AG416" i="6"/>
  <c r="AC416" i="6"/>
  <c r="X416" i="6"/>
  <c r="U416" i="6"/>
  <c r="R416" i="6"/>
  <c r="O416" i="6"/>
  <c r="L416" i="6"/>
  <c r="AU415" i="6"/>
  <c r="AT415" i="6"/>
  <c r="AS415" i="6"/>
  <c r="AO415" i="6"/>
  <c r="AK415" i="6"/>
  <c r="AG415" i="6"/>
  <c r="AC415" i="6"/>
  <c r="X415" i="6"/>
  <c r="U415" i="6"/>
  <c r="R415" i="6"/>
  <c r="O415" i="6"/>
  <c r="L415" i="6"/>
  <c r="AU414" i="6"/>
  <c r="AT414" i="6"/>
  <c r="AS414" i="6"/>
  <c r="AO414" i="6"/>
  <c r="AK414" i="6"/>
  <c r="AG414" i="6"/>
  <c r="AC414" i="6"/>
  <c r="X414" i="6"/>
  <c r="U414" i="6"/>
  <c r="R414" i="6"/>
  <c r="O414" i="6"/>
  <c r="L414" i="6"/>
  <c r="AU413" i="6"/>
  <c r="AT413" i="6"/>
  <c r="AS413" i="6"/>
  <c r="AO413" i="6"/>
  <c r="AK413" i="6"/>
  <c r="AG413" i="6"/>
  <c r="AC413" i="6"/>
  <c r="X413" i="6"/>
  <c r="U413" i="6"/>
  <c r="R413" i="6"/>
  <c r="O413" i="6"/>
  <c r="L413" i="6"/>
  <c r="AU412" i="6"/>
  <c r="AT412" i="6"/>
  <c r="AS412" i="6"/>
  <c r="AO412" i="6"/>
  <c r="AK412" i="6"/>
  <c r="AG412" i="6"/>
  <c r="AC412" i="6"/>
  <c r="X412" i="6"/>
  <c r="U412" i="6"/>
  <c r="R412" i="6"/>
  <c r="O412" i="6"/>
  <c r="L412" i="6"/>
  <c r="AU411" i="6"/>
  <c r="AT411" i="6"/>
  <c r="AS411" i="6"/>
  <c r="AO411" i="6"/>
  <c r="AK411" i="6"/>
  <c r="AG411" i="6"/>
  <c r="AC411" i="6"/>
  <c r="X411" i="6"/>
  <c r="U411" i="6"/>
  <c r="R411" i="6"/>
  <c r="O411" i="6"/>
  <c r="L411" i="6"/>
  <c r="AU410" i="6"/>
  <c r="AT410" i="6"/>
  <c r="AS410" i="6"/>
  <c r="AO410" i="6"/>
  <c r="AK410" i="6"/>
  <c r="AG410" i="6"/>
  <c r="AC410" i="6"/>
  <c r="X410" i="6"/>
  <c r="U410" i="6"/>
  <c r="R410" i="6"/>
  <c r="O410" i="6"/>
  <c r="L410" i="6"/>
  <c r="AU409" i="6"/>
  <c r="AT409" i="6"/>
  <c r="AS409" i="6"/>
  <c r="AO409" i="6"/>
  <c r="AK409" i="6"/>
  <c r="AG409" i="6"/>
  <c r="AC409" i="6"/>
  <c r="X409" i="6"/>
  <c r="U409" i="6"/>
  <c r="R409" i="6"/>
  <c r="O409" i="6"/>
  <c r="L409" i="6"/>
  <c r="AU408" i="6"/>
  <c r="AT408" i="6"/>
  <c r="AS408" i="6"/>
  <c r="AO408" i="6"/>
  <c r="AK408" i="6"/>
  <c r="AG408" i="6"/>
  <c r="AC408" i="6"/>
  <c r="X408" i="6"/>
  <c r="U408" i="6"/>
  <c r="R408" i="6"/>
  <c r="O408" i="6"/>
  <c r="L408" i="6"/>
  <c r="AU407" i="6"/>
  <c r="AT407" i="6"/>
  <c r="AS407" i="6"/>
  <c r="AO407" i="6"/>
  <c r="AK407" i="6"/>
  <c r="AG407" i="6"/>
  <c r="AC407" i="6"/>
  <c r="X407" i="6"/>
  <c r="U407" i="6"/>
  <c r="R407" i="6"/>
  <c r="O407" i="6"/>
  <c r="L407" i="6"/>
  <c r="AU406" i="6"/>
  <c r="AT406" i="6"/>
  <c r="AS406" i="6"/>
  <c r="AO406" i="6"/>
  <c r="AK406" i="6"/>
  <c r="AG406" i="6"/>
  <c r="AC406" i="6"/>
  <c r="X406" i="6"/>
  <c r="U406" i="6"/>
  <c r="R406" i="6"/>
  <c r="O406" i="6"/>
  <c r="L406" i="6"/>
  <c r="AU405" i="6"/>
  <c r="AT405" i="6"/>
  <c r="AS405" i="6"/>
  <c r="AO405" i="6"/>
  <c r="AK405" i="6"/>
  <c r="AG405" i="6"/>
  <c r="AC405" i="6"/>
  <c r="X405" i="6"/>
  <c r="U405" i="6"/>
  <c r="R405" i="6"/>
  <c r="O405" i="6"/>
  <c r="L405" i="6"/>
  <c r="X404" i="6"/>
  <c r="U404" i="6"/>
  <c r="R404" i="6"/>
  <c r="O404" i="6"/>
  <c r="L404" i="6"/>
  <c r="AU403" i="6"/>
  <c r="AT403" i="6"/>
  <c r="AS403" i="6"/>
  <c r="AO403" i="6"/>
  <c r="AK403" i="6"/>
  <c r="AG403" i="6"/>
  <c r="AC403" i="6"/>
  <c r="X403" i="6"/>
  <c r="U403" i="6"/>
  <c r="R403" i="6"/>
  <c r="O403" i="6"/>
  <c r="L403" i="6"/>
  <c r="AU402" i="6"/>
  <c r="AT402" i="6"/>
  <c r="AS402" i="6"/>
  <c r="AO402" i="6"/>
  <c r="AK402" i="6"/>
  <c r="AG402" i="6"/>
  <c r="AC402" i="6"/>
  <c r="X402" i="6"/>
  <c r="U402" i="6"/>
  <c r="R402" i="6"/>
  <c r="O402" i="6"/>
  <c r="L402" i="6"/>
  <c r="AR398" i="6"/>
  <c r="AQ398" i="6"/>
  <c r="AN398" i="6"/>
  <c r="AM398" i="6"/>
  <c r="AJ398" i="6"/>
  <c r="AI398" i="6"/>
  <c r="AF398" i="6"/>
  <c r="AE398" i="6"/>
  <c r="AB398" i="6"/>
  <c r="AA398" i="6"/>
  <c r="J398" i="6"/>
  <c r="F398" i="6"/>
  <c r="AU397" i="6"/>
  <c r="AT397" i="6"/>
  <c r="AS397" i="6"/>
  <c r="AO397" i="6"/>
  <c r="AK397" i="6"/>
  <c r="AG397" i="6"/>
  <c r="AC397" i="6"/>
  <c r="X397" i="6"/>
  <c r="U397" i="6"/>
  <c r="R397" i="6"/>
  <c r="O397" i="6"/>
  <c r="L397" i="6"/>
  <c r="AU396" i="6"/>
  <c r="AT396" i="6"/>
  <c r="AS396" i="6"/>
  <c r="AO396" i="6"/>
  <c r="AK396" i="6"/>
  <c r="AG396" i="6"/>
  <c r="AC396" i="6"/>
  <c r="X396" i="6"/>
  <c r="U396" i="6"/>
  <c r="R396" i="6"/>
  <c r="O396" i="6"/>
  <c r="L396" i="6"/>
  <c r="AU395" i="6"/>
  <c r="AT395" i="6"/>
  <c r="AS395" i="6"/>
  <c r="AO395" i="6"/>
  <c r="AK395" i="6"/>
  <c r="AG395" i="6"/>
  <c r="AC395" i="6"/>
  <c r="X395" i="6"/>
  <c r="U395" i="6"/>
  <c r="R395" i="6"/>
  <c r="O395" i="6"/>
  <c r="L395" i="6"/>
  <c r="AU394" i="6"/>
  <c r="AT394" i="6"/>
  <c r="AS394" i="6"/>
  <c r="AO394" i="6"/>
  <c r="AK394" i="6"/>
  <c r="AG394" i="6"/>
  <c r="AC394" i="6"/>
  <c r="X394" i="6"/>
  <c r="U394" i="6"/>
  <c r="R394" i="6"/>
  <c r="O394" i="6"/>
  <c r="L394" i="6"/>
  <c r="AU393" i="6"/>
  <c r="AT393" i="6"/>
  <c r="AS393" i="6"/>
  <c r="AO393" i="6"/>
  <c r="AK393" i="6"/>
  <c r="AG393" i="6"/>
  <c r="AC393" i="6"/>
  <c r="X393" i="6"/>
  <c r="U393" i="6"/>
  <c r="R393" i="6"/>
  <c r="O393" i="6"/>
  <c r="L393" i="6"/>
  <c r="AU392" i="6"/>
  <c r="AT392" i="6"/>
  <c r="AS392" i="6"/>
  <c r="AO392" i="6"/>
  <c r="AK392" i="6"/>
  <c r="AG392" i="6"/>
  <c r="AC392" i="6"/>
  <c r="X392" i="6"/>
  <c r="U392" i="6"/>
  <c r="R392" i="6"/>
  <c r="O392" i="6"/>
  <c r="L392" i="6"/>
  <c r="AU391" i="6"/>
  <c r="AT391" i="6"/>
  <c r="AS391" i="6"/>
  <c r="AO391" i="6"/>
  <c r="AK391" i="6"/>
  <c r="AG391" i="6"/>
  <c r="AC391" i="6"/>
  <c r="X391" i="6"/>
  <c r="U391" i="6"/>
  <c r="R391" i="6"/>
  <c r="O391" i="6"/>
  <c r="L391" i="6"/>
  <c r="AU390" i="6"/>
  <c r="AT390" i="6"/>
  <c r="AS390" i="6"/>
  <c r="AO390" i="6"/>
  <c r="AK390" i="6"/>
  <c r="AG390" i="6"/>
  <c r="AC390" i="6"/>
  <c r="X390" i="6"/>
  <c r="U390" i="6"/>
  <c r="R390" i="6"/>
  <c r="O390" i="6"/>
  <c r="L390" i="6"/>
  <c r="AU389" i="6"/>
  <c r="AT389" i="6"/>
  <c r="AS389" i="6"/>
  <c r="AO389" i="6"/>
  <c r="AK389" i="6"/>
  <c r="AG389" i="6"/>
  <c r="AC389" i="6"/>
  <c r="X389" i="6"/>
  <c r="U389" i="6"/>
  <c r="R389" i="6"/>
  <c r="O389" i="6"/>
  <c r="L389" i="6"/>
  <c r="AU388" i="6"/>
  <c r="AT388" i="6"/>
  <c r="AS388" i="6"/>
  <c r="AO388" i="6"/>
  <c r="AK388" i="6"/>
  <c r="AG388" i="6"/>
  <c r="AC388" i="6"/>
  <c r="X388" i="6"/>
  <c r="U388" i="6"/>
  <c r="R388" i="6"/>
  <c r="O388" i="6"/>
  <c r="L388" i="6"/>
  <c r="AU387" i="6"/>
  <c r="AT387" i="6"/>
  <c r="AS387" i="6"/>
  <c r="AO387" i="6"/>
  <c r="AK387" i="6"/>
  <c r="AG387" i="6"/>
  <c r="AC387" i="6"/>
  <c r="X387" i="6"/>
  <c r="U387" i="6"/>
  <c r="R387" i="6"/>
  <c r="O387" i="6"/>
  <c r="L387" i="6"/>
  <c r="AU386" i="6"/>
  <c r="AT386" i="6"/>
  <c r="AS386" i="6"/>
  <c r="AO386" i="6"/>
  <c r="AK386" i="6"/>
  <c r="AG386" i="6"/>
  <c r="AC386" i="6"/>
  <c r="X386" i="6"/>
  <c r="U386" i="6"/>
  <c r="R386" i="6"/>
  <c r="O386" i="6"/>
  <c r="L386" i="6"/>
  <c r="AU385" i="6"/>
  <c r="AT385" i="6"/>
  <c r="AS385" i="6"/>
  <c r="AO385" i="6"/>
  <c r="AK385" i="6"/>
  <c r="AG385" i="6"/>
  <c r="AC385" i="6"/>
  <c r="X385" i="6"/>
  <c r="U385" i="6"/>
  <c r="R385" i="6"/>
  <c r="O385" i="6"/>
  <c r="L385" i="6"/>
  <c r="X384" i="6"/>
  <c r="U384" i="6"/>
  <c r="R384" i="6"/>
  <c r="O384" i="6"/>
  <c r="L384" i="6"/>
  <c r="AU383" i="6"/>
  <c r="AT383" i="6"/>
  <c r="AS383" i="6"/>
  <c r="AO383" i="6"/>
  <c r="AK383" i="6"/>
  <c r="AG383" i="6"/>
  <c r="AC383" i="6"/>
  <c r="X383" i="6"/>
  <c r="U383" i="6"/>
  <c r="R383" i="6"/>
  <c r="O383" i="6"/>
  <c r="L383" i="6"/>
  <c r="AU382" i="6"/>
  <c r="AT382" i="6"/>
  <c r="AS382" i="6"/>
  <c r="AO382" i="6"/>
  <c r="AK382" i="6"/>
  <c r="AG382" i="6"/>
  <c r="AC382" i="6"/>
  <c r="X382" i="6"/>
  <c r="U382" i="6"/>
  <c r="R382" i="6"/>
  <c r="O382" i="6"/>
  <c r="L382" i="6"/>
  <c r="AR380" i="6"/>
  <c r="AQ380" i="6"/>
  <c r="AN380" i="6"/>
  <c r="AM380" i="6"/>
  <c r="AJ380" i="6"/>
  <c r="AI380" i="6"/>
  <c r="AF380" i="6"/>
  <c r="AE380" i="6"/>
  <c r="AB380" i="6"/>
  <c r="AA380" i="6"/>
  <c r="J380" i="6"/>
  <c r="F380" i="6"/>
  <c r="AU379" i="6"/>
  <c r="AT379" i="6"/>
  <c r="AS379" i="6"/>
  <c r="AO379" i="6"/>
  <c r="AK379" i="6"/>
  <c r="AG379" i="6"/>
  <c r="AC379" i="6"/>
  <c r="X379" i="6"/>
  <c r="U379" i="6"/>
  <c r="R379" i="6"/>
  <c r="O379" i="6"/>
  <c r="L379" i="6"/>
  <c r="AU378" i="6"/>
  <c r="AT378" i="6"/>
  <c r="AS378" i="6"/>
  <c r="AO378" i="6"/>
  <c r="AK378" i="6"/>
  <c r="AG378" i="6"/>
  <c r="AC378" i="6"/>
  <c r="X378" i="6"/>
  <c r="U378" i="6"/>
  <c r="R378" i="6"/>
  <c r="O378" i="6"/>
  <c r="L378" i="6"/>
  <c r="AU377" i="6"/>
  <c r="AT377" i="6"/>
  <c r="AS377" i="6"/>
  <c r="AO377" i="6"/>
  <c r="AK377" i="6"/>
  <c r="AG377" i="6"/>
  <c r="AC377" i="6"/>
  <c r="X377" i="6"/>
  <c r="U377" i="6"/>
  <c r="R377" i="6"/>
  <c r="O377" i="6"/>
  <c r="L377" i="6"/>
  <c r="AU376" i="6"/>
  <c r="AT376" i="6"/>
  <c r="AS376" i="6"/>
  <c r="AO376" i="6"/>
  <c r="AK376" i="6"/>
  <c r="AG376" i="6"/>
  <c r="AC376" i="6"/>
  <c r="X376" i="6"/>
  <c r="U376" i="6"/>
  <c r="R376" i="6"/>
  <c r="O376" i="6"/>
  <c r="L376" i="6"/>
  <c r="AU375" i="6"/>
  <c r="AT375" i="6"/>
  <c r="AS375" i="6"/>
  <c r="AO375" i="6"/>
  <c r="AK375" i="6"/>
  <c r="AG375" i="6"/>
  <c r="AC375" i="6"/>
  <c r="X375" i="6"/>
  <c r="U375" i="6"/>
  <c r="R375" i="6"/>
  <c r="O375" i="6"/>
  <c r="L375" i="6"/>
  <c r="AU374" i="6"/>
  <c r="AT374" i="6"/>
  <c r="AS374" i="6"/>
  <c r="AO374" i="6"/>
  <c r="AK374" i="6"/>
  <c r="AG374" i="6"/>
  <c r="AC374" i="6"/>
  <c r="X374" i="6"/>
  <c r="U374" i="6"/>
  <c r="R374" i="6"/>
  <c r="O374" i="6"/>
  <c r="L374" i="6"/>
  <c r="AU373" i="6"/>
  <c r="AT373" i="6"/>
  <c r="AS373" i="6"/>
  <c r="AO373" i="6"/>
  <c r="AK373" i="6"/>
  <c r="AG373" i="6"/>
  <c r="AC373" i="6"/>
  <c r="X373" i="6"/>
  <c r="U373" i="6"/>
  <c r="R373" i="6"/>
  <c r="O373" i="6"/>
  <c r="L373" i="6"/>
  <c r="AU372" i="6"/>
  <c r="AT372" i="6"/>
  <c r="AS372" i="6"/>
  <c r="AO372" i="6"/>
  <c r="AK372" i="6"/>
  <c r="AG372" i="6"/>
  <c r="AC372" i="6"/>
  <c r="X372" i="6"/>
  <c r="U372" i="6"/>
  <c r="R372" i="6"/>
  <c r="O372" i="6"/>
  <c r="L372" i="6"/>
  <c r="AU371" i="6"/>
  <c r="AT371" i="6"/>
  <c r="AS371" i="6"/>
  <c r="AO371" i="6"/>
  <c r="AK371" i="6"/>
  <c r="AG371" i="6"/>
  <c r="AC371" i="6"/>
  <c r="X371" i="6"/>
  <c r="U371" i="6"/>
  <c r="R371" i="6"/>
  <c r="O371" i="6"/>
  <c r="L371" i="6"/>
  <c r="AU370" i="6"/>
  <c r="AT370" i="6"/>
  <c r="AS370" i="6"/>
  <c r="AO370" i="6"/>
  <c r="AK370" i="6"/>
  <c r="AG370" i="6"/>
  <c r="AC370" i="6"/>
  <c r="X370" i="6"/>
  <c r="U370" i="6"/>
  <c r="R370" i="6"/>
  <c r="O370" i="6"/>
  <c r="L370" i="6"/>
  <c r="AU369" i="6"/>
  <c r="AT369" i="6"/>
  <c r="AS369" i="6"/>
  <c r="AO369" i="6"/>
  <c r="AK369" i="6"/>
  <c r="AG369" i="6"/>
  <c r="AC369" i="6"/>
  <c r="X369" i="6"/>
  <c r="U369" i="6"/>
  <c r="R369" i="6"/>
  <c r="O369" i="6"/>
  <c r="L369" i="6"/>
  <c r="AU368" i="6"/>
  <c r="AT368" i="6"/>
  <c r="AS368" i="6"/>
  <c r="AO368" i="6"/>
  <c r="AK368" i="6"/>
  <c r="AG368" i="6"/>
  <c r="AC368" i="6"/>
  <c r="X368" i="6"/>
  <c r="U368" i="6"/>
  <c r="R368" i="6"/>
  <c r="O368" i="6"/>
  <c r="L368" i="6"/>
  <c r="AU367" i="6"/>
  <c r="AT367" i="6"/>
  <c r="AS367" i="6"/>
  <c r="AO367" i="6"/>
  <c r="AK367" i="6"/>
  <c r="AG367" i="6"/>
  <c r="AC367" i="6"/>
  <c r="X367" i="6"/>
  <c r="U367" i="6"/>
  <c r="R367" i="6"/>
  <c r="O367" i="6"/>
  <c r="L367" i="6"/>
  <c r="X366" i="6"/>
  <c r="U366" i="6"/>
  <c r="R366" i="6"/>
  <c r="O366" i="6"/>
  <c r="L366" i="6"/>
  <c r="AU365" i="6"/>
  <c r="AT365" i="6"/>
  <c r="AS365" i="6"/>
  <c r="AO365" i="6"/>
  <c r="AK365" i="6"/>
  <c r="AG365" i="6"/>
  <c r="AC365" i="6"/>
  <c r="X365" i="6"/>
  <c r="U365" i="6"/>
  <c r="R365" i="6"/>
  <c r="O365" i="6"/>
  <c r="L365" i="6"/>
  <c r="AU364" i="6"/>
  <c r="AT364" i="6"/>
  <c r="AS364" i="6"/>
  <c r="AO364" i="6"/>
  <c r="AK364" i="6"/>
  <c r="AG364" i="6"/>
  <c r="AC364" i="6"/>
  <c r="X364" i="6"/>
  <c r="U364" i="6"/>
  <c r="R364" i="6"/>
  <c r="O364" i="6"/>
  <c r="L364" i="6"/>
  <c r="AR362" i="6"/>
  <c r="AQ362" i="6"/>
  <c r="AN362" i="6"/>
  <c r="AM362" i="6"/>
  <c r="AJ362" i="6"/>
  <c r="AI362" i="6"/>
  <c r="AF362" i="6"/>
  <c r="AE362" i="6"/>
  <c r="AB362" i="6"/>
  <c r="AA362" i="6"/>
  <c r="J362" i="6"/>
  <c r="F362" i="6"/>
  <c r="AU361" i="6"/>
  <c r="AT361" i="6"/>
  <c r="AS361" i="6"/>
  <c r="AO361" i="6"/>
  <c r="AK361" i="6"/>
  <c r="AG361" i="6"/>
  <c r="AC361" i="6"/>
  <c r="X361" i="6"/>
  <c r="U361" i="6"/>
  <c r="R361" i="6"/>
  <c r="O361" i="6"/>
  <c r="L361" i="6"/>
  <c r="AU360" i="6"/>
  <c r="AT360" i="6"/>
  <c r="AS360" i="6"/>
  <c r="AO360" i="6"/>
  <c r="AK360" i="6"/>
  <c r="AG360" i="6"/>
  <c r="AC360" i="6"/>
  <c r="X360" i="6"/>
  <c r="U360" i="6"/>
  <c r="R360" i="6"/>
  <c r="O360" i="6"/>
  <c r="L360" i="6"/>
  <c r="AU359" i="6"/>
  <c r="AT359" i="6"/>
  <c r="AS359" i="6"/>
  <c r="AO359" i="6"/>
  <c r="AK359" i="6"/>
  <c r="AG359" i="6"/>
  <c r="AC359" i="6"/>
  <c r="X359" i="6"/>
  <c r="U359" i="6"/>
  <c r="R359" i="6"/>
  <c r="O359" i="6"/>
  <c r="L359" i="6"/>
  <c r="AU358" i="6"/>
  <c r="AT358" i="6"/>
  <c r="AS358" i="6"/>
  <c r="AO358" i="6"/>
  <c r="AK358" i="6"/>
  <c r="AG358" i="6"/>
  <c r="AC358" i="6"/>
  <c r="X358" i="6"/>
  <c r="U358" i="6"/>
  <c r="R358" i="6"/>
  <c r="O358" i="6"/>
  <c r="L358" i="6"/>
  <c r="AU357" i="6"/>
  <c r="AT357" i="6"/>
  <c r="AS357" i="6"/>
  <c r="AO357" i="6"/>
  <c r="AK357" i="6"/>
  <c r="AG357" i="6"/>
  <c r="AC357" i="6"/>
  <c r="X357" i="6"/>
  <c r="U357" i="6"/>
  <c r="R357" i="6"/>
  <c r="O357" i="6"/>
  <c r="L357" i="6"/>
  <c r="AU356" i="6"/>
  <c r="AT356" i="6"/>
  <c r="AS356" i="6"/>
  <c r="AO356" i="6"/>
  <c r="AK356" i="6"/>
  <c r="AG356" i="6"/>
  <c r="AC356" i="6"/>
  <c r="X356" i="6"/>
  <c r="U356" i="6"/>
  <c r="R356" i="6"/>
  <c r="O356" i="6"/>
  <c r="L356" i="6"/>
  <c r="AU355" i="6"/>
  <c r="AT355" i="6"/>
  <c r="AS355" i="6"/>
  <c r="AO355" i="6"/>
  <c r="AK355" i="6"/>
  <c r="AG355" i="6"/>
  <c r="AC355" i="6"/>
  <c r="X355" i="6"/>
  <c r="U355" i="6"/>
  <c r="R355" i="6"/>
  <c r="O355" i="6"/>
  <c r="L355" i="6"/>
  <c r="AU354" i="6"/>
  <c r="AT354" i="6"/>
  <c r="AS354" i="6"/>
  <c r="AO354" i="6"/>
  <c r="AK354" i="6"/>
  <c r="AG354" i="6"/>
  <c r="AC354" i="6"/>
  <c r="X354" i="6"/>
  <c r="U354" i="6"/>
  <c r="R354" i="6"/>
  <c r="O354" i="6"/>
  <c r="L354" i="6"/>
  <c r="AU353" i="6"/>
  <c r="AT353" i="6"/>
  <c r="AS353" i="6"/>
  <c r="AO353" i="6"/>
  <c r="AK353" i="6"/>
  <c r="AG353" i="6"/>
  <c r="AC353" i="6"/>
  <c r="X353" i="6"/>
  <c r="U353" i="6"/>
  <c r="R353" i="6"/>
  <c r="O353" i="6"/>
  <c r="L353" i="6"/>
  <c r="AU352" i="6"/>
  <c r="AT352" i="6"/>
  <c r="AS352" i="6"/>
  <c r="AO352" i="6"/>
  <c r="AK352" i="6"/>
  <c r="AG352" i="6"/>
  <c r="AC352" i="6"/>
  <c r="X352" i="6"/>
  <c r="U352" i="6"/>
  <c r="R352" i="6"/>
  <c r="O352" i="6"/>
  <c r="L352" i="6"/>
  <c r="AU351" i="6"/>
  <c r="AT351" i="6"/>
  <c r="AS351" i="6"/>
  <c r="AO351" i="6"/>
  <c r="AK351" i="6"/>
  <c r="AG351" i="6"/>
  <c r="AC351" i="6"/>
  <c r="X351" i="6"/>
  <c r="U351" i="6"/>
  <c r="R351" i="6"/>
  <c r="O351" i="6"/>
  <c r="L351" i="6"/>
  <c r="AU350" i="6"/>
  <c r="AT350" i="6"/>
  <c r="AS350" i="6"/>
  <c r="AO350" i="6"/>
  <c r="AK350" i="6"/>
  <c r="AG350" i="6"/>
  <c r="AC350" i="6"/>
  <c r="X350" i="6"/>
  <c r="U350" i="6"/>
  <c r="R350" i="6"/>
  <c r="O350" i="6"/>
  <c r="L350" i="6"/>
  <c r="AU349" i="6"/>
  <c r="AT349" i="6"/>
  <c r="AS349" i="6"/>
  <c r="AO349" i="6"/>
  <c r="AK349" i="6"/>
  <c r="AG349" i="6"/>
  <c r="AC349" i="6"/>
  <c r="X349" i="6"/>
  <c r="U349" i="6"/>
  <c r="R349" i="6"/>
  <c r="O349" i="6"/>
  <c r="L349" i="6"/>
  <c r="X348" i="6"/>
  <c r="U348" i="6"/>
  <c r="R348" i="6"/>
  <c r="O348" i="6"/>
  <c r="L348" i="6"/>
  <c r="AU347" i="6"/>
  <c r="AT347" i="6"/>
  <c r="AS347" i="6"/>
  <c r="AO347" i="6"/>
  <c r="AK347" i="6"/>
  <c r="AG347" i="6"/>
  <c r="AC347" i="6"/>
  <c r="X347" i="6"/>
  <c r="U347" i="6"/>
  <c r="R347" i="6"/>
  <c r="O347" i="6"/>
  <c r="L347" i="6"/>
  <c r="AU346" i="6"/>
  <c r="AT346" i="6"/>
  <c r="AS346" i="6"/>
  <c r="AO346" i="6"/>
  <c r="AK346" i="6"/>
  <c r="AG346" i="6"/>
  <c r="AC346" i="6"/>
  <c r="X346" i="6"/>
  <c r="U346" i="6"/>
  <c r="R346" i="6"/>
  <c r="O346" i="6"/>
  <c r="L346" i="6"/>
  <c r="AR344" i="6"/>
  <c r="AQ344" i="6"/>
  <c r="AJ344" i="6"/>
  <c r="AI344" i="6"/>
  <c r="AF344" i="6"/>
  <c r="AE344" i="6"/>
  <c r="AB344" i="6"/>
  <c r="AA344" i="6"/>
  <c r="J344" i="6"/>
  <c r="F344" i="6"/>
  <c r="AU343" i="6"/>
  <c r="AT343" i="6"/>
  <c r="AS343" i="6"/>
  <c r="AO343" i="6"/>
  <c r="AK343" i="6"/>
  <c r="AG343" i="6"/>
  <c r="AC343" i="6"/>
  <c r="X343" i="6"/>
  <c r="U343" i="6"/>
  <c r="R343" i="6"/>
  <c r="O343" i="6"/>
  <c r="L343" i="6"/>
  <c r="AU342" i="6"/>
  <c r="AT342" i="6"/>
  <c r="AS342" i="6"/>
  <c r="AO342" i="6"/>
  <c r="AK342" i="6"/>
  <c r="AG342" i="6"/>
  <c r="AC342" i="6"/>
  <c r="X342" i="6"/>
  <c r="U342" i="6"/>
  <c r="R342" i="6"/>
  <c r="O342" i="6"/>
  <c r="L342" i="6"/>
  <c r="AU341" i="6"/>
  <c r="AT341" i="6"/>
  <c r="AS341" i="6"/>
  <c r="AO341" i="6"/>
  <c r="AK341" i="6"/>
  <c r="AG341" i="6"/>
  <c r="AC341" i="6"/>
  <c r="X341" i="6"/>
  <c r="U341" i="6"/>
  <c r="R341" i="6"/>
  <c r="O341" i="6"/>
  <c r="L341" i="6"/>
  <c r="AU340" i="6"/>
  <c r="AT340" i="6"/>
  <c r="AS340" i="6"/>
  <c r="AO340" i="6"/>
  <c r="AK340" i="6"/>
  <c r="AG340" i="6"/>
  <c r="AC340" i="6"/>
  <c r="X340" i="6"/>
  <c r="U340" i="6"/>
  <c r="R340" i="6"/>
  <c r="O340" i="6"/>
  <c r="L340" i="6"/>
  <c r="AU339" i="6"/>
  <c r="AT339" i="6"/>
  <c r="AS339" i="6"/>
  <c r="AO339" i="6"/>
  <c r="AK339" i="6"/>
  <c r="AG339" i="6"/>
  <c r="AC339" i="6"/>
  <c r="X339" i="6"/>
  <c r="U339" i="6"/>
  <c r="R339" i="6"/>
  <c r="O339" i="6"/>
  <c r="L339" i="6"/>
  <c r="AU338" i="6"/>
  <c r="AT338" i="6"/>
  <c r="AS338" i="6"/>
  <c r="AO338" i="6"/>
  <c r="AK338" i="6"/>
  <c r="AG338" i="6"/>
  <c r="AC338" i="6"/>
  <c r="X338" i="6"/>
  <c r="U338" i="6"/>
  <c r="R338" i="6"/>
  <c r="O338" i="6"/>
  <c r="L338" i="6"/>
  <c r="AU337" i="6"/>
  <c r="AT337" i="6"/>
  <c r="AS337" i="6"/>
  <c r="AO337" i="6"/>
  <c r="AK337" i="6"/>
  <c r="AG337" i="6"/>
  <c r="AC337" i="6"/>
  <c r="X337" i="6"/>
  <c r="U337" i="6"/>
  <c r="R337" i="6"/>
  <c r="O337" i="6"/>
  <c r="L337" i="6"/>
  <c r="AU336" i="6"/>
  <c r="AT336" i="6"/>
  <c r="AS336" i="6"/>
  <c r="AO336" i="6"/>
  <c r="AK336" i="6"/>
  <c r="AG336" i="6"/>
  <c r="AC336" i="6"/>
  <c r="X336" i="6"/>
  <c r="U336" i="6"/>
  <c r="R336" i="6"/>
  <c r="O336" i="6"/>
  <c r="L336" i="6"/>
  <c r="AU335" i="6"/>
  <c r="AT335" i="6"/>
  <c r="AS335" i="6"/>
  <c r="AO335" i="6"/>
  <c r="AK335" i="6"/>
  <c r="AG335" i="6"/>
  <c r="AC335" i="6"/>
  <c r="X335" i="6"/>
  <c r="U335" i="6"/>
  <c r="R335" i="6"/>
  <c r="O335" i="6"/>
  <c r="L335" i="6"/>
  <c r="AU334" i="6"/>
  <c r="AT334" i="6"/>
  <c r="AS334" i="6"/>
  <c r="AO334" i="6"/>
  <c r="AK334" i="6"/>
  <c r="AG334" i="6"/>
  <c r="AC334" i="6"/>
  <c r="X334" i="6"/>
  <c r="U334" i="6"/>
  <c r="R334" i="6"/>
  <c r="O334" i="6"/>
  <c r="L334" i="6"/>
  <c r="AU333" i="6"/>
  <c r="AT333" i="6"/>
  <c r="AS333" i="6"/>
  <c r="AO333" i="6"/>
  <c r="AK333" i="6"/>
  <c r="AG333" i="6"/>
  <c r="AC333" i="6"/>
  <c r="X333" i="6"/>
  <c r="U333" i="6"/>
  <c r="R333" i="6"/>
  <c r="O333" i="6"/>
  <c r="L333" i="6"/>
  <c r="AU332" i="6"/>
  <c r="AT332" i="6"/>
  <c r="AS332" i="6"/>
  <c r="AO332" i="6"/>
  <c r="AK332" i="6"/>
  <c r="AG332" i="6"/>
  <c r="AC332" i="6"/>
  <c r="X332" i="6"/>
  <c r="U332" i="6"/>
  <c r="R332" i="6"/>
  <c r="O332" i="6"/>
  <c r="L332" i="6"/>
  <c r="AU331" i="6"/>
  <c r="AT331" i="6"/>
  <c r="AS331" i="6"/>
  <c r="AO331" i="6"/>
  <c r="AK331" i="6"/>
  <c r="AG331" i="6"/>
  <c r="AC331" i="6"/>
  <c r="X331" i="6"/>
  <c r="U331" i="6"/>
  <c r="R331" i="6"/>
  <c r="O331" i="6"/>
  <c r="L331" i="6"/>
  <c r="X330" i="6"/>
  <c r="U330" i="6"/>
  <c r="R330" i="6"/>
  <c r="O330" i="6"/>
  <c r="L330" i="6"/>
  <c r="AU329" i="6"/>
  <c r="AT329" i="6"/>
  <c r="AS329" i="6"/>
  <c r="AO329" i="6"/>
  <c r="AK329" i="6"/>
  <c r="AG329" i="6"/>
  <c r="AC329" i="6"/>
  <c r="X329" i="6"/>
  <c r="U329" i="6"/>
  <c r="R329" i="6"/>
  <c r="O329" i="6"/>
  <c r="L329" i="6"/>
  <c r="AU328" i="6"/>
  <c r="AT328" i="6"/>
  <c r="AS328" i="6"/>
  <c r="AO328" i="6"/>
  <c r="AK328" i="6"/>
  <c r="AG328" i="6"/>
  <c r="AC328" i="6"/>
  <c r="X328" i="6"/>
  <c r="U328" i="6"/>
  <c r="R328" i="6"/>
  <c r="O328" i="6"/>
  <c r="L328" i="6"/>
  <c r="AR326" i="6"/>
  <c r="AQ326" i="6"/>
  <c r="AN326" i="6"/>
  <c r="AM326" i="6"/>
  <c r="AJ326" i="6"/>
  <c r="AI326" i="6"/>
  <c r="AF326" i="6"/>
  <c r="AE326" i="6"/>
  <c r="AB326" i="6"/>
  <c r="AA326" i="6"/>
  <c r="J326" i="6"/>
  <c r="F326" i="6"/>
  <c r="AU325" i="6"/>
  <c r="AT325" i="6"/>
  <c r="AS325" i="6"/>
  <c r="AO325" i="6"/>
  <c r="AK325" i="6"/>
  <c r="AG325" i="6"/>
  <c r="AC325" i="6"/>
  <c r="X325" i="6"/>
  <c r="U325" i="6"/>
  <c r="R325" i="6"/>
  <c r="O325" i="6"/>
  <c r="L325" i="6"/>
  <c r="AU324" i="6"/>
  <c r="AT324" i="6"/>
  <c r="AS324" i="6"/>
  <c r="AO324" i="6"/>
  <c r="AK324" i="6"/>
  <c r="AG324" i="6"/>
  <c r="AC324" i="6"/>
  <c r="X324" i="6"/>
  <c r="U324" i="6"/>
  <c r="R324" i="6"/>
  <c r="O324" i="6"/>
  <c r="L324" i="6"/>
  <c r="AU323" i="6"/>
  <c r="AT323" i="6"/>
  <c r="AS323" i="6"/>
  <c r="AO323" i="6"/>
  <c r="AK323" i="6"/>
  <c r="AG323" i="6"/>
  <c r="AC323" i="6"/>
  <c r="X323" i="6"/>
  <c r="U323" i="6"/>
  <c r="R323" i="6"/>
  <c r="O323" i="6"/>
  <c r="L323" i="6"/>
  <c r="AU322" i="6"/>
  <c r="AT322" i="6"/>
  <c r="AS322" i="6"/>
  <c r="AO322" i="6"/>
  <c r="AK322" i="6"/>
  <c r="AG322" i="6"/>
  <c r="AC322" i="6"/>
  <c r="X322" i="6"/>
  <c r="U322" i="6"/>
  <c r="R322" i="6"/>
  <c r="O322" i="6"/>
  <c r="L322" i="6"/>
  <c r="AU321" i="6"/>
  <c r="AT321" i="6"/>
  <c r="AS321" i="6"/>
  <c r="AO321" i="6"/>
  <c r="AK321" i="6"/>
  <c r="AG321" i="6"/>
  <c r="AC321" i="6"/>
  <c r="X321" i="6"/>
  <c r="U321" i="6"/>
  <c r="R321" i="6"/>
  <c r="O321" i="6"/>
  <c r="L321" i="6"/>
  <c r="AU320" i="6"/>
  <c r="AT320" i="6"/>
  <c r="AS320" i="6"/>
  <c r="AO320" i="6"/>
  <c r="AK320" i="6"/>
  <c r="AG320" i="6"/>
  <c r="AC320" i="6"/>
  <c r="X320" i="6"/>
  <c r="U320" i="6"/>
  <c r="R320" i="6"/>
  <c r="O320" i="6"/>
  <c r="L320" i="6"/>
  <c r="AU319" i="6"/>
  <c r="AT319" i="6"/>
  <c r="AS319" i="6"/>
  <c r="AO319" i="6"/>
  <c r="AK319" i="6"/>
  <c r="AG319" i="6"/>
  <c r="AC319" i="6"/>
  <c r="X319" i="6"/>
  <c r="U319" i="6"/>
  <c r="R319" i="6"/>
  <c r="O319" i="6"/>
  <c r="L319" i="6"/>
  <c r="AU318" i="6"/>
  <c r="AT318" i="6"/>
  <c r="AS318" i="6"/>
  <c r="AO318" i="6"/>
  <c r="AK318" i="6"/>
  <c r="AG318" i="6"/>
  <c r="AC318" i="6"/>
  <c r="X318" i="6"/>
  <c r="U318" i="6"/>
  <c r="R318" i="6"/>
  <c r="O318" i="6"/>
  <c r="L318" i="6"/>
  <c r="AU317" i="6"/>
  <c r="AT317" i="6"/>
  <c r="AS317" i="6"/>
  <c r="AO317" i="6"/>
  <c r="AK317" i="6"/>
  <c r="AG317" i="6"/>
  <c r="AC317" i="6"/>
  <c r="X317" i="6"/>
  <c r="U317" i="6"/>
  <c r="R317" i="6"/>
  <c r="O317" i="6"/>
  <c r="L317" i="6"/>
  <c r="AU316" i="6"/>
  <c r="AT316" i="6"/>
  <c r="AS316" i="6"/>
  <c r="AO316" i="6"/>
  <c r="AK316" i="6"/>
  <c r="AG316" i="6"/>
  <c r="AC316" i="6"/>
  <c r="X316" i="6"/>
  <c r="U316" i="6"/>
  <c r="R316" i="6"/>
  <c r="O316" i="6"/>
  <c r="L316" i="6"/>
  <c r="AU315" i="6"/>
  <c r="AT315" i="6"/>
  <c r="AS315" i="6"/>
  <c r="AO315" i="6"/>
  <c r="AK315" i="6"/>
  <c r="AG315" i="6"/>
  <c r="AC315" i="6"/>
  <c r="X315" i="6"/>
  <c r="U315" i="6"/>
  <c r="R315" i="6"/>
  <c r="O315" i="6"/>
  <c r="L315" i="6"/>
  <c r="AU314" i="6"/>
  <c r="AT314" i="6"/>
  <c r="AS314" i="6"/>
  <c r="AO314" i="6"/>
  <c r="AK314" i="6"/>
  <c r="AG314" i="6"/>
  <c r="AC314" i="6"/>
  <c r="X314" i="6"/>
  <c r="U314" i="6"/>
  <c r="R314" i="6"/>
  <c r="O314" i="6"/>
  <c r="L314" i="6"/>
  <c r="AU313" i="6"/>
  <c r="AT313" i="6"/>
  <c r="AS313" i="6"/>
  <c r="AO313" i="6"/>
  <c r="AK313" i="6"/>
  <c r="AG313" i="6"/>
  <c r="AC313" i="6"/>
  <c r="X313" i="6"/>
  <c r="U313" i="6"/>
  <c r="R313" i="6"/>
  <c r="O313" i="6"/>
  <c r="L313" i="6"/>
  <c r="X312" i="6"/>
  <c r="U312" i="6"/>
  <c r="R312" i="6"/>
  <c r="O312" i="6"/>
  <c r="L312" i="6"/>
  <c r="AU311" i="6"/>
  <c r="AT311" i="6"/>
  <c r="AS311" i="6"/>
  <c r="AO311" i="6"/>
  <c r="AK311" i="6"/>
  <c r="AG311" i="6"/>
  <c r="AC311" i="6"/>
  <c r="X311" i="6"/>
  <c r="U311" i="6"/>
  <c r="R311" i="6"/>
  <c r="O311" i="6"/>
  <c r="L311" i="6"/>
  <c r="AU310" i="6"/>
  <c r="AT310" i="6"/>
  <c r="AS310" i="6"/>
  <c r="AO310" i="6"/>
  <c r="AK310" i="6"/>
  <c r="AG310" i="6"/>
  <c r="AC310" i="6"/>
  <c r="X310" i="6"/>
  <c r="U310" i="6"/>
  <c r="R310" i="6"/>
  <c r="O310" i="6"/>
  <c r="L310" i="6"/>
  <c r="AR306" i="6"/>
  <c r="AQ306" i="6"/>
  <c r="AN306" i="6"/>
  <c r="AM306" i="6"/>
  <c r="AJ306" i="6"/>
  <c r="AI306" i="6"/>
  <c r="AF306" i="6"/>
  <c r="AE306" i="6"/>
  <c r="AB306" i="6"/>
  <c r="AA306" i="6"/>
  <c r="J306" i="6"/>
  <c r="F306" i="6"/>
  <c r="AU305" i="6"/>
  <c r="AT305" i="6"/>
  <c r="AS305" i="6"/>
  <c r="AO305" i="6"/>
  <c r="AK305" i="6"/>
  <c r="AG305" i="6"/>
  <c r="AC305" i="6"/>
  <c r="X305" i="6"/>
  <c r="U305" i="6"/>
  <c r="R305" i="6"/>
  <c r="O305" i="6"/>
  <c r="L305" i="6"/>
  <c r="AU304" i="6"/>
  <c r="AT304" i="6"/>
  <c r="AS304" i="6"/>
  <c r="AO304" i="6"/>
  <c r="AK304" i="6"/>
  <c r="AG304" i="6"/>
  <c r="AC304" i="6"/>
  <c r="X304" i="6"/>
  <c r="U304" i="6"/>
  <c r="R304" i="6"/>
  <c r="O304" i="6"/>
  <c r="L304" i="6"/>
  <c r="AU303" i="6"/>
  <c r="AT303" i="6"/>
  <c r="AS303" i="6"/>
  <c r="AO303" i="6"/>
  <c r="AK303" i="6"/>
  <c r="AG303" i="6"/>
  <c r="AC303" i="6"/>
  <c r="X303" i="6"/>
  <c r="U303" i="6"/>
  <c r="R303" i="6"/>
  <c r="O303" i="6"/>
  <c r="L303" i="6"/>
  <c r="AU302" i="6"/>
  <c r="AT302" i="6"/>
  <c r="AS302" i="6"/>
  <c r="AO302" i="6"/>
  <c r="AK302" i="6"/>
  <c r="AG302" i="6"/>
  <c r="AC302" i="6"/>
  <c r="X302" i="6"/>
  <c r="U302" i="6"/>
  <c r="R302" i="6"/>
  <c r="O302" i="6"/>
  <c r="L302" i="6"/>
  <c r="AU301" i="6"/>
  <c r="AT301" i="6"/>
  <c r="AS301" i="6"/>
  <c r="AO301" i="6"/>
  <c r="AK301" i="6"/>
  <c r="AG301" i="6"/>
  <c r="AC301" i="6"/>
  <c r="X301" i="6"/>
  <c r="U301" i="6"/>
  <c r="R301" i="6"/>
  <c r="O301" i="6"/>
  <c r="L301" i="6"/>
  <c r="AU300" i="6"/>
  <c r="AT300" i="6"/>
  <c r="AS300" i="6"/>
  <c r="AO300" i="6"/>
  <c r="AK300" i="6"/>
  <c r="AG300" i="6"/>
  <c r="AC300" i="6"/>
  <c r="X300" i="6"/>
  <c r="U300" i="6"/>
  <c r="R300" i="6"/>
  <c r="O300" i="6"/>
  <c r="L300" i="6"/>
  <c r="AU299" i="6"/>
  <c r="AT299" i="6"/>
  <c r="AS299" i="6"/>
  <c r="AO299" i="6"/>
  <c r="AK299" i="6"/>
  <c r="AG299" i="6"/>
  <c r="AC299" i="6"/>
  <c r="X299" i="6"/>
  <c r="U299" i="6"/>
  <c r="R299" i="6"/>
  <c r="O299" i="6"/>
  <c r="L299" i="6"/>
  <c r="AU298" i="6"/>
  <c r="AT298" i="6"/>
  <c r="AS298" i="6"/>
  <c r="AO298" i="6"/>
  <c r="AK298" i="6"/>
  <c r="AG298" i="6"/>
  <c r="AC298" i="6"/>
  <c r="X298" i="6"/>
  <c r="U298" i="6"/>
  <c r="R298" i="6"/>
  <c r="O298" i="6"/>
  <c r="L298" i="6"/>
  <c r="AU297" i="6"/>
  <c r="AT297" i="6"/>
  <c r="AS297" i="6"/>
  <c r="AO297" i="6"/>
  <c r="AK297" i="6"/>
  <c r="AG297" i="6"/>
  <c r="AC297" i="6"/>
  <c r="X297" i="6"/>
  <c r="U297" i="6"/>
  <c r="R297" i="6"/>
  <c r="O297" i="6"/>
  <c r="L297" i="6"/>
  <c r="AU296" i="6"/>
  <c r="AT296" i="6"/>
  <c r="AS296" i="6"/>
  <c r="AO296" i="6"/>
  <c r="AK296" i="6"/>
  <c r="AG296" i="6"/>
  <c r="AC296" i="6"/>
  <c r="X296" i="6"/>
  <c r="U296" i="6"/>
  <c r="R296" i="6"/>
  <c r="O296" i="6"/>
  <c r="L296" i="6"/>
  <c r="AU295" i="6"/>
  <c r="AT295" i="6"/>
  <c r="AS295" i="6"/>
  <c r="AO295" i="6"/>
  <c r="AK295" i="6"/>
  <c r="AG295" i="6"/>
  <c r="AC295" i="6"/>
  <c r="X295" i="6"/>
  <c r="U295" i="6"/>
  <c r="R295" i="6"/>
  <c r="O295" i="6"/>
  <c r="L295" i="6"/>
  <c r="AU294" i="6"/>
  <c r="AT294" i="6"/>
  <c r="AS294" i="6"/>
  <c r="AO294" i="6"/>
  <c r="AK294" i="6"/>
  <c r="AG294" i="6"/>
  <c r="AC294" i="6"/>
  <c r="X294" i="6"/>
  <c r="U294" i="6"/>
  <c r="R294" i="6"/>
  <c r="O294" i="6"/>
  <c r="L294" i="6"/>
  <c r="AU293" i="6"/>
  <c r="AT293" i="6"/>
  <c r="AS293" i="6"/>
  <c r="AO293" i="6"/>
  <c r="AK293" i="6"/>
  <c r="AG293" i="6"/>
  <c r="AC293" i="6"/>
  <c r="X293" i="6"/>
  <c r="U293" i="6"/>
  <c r="R293" i="6"/>
  <c r="O293" i="6"/>
  <c r="L293" i="6"/>
  <c r="X292" i="6"/>
  <c r="U292" i="6"/>
  <c r="R292" i="6"/>
  <c r="O292" i="6"/>
  <c r="L292" i="6"/>
  <c r="AU291" i="6"/>
  <c r="AT291" i="6"/>
  <c r="AS291" i="6"/>
  <c r="AO291" i="6"/>
  <c r="AK291" i="6"/>
  <c r="AG291" i="6"/>
  <c r="AC291" i="6"/>
  <c r="X291" i="6"/>
  <c r="U291" i="6"/>
  <c r="R291" i="6"/>
  <c r="O291" i="6"/>
  <c r="L291" i="6"/>
  <c r="AU290" i="6"/>
  <c r="AT290" i="6"/>
  <c r="AS290" i="6"/>
  <c r="AO290" i="6"/>
  <c r="AK290" i="6"/>
  <c r="AG290" i="6"/>
  <c r="AC290" i="6"/>
  <c r="X290" i="6"/>
  <c r="U290" i="6"/>
  <c r="R290" i="6"/>
  <c r="O290" i="6"/>
  <c r="L290" i="6"/>
  <c r="AR288" i="6"/>
  <c r="AQ288" i="6"/>
  <c r="AN288" i="6"/>
  <c r="AM288" i="6"/>
  <c r="AJ288" i="6"/>
  <c r="AI288" i="6"/>
  <c r="AF288" i="6"/>
  <c r="AE288" i="6"/>
  <c r="AB288" i="6"/>
  <c r="AA288" i="6"/>
  <c r="J288" i="6"/>
  <c r="F288" i="6"/>
  <c r="AU287" i="6"/>
  <c r="AT287" i="6"/>
  <c r="AS287" i="6"/>
  <c r="AO287" i="6"/>
  <c r="AK287" i="6"/>
  <c r="AG287" i="6"/>
  <c r="AC287" i="6"/>
  <c r="X287" i="6"/>
  <c r="U287" i="6"/>
  <c r="R287" i="6"/>
  <c r="O287" i="6"/>
  <c r="L287" i="6"/>
  <c r="AU286" i="6"/>
  <c r="AT286" i="6"/>
  <c r="AS286" i="6"/>
  <c r="AO286" i="6"/>
  <c r="AK286" i="6"/>
  <c r="AG286" i="6"/>
  <c r="AC286" i="6"/>
  <c r="X286" i="6"/>
  <c r="U286" i="6"/>
  <c r="R286" i="6"/>
  <c r="O286" i="6"/>
  <c r="L286" i="6"/>
  <c r="AU285" i="6"/>
  <c r="AT285" i="6"/>
  <c r="AS285" i="6"/>
  <c r="AO285" i="6"/>
  <c r="AK285" i="6"/>
  <c r="AG285" i="6"/>
  <c r="AC285" i="6"/>
  <c r="X285" i="6"/>
  <c r="U285" i="6"/>
  <c r="R285" i="6"/>
  <c r="O285" i="6"/>
  <c r="L285" i="6"/>
  <c r="AU284" i="6"/>
  <c r="AT284" i="6"/>
  <c r="AS284" i="6"/>
  <c r="AO284" i="6"/>
  <c r="AK284" i="6"/>
  <c r="AG284" i="6"/>
  <c r="AC284" i="6"/>
  <c r="X284" i="6"/>
  <c r="U284" i="6"/>
  <c r="R284" i="6"/>
  <c r="O284" i="6"/>
  <c r="L284" i="6"/>
  <c r="AU283" i="6"/>
  <c r="AT283" i="6"/>
  <c r="AS283" i="6"/>
  <c r="AO283" i="6"/>
  <c r="AK283" i="6"/>
  <c r="AG283" i="6"/>
  <c r="AC283" i="6"/>
  <c r="X283" i="6"/>
  <c r="U283" i="6"/>
  <c r="R283" i="6"/>
  <c r="O283" i="6"/>
  <c r="L283" i="6"/>
  <c r="AU282" i="6"/>
  <c r="AT282" i="6"/>
  <c r="AS282" i="6"/>
  <c r="AO282" i="6"/>
  <c r="AK282" i="6"/>
  <c r="AG282" i="6"/>
  <c r="AC282" i="6"/>
  <c r="X282" i="6"/>
  <c r="U282" i="6"/>
  <c r="R282" i="6"/>
  <c r="O282" i="6"/>
  <c r="L282" i="6"/>
  <c r="AU281" i="6"/>
  <c r="AT281" i="6"/>
  <c r="AS281" i="6"/>
  <c r="AO281" i="6"/>
  <c r="AK281" i="6"/>
  <c r="AG281" i="6"/>
  <c r="AC281" i="6"/>
  <c r="X281" i="6"/>
  <c r="U281" i="6"/>
  <c r="R281" i="6"/>
  <c r="O281" i="6"/>
  <c r="L281" i="6"/>
  <c r="AU280" i="6"/>
  <c r="AT280" i="6"/>
  <c r="AS280" i="6"/>
  <c r="AO280" i="6"/>
  <c r="AK280" i="6"/>
  <c r="AG280" i="6"/>
  <c r="AC280" i="6"/>
  <c r="X280" i="6"/>
  <c r="U280" i="6"/>
  <c r="R280" i="6"/>
  <c r="O280" i="6"/>
  <c r="L280" i="6"/>
  <c r="AU279" i="6"/>
  <c r="AT279" i="6"/>
  <c r="AS279" i="6"/>
  <c r="AO279" i="6"/>
  <c r="AK279" i="6"/>
  <c r="AG279" i="6"/>
  <c r="AC279" i="6"/>
  <c r="X279" i="6"/>
  <c r="U279" i="6"/>
  <c r="R279" i="6"/>
  <c r="O279" i="6"/>
  <c r="L279" i="6"/>
  <c r="AU278" i="6"/>
  <c r="AT278" i="6"/>
  <c r="AS278" i="6"/>
  <c r="AO278" i="6"/>
  <c r="AK278" i="6"/>
  <c r="AG278" i="6"/>
  <c r="AC278" i="6"/>
  <c r="X278" i="6"/>
  <c r="U278" i="6"/>
  <c r="R278" i="6"/>
  <c r="O278" i="6"/>
  <c r="L278" i="6"/>
  <c r="AU277" i="6"/>
  <c r="AT277" i="6"/>
  <c r="AS277" i="6"/>
  <c r="AO277" i="6"/>
  <c r="AK277" i="6"/>
  <c r="AG277" i="6"/>
  <c r="AC277" i="6"/>
  <c r="X277" i="6"/>
  <c r="U277" i="6"/>
  <c r="R277" i="6"/>
  <c r="O277" i="6"/>
  <c r="L277" i="6"/>
  <c r="AU276" i="6"/>
  <c r="AT276" i="6"/>
  <c r="AS276" i="6"/>
  <c r="AO276" i="6"/>
  <c r="AK276" i="6"/>
  <c r="AG276" i="6"/>
  <c r="AC276" i="6"/>
  <c r="X276" i="6"/>
  <c r="U276" i="6"/>
  <c r="R276" i="6"/>
  <c r="O276" i="6"/>
  <c r="L276" i="6"/>
  <c r="AU275" i="6"/>
  <c r="AT275" i="6"/>
  <c r="AS275" i="6"/>
  <c r="AO275" i="6"/>
  <c r="AK275" i="6"/>
  <c r="AG275" i="6"/>
  <c r="AC275" i="6"/>
  <c r="X275" i="6"/>
  <c r="U275" i="6"/>
  <c r="R275" i="6"/>
  <c r="O275" i="6"/>
  <c r="L275" i="6"/>
  <c r="X274" i="6"/>
  <c r="U274" i="6"/>
  <c r="R274" i="6"/>
  <c r="O274" i="6"/>
  <c r="L274" i="6"/>
  <c r="AU273" i="6"/>
  <c r="AT273" i="6"/>
  <c r="AS273" i="6"/>
  <c r="AO273" i="6"/>
  <c r="AK273" i="6"/>
  <c r="AG273" i="6"/>
  <c r="AC273" i="6"/>
  <c r="X273" i="6"/>
  <c r="U273" i="6"/>
  <c r="R273" i="6"/>
  <c r="O273" i="6"/>
  <c r="L273" i="6"/>
  <c r="AU272" i="6"/>
  <c r="AT272" i="6"/>
  <c r="AS272" i="6"/>
  <c r="AO272" i="6"/>
  <c r="AK272" i="6"/>
  <c r="AG272" i="6"/>
  <c r="AC272" i="6"/>
  <c r="X272" i="6"/>
  <c r="U272" i="6"/>
  <c r="R272" i="6"/>
  <c r="O272" i="6"/>
  <c r="L272" i="6"/>
  <c r="AR270" i="6"/>
  <c r="AQ270" i="6"/>
  <c r="AN270" i="6"/>
  <c r="AM270" i="6"/>
  <c r="AJ270" i="6"/>
  <c r="AI270" i="6"/>
  <c r="AF270" i="6"/>
  <c r="AE270" i="6"/>
  <c r="AB270" i="6"/>
  <c r="AA270" i="6"/>
  <c r="J270" i="6"/>
  <c r="F270" i="6"/>
  <c r="AU269" i="6"/>
  <c r="AT269" i="6"/>
  <c r="AS269" i="6"/>
  <c r="AO269" i="6"/>
  <c r="AK269" i="6"/>
  <c r="AG269" i="6"/>
  <c r="AC269" i="6"/>
  <c r="X269" i="6"/>
  <c r="U269" i="6"/>
  <c r="R269" i="6"/>
  <c r="O269" i="6"/>
  <c r="L269" i="6"/>
  <c r="AU268" i="6"/>
  <c r="AT268" i="6"/>
  <c r="AS268" i="6"/>
  <c r="AO268" i="6"/>
  <c r="AK268" i="6"/>
  <c r="AG268" i="6"/>
  <c r="AC268" i="6"/>
  <c r="X268" i="6"/>
  <c r="U268" i="6"/>
  <c r="R268" i="6"/>
  <c r="O268" i="6"/>
  <c r="L268" i="6"/>
  <c r="AU267" i="6"/>
  <c r="AT267" i="6"/>
  <c r="AS267" i="6"/>
  <c r="AO267" i="6"/>
  <c r="AK267" i="6"/>
  <c r="AG267" i="6"/>
  <c r="AC267" i="6"/>
  <c r="X267" i="6"/>
  <c r="U267" i="6"/>
  <c r="R267" i="6"/>
  <c r="O267" i="6"/>
  <c r="L267" i="6"/>
  <c r="AU266" i="6"/>
  <c r="AT266" i="6"/>
  <c r="AS266" i="6"/>
  <c r="AO266" i="6"/>
  <c r="AK266" i="6"/>
  <c r="AG266" i="6"/>
  <c r="AC266" i="6"/>
  <c r="X266" i="6"/>
  <c r="U266" i="6"/>
  <c r="R266" i="6"/>
  <c r="O266" i="6"/>
  <c r="L266" i="6"/>
  <c r="AU265" i="6"/>
  <c r="AT265" i="6"/>
  <c r="AS265" i="6"/>
  <c r="AO265" i="6"/>
  <c r="AK265" i="6"/>
  <c r="AG265" i="6"/>
  <c r="AC265" i="6"/>
  <c r="X265" i="6"/>
  <c r="U265" i="6"/>
  <c r="R265" i="6"/>
  <c r="O265" i="6"/>
  <c r="L265" i="6"/>
  <c r="AU264" i="6"/>
  <c r="AT264" i="6"/>
  <c r="AS264" i="6"/>
  <c r="AO264" i="6"/>
  <c r="AK264" i="6"/>
  <c r="AG264" i="6"/>
  <c r="AC264" i="6"/>
  <c r="X264" i="6"/>
  <c r="U264" i="6"/>
  <c r="R264" i="6"/>
  <c r="O264" i="6"/>
  <c r="L264" i="6"/>
  <c r="AU263" i="6"/>
  <c r="AT263" i="6"/>
  <c r="AS263" i="6"/>
  <c r="AO263" i="6"/>
  <c r="AK263" i="6"/>
  <c r="AG263" i="6"/>
  <c r="AC263" i="6"/>
  <c r="X263" i="6"/>
  <c r="U263" i="6"/>
  <c r="R263" i="6"/>
  <c r="O263" i="6"/>
  <c r="L263" i="6"/>
  <c r="AU262" i="6"/>
  <c r="AT262" i="6"/>
  <c r="AS262" i="6"/>
  <c r="AO262" i="6"/>
  <c r="AK262" i="6"/>
  <c r="AG262" i="6"/>
  <c r="AC262" i="6"/>
  <c r="X262" i="6"/>
  <c r="U262" i="6"/>
  <c r="R262" i="6"/>
  <c r="O262" i="6"/>
  <c r="L262" i="6"/>
  <c r="AU261" i="6"/>
  <c r="AT261" i="6"/>
  <c r="AS261" i="6"/>
  <c r="AO261" i="6"/>
  <c r="AK261" i="6"/>
  <c r="AG261" i="6"/>
  <c r="AC261" i="6"/>
  <c r="X261" i="6"/>
  <c r="U261" i="6"/>
  <c r="R261" i="6"/>
  <c r="O261" i="6"/>
  <c r="L261" i="6"/>
  <c r="AU260" i="6"/>
  <c r="AT260" i="6"/>
  <c r="AS260" i="6"/>
  <c r="AO260" i="6"/>
  <c r="AK260" i="6"/>
  <c r="AG260" i="6"/>
  <c r="AC260" i="6"/>
  <c r="X260" i="6"/>
  <c r="U260" i="6"/>
  <c r="R260" i="6"/>
  <c r="O260" i="6"/>
  <c r="L260" i="6"/>
  <c r="AU259" i="6"/>
  <c r="AT259" i="6"/>
  <c r="AS259" i="6"/>
  <c r="AO259" i="6"/>
  <c r="AK259" i="6"/>
  <c r="AG259" i="6"/>
  <c r="AC259" i="6"/>
  <c r="X259" i="6"/>
  <c r="U259" i="6"/>
  <c r="R259" i="6"/>
  <c r="O259" i="6"/>
  <c r="L259" i="6"/>
  <c r="AU258" i="6"/>
  <c r="AT258" i="6"/>
  <c r="AS258" i="6"/>
  <c r="AO258" i="6"/>
  <c r="AK258" i="6"/>
  <c r="AG258" i="6"/>
  <c r="AC258" i="6"/>
  <c r="X258" i="6"/>
  <c r="U258" i="6"/>
  <c r="R258" i="6"/>
  <c r="O258" i="6"/>
  <c r="L258" i="6"/>
  <c r="AU257" i="6"/>
  <c r="AT257" i="6"/>
  <c r="AS257" i="6"/>
  <c r="AO257" i="6"/>
  <c r="AK257" i="6"/>
  <c r="AG257" i="6"/>
  <c r="AC257" i="6"/>
  <c r="X257" i="6"/>
  <c r="U257" i="6"/>
  <c r="R257" i="6"/>
  <c r="O257" i="6"/>
  <c r="L257" i="6"/>
  <c r="X256" i="6"/>
  <c r="U256" i="6"/>
  <c r="R256" i="6"/>
  <c r="O256" i="6"/>
  <c r="L256" i="6"/>
  <c r="AU255" i="6"/>
  <c r="AT255" i="6"/>
  <c r="AS255" i="6"/>
  <c r="AO255" i="6"/>
  <c r="AK255" i="6"/>
  <c r="AG255" i="6"/>
  <c r="AC255" i="6"/>
  <c r="X255" i="6"/>
  <c r="U255" i="6"/>
  <c r="R255" i="6"/>
  <c r="O255" i="6"/>
  <c r="L255" i="6"/>
  <c r="AU254" i="6"/>
  <c r="AT254" i="6"/>
  <c r="AS254" i="6"/>
  <c r="AO254" i="6"/>
  <c r="AK254" i="6"/>
  <c r="AG254" i="6"/>
  <c r="AC254" i="6"/>
  <c r="X254" i="6"/>
  <c r="U254" i="6"/>
  <c r="R254" i="6"/>
  <c r="O254" i="6"/>
  <c r="L254" i="6"/>
  <c r="AR252" i="6"/>
  <c r="AQ252" i="6"/>
  <c r="AN252" i="6"/>
  <c r="AM252" i="6"/>
  <c r="AJ252" i="6"/>
  <c r="AI252" i="6"/>
  <c r="AF252" i="6"/>
  <c r="AE252" i="6"/>
  <c r="AB252" i="6"/>
  <c r="AA252" i="6"/>
  <c r="J252" i="6"/>
  <c r="F252" i="6"/>
  <c r="AU251" i="6"/>
  <c r="AT251" i="6"/>
  <c r="AS251" i="6"/>
  <c r="AO251" i="6"/>
  <c r="AK251" i="6"/>
  <c r="AG251" i="6"/>
  <c r="AC251" i="6"/>
  <c r="X251" i="6"/>
  <c r="U251" i="6"/>
  <c r="R251" i="6"/>
  <c r="O251" i="6"/>
  <c r="L251" i="6"/>
  <c r="AU250" i="6"/>
  <c r="AT250" i="6"/>
  <c r="AS250" i="6"/>
  <c r="AO250" i="6"/>
  <c r="AK250" i="6"/>
  <c r="AG250" i="6"/>
  <c r="AC250" i="6"/>
  <c r="X250" i="6"/>
  <c r="U250" i="6"/>
  <c r="R250" i="6"/>
  <c r="O250" i="6"/>
  <c r="L250" i="6"/>
  <c r="AU249" i="6"/>
  <c r="AT249" i="6"/>
  <c r="AS249" i="6"/>
  <c r="AO249" i="6"/>
  <c r="AK249" i="6"/>
  <c r="AG249" i="6"/>
  <c r="AC249" i="6"/>
  <c r="X249" i="6"/>
  <c r="U249" i="6"/>
  <c r="R249" i="6"/>
  <c r="O249" i="6"/>
  <c r="L249" i="6"/>
  <c r="AU248" i="6"/>
  <c r="AT248" i="6"/>
  <c r="AS248" i="6"/>
  <c r="AO248" i="6"/>
  <c r="AK248" i="6"/>
  <c r="AG248" i="6"/>
  <c r="AC248" i="6"/>
  <c r="X248" i="6"/>
  <c r="U248" i="6"/>
  <c r="R248" i="6"/>
  <c r="O248" i="6"/>
  <c r="L248" i="6"/>
  <c r="AU247" i="6"/>
  <c r="AT247" i="6"/>
  <c r="AS247" i="6"/>
  <c r="AO247" i="6"/>
  <c r="AK247" i="6"/>
  <c r="AG247" i="6"/>
  <c r="AC247" i="6"/>
  <c r="X247" i="6"/>
  <c r="U247" i="6"/>
  <c r="R247" i="6"/>
  <c r="O247" i="6"/>
  <c r="L247" i="6"/>
  <c r="AU246" i="6"/>
  <c r="AT246" i="6"/>
  <c r="AS246" i="6"/>
  <c r="AO246" i="6"/>
  <c r="AK246" i="6"/>
  <c r="AG246" i="6"/>
  <c r="AC246" i="6"/>
  <c r="X246" i="6"/>
  <c r="U246" i="6"/>
  <c r="R246" i="6"/>
  <c r="O246" i="6"/>
  <c r="L246" i="6"/>
  <c r="AU245" i="6"/>
  <c r="AT245" i="6"/>
  <c r="AS245" i="6"/>
  <c r="AO245" i="6"/>
  <c r="AK245" i="6"/>
  <c r="AG245" i="6"/>
  <c r="AC245" i="6"/>
  <c r="X245" i="6"/>
  <c r="U245" i="6"/>
  <c r="R245" i="6"/>
  <c r="O245" i="6"/>
  <c r="L245" i="6"/>
  <c r="AU244" i="6"/>
  <c r="AT244" i="6"/>
  <c r="AS244" i="6"/>
  <c r="AO244" i="6"/>
  <c r="AK244" i="6"/>
  <c r="AG244" i="6"/>
  <c r="AC244" i="6"/>
  <c r="X244" i="6"/>
  <c r="U244" i="6"/>
  <c r="R244" i="6"/>
  <c r="O244" i="6"/>
  <c r="L244" i="6"/>
  <c r="AU243" i="6"/>
  <c r="AT243" i="6"/>
  <c r="AS243" i="6"/>
  <c r="AO243" i="6"/>
  <c r="AK243" i="6"/>
  <c r="AG243" i="6"/>
  <c r="AC243" i="6"/>
  <c r="X243" i="6"/>
  <c r="U243" i="6"/>
  <c r="R243" i="6"/>
  <c r="O243" i="6"/>
  <c r="L243" i="6"/>
  <c r="AU242" i="6"/>
  <c r="AT242" i="6"/>
  <c r="AS242" i="6"/>
  <c r="AO242" i="6"/>
  <c r="AK242" i="6"/>
  <c r="AG242" i="6"/>
  <c r="AC242" i="6"/>
  <c r="X242" i="6"/>
  <c r="U242" i="6"/>
  <c r="R242" i="6"/>
  <c r="O242" i="6"/>
  <c r="L242" i="6"/>
  <c r="AU241" i="6"/>
  <c r="AT241" i="6"/>
  <c r="AS241" i="6"/>
  <c r="AO241" i="6"/>
  <c r="AK241" i="6"/>
  <c r="AG241" i="6"/>
  <c r="AC241" i="6"/>
  <c r="X241" i="6"/>
  <c r="U241" i="6"/>
  <c r="R241" i="6"/>
  <c r="O241" i="6"/>
  <c r="L241" i="6"/>
  <c r="AU240" i="6"/>
  <c r="AT240" i="6"/>
  <c r="AS240" i="6"/>
  <c r="AO240" i="6"/>
  <c r="AK240" i="6"/>
  <c r="AG240" i="6"/>
  <c r="AC240" i="6"/>
  <c r="X240" i="6"/>
  <c r="U240" i="6"/>
  <c r="R240" i="6"/>
  <c r="O240" i="6"/>
  <c r="L240" i="6"/>
  <c r="AU239" i="6"/>
  <c r="AT239" i="6"/>
  <c r="AS239" i="6"/>
  <c r="AO239" i="6"/>
  <c r="AK239" i="6"/>
  <c r="AG239" i="6"/>
  <c r="AC239" i="6"/>
  <c r="X239" i="6"/>
  <c r="U239" i="6"/>
  <c r="R239" i="6"/>
  <c r="O239" i="6"/>
  <c r="L239" i="6"/>
  <c r="X238" i="6"/>
  <c r="U238" i="6"/>
  <c r="R238" i="6"/>
  <c r="O238" i="6"/>
  <c r="L238" i="6"/>
  <c r="AU237" i="6"/>
  <c r="AT237" i="6"/>
  <c r="AS237" i="6"/>
  <c r="AO237" i="6"/>
  <c r="AK237" i="6"/>
  <c r="AG237" i="6"/>
  <c r="AC237" i="6"/>
  <c r="X237" i="6"/>
  <c r="U237" i="6"/>
  <c r="R237" i="6"/>
  <c r="O237" i="6"/>
  <c r="L237" i="6"/>
  <c r="AU236" i="6"/>
  <c r="AT236" i="6"/>
  <c r="AS236" i="6"/>
  <c r="AO236" i="6"/>
  <c r="AK236" i="6"/>
  <c r="AG236" i="6"/>
  <c r="AC236" i="6"/>
  <c r="X236" i="6"/>
  <c r="U236" i="6"/>
  <c r="R236" i="6"/>
  <c r="O236" i="6"/>
  <c r="L236" i="6"/>
  <c r="AR234" i="6"/>
  <c r="AQ234" i="6"/>
  <c r="AN234" i="6"/>
  <c r="AM234" i="6"/>
  <c r="AJ234" i="6"/>
  <c r="AI234" i="6"/>
  <c r="AF234" i="6"/>
  <c r="AE234" i="6"/>
  <c r="AB234" i="6"/>
  <c r="AA234" i="6"/>
  <c r="J234" i="6"/>
  <c r="F234" i="6"/>
  <c r="AU233" i="6"/>
  <c r="AT233" i="6"/>
  <c r="AS233" i="6"/>
  <c r="AO233" i="6"/>
  <c r="AK233" i="6"/>
  <c r="AG233" i="6"/>
  <c r="AC233" i="6"/>
  <c r="X233" i="6"/>
  <c r="U233" i="6"/>
  <c r="R233" i="6"/>
  <c r="O233" i="6"/>
  <c r="L233" i="6"/>
  <c r="AU232" i="6"/>
  <c r="AT232" i="6"/>
  <c r="AS232" i="6"/>
  <c r="AO232" i="6"/>
  <c r="AK232" i="6"/>
  <c r="AG232" i="6"/>
  <c r="AC232" i="6"/>
  <c r="X232" i="6"/>
  <c r="U232" i="6"/>
  <c r="R232" i="6"/>
  <c r="O232" i="6"/>
  <c r="L232" i="6"/>
  <c r="AU231" i="6"/>
  <c r="AT231" i="6"/>
  <c r="AS231" i="6"/>
  <c r="AO231" i="6"/>
  <c r="AK231" i="6"/>
  <c r="AG231" i="6"/>
  <c r="AC231" i="6"/>
  <c r="X231" i="6"/>
  <c r="U231" i="6"/>
  <c r="R231" i="6"/>
  <c r="O231" i="6"/>
  <c r="L231" i="6"/>
  <c r="AU230" i="6"/>
  <c r="AT230" i="6"/>
  <c r="AS230" i="6"/>
  <c r="AO230" i="6"/>
  <c r="AK230" i="6"/>
  <c r="AG230" i="6"/>
  <c r="AC230" i="6"/>
  <c r="X230" i="6"/>
  <c r="U230" i="6"/>
  <c r="R230" i="6"/>
  <c r="O230" i="6"/>
  <c r="L230" i="6"/>
  <c r="AU229" i="6"/>
  <c r="AT229" i="6"/>
  <c r="AS229" i="6"/>
  <c r="AO229" i="6"/>
  <c r="AK229" i="6"/>
  <c r="AG229" i="6"/>
  <c r="AC229" i="6"/>
  <c r="X229" i="6"/>
  <c r="U229" i="6"/>
  <c r="R229" i="6"/>
  <c r="O229" i="6"/>
  <c r="L229" i="6"/>
  <c r="AU228" i="6"/>
  <c r="AT228" i="6"/>
  <c r="AS228" i="6"/>
  <c r="AO228" i="6"/>
  <c r="AK228" i="6"/>
  <c r="AG228" i="6"/>
  <c r="AC228" i="6"/>
  <c r="X228" i="6"/>
  <c r="U228" i="6"/>
  <c r="R228" i="6"/>
  <c r="O228" i="6"/>
  <c r="L228" i="6"/>
  <c r="AU227" i="6"/>
  <c r="AT227" i="6"/>
  <c r="AS227" i="6"/>
  <c r="AO227" i="6"/>
  <c r="AK227" i="6"/>
  <c r="AG227" i="6"/>
  <c r="AC227" i="6"/>
  <c r="X227" i="6"/>
  <c r="U227" i="6"/>
  <c r="R227" i="6"/>
  <c r="O227" i="6"/>
  <c r="L227" i="6"/>
  <c r="AU226" i="6"/>
  <c r="AT226" i="6"/>
  <c r="AS226" i="6"/>
  <c r="AO226" i="6"/>
  <c r="AK226" i="6"/>
  <c r="AG226" i="6"/>
  <c r="AC226" i="6"/>
  <c r="X226" i="6"/>
  <c r="U226" i="6"/>
  <c r="R226" i="6"/>
  <c r="O226" i="6"/>
  <c r="L226" i="6"/>
  <c r="AU225" i="6"/>
  <c r="AT225" i="6"/>
  <c r="AS225" i="6"/>
  <c r="AO225" i="6"/>
  <c r="AK225" i="6"/>
  <c r="AG225" i="6"/>
  <c r="AC225" i="6"/>
  <c r="X225" i="6"/>
  <c r="U225" i="6"/>
  <c r="R225" i="6"/>
  <c r="O225" i="6"/>
  <c r="L225" i="6"/>
  <c r="AU224" i="6"/>
  <c r="AT224" i="6"/>
  <c r="AS224" i="6"/>
  <c r="AO224" i="6"/>
  <c r="AK224" i="6"/>
  <c r="AG224" i="6"/>
  <c r="AC224" i="6"/>
  <c r="X224" i="6"/>
  <c r="U224" i="6"/>
  <c r="R224" i="6"/>
  <c r="O224" i="6"/>
  <c r="L224" i="6"/>
  <c r="AU223" i="6"/>
  <c r="AT223" i="6"/>
  <c r="AS223" i="6"/>
  <c r="AO223" i="6"/>
  <c r="AK223" i="6"/>
  <c r="AG223" i="6"/>
  <c r="AC223" i="6"/>
  <c r="X223" i="6"/>
  <c r="U223" i="6"/>
  <c r="R223" i="6"/>
  <c r="O223" i="6"/>
  <c r="L223" i="6"/>
  <c r="AU222" i="6"/>
  <c r="AT222" i="6"/>
  <c r="AS222" i="6"/>
  <c r="AO222" i="6"/>
  <c r="AK222" i="6"/>
  <c r="AG222" i="6"/>
  <c r="AC222" i="6"/>
  <c r="X222" i="6"/>
  <c r="U222" i="6"/>
  <c r="R222" i="6"/>
  <c r="O222" i="6"/>
  <c r="L222" i="6"/>
  <c r="AU221" i="6"/>
  <c r="AT221" i="6"/>
  <c r="AS221" i="6"/>
  <c r="AO221" i="6"/>
  <c r="AK221" i="6"/>
  <c r="AG221" i="6"/>
  <c r="AC221" i="6"/>
  <c r="X221" i="6"/>
  <c r="U221" i="6"/>
  <c r="R221" i="6"/>
  <c r="O221" i="6"/>
  <c r="L221" i="6"/>
  <c r="X220" i="6"/>
  <c r="U220" i="6"/>
  <c r="R220" i="6"/>
  <c r="O220" i="6"/>
  <c r="L220" i="6"/>
  <c r="AU219" i="6"/>
  <c r="AT219" i="6"/>
  <c r="AS219" i="6"/>
  <c r="AO219" i="6"/>
  <c r="AK219" i="6"/>
  <c r="AG219" i="6"/>
  <c r="AC219" i="6"/>
  <c r="X219" i="6"/>
  <c r="U219" i="6"/>
  <c r="R219" i="6"/>
  <c r="O219" i="6"/>
  <c r="L219" i="6"/>
  <c r="AU218" i="6"/>
  <c r="AT218" i="6"/>
  <c r="AS218" i="6"/>
  <c r="AO218" i="6"/>
  <c r="AK218" i="6"/>
  <c r="AG218" i="6"/>
  <c r="AC218" i="6"/>
  <c r="X218" i="6"/>
  <c r="U218" i="6"/>
  <c r="R218" i="6"/>
  <c r="O218" i="6"/>
  <c r="L218" i="6"/>
  <c r="AR214" i="6"/>
  <c r="AQ214" i="6"/>
  <c r="AN214" i="6"/>
  <c r="AM214" i="6"/>
  <c r="AJ214" i="6"/>
  <c r="AI214" i="6"/>
  <c r="AF214" i="6"/>
  <c r="AE214" i="6"/>
  <c r="AB214" i="6"/>
  <c r="AA214" i="6"/>
  <c r="J214" i="6"/>
  <c r="F214" i="6"/>
  <c r="AU213" i="6"/>
  <c r="AT213" i="6"/>
  <c r="AS213" i="6"/>
  <c r="AO213" i="6"/>
  <c r="AK213" i="6"/>
  <c r="AG213" i="6"/>
  <c r="AC213" i="6"/>
  <c r="X213" i="6"/>
  <c r="U213" i="6"/>
  <c r="R213" i="6"/>
  <c r="O213" i="6"/>
  <c r="L213" i="6"/>
  <c r="AU212" i="6"/>
  <c r="AT212" i="6"/>
  <c r="AS212" i="6"/>
  <c r="AO212" i="6"/>
  <c r="AK212" i="6"/>
  <c r="AG212" i="6"/>
  <c r="AC212" i="6"/>
  <c r="X212" i="6"/>
  <c r="U212" i="6"/>
  <c r="R212" i="6"/>
  <c r="O212" i="6"/>
  <c r="L212" i="6"/>
  <c r="AU211" i="6"/>
  <c r="AT211" i="6"/>
  <c r="AS211" i="6"/>
  <c r="AO211" i="6"/>
  <c r="AK211" i="6"/>
  <c r="AG211" i="6"/>
  <c r="AC211" i="6"/>
  <c r="X211" i="6"/>
  <c r="U211" i="6"/>
  <c r="R211" i="6"/>
  <c r="O211" i="6"/>
  <c r="L211" i="6"/>
  <c r="AU210" i="6"/>
  <c r="AT210" i="6"/>
  <c r="AS210" i="6"/>
  <c r="AO210" i="6"/>
  <c r="AK210" i="6"/>
  <c r="AG210" i="6"/>
  <c r="AC210" i="6"/>
  <c r="X210" i="6"/>
  <c r="U210" i="6"/>
  <c r="R210" i="6"/>
  <c r="O210" i="6"/>
  <c r="L210" i="6"/>
  <c r="AU209" i="6"/>
  <c r="AT209" i="6"/>
  <c r="AS209" i="6"/>
  <c r="AO209" i="6"/>
  <c r="AK209" i="6"/>
  <c r="AG209" i="6"/>
  <c r="AC209" i="6"/>
  <c r="X209" i="6"/>
  <c r="U209" i="6"/>
  <c r="R209" i="6"/>
  <c r="O209" i="6"/>
  <c r="L209" i="6"/>
  <c r="AU208" i="6"/>
  <c r="AT208" i="6"/>
  <c r="AS208" i="6"/>
  <c r="AO208" i="6"/>
  <c r="AK208" i="6"/>
  <c r="AG208" i="6"/>
  <c r="AC208" i="6"/>
  <c r="X208" i="6"/>
  <c r="U208" i="6"/>
  <c r="R208" i="6"/>
  <c r="O208" i="6"/>
  <c r="L208" i="6"/>
  <c r="AU207" i="6"/>
  <c r="AT207" i="6"/>
  <c r="AS207" i="6"/>
  <c r="AO207" i="6"/>
  <c r="AK207" i="6"/>
  <c r="AG207" i="6"/>
  <c r="AC207" i="6"/>
  <c r="X207" i="6"/>
  <c r="U207" i="6"/>
  <c r="R207" i="6"/>
  <c r="O207" i="6"/>
  <c r="L207" i="6"/>
  <c r="AU206" i="6"/>
  <c r="AT206" i="6"/>
  <c r="AS206" i="6"/>
  <c r="AO206" i="6"/>
  <c r="AK206" i="6"/>
  <c r="AG206" i="6"/>
  <c r="AC206" i="6"/>
  <c r="X206" i="6"/>
  <c r="U206" i="6"/>
  <c r="R206" i="6"/>
  <c r="O206" i="6"/>
  <c r="L206" i="6"/>
  <c r="AU205" i="6"/>
  <c r="AT205" i="6"/>
  <c r="AS205" i="6"/>
  <c r="AO205" i="6"/>
  <c r="AK205" i="6"/>
  <c r="AG205" i="6"/>
  <c r="AC205" i="6"/>
  <c r="X205" i="6"/>
  <c r="U205" i="6"/>
  <c r="R205" i="6"/>
  <c r="O205" i="6"/>
  <c r="L205" i="6"/>
  <c r="AU204" i="6"/>
  <c r="AT204" i="6"/>
  <c r="AS204" i="6"/>
  <c r="AO204" i="6"/>
  <c r="AK204" i="6"/>
  <c r="AG204" i="6"/>
  <c r="AC204" i="6"/>
  <c r="X204" i="6"/>
  <c r="U204" i="6"/>
  <c r="R204" i="6"/>
  <c r="O204" i="6"/>
  <c r="L204" i="6"/>
  <c r="AU203" i="6"/>
  <c r="AT203" i="6"/>
  <c r="AS203" i="6"/>
  <c r="AO203" i="6"/>
  <c r="AK203" i="6"/>
  <c r="AG203" i="6"/>
  <c r="AC203" i="6"/>
  <c r="X203" i="6"/>
  <c r="U203" i="6"/>
  <c r="R203" i="6"/>
  <c r="O203" i="6"/>
  <c r="L203" i="6"/>
  <c r="AU202" i="6"/>
  <c r="AT202" i="6"/>
  <c r="AS202" i="6"/>
  <c r="AO202" i="6"/>
  <c r="AK202" i="6"/>
  <c r="AG202" i="6"/>
  <c r="AC202" i="6"/>
  <c r="X202" i="6"/>
  <c r="U202" i="6"/>
  <c r="R202" i="6"/>
  <c r="O202" i="6"/>
  <c r="L202" i="6"/>
  <c r="AU201" i="6"/>
  <c r="AT201" i="6"/>
  <c r="AS201" i="6"/>
  <c r="AO201" i="6"/>
  <c r="AK201" i="6"/>
  <c r="AG201" i="6"/>
  <c r="AC201" i="6"/>
  <c r="X201" i="6"/>
  <c r="U201" i="6"/>
  <c r="R201" i="6"/>
  <c r="O201" i="6"/>
  <c r="L201" i="6"/>
  <c r="X200" i="6"/>
  <c r="U200" i="6"/>
  <c r="R200" i="6"/>
  <c r="O200" i="6"/>
  <c r="L200" i="6"/>
  <c r="AU199" i="6"/>
  <c r="AT199" i="6"/>
  <c r="AS199" i="6"/>
  <c r="AO199" i="6"/>
  <c r="AK199" i="6"/>
  <c r="AG199" i="6"/>
  <c r="AC199" i="6"/>
  <c r="X199" i="6"/>
  <c r="U199" i="6"/>
  <c r="R199" i="6"/>
  <c r="O199" i="6"/>
  <c r="L199" i="6"/>
  <c r="AU198" i="6"/>
  <c r="AT198" i="6"/>
  <c r="AS198" i="6"/>
  <c r="AO198" i="6"/>
  <c r="AK198" i="6"/>
  <c r="AG198" i="6"/>
  <c r="AC198" i="6"/>
  <c r="X198" i="6"/>
  <c r="U198" i="6"/>
  <c r="R198" i="6"/>
  <c r="O198" i="6"/>
  <c r="L198" i="6"/>
  <c r="AR196" i="6"/>
  <c r="AQ196" i="6"/>
  <c r="AN196" i="6"/>
  <c r="AM196" i="6"/>
  <c r="AJ196" i="6"/>
  <c r="AI196" i="6"/>
  <c r="AF196" i="6"/>
  <c r="AE196" i="6"/>
  <c r="AB196" i="6"/>
  <c r="AA196" i="6"/>
  <c r="J196" i="6"/>
  <c r="F196" i="6"/>
  <c r="AU195" i="6"/>
  <c r="AT195" i="6"/>
  <c r="AS195" i="6"/>
  <c r="AO195" i="6"/>
  <c r="AK195" i="6"/>
  <c r="AG195" i="6"/>
  <c r="AC195" i="6"/>
  <c r="X195" i="6"/>
  <c r="U195" i="6"/>
  <c r="R195" i="6"/>
  <c r="O195" i="6"/>
  <c r="L195" i="6"/>
  <c r="AU194" i="6"/>
  <c r="AT194" i="6"/>
  <c r="AS194" i="6"/>
  <c r="AO194" i="6"/>
  <c r="AK194" i="6"/>
  <c r="AG194" i="6"/>
  <c r="AC194" i="6"/>
  <c r="X194" i="6"/>
  <c r="U194" i="6"/>
  <c r="R194" i="6"/>
  <c r="O194" i="6"/>
  <c r="L194" i="6"/>
  <c r="AU193" i="6"/>
  <c r="AT193" i="6"/>
  <c r="AS193" i="6"/>
  <c r="AO193" i="6"/>
  <c r="AK193" i="6"/>
  <c r="AG193" i="6"/>
  <c r="AC193" i="6"/>
  <c r="X193" i="6"/>
  <c r="U193" i="6"/>
  <c r="R193" i="6"/>
  <c r="O193" i="6"/>
  <c r="L193" i="6"/>
  <c r="AU192" i="6"/>
  <c r="AT192" i="6"/>
  <c r="AS192" i="6"/>
  <c r="AO192" i="6"/>
  <c r="AK192" i="6"/>
  <c r="AG192" i="6"/>
  <c r="AC192" i="6"/>
  <c r="X192" i="6"/>
  <c r="U192" i="6"/>
  <c r="R192" i="6"/>
  <c r="O192" i="6"/>
  <c r="L192" i="6"/>
  <c r="AU191" i="6"/>
  <c r="AT191" i="6"/>
  <c r="AS191" i="6"/>
  <c r="AO191" i="6"/>
  <c r="AK191" i="6"/>
  <c r="AG191" i="6"/>
  <c r="AC191" i="6"/>
  <c r="X191" i="6"/>
  <c r="U191" i="6"/>
  <c r="R191" i="6"/>
  <c r="O191" i="6"/>
  <c r="L191" i="6"/>
  <c r="AU190" i="6"/>
  <c r="AT190" i="6"/>
  <c r="AS190" i="6"/>
  <c r="AO190" i="6"/>
  <c r="AK190" i="6"/>
  <c r="AG190" i="6"/>
  <c r="AC190" i="6"/>
  <c r="X190" i="6"/>
  <c r="U190" i="6"/>
  <c r="R190" i="6"/>
  <c r="O190" i="6"/>
  <c r="L190" i="6"/>
  <c r="AU189" i="6"/>
  <c r="AT189" i="6"/>
  <c r="AS189" i="6"/>
  <c r="AO189" i="6"/>
  <c r="AK189" i="6"/>
  <c r="AG189" i="6"/>
  <c r="AC189" i="6"/>
  <c r="X189" i="6"/>
  <c r="U189" i="6"/>
  <c r="R189" i="6"/>
  <c r="O189" i="6"/>
  <c r="L189" i="6"/>
  <c r="AU188" i="6"/>
  <c r="AT188" i="6"/>
  <c r="AS188" i="6"/>
  <c r="AO188" i="6"/>
  <c r="AK188" i="6"/>
  <c r="AG188" i="6"/>
  <c r="AC188" i="6"/>
  <c r="X188" i="6"/>
  <c r="U188" i="6"/>
  <c r="R188" i="6"/>
  <c r="O188" i="6"/>
  <c r="L188" i="6"/>
  <c r="AU187" i="6"/>
  <c r="AT187" i="6"/>
  <c r="AS187" i="6"/>
  <c r="AO187" i="6"/>
  <c r="AK187" i="6"/>
  <c r="AG187" i="6"/>
  <c r="AC187" i="6"/>
  <c r="X187" i="6"/>
  <c r="U187" i="6"/>
  <c r="R187" i="6"/>
  <c r="O187" i="6"/>
  <c r="L187" i="6"/>
  <c r="AU186" i="6"/>
  <c r="AT186" i="6"/>
  <c r="AS186" i="6"/>
  <c r="AO186" i="6"/>
  <c r="AK186" i="6"/>
  <c r="AG186" i="6"/>
  <c r="AC186" i="6"/>
  <c r="X186" i="6"/>
  <c r="U186" i="6"/>
  <c r="R186" i="6"/>
  <c r="O186" i="6"/>
  <c r="L186" i="6"/>
  <c r="AU185" i="6"/>
  <c r="AT185" i="6"/>
  <c r="AS185" i="6"/>
  <c r="AO185" i="6"/>
  <c r="AK185" i="6"/>
  <c r="AG185" i="6"/>
  <c r="AC185" i="6"/>
  <c r="X185" i="6"/>
  <c r="U185" i="6"/>
  <c r="R185" i="6"/>
  <c r="O185" i="6"/>
  <c r="L185" i="6"/>
  <c r="AU184" i="6"/>
  <c r="AT184" i="6"/>
  <c r="AS184" i="6"/>
  <c r="AO184" i="6"/>
  <c r="AK184" i="6"/>
  <c r="AG184" i="6"/>
  <c r="AC184" i="6"/>
  <c r="X184" i="6"/>
  <c r="U184" i="6"/>
  <c r="R184" i="6"/>
  <c r="O184" i="6"/>
  <c r="L184" i="6"/>
  <c r="AU183" i="6"/>
  <c r="AT183" i="6"/>
  <c r="AS183" i="6"/>
  <c r="AO183" i="6"/>
  <c r="AK183" i="6"/>
  <c r="AG183" i="6"/>
  <c r="AC183" i="6"/>
  <c r="X183" i="6"/>
  <c r="U183" i="6"/>
  <c r="R183" i="6"/>
  <c r="O183" i="6"/>
  <c r="L183" i="6"/>
  <c r="X182" i="6"/>
  <c r="U182" i="6"/>
  <c r="R182" i="6"/>
  <c r="O182" i="6"/>
  <c r="L182" i="6"/>
  <c r="AU181" i="6"/>
  <c r="AT181" i="6"/>
  <c r="AS181" i="6"/>
  <c r="AO181" i="6"/>
  <c r="AK181" i="6"/>
  <c r="AG181" i="6"/>
  <c r="AC181" i="6"/>
  <c r="X181" i="6"/>
  <c r="U181" i="6"/>
  <c r="R181" i="6"/>
  <c r="O181" i="6"/>
  <c r="L181" i="6"/>
  <c r="AU180" i="6"/>
  <c r="AT180" i="6"/>
  <c r="AS180" i="6"/>
  <c r="AO180" i="6"/>
  <c r="AK180" i="6"/>
  <c r="AG180" i="6"/>
  <c r="AC180" i="6"/>
  <c r="X180" i="6"/>
  <c r="U180" i="6"/>
  <c r="R180" i="6"/>
  <c r="O180" i="6"/>
  <c r="L180" i="6"/>
  <c r="AR178" i="6"/>
  <c r="AQ178" i="6"/>
  <c r="AN178" i="6"/>
  <c r="AM178" i="6"/>
  <c r="AJ178" i="6"/>
  <c r="AI178" i="6"/>
  <c r="AF178" i="6"/>
  <c r="AE178" i="6"/>
  <c r="AB178" i="6"/>
  <c r="AA178" i="6"/>
  <c r="J178" i="6"/>
  <c r="F178" i="6"/>
  <c r="AU177" i="6"/>
  <c r="AT177" i="6"/>
  <c r="AS177" i="6"/>
  <c r="AO177" i="6"/>
  <c r="AK177" i="6"/>
  <c r="AG177" i="6"/>
  <c r="AC177" i="6"/>
  <c r="X177" i="6"/>
  <c r="U177" i="6"/>
  <c r="R177" i="6"/>
  <c r="O177" i="6"/>
  <c r="L177" i="6"/>
  <c r="AU176" i="6"/>
  <c r="AT176" i="6"/>
  <c r="AS176" i="6"/>
  <c r="AO176" i="6"/>
  <c r="AK176" i="6"/>
  <c r="AG176" i="6"/>
  <c r="AC176" i="6"/>
  <c r="X176" i="6"/>
  <c r="U176" i="6"/>
  <c r="R176" i="6"/>
  <c r="O176" i="6"/>
  <c r="L176" i="6"/>
  <c r="AU175" i="6"/>
  <c r="AT175" i="6"/>
  <c r="AS175" i="6"/>
  <c r="AO175" i="6"/>
  <c r="AK175" i="6"/>
  <c r="AG175" i="6"/>
  <c r="AC175" i="6"/>
  <c r="X175" i="6"/>
  <c r="U175" i="6"/>
  <c r="R175" i="6"/>
  <c r="O175" i="6"/>
  <c r="L175" i="6"/>
  <c r="AU174" i="6"/>
  <c r="AT174" i="6"/>
  <c r="AS174" i="6"/>
  <c r="AO174" i="6"/>
  <c r="AK174" i="6"/>
  <c r="AG174" i="6"/>
  <c r="AC174" i="6"/>
  <c r="X174" i="6"/>
  <c r="U174" i="6"/>
  <c r="R174" i="6"/>
  <c r="O174" i="6"/>
  <c r="L174" i="6"/>
  <c r="AU173" i="6"/>
  <c r="AT173" i="6"/>
  <c r="AS173" i="6"/>
  <c r="AO173" i="6"/>
  <c r="AK173" i="6"/>
  <c r="AG173" i="6"/>
  <c r="AC173" i="6"/>
  <c r="X173" i="6"/>
  <c r="U173" i="6"/>
  <c r="R173" i="6"/>
  <c r="O173" i="6"/>
  <c r="L173" i="6"/>
  <c r="AU172" i="6"/>
  <c r="AT172" i="6"/>
  <c r="AS172" i="6"/>
  <c r="AO172" i="6"/>
  <c r="AK172" i="6"/>
  <c r="AG172" i="6"/>
  <c r="AC172" i="6"/>
  <c r="X172" i="6"/>
  <c r="U172" i="6"/>
  <c r="R172" i="6"/>
  <c r="O172" i="6"/>
  <c r="L172" i="6"/>
  <c r="AU171" i="6"/>
  <c r="AT171" i="6"/>
  <c r="AS171" i="6"/>
  <c r="AO171" i="6"/>
  <c r="AK171" i="6"/>
  <c r="AG171" i="6"/>
  <c r="AC171" i="6"/>
  <c r="X171" i="6"/>
  <c r="U171" i="6"/>
  <c r="R171" i="6"/>
  <c r="O171" i="6"/>
  <c r="L171" i="6"/>
  <c r="AU170" i="6"/>
  <c r="AT170" i="6"/>
  <c r="AS170" i="6"/>
  <c r="AO170" i="6"/>
  <c r="AK170" i="6"/>
  <c r="AG170" i="6"/>
  <c r="AC170" i="6"/>
  <c r="X170" i="6"/>
  <c r="U170" i="6"/>
  <c r="R170" i="6"/>
  <c r="O170" i="6"/>
  <c r="L170" i="6"/>
  <c r="AU169" i="6"/>
  <c r="AT169" i="6"/>
  <c r="AS169" i="6"/>
  <c r="AO169" i="6"/>
  <c r="AK169" i="6"/>
  <c r="AG169" i="6"/>
  <c r="AC169" i="6"/>
  <c r="X169" i="6"/>
  <c r="U169" i="6"/>
  <c r="R169" i="6"/>
  <c r="O169" i="6"/>
  <c r="L169" i="6"/>
  <c r="AU168" i="6"/>
  <c r="AT168" i="6"/>
  <c r="AS168" i="6"/>
  <c r="AO168" i="6"/>
  <c r="AK168" i="6"/>
  <c r="AG168" i="6"/>
  <c r="AC168" i="6"/>
  <c r="X168" i="6"/>
  <c r="U168" i="6"/>
  <c r="R168" i="6"/>
  <c r="O168" i="6"/>
  <c r="L168" i="6"/>
  <c r="AU167" i="6"/>
  <c r="AT167" i="6"/>
  <c r="AS167" i="6"/>
  <c r="AO167" i="6"/>
  <c r="AK167" i="6"/>
  <c r="AG167" i="6"/>
  <c r="AC167" i="6"/>
  <c r="X167" i="6"/>
  <c r="U167" i="6"/>
  <c r="R167" i="6"/>
  <c r="O167" i="6"/>
  <c r="L167" i="6"/>
  <c r="AU166" i="6"/>
  <c r="AT166" i="6"/>
  <c r="AS166" i="6"/>
  <c r="AO166" i="6"/>
  <c r="AK166" i="6"/>
  <c r="AG166" i="6"/>
  <c r="AC166" i="6"/>
  <c r="X166" i="6"/>
  <c r="U166" i="6"/>
  <c r="R166" i="6"/>
  <c r="O166" i="6"/>
  <c r="L166" i="6"/>
  <c r="AU165" i="6"/>
  <c r="AT165" i="6"/>
  <c r="AS165" i="6"/>
  <c r="AO165" i="6"/>
  <c r="AK165" i="6"/>
  <c r="AG165" i="6"/>
  <c r="AC165" i="6"/>
  <c r="X165" i="6"/>
  <c r="U165" i="6"/>
  <c r="R165" i="6"/>
  <c r="O165" i="6"/>
  <c r="L165" i="6"/>
  <c r="X164" i="6"/>
  <c r="U164" i="6"/>
  <c r="R164" i="6"/>
  <c r="O164" i="6"/>
  <c r="L164" i="6"/>
  <c r="AU163" i="6"/>
  <c r="AT163" i="6"/>
  <c r="AS163" i="6"/>
  <c r="AO163" i="6"/>
  <c r="AK163" i="6"/>
  <c r="AG163" i="6"/>
  <c r="AC163" i="6"/>
  <c r="X163" i="6"/>
  <c r="U163" i="6"/>
  <c r="R163" i="6"/>
  <c r="O163" i="6"/>
  <c r="L163" i="6"/>
  <c r="AU162" i="6"/>
  <c r="AT162" i="6"/>
  <c r="AS162" i="6"/>
  <c r="AO162" i="6"/>
  <c r="AK162" i="6"/>
  <c r="AG162" i="6"/>
  <c r="AC162" i="6"/>
  <c r="X162" i="6"/>
  <c r="U162" i="6"/>
  <c r="R162" i="6"/>
  <c r="O162" i="6"/>
  <c r="L162" i="6"/>
  <c r="AR160" i="6"/>
  <c r="AQ160" i="6"/>
  <c r="AN160" i="6"/>
  <c r="AM160" i="6"/>
  <c r="AJ160" i="6"/>
  <c r="AI160" i="6"/>
  <c r="AF160" i="6"/>
  <c r="AE160" i="6"/>
  <c r="AB160" i="6"/>
  <c r="AA160" i="6"/>
  <c r="J160" i="6"/>
  <c r="F160" i="6"/>
  <c r="AU159" i="6"/>
  <c r="AT159" i="6"/>
  <c r="AS159" i="6"/>
  <c r="AO159" i="6"/>
  <c r="AK159" i="6"/>
  <c r="AG159" i="6"/>
  <c r="AC159" i="6"/>
  <c r="X159" i="6"/>
  <c r="U159" i="6"/>
  <c r="R159" i="6"/>
  <c r="O159" i="6"/>
  <c r="L159" i="6"/>
  <c r="AU158" i="6"/>
  <c r="AT158" i="6"/>
  <c r="AS158" i="6"/>
  <c r="AO158" i="6"/>
  <c r="AK158" i="6"/>
  <c r="AG158" i="6"/>
  <c r="AC158" i="6"/>
  <c r="X158" i="6"/>
  <c r="U158" i="6"/>
  <c r="R158" i="6"/>
  <c r="O158" i="6"/>
  <c r="L158" i="6"/>
  <c r="AU157" i="6"/>
  <c r="AT157" i="6"/>
  <c r="AS157" i="6"/>
  <c r="AO157" i="6"/>
  <c r="AK157" i="6"/>
  <c r="AG157" i="6"/>
  <c r="AC157" i="6"/>
  <c r="X157" i="6"/>
  <c r="U157" i="6"/>
  <c r="R157" i="6"/>
  <c r="O157" i="6"/>
  <c r="L157" i="6"/>
  <c r="AU156" i="6"/>
  <c r="AT156" i="6"/>
  <c r="AS156" i="6"/>
  <c r="AO156" i="6"/>
  <c r="AK156" i="6"/>
  <c r="AG156" i="6"/>
  <c r="AC156" i="6"/>
  <c r="X156" i="6"/>
  <c r="U156" i="6"/>
  <c r="R156" i="6"/>
  <c r="O156" i="6"/>
  <c r="L156" i="6"/>
  <c r="AU155" i="6"/>
  <c r="AT155" i="6"/>
  <c r="AS155" i="6"/>
  <c r="AO155" i="6"/>
  <c r="AK155" i="6"/>
  <c r="AG155" i="6"/>
  <c r="AC155" i="6"/>
  <c r="X155" i="6"/>
  <c r="U155" i="6"/>
  <c r="R155" i="6"/>
  <c r="O155" i="6"/>
  <c r="L155" i="6"/>
  <c r="AU154" i="6"/>
  <c r="AT154" i="6"/>
  <c r="AS154" i="6"/>
  <c r="AO154" i="6"/>
  <c r="AK154" i="6"/>
  <c r="AG154" i="6"/>
  <c r="AC154" i="6"/>
  <c r="X154" i="6"/>
  <c r="U154" i="6"/>
  <c r="R154" i="6"/>
  <c r="O154" i="6"/>
  <c r="L154" i="6"/>
  <c r="AU153" i="6"/>
  <c r="AT153" i="6"/>
  <c r="AS153" i="6"/>
  <c r="AO153" i="6"/>
  <c r="AK153" i="6"/>
  <c r="AG153" i="6"/>
  <c r="AC153" i="6"/>
  <c r="X153" i="6"/>
  <c r="U153" i="6"/>
  <c r="R153" i="6"/>
  <c r="O153" i="6"/>
  <c r="L153" i="6"/>
  <c r="AU152" i="6"/>
  <c r="AT152" i="6"/>
  <c r="AS152" i="6"/>
  <c r="AO152" i="6"/>
  <c r="AK152" i="6"/>
  <c r="AG152" i="6"/>
  <c r="AC152" i="6"/>
  <c r="X152" i="6"/>
  <c r="U152" i="6"/>
  <c r="R152" i="6"/>
  <c r="O152" i="6"/>
  <c r="L152" i="6"/>
  <c r="AU151" i="6"/>
  <c r="AT151" i="6"/>
  <c r="AS151" i="6"/>
  <c r="AO151" i="6"/>
  <c r="AK151" i="6"/>
  <c r="AG151" i="6"/>
  <c r="AC151" i="6"/>
  <c r="X151" i="6"/>
  <c r="U151" i="6"/>
  <c r="R151" i="6"/>
  <c r="O151" i="6"/>
  <c r="L151" i="6"/>
  <c r="AU150" i="6"/>
  <c r="AT150" i="6"/>
  <c r="AS150" i="6"/>
  <c r="AO150" i="6"/>
  <c r="AK150" i="6"/>
  <c r="AG150" i="6"/>
  <c r="AC150" i="6"/>
  <c r="X150" i="6"/>
  <c r="U150" i="6"/>
  <c r="R150" i="6"/>
  <c r="O150" i="6"/>
  <c r="L150" i="6"/>
  <c r="AU149" i="6"/>
  <c r="AT149" i="6"/>
  <c r="AS149" i="6"/>
  <c r="AO149" i="6"/>
  <c r="AK149" i="6"/>
  <c r="AG149" i="6"/>
  <c r="AC149" i="6"/>
  <c r="X149" i="6"/>
  <c r="U149" i="6"/>
  <c r="R149" i="6"/>
  <c r="O149" i="6"/>
  <c r="L149" i="6"/>
  <c r="AU148" i="6"/>
  <c r="AT148" i="6"/>
  <c r="AS148" i="6"/>
  <c r="AO148" i="6"/>
  <c r="AK148" i="6"/>
  <c r="AG148" i="6"/>
  <c r="AC148" i="6"/>
  <c r="X148" i="6"/>
  <c r="U148" i="6"/>
  <c r="R148" i="6"/>
  <c r="O148" i="6"/>
  <c r="L148" i="6"/>
  <c r="AU147" i="6"/>
  <c r="AT147" i="6"/>
  <c r="AS147" i="6"/>
  <c r="AO147" i="6"/>
  <c r="AK147" i="6"/>
  <c r="AG147" i="6"/>
  <c r="AC147" i="6"/>
  <c r="X147" i="6"/>
  <c r="U147" i="6"/>
  <c r="R147" i="6"/>
  <c r="O147" i="6"/>
  <c r="L147" i="6"/>
  <c r="X146" i="6"/>
  <c r="U146" i="6"/>
  <c r="R146" i="6"/>
  <c r="O146" i="6"/>
  <c r="L146" i="6"/>
  <c r="AU145" i="6"/>
  <c r="AT145" i="6"/>
  <c r="AS145" i="6"/>
  <c r="AO145" i="6"/>
  <c r="AK145" i="6"/>
  <c r="AG145" i="6"/>
  <c r="AC145" i="6"/>
  <c r="X145" i="6"/>
  <c r="U145" i="6"/>
  <c r="R145" i="6"/>
  <c r="O145" i="6"/>
  <c r="L145" i="6"/>
  <c r="AU144" i="6"/>
  <c r="AT144" i="6"/>
  <c r="AS144" i="6"/>
  <c r="AO144" i="6"/>
  <c r="AK144" i="6"/>
  <c r="AG144" i="6"/>
  <c r="AC144" i="6"/>
  <c r="X144" i="6"/>
  <c r="U144" i="6"/>
  <c r="R144" i="6"/>
  <c r="O144" i="6"/>
  <c r="L144" i="6"/>
  <c r="AR142" i="6"/>
  <c r="AQ142" i="6"/>
  <c r="AN142" i="6"/>
  <c r="AM142" i="6"/>
  <c r="AJ142" i="6"/>
  <c r="AI142" i="6"/>
  <c r="AF142" i="6"/>
  <c r="AE142" i="6"/>
  <c r="AB142" i="6"/>
  <c r="AA142" i="6"/>
  <c r="J142" i="6"/>
  <c r="F142" i="6"/>
  <c r="AU141" i="6"/>
  <c r="AT141" i="6"/>
  <c r="AS141" i="6"/>
  <c r="AO141" i="6"/>
  <c r="AK141" i="6"/>
  <c r="AG141" i="6"/>
  <c r="AC141" i="6"/>
  <c r="X141" i="6"/>
  <c r="U141" i="6"/>
  <c r="R141" i="6"/>
  <c r="O141" i="6"/>
  <c r="L141" i="6"/>
  <c r="AU140" i="6"/>
  <c r="AT140" i="6"/>
  <c r="AS140" i="6"/>
  <c r="AO140" i="6"/>
  <c r="AK140" i="6"/>
  <c r="AG140" i="6"/>
  <c r="AC140" i="6"/>
  <c r="X140" i="6"/>
  <c r="U140" i="6"/>
  <c r="R140" i="6"/>
  <c r="O140" i="6"/>
  <c r="L140" i="6"/>
  <c r="AU139" i="6"/>
  <c r="AT139" i="6"/>
  <c r="AS139" i="6"/>
  <c r="AO139" i="6"/>
  <c r="AK139" i="6"/>
  <c r="AG139" i="6"/>
  <c r="AC139" i="6"/>
  <c r="X139" i="6"/>
  <c r="U139" i="6"/>
  <c r="R139" i="6"/>
  <c r="O139" i="6"/>
  <c r="L139" i="6"/>
  <c r="AU138" i="6"/>
  <c r="AT138" i="6"/>
  <c r="AS138" i="6"/>
  <c r="AO138" i="6"/>
  <c r="AK138" i="6"/>
  <c r="AG138" i="6"/>
  <c r="AC138" i="6"/>
  <c r="X138" i="6"/>
  <c r="U138" i="6"/>
  <c r="R138" i="6"/>
  <c r="O138" i="6"/>
  <c r="L138" i="6"/>
  <c r="AU137" i="6"/>
  <c r="AT137" i="6"/>
  <c r="AS137" i="6"/>
  <c r="AO137" i="6"/>
  <c r="AK137" i="6"/>
  <c r="AG137" i="6"/>
  <c r="AC137" i="6"/>
  <c r="X137" i="6"/>
  <c r="U137" i="6"/>
  <c r="R137" i="6"/>
  <c r="O137" i="6"/>
  <c r="L137" i="6"/>
  <c r="AU136" i="6"/>
  <c r="AT136" i="6"/>
  <c r="AS136" i="6"/>
  <c r="AO136" i="6"/>
  <c r="AK136" i="6"/>
  <c r="AG136" i="6"/>
  <c r="AC136" i="6"/>
  <c r="X136" i="6"/>
  <c r="U136" i="6"/>
  <c r="R136" i="6"/>
  <c r="O136" i="6"/>
  <c r="L136" i="6"/>
  <c r="AU135" i="6"/>
  <c r="AT135" i="6"/>
  <c r="AS135" i="6"/>
  <c r="AO135" i="6"/>
  <c r="AK135" i="6"/>
  <c r="AG135" i="6"/>
  <c r="AC135" i="6"/>
  <c r="X135" i="6"/>
  <c r="U135" i="6"/>
  <c r="R135" i="6"/>
  <c r="O135" i="6"/>
  <c r="L135" i="6"/>
  <c r="AU134" i="6"/>
  <c r="AT134" i="6"/>
  <c r="AS134" i="6"/>
  <c r="AO134" i="6"/>
  <c r="AK134" i="6"/>
  <c r="AG134" i="6"/>
  <c r="AC134" i="6"/>
  <c r="X134" i="6"/>
  <c r="U134" i="6"/>
  <c r="R134" i="6"/>
  <c r="O134" i="6"/>
  <c r="L134" i="6"/>
  <c r="AU133" i="6"/>
  <c r="AT133" i="6"/>
  <c r="AS133" i="6"/>
  <c r="AO133" i="6"/>
  <c r="AK133" i="6"/>
  <c r="AG133" i="6"/>
  <c r="AC133" i="6"/>
  <c r="X133" i="6"/>
  <c r="U133" i="6"/>
  <c r="R133" i="6"/>
  <c r="O133" i="6"/>
  <c r="L133" i="6"/>
  <c r="AU132" i="6"/>
  <c r="AT132" i="6"/>
  <c r="AS132" i="6"/>
  <c r="AO132" i="6"/>
  <c r="AK132" i="6"/>
  <c r="AG132" i="6"/>
  <c r="AC132" i="6"/>
  <c r="X132" i="6"/>
  <c r="U132" i="6"/>
  <c r="R132" i="6"/>
  <c r="O132" i="6"/>
  <c r="L132" i="6"/>
  <c r="AU131" i="6"/>
  <c r="AT131" i="6"/>
  <c r="AS131" i="6"/>
  <c r="AO131" i="6"/>
  <c r="AK131" i="6"/>
  <c r="AG131" i="6"/>
  <c r="AC131" i="6"/>
  <c r="X131" i="6"/>
  <c r="U131" i="6"/>
  <c r="R131" i="6"/>
  <c r="O131" i="6"/>
  <c r="L131" i="6"/>
  <c r="AU130" i="6"/>
  <c r="AT130" i="6"/>
  <c r="AS130" i="6"/>
  <c r="AO130" i="6"/>
  <c r="AK130" i="6"/>
  <c r="AG130" i="6"/>
  <c r="AC130" i="6"/>
  <c r="X130" i="6"/>
  <c r="U130" i="6"/>
  <c r="R130" i="6"/>
  <c r="O130" i="6"/>
  <c r="L130" i="6"/>
  <c r="AU129" i="6"/>
  <c r="AT129" i="6"/>
  <c r="AS129" i="6"/>
  <c r="AO129" i="6"/>
  <c r="AK129" i="6"/>
  <c r="AG129" i="6"/>
  <c r="AC129" i="6"/>
  <c r="X129" i="6"/>
  <c r="U129" i="6"/>
  <c r="R129" i="6"/>
  <c r="O129" i="6"/>
  <c r="L129" i="6"/>
  <c r="X128" i="6"/>
  <c r="U128" i="6"/>
  <c r="R128" i="6"/>
  <c r="O128" i="6"/>
  <c r="L128" i="6"/>
  <c r="AU127" i="6"/>
  <c r="AT127" i="6"/>
  <c r="AS127" i="6"/>
  <c r="AO127" i="6"/>
  <c r="AK127" i="6"/>
  <c r="AG127" i="6"/>
  <c r="AC127" i="6"/>
  <c r="X127" i="6"/>
  <c r="U127" i="6"/>
  <c r="R127" i="6"/>
  <c r="O127" i="6"/>
  <c r="L127" i="6"/>
  <c r="AU126" i="6"/>
  <c r="AT126" i="6"/>
  <c r="AS126" i="6"/>
  <c r="AO126" i="6"/>
  <c r="AK126" i="6"/>
  <c r="AG126" i="6"/>
  <c r="AC126" i="6"/>
  <c r="X126" i="6"/>
  <c r="U126" i="6"/>
  <c r="R126" i="6"/>
  <c r="O126" i="6"/>
  <c r="L126" i="6"/>
  <c r="AJ25" i="19"/>
  <c r="AK25" i="19" s="1"/>
  <c r="AJ26" i="19"/>
  <c r="AK26" i="19" s="1"/>
  <c r="AJ27" i="19"/>
  <c r="AK27" i="19" s="1"/>
  <c r="AJ28" i="19"/>
  <c r="AK28" i="19" s="1"/>
  <c r="AJ29" i="19"/>
  <c r="AK29" i="19" s="1"/>
  <c r="AJ30" i="19"/>
  <c r="AK30" i="19"/>
  <c r="AJ31" i="19"/>
  <c r="AK31" i="19" s="1"/>
  <c r="AJ32" i="19"/>
  <c r="AK32" i="19" s="1"/>
  <c r="AJ33" i="19"/>
  <c r="AK33" i="19" s="1"/>
  <c r="AJ34" i="19"/>
  <c r="AK34" i="19" s="1"/>
  <c r="Z52" i="16"/>
  <c r="H52" i="16"/>
  <c r="I52" i="16"/>
  <c r="J52" i="16"/>
  <c r="K52" i="16"/>
  <c r="L52" i="16"/>
  <c r="M52" i="16"/>
  <c r="N52" i="16"/>
  <c r="O52" i="16"/>
  <c r="BQ37" i="33"/>
  <c r="O582" i="6" l="1"/>
  <c r="L142" i="6"/>
  <c r="X142" i="6"/>
  <c r="U160" i="6"/>
  <c r="R178" i="6"/>
  <c r="O196" i="6"/>
  <c r="L214" i="6"/>
  <c r="X214" i="6"/>
  <c r="L582" i="6"/>
  <c r="X582" i="6"/>
  <c r="L380" i="6"/>
  <c r="X380" i="6"/>
  <c r="L454" i="6"/>
  <c r="X454" i="6"/>
  <c r="U472" i="6"/>
  <c r="R490" i="6"/>
  <c r="O510" i="6"/>
  <c r="L528" i="6"/>
  <c r="X528" i="6"/>
  <c r="U142" i="6"/>
  <c r="R160" i="6"/>
  <c r="O178" i="6"/>
  <c r="L196" i="6"/>
  <c r="X196" i="6"/>
  <c r="U214" i="6"/>
  <c r="R234" i="6"/>
  <c r="O252" i="6"/>
  <c r="L270" i="6"/>
  <c r="X270" i="6"/>
  <c r="U288" i="6"/>
  <c r="R306" i="6"/>
  <c r="O326" i="6"/>
  <c r="L344" i="6"/>
  <c r="X344" i="6"/>
  <c r="U362" i="6"/>
  <c r="R380" i="6"/>
  <c r="O398" i="6"/>
  <c r="U436" i="6"/>
  <c r="R454" i="6"/>
  <c r="AT454" i="6"/>
  <c r="O472" i="6"/>
  <c r="L490" i="6"/>
  <c r="X490" i="6"/>
  <c r="U510" i="6"/>
  <c r="R528" i="6"/>
  <c r="O546" i="6"/>
  <c r="L564" i="6"/>
  <c r="X564" i="6"/>
  <c r="U582" i="6"/>
  <c r="AU160" i="6"/>
  <c r="U234" i="6"/>
  <c r="R252" i="6"/>
  <c r="L288" i="6"/>
  <c r="X288" i="6"/>
  <c r="AO288" i="6"/>
  <c r="U306" i="6"/>
  <c r="U546" i="6"/>
  <c r="AV218" i="6"/>
  <c r="AG306" i="6"/>
  <c r="R326" i="6"/>
  <c r="AV513" i="6"/>
  <c r="R564" i="6"/>
  <c r="AV219" i="6"/>
  <c r="AC234" i="6"/>
  <c r="O270" i="6"/>
  <c r="O344" i="6"/>
  <c r="L362" i="6"/>
  <c r="X362" i="6"/>
  <c r="U380" i="6"/>
  <c r="R398" i="6"/>
  <c r="L510" i="6"/>
  <c r="X510" i="6"/>
  <c r="U528" i="6"/>
  <c r="U398" i="6"/>
  <c r="R418" i="6"/>
  <c r="O436" i="6"/>
  <c r="O418" i="6"/>
  <c r="L436" i="6"/>
  <c r="X436" i="6"/>
  <c r="U454" i="6"/>
  <c r="R472" i="6"/>
  <c r="O490" i="6"/>
  <c r="R546" i="6"/>
  <c r="O564" i="6"/>
  <c r="Y567" i="6"/>
  <c r="L418" i="6"/>
  <c r="O142" i="6"/>
  <c r="L160" i="6"/>
  <c r="X160" i="6"/>
  <c r="U178" i="6"/>
  <c r="R196" i="6"/>
  <c r="O214" i="6"/>
  <c r="L234" i="6"/>
  <c r="X234" i="6"/>
  <c r="U252" i="6"/>
  <c r="R270" i="6"/>
  <c r="O288" i="6"/>
  <c r="L306" i="6"/>
  <c r="X306" i="6"/>
  <c r="U326" i="6"/>
  <c r="R344" i="6"/>
  <c r="O362" i="6"/>
  <c r="Y552" i="6"/>
  <c r="Y554" i="6"/>
  <c r="Y558" i="6"/>
  <c r="X418" i="6"/>
  <c r="R142" i="6"/>
  <c r="O160" i="6"/>
  <c r="L178" i="6"/>
  <c r="X178" i="6"/>
  <c r="U196" i="6"/>
  <c r="R214" i="6"/>
  <c r="O234" i="6"/>
  <c r="L252" i="6"/>
  <c r="X252" i="6"/>
  <c r="U270" i="6"/>
  <c r="R288" i="6"/>
  <c r="O306" i="6"/>
  <c r="L326" i="6"/>
  <c r="X326" i="6"/>
  <c r="U344" i="6"/>
  <c r="R362" i="6"/>
  <c r="O380" i="6"/>
  <c r="L398" i="6"/>
  <c r="X398" i="6"/>
  <c r="U418" i="6"/>
  <c r="R436" i="6"/>
  <c r="O454" i="6"/>
  <c r="L472" i="6"/>
  <c r="X472" i="6"/>
  <c r="U490" i="6"/>
  <c r="R510" i="6"/>
  <c r="O528" i="6"/>
  <c r="L546" i="6"/>
  <c r="X546" i="6"/>
  <c r="U564" i="6"/>
  <c r="R582" i="6"/>
  <c r="AU564" i="6"/>
  <c r="AK564" i="6"/>
  <c r="AG528" i="6"/>
  <c r="AO472" i="6"/>
  <c r="AG418" i="6"/>
  <c r="AT418" i="6"/>
  <c r="AV291" i="6"/>
  <c r="AV255" i="6"/>
  <c r="AK160" i="6"/>
  <c r="AI583" i="6"/>
  <c r="AV537" i="6"/>
  <c r="AV540" i="6"/>
  <c r="AV541" i="6"/>
  <c r="AV544" i="6"/>
  <c r="AV545" i="6"/>
  <c r="AQ583" i="6"/>
  <c r="AB399" i="6"/>
  <c r="AJ399" i="6"/>
  <c r="AR399" i="6"/>
  <c r="AF491" i="6"/>
  <c r="AN491" i="6"/>
  <c r="AB583" i="6"/>
  <c r="AJ583" i="6"/>
  <c r="AR583" i="6"/>
  <c r="AQ399" i="6"/>
  <c r="J491" i="6"/>
  <c r="AE491" i="6"/>
  <c r="J399" i="6"/>
  <c r="AE399" i="6"/>
  <c r="AM399" i="6"/>
  <c r="AA491" i="6"/>
  <c r="AI491" i="6"/>
  <c r="AQ491" i="6"/>
  <c r="J583" i="6"/>
  <c r="AE583" i="6"/>
  <c r="AM583" i="6"/>
  <c r="J307" i="6"/>
  <c r="AA399" i="6"/>
  <c r="AI399" i="6"/>
  <c r="AM491" i="6"/>
  <c r="AA583" i="6"/>
  <c r="AF399" i="6"/>
  <c r="AN399" i="6"/>
  <c r="AB491" i="6"/>
  <c r="AJ491" i="6"/>
  <c r="AR491" i="6"/>
  <c r="AF583" i="6"/>
  <c r="AN583" i="6"/>
  <c r="Y562" i="6"/>
  <c r="Y518" i="6"/>
  <c r="Y520" i="6"/>
  <c r="Y522" i="6"/>
  <c r="AV167" i="6"/>
  <c r="AV168" i="6"/>
  <c r="AV434" i="6"/>
  <c r="AV504" i="6"/>
  <c r="AV505" i="6"/>
  <c r="AV508" i="6"/>
  <c r="AV171" i="6"/>
  <c r="AG142" i="6"/>
  <c r="AT142" i="6"/>
  <c r="AO196" i="6"/>
  <c r="AG214" i="6"/>
  <c r="AT214" i="6"/>
  <c r="AT398" i="6"/>
  <c r="AT436" i="6"/>
  <c r="AO490" i="6"/>
  <c r="AV148" i="6"/>
  <c r="AV149" i="6"/>
  <c r="AV152" i="6"/>
  <c r="AV153" i="6"/>
  <c r="Y165" i="6"/>
  <c r="Y170" i="6"/>
  <c r="AV156" i="6"/>
  <c r="AV157" i="6"/>
  <c r="Y163" i="6"/>
  <c r="Y166" i="6"/>
  <c r="Y168" i="6"/>
  <c r="Y169" i="6"/>
  <c r="Y172" i="6"/>
  <c r="AV172" i="6"/>
  <c r="Y173" i="6"/>
  <c r="Y174" i="6"/>
  <c r="AV175" i="6"/>
  <c r="Y176" i="6"/>
  <c r="AV176" i="6"/>
  <c r="Y177" i="6"/>
  <c r="AK196" i="6"/>
  <c r="AU196" i="6"/>
  <c r="AV183" i="6"/>
  <c r="AV184" i="6"/>
  <c r="AV187" i="6"/>
  <c r="AV188" i="6"/>
  <c r="AV189" i="6"/>
  <c r="AV191" i="6"/>
  <c r="AV192" i="6"/>
  <c r="AV193" i="6"/>
  <c r="AV195" i="6"/>
  <c r="Y199" i="6"/>
  <c r="Y202" i="6"/>
  <c r="AV203" i="6"/>
  <c r="Y204" i="6"/>
  <c r="AV204" i="6"/>
  <c r="Y205" i="6"/>
  <c r="Y206" i="6"/>
  <c r="AV207" i="6"/>
  <c r="Y208" i="6"/>
  <c r="AV208" i="6"/>
  <c r="Y209" i="6"/>
  <c r="Y210" i="6"/>
  <c r="AV211" i="6"/>
  <c r="Y212" i="6"/>
  <c r="AV212" i="6"/>
  <c r="Y213" i="6"/>
  <c r="AV226" i="6"/>
  <c r="AV229" i="6"/>
  <c r="AV231" i="6"/>
  <c r="AV233" i="6"/>
  <c r="AC252" i="6"/>
  <c r="AS252" i="6"/>
  <c r="Y238" i="6"/>
  <c r="Y239" i="6"/>
  <c r="AV239" i="6"/>
  <c r="Y240" i="6"/>
  <c r="AV242" i="6"/>
  <c r="AV243" i="6"/>
  <c r="Y244" i="6"/>
  <c r="Y245" i="6"/>
  <c r="AV246" i="6"/>
  <c r="Y247" i="6"/>
  <c r="AV247" i="6"/>
  <c r="Y248" i="6"/>
  <c r="Y249" i="6"/>
  <c r="AV250" i="6"/>
  <c r="AV251" i="6"/>
  <c r="AJ307" i="6"/>
  <c r="AK270" i="6"/>
  <c r="AU270" i="6"/>
  <c r="AV259" i="6"/>
  <c r="AV263" i="6"/>
  <c r="AV267" i="6"/>
  <c r="AC288" i="6"/>
  <c r="AS288" i="6"/>
  <c r="AV278" i="6"/>
  <c r="AV279" i="6"/>
  <c r="AV282" i="6"/>
  <c r="AV283" i="6"/>
  <c r="AV286" i="6"/>
  <c r="AV287" i="6"/>
  <c r="Y310" i="6"/>
  <c r="Y312" i="6"/>
  <c r="Y313" i="6"/>
  <c r="Y315" i="6"/>
  <c r="AV385" i="6"/>
  <c r="AV389" i="6"/>
  <c r="AV393" i="6"/>
  <c r="AV396" i="6"/>
  <c r="AV397" i="6"/>
  <c r="AV427" i="6"/>
  <c r="AV430" i="6"/>
  <c r="AV431" i="6"/>
  <c r="Y539" i="6"/>
  <c r="Y272" i="6"/>
  <c r="Y273" i="6"/>
  <c r="AI307" i="6"/>
  <c r="AT306" i="6"/>
  <c r="Y293" i="6"/>
  <c r="Y296" i="6"/>
  <c r="Y300" i="6"/>
  <c r="Y304" i="6"/>
  <c r="AV342" i="6"/>
  <c r="Y346" i="6"/>
  <c r="Y348" i="6"/>
  <c r="Y349" i="6"/>
  <c r="Y351" i="6"/>
  <c r="Y387" i="6"/>
  <c r="Y390" i="6"/>
  <c r="Y391" i="6"/>
  <c r="Y394" i="6"/>
  <c r="Y395" i="6"/>
  <c r="Y397" i="6"/>
  <c r="Y432" i="6"/>
  <c r="Y435" i="6"/>
  <c r="Y503" i="6"/>
  <c r="Y507" i="6"/>
  <c r="Y509" i="6"/>
  <c r="Y541" i="6"/>
  <c r="Y543" i="6"/>
  <c r="AV382" i="6"/>
  <c r="AV420" i="6"/>
  <c r="AV421" i="6"/>
  <c r="AS436" i="6"/>
  <c r="Y426" i="6"/>
  <c r="Y438" i="6"/>
  <c r="Y470" i="6"/>
  <c r="Y474" i="6"/>
  <c r="Y475" i="6"/>
  <c r="Y498" i="6"/>
  <c r="Y500" i="6"/>
  <c r="AV530" i="6"/>
  <c r="AV531" i="6"/>
  <c r="Y534" i="6"/>
  <c r="Y536" i="6"/>
  <c r="AV276" i="6"/>
  <c r="AV304" i="6"/>
  <c r="AV305" i="6"/>
  <c r="AV324" i="6"/>
  <c r="Y330" i="6"/>
  <c r="Y331" i="6"/>
  <c r="AV360" i="6"/>
  <c r="Y366" i="6"/>
  <c r="Y367" i="6"/>
  <c r="AV367" i="6"/>
  <c r="Y369" i="6"/>
  <c r="AV370" i="6"/>
  <c r="Y371" i="6"/>
  <c r="AK398" i="6"/>
  <c r="AU398" i="6"/>
  <c r="AC418" i="6"/>
  <c r="AS418" i="6"/>
  <c r="AV405" i="6"/>
  <c r="AV408" i="6"/>
  <c r="AV409" i="6"/>
  <c r="AV412" i="6"/>
  <c r="AV413" i="6"/>
  <c r="AV416" i="6"/>
  <c r="AV417" i="6"/>
  <c r="AV460" i="6"/>
  <c r="AV461" i="6"/>
  <c r="AV465" i="6"/>
  <c r="AV523" i="6"/>
  <c r="Y525" i="6"/>
  <c r="AV526" i="6"/>
  <c r="Y527" i="6"/>
  <c r="AV527" i="6"/>
  <c r="AR215" i="6"/>
  <c r="J215" i="6"/>
  <c r="AE215" i="6"/>
  <c r="AM215" i="6"/>
  <c r="Y219" i="6"/>
  <c r="AV236" i="6"/>
  <c r="AV237" i="6"/>
  <c r="Y242" i="6"/>
  <c r="Y246" i="6"/>
  <c r="Y250" i="6"/>
  <c r="AE307" i="6"/>
  <c r="Y274" i="6"/>
  <c r="AV275" i="6"/>
  <c r="Y276" i="6"/>
  <c r="Y277" i="6"/>
  <c r="Y280" i="6"/>
  <c r="Y284" i="6"/>
  <c r="Y285" i="6"/>
  <c r="AB215" i="6"/>
  <c r="Y241" i="6"/>
  <c r="AK142" i="6"/>
  <c r="AU142" i="6"/>
  <c r="AK178" i="6"/>
  <c r="AU178" i="6"/>
  <c r="AK214" i="6"/>
  <c r="AU214" i="6"/>
  <c r="AF215" i="6"/>
  <c r="AN215" i="6"/>
  <c r="AS234" i="6"/>
  <c r="Y220" i="6"/>
  <c r="AV221" i="6"/>
  <c r="Y222" i="6"/>
  <c r="AV223" i="6"/>
  <c r="AV224" i="6"/>
  <c r="AV225" i="6"/>
  <c r="Y227" i="6"/>
  <c r="AV227" i="6"/>
  <c r="AV228" i="6"/>
  <c r="Y229" i="6"/>
  <c r="Y230" i="6"/>
  <c r="AV232" i="6"/>
  <c r="AV240" i="6"/>
  <c r="AV241" i="6"/>
  <c r="AV244" i="6"/>
  <c r="AV245" i="6"/>
  <c r="AV248" i="6"/>
  <c r="AV249" i="6"/>
  <c r="AC270" i="6"/>
  <c r="Y255" i="6"/>
  <c r="Y256" i="6"/>
  <c r="AV257" i="6"/>
  <c r="AV260" i="6"/>
  <c r="AV261" i="6"/>
  <c r="AV264" i="6"/>
  <c r="AV265" i="6"/>
  <c r="AV268" i="6"/>
  <c r="AV269" i="6"/>
  <c r="AV272" i="6"/>
  <c r="AT288" i="6"/>
  <c r="AV273" i="6"/>
  <c r="Y278" i="6"/>
  <c r="Y281" i="6"/>
  <c r="Y282" i="6"/>
  <c r="Y286" i="6"/>
  <c r="Y290" i="6"/>
  <c r="AF307" i="6"/>
  <c r="AJ215" i="6"/>
  <c r="Y333" i="6"/>
  <c r="AA215" i="6"/>
  <c r="AI215" i="6"/>
  <c r="AQ215" i="6"/>
  <c r="Y223" i="6"/>
  <c r="Y224" i="6"/>
  <c r="Y226" i="6"/>
  <c r="Y228" i="6"/>
  <c r="Y231" i="6"/>
  <c r="Y232" i="6"/>
  <c r="Y236" i="6"/>
  <c r="Y237" i="6"/>
  <c r="AO252" i="6"/>
  <c r="AG270" i="6"/>
  <c r="AS270" i="6"/>
  <c r="Y259" i="6"/>
  <c r="Y260" i="6"/>
  <c r="Y263" i="6"/>
  <c r="Y264" i="6"/>
  <c r="Y267" i="6"/>
  <c r="Y268" i="6"/>
  <c r="AQ307" i="6"/>
  <c r="AV294" i="6"/>
  <c r="AV295" i="6"/>
  <c r="AV299" i="6"/>
  <c r="AV303" i="6"/>
  <c r="Y305" i="6"/>
  <c r="AV310" i="6"/>
  <c r="AG326" i="6"/>
  <c r="AT326" i="6"/>
  <c r="Y314" i="6"/>
  <c r="AV315" i="6"/>
  <c r="AV317" i="6"/>
  <c r="Y321" i="6"/>
  <c r="Y323" i="6"/>
  <c r="AV328" i="6"/>
  <c r="AG344" i="6"/>
  <c r="AT344" i="6"/>
  <c r="Y332" i="6"/>
  <c r="AV333" i="6"/>
  <c r="AV335" i="6"/>
  <c r="Y339" i="6"/>
  <c r="Y341" i="6"/>
  <c r="AV346" i="6"/>
  <c r="AG362" i="6"/>
  <c r="AT362" i="6"/>
  <c r="Y350" i="6"/>
  <c r="AV351" i="6"/>
  <c r="AV353" i="6"/>
  <c r="Y357" i="6"/>
  <c r="Y359" i="6"/>
  <c r="AV364" i="6"/>
  <c r="AG380" i="6"/>
  <c r="Y368" i="6"/>
  <c r="Y370" i="6"/>
  <c r="AV371" i="6"/>
  <c r="Y373" i="6"/>
  <c r="AV374" i="6"/>
  <c r="AV375" i="6"/>
  <c r="Y376" i="6"/>
  <c r="Y377" i="6"/>
  <c r="AV379" i="6"/>
  <c r="Y388" i="6"/>
  <c r="Y392" i="6"/>
  <c r="Y396" i="6"/>
  <c r="Y403" i="6"/>
  <c r="Y404" i="6"/>
  <c r="Y405" i="6"/>
  <c r="Y406" i="6"/>
  <c r="Y409" i="6"/>
  <c r="Y410" i="6"/>
  <c r="Y413" i="6"/>
  <c r="AV313" i="6"/>
  <c r="Y316" i="6"/>
  <c r="Y318" i="6"/>
  <c r="Y320" i="6"/>
  <c r="Y322" i="6"/>
  <c r="AV323" i="6"/>
  <c r="AV325" i="6"/>
  <c r="AV331" i="6"/>
  <c r="Y334" i="6"/>
  <c r="Y336" i="6"/>
  <c r="Y338" i="6"/>
  <c r="Y340" i="6"/>
  <c r="AV341" i="6"/>
  <c r="AV343" i="6"/>
  <c r="AV349" i="6"/>
  <c r="Y352" i="6"/>
  <c r="Y354" i="6"/>
  <c r="Y356" i="6"/>
  <c r="Y358" i="6"/>
  <c r="AV359" i="6"/>
  <c r="AV361" i="6"/>
  <c r="AV368" i="6"/>
  <c r="AV369" i="6"/>
  <c r="Y374" i="6"/>
  <c r="Y378" i="6"/>
  <c r="Y383" i="6"/>
  <c r="AV386" i="6"/>
  <c r="AV387" i="6"/>
  <c r="AV388" i="6"/>
  <c r="AV390" i="6"/>
  <c r="AV391" i="6"/>
  <c r="AV392" i="6"/>
  <c r="AV395" i="6"/>
  <c r="AV403" i="6"/>
  <c r="Y407" i="6"/>
  <c r="Y408" i="6"/>
  <c r="Y411" i="6"/>
  <c r="Y412" i="6"/>
  <c r="Y415" i="6"/>
  <c r="Y416" i="6"/>
  <c r="Y421" i="6"/>
  <c r="AV428" i="6"/>
  <c r="AV429" i="6"/>
  <c r="AV433" i="6"/>
  <c r="AG510" i="6"/>
  <c r="AV277" i="6"/>
  <c r="AV280" i="6"/>
  <c r="AV281" i="6"/>
  <c r="AV284" i="6"/>
  <c r="AV285" i="6"/>
  <c r="AN307" i="6"/>
  <c r="AC306" i="6"/>
  <c r="AS306" i="6"/>
  <c r="Y291" i="6"/>
  <c r="Y292" i="6"/>
  <c r="AV293" i="6"/>
  <c r="Y295" i="6"/>
  <c r="AV296" i="6"/>
  <c r="AV297" i="6"/>
  <c r="Y298" i="6"/>
  <c r="Y299" i="6"/>
  <c r="AV300" i="6"/>
  <c r="AV301" i="6"/>
  <c r="Y302" i="6"/>
  <c r="Y303" i="6"/>
  <c r="AA307" i="6"/>
  <c r="Y311" i="6"/>
  <c r="AO326" i="6"/>
  <c r="AV316" i="6"/>
  <c r="AV318" i="6"/>
  <c r="AV319" i="6"/>
  <c r="AV320" i="6"/>
  <c r="AV321" i="6"/>
  <c r="Y324" i="6"/>
  <c r="Y329" i="6"/>
  <c r="AO344" i="6"/>
  <c r="AV334" i="6"/>
  <c r="AV336" i="6"/>
  <c r="AV337" i="6"/>
  <c r="AV338" i="6"/>
  <c r="AV339" i="6"/>
  <c r="Y342" i="6"/>
  <c r="Y347" i="6"/>
  <c r="AO362" i="6"/>
  <c r="AV352" i="6"/>
  <c r="AV354" i="6"/>
  <c r="AV355" i="6"/>
  <c r="AV356" i="6"/>
  <c r="AV357" i="6"/>
  <c r="Y360" i="6"/>
  <c r="AO380" i="6"/>
  <c r="Y365" i="6"/>
  <c r="AV372" i="6"/>
  <c r="AV373" i="6"/>
  <c r="AV376" i="6"/>
  <c r="AV377" i="6"/>
  <c r="AV378" i="6"/>
  <c r="Y384" i="6"/>
  <c r="Y385" i="6"/>
  <c r="AV406" i="6"/>
  <c r="AV407" i="6"/>
  <c r="AV410" i="6"/>
  <c r="AV411" i="6"/>
  <c r="AV414" i="6"/>
  <c r="AV415" i="6"/>
  <c r="AV438" i="6"/>
  <c r="AV439" i="6"/>
  <c r="Y444" i="6"/>
  <c r="Y447" i="6"/>
  <c r="Y448" i="6"/>
  <c r="Y452" i="6"/>
  <c r="Y456" i="6"/>
  <c r="AK436" i="6"/>
  <c r="AU436" i="6"/>
  <c r="AV425" i="6"/>
  <c r="Y429" i="6"/>
  <c r="Y430" i="6"/>
  <c r="Y433" i="6"/>
  <c r="Y434" i="6"/>
  <c r="AV435" i="6"/>
  <c r="AV442" i="6"/>
  <c r="AV443" i="6"/>
  <c r="AV446" i="6"/>
  <c r="AV447" i="6"/>
  <c r="AV450" i="6"/>
  <c r="AV451" i="6"/>
  <c r="AC472" i="6"/>
  <c r="AS472" i="6"/>
  <c r="Y457" i="6"/>
  <c r="Y458" i="6"/>
  <c r="Y459" i="6"/>
  <c r="AV468" i="6"/>
  <c r="AV469" i="6"/>
  <c r="AC490" i="6"/>
  <c r="AS490" i="6"/>
  <c r="Y476" i="6"/>
  <c r="Y477" i="6"/>
  <c r="AV477" i="6"/>
  <c r="AV480" i="6"/>
  <c r="AV481" i="6"/>
  <c r="Y482" i="6"/>
  <c r="Y483" i="6"/>
  <c r="AV484" i="6"/>
  <c r="Y485" i="6"/>
  <c r="AV485" i="6"/>
  <c r="AV488" i="6"/>
  <c r="AV489" i="6"/>
  <c r="AV498" i="6"/>
  <c r="AV499" i="6"/>
  <c r="Y502" i="6"/>
  <c r="Y504" i="6"/>
  <c r="Y506" i="6"/>
  <c r="Y508" i="6"/>
  <c r="AV509" i="6"/>
  <c r="AK528" i="6"/>
  <c r="AU528" i="6"/>
  <c r="AV517" i="6"/>
  <c r="AV520" i="6"/>
  <c r="AV521" i="6"/>
  <c r="Y524" i="6"/>
  <c r="Y526" i="6"/>
  <c r="AV534" i="6"/>
  <c r="AV535" i="6"/>
  <c r="Y538" i="6"/>
  <c r="Y540" i="6"/>
  <c r="Y544" i="6"/>
  <c r="Y549" i="6"/>
  <c r="AV553" i="6"/>
  <c r="AV556" i="6"/>
  <c r="AV557" i="6"/>
  <c r="AV561" i="6"/>
  <c r="Y568" i="6"/>
  <c r="Y569" i="6"/>
  <c r="AV569" i="6"/>
  <c r="Y571" i="6"/>
  <c r="AV572" i="6"/>
  <c r="AV573" i="6"/>
  <c r="Y575" i="6"/>
  <c r="AV576" i="6"/>
  <c r="AV577" i="6"/>
  <c r="Y579" i="6"/>
  <c r="AV580" i="6"/>
  <c r="Y581" i="6"/>
  <c r="AV457" i="6"/>
  <c r="AV459" i="6"/>
  <c r="Y461" i="6"/>
  <c r="AV462" i="6"/>
  <c r="AV463" i="6"/>
  <c r="Y464" i="6"/>
  <c r="AV466" i="6"/>
  <c r="Y467" i="6"/>
  <c r="AV475" i="6"/>
  <c r="Y479" i="6"/>
  <c r="Y480" i="6"/>
  <c r="Y484" i="6"/>
  <c r="Y487" i="6"/>
  <c r="Y488" i="6"/>
  <c r="AO510" i="6"/>
  <c r="AV501" i="6"/>
  <c r="AV502" i="6"/>
  <c r="AV506" i="6"/>
  <c r="AV507" i="6"/>
  <c r="Y513" i="6"/>
  <c r="AV525" i="6"/>
  <c r="Y531" i="6"/>
  <c r="AO546" i="6"/>
  <c r="AV539" i="6"/>
  <c r="AV542" i="6"/>
  <c r="AV543" i="6"/>
  <c r="AC564" i="6"/>
  <c r="AS564" i="6"/>
  <c r="Y550" i="6"/>
  <c r="Y551" i="6"/>
  <c r="AV566" i="6"/>
  <c r="AT582" i="6"/>
  <c r="AV567" i="6"/>
  <c r="Y572" i="6"/>
  <c r="Y576" i="6"/>
  <c r="Y578" i="6"/>
  <c r="Y580" i="6"/>
  <c r="AV581" i="6"/>
  <c r="AC436" i="6"/>
  <c r="Y422" i="6"/>
  <c r="AV423" i="6"/>
  <c r="Y424" i="6"/>
  <c r="Y425" i="6"/>
  <c r="AV426" i="6"/>
  <c r="Y427" i="6"/>
  <c r="AC454" i="6"/>
  <c r="AS454" i="6"/>
  <c r="Y439" i="6"/>
  <c r="Y440" i="6"/>
  <c r="AV441" i="6"/>
  <c r="Y442" i="6"/>
  <c r="Y443" i="6"/>
  <c r="AV444" i="6"/>
  <c r="Y445" i="6"/>
  <c r="AV445" i="6"/>
  <c r="Y446" i="6"/>
  <c r="AV448" i="6"/>
  <c r="AV449" i="6"/>
  <c r="Y451" i="6"/>
  <c r="AV452" i="6"/>
  <c r="AV453" i="6"/>
  <c r="Y462" i="6"/>
  <c r="Y465" i="6"/>
  <c r="Y466" i="6"/>
  <c r="AV467" i="6"/>
  <c r="Y469" i="6"/>
  <c r="AV470" i="6"/>
  <c r="AV471" i="6"/>
  <c r="AV478" i="6"/>
  <c r="AV479" i="6"/>
  <c r="AV483" i="6"/>
  <c r="AV486" i="6"/>
  <c r="AV487" i="6"/>
  <c r="AC510" i="6"/>
  <c r="AS510" i="6"/>
  <c r="Y496" i="6"/>
  <c r="AV497" i="6"/>
  <c r="Y501" i="6"/>
  <c r="Y514" i="6"/>
  <c r="AV515" i="6"/>
  <c r="Y517" i="6"/>
  <c r="AV518" i="6"/>
  <c r="AV519" i="6"/>
  <c r="Y521" i="6"/>
  <c r="AV522" i="6"/>
  <c r="Y523" i="6"/>
  <c r="Y532" i="6"/>
  <c r="AV533" i="6"/>
  <c r="Y535" i="6"/>
  <c r="AV536" i="6"/>
  <c r="Y537" i="6"/>
  <c r="AV549" i="6"/>
  <c r="AV551" i="6"/>
  <c r="Y553" i="6"/>
  <c r="AV554" i="6"/>
  <c r="Y555" i="6"/>
  <c r="AV555" i="6"/>
  <c r="Y557" i="6"/>
  <c r="AV558" i="6"/>
  <c r="AV559" i="6"/>
  <c r="Y561" i="6"/>
  <c r="AV562" i="6"/>
  <c r="AV563" i="6"/>
  <c r="AV570" i="6"/>
  <c r="AV571" i="6"/>
  <c r="AV575" i="6"/>
  <c r="AV578" i="6"/>
  <c r="AV579" i="6"/>
  <c r="AV495" i="6"/>
  <c r="AV494" i="6"/>
  <c r="AT510" i="6"/>
  <c r="AV500" i="6"/>
  <c r="AO528" i="6"/>
  <c r="AV524" i="6"/>
  <c r="AC546" i="6"/>
  <c r="AS546" i="6"/>
  <c r="AV538" i="6"/>
  <c r="AV548" i="6"/>
  <c r="AT564" i="6"/>
  <c r="AV552" i="6"/>
  <c r="AK582" i="6"/>
  <c r="AU582" i="6"/>
  <c r="AG582" i="6"/>
  <c r="AK510" i="6"/>
  <c r="AU510" i="6"/>
  <c r="Y499" i="6"/>
  <c r="Y505" i="6"/>
  <c r="AC528" i="6"/>
  <c r="AS528" i="6"/>
  <c r="Y516" i="6"/>
  <c r="Y519" i="6"/>
  <c r="AT546" i="6"/>
  <c r="Y533" i="6"/>
  <c r="Y560" i="6"/>
  <c r="Y563" i="6"/>
  <c r="AG564" i="6"/>
  <c r="AO582" i="6"/>
  <c r="Y574" i="6"/>
  <c r="Y577" i="6"/>
  <c r="Y494" i="6"/>
  <c r="Y495" i="6"/>
  <c r="Y497" i="6"/>
  <c r="AV503" i="6"/>
  <c r="AV512" i="6"/>
  <c r="AT528" i="6"/>
  <c r="Y515" i="6"/>
  <c r="AV516" i="6"/>
  <c r="AK546" i="6"/>
  <c r="AU546" i="6"/>
  <c r="Y542" i="6"/>
  <c r="Y545" i="6"/>
  <c r="AG546" i="6"/>
  <c r="AO564" i="6"/>
  <c r="Y556" i="6"/>
  <c r="Y559" i="6"/>
  <c r="AV560" i="6"/>
  <c r="AC582" i="6"/>
  <c r="AS582" i="6"/>
  <c r="Y570" i="6"/>
  <c r="Y573" i="6"/>
  <c r="AV574" i="6"/>
  <c r="Y512" i="6"/>
  <c r="Y530" i="6"/>
  <c r="Y548" i="6"/>
  <c r="Y566" i="6"/>
  <c r="Y402" i="6"/>
  <c r="AK418" i="6"/>
  <c r="AU418" i="6"/>
  <c r="Y420" i="6"/>
  <c r="AO436" i="6"/>
  <c r="Y423" i="6"/>
  <c r="AV424" i="6"/>
  <c r="Y428" i="6"/>
  <c r="Y431" i="6"/>
  <c r="AV432" i="6"/>
  <c r="AG436" i="6"/>
  <c r="AK454" i="6"/>
  <c r="AU454" i="6"/>
  <c r="AV456" i="6"/>
  <c r="AT472" i="6"/>
  <c r="Y460" i="6"/>
  <c r="Y463" i="6"/>
  <c r="AV464" i="6"/>
  <c r="Y468" i="6"/>
  <c r="Y471" i="6"/>
  <c r="AO418" i="6"/>
  <c r="AV402" i="6"/>
  <c r="Y414" i="6"/>
  <c r="Y417" i="6"/>
  <c r="AO454" i="6"/>
  <c r="Y441" i="6"/>
  <c r="Y449" i="6"/>
  <c r="AG454" i="6"/>
  <c r="AK472" i="6"/>
  <c r="AU472" i="6"/>
  <c r="AV474" i="6"/>
  <c r="AT490" i="6"/>
  <c r="Y478" i="6"/>
  <c r="Y481" i="6"/>
  <c r="AV482" i="6"/>
  <c r="Y486" i="6"/>
  <c r="Y489" i="6"/>
  <c r="AG472" i="6"/>
  <c r="AK490" i="6"/>
  <c r="AU490" i="6"/>
  <c r="Y450" i="6"/>
  <c r="Y453" i="6"/>
  <c r="AG490" i="6"/>
  <c r="Y328" i="6"/>
  <c r="AC326" i="6"/>
  <c r="AS326" i="6"/>
  <c r="AV311" i="6"/>
  <c r="AV314" i="6"/>
  <c r="Y319" i="6"/>
  <c r="AV322" i="6"/>
  <c r="AC344" i="6"/>
  <c r="AS344" i="6"/>
  <c r="AV329" i="6"/>
  <c r="AV332" i="6"/>
  <c r="Y337" i="6"/>
  <c r="AV340" i="6"/>
  <c r="AC362" i="6"/>
  <c r="AS362" i="6"/>
  <c r="AV347" i="6"/>
  <c r="AV350" i="6"/>
  <c r="Y355" i="6"/>
  <c r="AV358" i="6"/>
  <c r="AC380" i="6"/>
  <c r="AS380" i="6"/>
  <c r="AV365" i="6"/>
  <c r="Y379" i="6"/>
  <c r="Y382" i="6"/>
  <c r="AO398" i="6"/>
  <c r="Y386" i="6"/>
  <c r="Y393" i="6"/>
  <c r="AV394" i="6"/>
  <c r="Y317" i="6"/>
  <c r="Y325" i="6"/>
  <c r="Y335" i="6"/>
  <c r="Y343" i="6"/>
  <c r="Y353" i="6"/>
  <c r="Y361" i="6"/>
  <c r="AT380" i="6"/>
  <c r="Y372" i="6"/>
  <c r="Y375" i="6"/>
  <c r="AC398" i="6"/>
  <c r="AS398" i="6"/>
  <c r="Y389" i="6"/>
  <c r="Y364" i="6"/>
  <c r="AK326" i="6"/>
  <c r="AU326" i="6"/>
  <c r="AK344" i="6"/>
  <c r="AU344" i="6"/>
  <c r="AK362" i="6"/>
  <c r="AU362" i="6"/>
  <c r="AK380" i="6"/>
  <c r="AU380" i="6"/>
  <c r="AV383" i="6"/>
  <c r="AG398" i="6"/>
  <c r="Y218" i="6"/>
  <c r="AG252" i="6"/>
  <c r="AV230" i="6"/>
  <c r="Y233" i="6"/>
  <c r="Y254" i="6"/>
  <c r="Y257" i="6"/>
  <c r="AV258" i="6"/>
  <c r="Y262" i="6"/>
  <c r="Y265" i="6"/>
  <c r="AV266" i="6"/>
  <c r="AK288" i="6"/>
  <c r="AU288" i="6"/>
  <c r="Y279" i="6"/>
  <c r="Y287" i="6"/>
  <c r="AV290" i="6"/>
  <c r="Y294" i="6"/>
  <c r="AV302" i="6"/>
  <c r="AB307" i="6"/>
  <c r="AT234" i="6"/>
  <c r="AO234" i="6"/>
  <c r="Y221" i="6"/>
  <c r="AT252" i="6"/>
  <c r="Y243" i="6"/>
  <c r="Y251" i="6"/>
  <c r="AO270" i="6"/>
  <c r="Y275" i="6"/>
  <c r="AG288" i="6"/>
  <c r="AK306" i="6"/>
  <c r="AU306" i="6"/>
  <c r="AV298" i="6"/>
  <c r="Y301" i="6"/>
  <c r="AR307" i="6"/>
  <c r="AK234" i="6"/>
  <c r="AU234" i="6"/>
  <c r="AV222" i="6"/>
  <c r="Y225" i="6"/>
  <c r="AG234" i="6"/>
  <c r="AK252" i="6"/>
  <c r="AU252" i="6"/>
  <c r="AV254" i="6"/>
  <c r="AT270" i="6"/>
  <c r="Y258" i="6"/>
  <c r="Y261" i="6"/>
  <c r="AV262" i="6"/>
  <c r="Y266" i="6"/>
  <c r="Y269" i="6"/>
  <c r="Y283" i="6"/>
  <c r="AO306" i="6"/>
  <c r="Y297" i="6"/>
  <c r="AM307" i="6"/>
  <c r="AV127" i="6"/>
  <c r="Y129" i="6"/>
  <c r="Y131" i="6"/>
  <c r="Y133" i="6"/>
  <c r="Y135" i="6"/>
  <c r="Y137" i="6"/>
  <c r="Y139" i="6"/>
  <c r="AO160" i="6"/>
  <c r="Y146" i="6"/>
  <c r="AG178" i="6"/>
  <c r="AT178" i="6"/>
  <c r="AC178" i="6"/>
  <c r="AS178" i="6"/>
  <c r="Y167" i="6"/>
  <c r="Y171" i="6"/>
  <c r="Y175" i="6"/>
  <c r="AV181" i="6"/>
  <c r="Y182" i="6"/>
  <c r="Y201" i="6"/>
  <c r="AC214" i="6"/>
  <c r="AS214" i="6"/>
  <c r="Y203" i="6"/>
  <c r="Y207" i="6"/>
  <c r="Y211" i="6"/>
  <c r="Y145" i="6"/>
  <c r="AV147" i="6"/>
  <c r="Y148" i="6"/>
  <c r="Y150" i="6"/>
  <c r="AV150" i="6"/>
  <c r="AV151" i="6"/>
  <c r="Y152" i="6"/>
  <c r="Y154" i="6"/>
  <c r="AV154" i="6"/>
  <c r="AV155" i="6"/>
  <c r="Y156" i="6"/>
  <c r="Y158" i="6"/>
  <c r="AV158" i="6"/>
  <c r="AV159" i="6"/>
  <c r="AV165" i="6"/>
  <c r="AV166" i="6"/>
  <c r="AV169" i="6"/>
  <c r="AV170" i="6"/>
  <c r="AV173" i="6"/>
  <c r="AV174" i="6"/>
  <c r="AV177" i="6"/>
  <c r="Y181" i="6"/>
  <c r="Y183" i="6"/>
  <c r="Y184" i="6"/>
  <c r="AV185" i="6"/>
  <c r="Y186" i="6"/>
  <c r="AV186" i="6"/>
  <c r="Y187" i="6"/>
  <c r="Y188" i="6"/>
  <c r="Y190" i="6"/>
  <c r="AV190" i="6"/>
  <c r="Y191" i="6"/>
  <c r="Y192" i="6"/>
  <c r="Y194" i="6"/>
  <c r="AV194" i="6"/>
  <c r="Y195" i="6"/>
  <c r="AV201" i="6"/>
  <c r="AV202" i="6"/>
  <c r="AV205" i="6"/>
  <c r="AV206" i="6"/>
  <c r="AV209" i="6"/>
  <c r="AV210" i="6"/>
  <c r="AV213" i="6"/>
  <c r="AO142" i="6"/>
  <c r="AG160" i="6"/>
  <c r="AT160" i="6"/>
  <c r="AV145" i="6"/>
  <c r="Y147" i="6"/>
  <c r="AC160" i="6"/>
  <c r="AS160" i="6"/>
  <c r="Y149" i="6"/>
  <c r="Y151" i="6"/>
  <c r="Y153" i="6"/>
  <c r="Y155" i="6"/>
  <c r="Y157" i="6"/>
  <c r="Y159" i="6"/>
  <c r="AO178" i="6"/>
  <c r="AV163" i="6"/>
  <c r="Y164" i="6"/>
  <c r="AG196" i="6"/>
  <c r="AT196" i="6"/>
  <c r="AC196" i="6"/>
  <c r="AS196" i="6"/>
  <c r="Y185" i="6"/>
  <c r="Y189" i="6"/>
  <c r="Y193" i="6"/>
  <c r="AO214" i="6"/>
  <c r="AV199" i="6"/>
  <c r="Y200" i="6"/>
  <c r="Y198" i="6"/>
  <c r="AV198" i="6"/>
  <c r="Y180" i="6"/>
  <c r="AV180" i="6"/>
  <c r="Y162" i="6"/>
  <c r="AV162" i="6"/>
  <c r="Y144" i="6"/>
  <c r="AV144" i="6"/>
  <c r="AV129" i="6"/>
  <c r="AV130" i="6"/>
  <c r="AV131" i="6"/>
  <c r="AV133" i="6"/>
  <c r="AV134" i="6"/>
  <c r="AV135" i="6"/>
  <c r="AV137" i="6"/>
  <c r="AV138" i="6"/>
  <c r="AV139" i="6"/>
  <c r="AV141" i="6"/>
  <c r="Y128" i="6"/>
  <c r="Y127" i="6"/>
  <c r="AC142" i="6"/>
  <c r="AS142" i="6"/>
  <c r="Y130" i="6"/>
  <c r="Y132" i="6"/>
  <c r="AV132" i="6"/>
  <c r="Y134" i="6"/>
  <c r="Y136" i="6"/>
  <c r="AV136" i="6"/>
  <c r="Y138" i="6"/>
  <c r="Y140" i="6"/>
  <c r="AV140" i="6"/>
  <c r="Y141" i="6"/>
  <c r="Y126" i="6"/>
  <c r="AV126" i="6"/>
  <c r="X90" i="34"/>
  <c r="X94" i="34" s="1"/>
  <c r="W94" i="34" s="1"/>
  <c r="W90" i="34"/>
  <c r="W92" i="34" s="1"/>
  <c r="U87" i="34"/>
  <c r="X78" i="34"/>
  <c r="W78" i="34"/>
  <c r="V76" i="34"/>
  <c r="V75" i="34"/>
  <c r="P90" i="34"/>
  <c r="P92" i="34" s="1"/>
  <c r="O90" i="34"/>
  <c r="O92" i="34" s="1"/>
  <c r="M87" i="34"/>
  <c r="P78" i="34"/>
  <c r="O78" i="34"/>
  <c r="N76" i="34"/>
  <c r="N75" i="34"/>
  <c r="F76" i="34"/>
  <c r="F75" i="34"/>
  <c r="H90" i="34"/>
  <c r="H92" i="34" s="1"/>
  <c r="G90" i="34"/>
  <c r="G92" i="34" s="1"/>
  <c r="E87" i="34"/>
  <c r="H78" i="34"/>
  <c r="G78" i="34"/>
  <c r="P94" i="34" l="1"/>
  <c r="O94" i="34" s="1"/>
  <c r="X491" i="6"/>
  <c r="U583" i="6"/>
  <c r="L583" i="6"/>
  <c r="U307" i="6"/>
  <c r="L491" i="6"/>
  <c r="O399" i="6"/>
  <c r="U215" i="6"/>
  <c r="X583" i="6"/>
  <c r="U491" i="6"/>
  <c r="R583" i="6"/>
  <c r="O583" i="6"/>
  <c r="X399" i="6"/>
  <c r="R399" i="6"/>
  <c r="X215" i="6"/>
  <c r="R491" i="6"/>
  <c r="U399" i="6"/>
  <c r="R307" i="6"/>
  <c r="L215" i="6"/>
  <c r="L399" i="6"/>
  <c r="R215" i="6"/>
  <c r="Y214" i="6"/>
  <c r="Y418" i="6"/>
  <c r="Y528" i="6"/>
  <c r="Y288" i="6"/>
  <c r="O215" i="6"/>
  <c r="Y178" i="6"/>
  <c r="Y546" i="6"/>
  <c r="Y306" i="6"/>
  <c r="Y362" i="6"/>
  <c r="Y160" i="6"/>
  <c r="Y196" i="6"/>
  <c r="Y380" i="6"/>
  <c r="Y344" i="6"/>
  <c r="Y436" i="6"/>
  <c r="Y582" i="6"/>
  <c r="Y472" i="6"/>
  <c r="Y454" i="6"/>
  <c r="Y326" i="6"/>
  <c r="X307" i="6"/>
  <c r="Y142" i="6"/>
  <c r="Y490" i="6"/>
  <c r="Y270" i="6"/>
  <c r="Y234" i="6"/>
  <c r="Y398" i="6"/>
  <c r="Y564" i="6"/>
  <c r="Y510" i="6"/>
  <c r="Y252" i="6"/>
  <c r="O307" i="6"/>
  <c r="L307" i="6"/>
  <c r="O491" i="6"/>
  <c r="AS307" i="6"/>
  <c r="AU491" i="6"/>
  <c r="AU215" i="6"/>
  <c r="AK215" i="6"/>
  <c r="AG491" i="6"/>
  <c r="AS583" i="6"/>
  <c r="AU583" i="6"/>
  <c r="AS491" i="6"/>
  <c r="AO399" i="6"/>
  <c r="AK583" i="6"/>
  <c r="AU399" i="6"/>
  <c r="AT399" i="6"/>
  <c r="AC583" i="6"/>
  <c r="AS399" i="6"/>
  <c r="AK491" i="6"/>
  <c r="AT491" i="6"/>
  <c r="AO583" i="6"/>
  <c r="AT583" i="6"/>
  <c r="AC307" i="6"/>
  <c r="AK399" i="6"/>
  <c r="AC491" i="6"/>
  <c r="AG399" i="6"/>
  <c r="AC399" i="6"/>
  <c r="AG583" i="6"/>
  <c r="AO491" i="6"/>
  <c r="AV288" i="6"/>
  <c r="AO307" i="6"/>
  <c r="AV234" i="6"/>
  <c r="AT307" i="6"/>
  <c r="AG307" i="6"/>
  <c r="AO215" i="6"/>
  <c r="AV362" i="6"/>
  <c r="AV252" i="6"/>
  <c r="AV454" i="6"/>
  <c r="AV436" i="6"/>
  <c r="AV160" i="6"/>
  <c r="AV196" i="6"/>
  <c r="AT215" i="6"/>
  <c r="AV398" i="6"/>
  <c r="AV380" i="6"/>
  <c r="AV326" i="6"/>
  <c r="AV546" i="6"/>
  <c r="AG215" i="6"/>
  <c r="AV344" i="6"/>
  <c r="AV418" i="6"/>
  <c r="AV582" i="6"/>
  <c r="AV528" i="6"/>
  <c r="AV510" i="6"/>
  <c r="AV564" i="6"/>
  <c r="AV490" i="6"/>
  <c r="AV472" i="6"/>
  <c r="AV270" i="6"/>
  <c r="AU307" i="6"/>
  <c r="AV306" i="6"/>
  <c r="AK307" i="6"/>
  <c r="AV178" i="6"/>
  <c r="AV214" i="6"/>
  <c r="AC215" i="6"/>
  <c r="AS215" i="6"/>
  <c r="AV142" i="6"/>
  <c r="X92" i="34"/>
  <c r="H94" i="34"/>
  <c r="G94" i="34" s="1"/>
  <c r="Y399" i="6" l="1"/>
  <c r="Y307" i="6"/>
  <c r="Y583" i="6"/>
  <c r="Y491" i="6"/>
  <c r="Y215" i="6"/>
  <c r="AV583" i="6"/>
  <c r="AV491" i="6"/>
  <c r="AV399" i="6"/>
  <c r="AV307" i="6"/>
  <c r="AV215" i="6"/>
  <c r="J48" i="34" l="1"/>
  <c r="J39" i="34"/>
  <c r="J35" i="34"/>
  <c r="J31" i="34"/>
  <c r="T60" i="34"/>
  <c r="V88" i="34" s="1"/>
  <c r="V90" i="34" s="1"/>
  <c r="V92" i="34" s="1"/>
  <c r="R48" i="34"/>
  <c r="T46" i="34"/>
  <c r="V73" i="34" s="1"/>
  <c r="V78" i="34" s="1"/>
  <c r="R39" i="34"/>
  <c r="R35" i="34"/>
  <c r="R31" i="34"/>
  <c r="W28" i="34"/>
  <c r="V28" i="34"/>
  <c r="U28" i="34"/>
  <c r="T28" i="34"/>
  <c r="X27" i="34"/>
  <c r="X26" i="34"/>
  <c r="R26" i="34"/>
  <c r="L60" i="34"/>
  <c r="N88" i="34" s="1"/>
  <c r="N90" i="34" s="1"/>
  <c r="N92" i="34" s="1"/>
  <c r="L46" i="34"/>
  <c r="N73" i="34" s="1"/>
  <c r="N78" i="34" s="1"/>
  <c r="O28" i="34"/>
  <c r="N28" i="34"/>
  <c r="M28" i="34"/>
  <c r="L28" i="34"/>
  <c r="P27" i="34"/>
  <c r="P26" i="34"/>
  <c r="D60" i="34"/>
  <c r="F88" i="34" s="1"/>
  <c r="F90" i="34" s="1"/>
  <c r="C5" i="34"/>
  <c r="C6" i="34"/>
  <c r="C7" i="34"/>
  <c r="C8" i="34"/>
  <c r="C9" i="34"/>
  <c r="C10" i="34"/>
  <c r="C4" i="34"/>
  <c r="B4" i="34"/>
  <c r="B5" i="34"/>
  <c r="B6" i="34"/>
  <c r="B7" i="34"/>
  <c r="B8" i="34"/>
  <c r="B9" i="34"/>
  <c r="B10" i="34"/>
  <c r="D46" i="34"/>
  <c r="F73" i="34" s="1"/>
  <c r="F78" i="34" s="1"/>
  <c r="G28" i="34"/>
  <c r="F28" i="34"/>
  <c r="E28" i="34"/>
  <c r="D28" i="34"/>
  <c r="H27" i="34"/>
  <c r="H26" i="34"/>
  <c r="V94" i="34" l="1"/>
  <c r="N94" i="34"/>
  <c r="F92" i="34"/>
  <c r="F94" i="34"/>
  <c r="S36" i="34"/>
  <c r="F69" i="34"/>
  <c r="H69" i="34" s="1"/>
  <c r="V69" i="34"/>
  <c r="X69" i="34" s="1"/>
  <c r="N69" i="34"/>
  <c r="P69" i="34" s="1"/>
  <c r="B35" i="34"/>
  <c r="X68" i="34"/>
  <c r="N68" i="34"/>
  <c r="E68" i="34"/>
  <c r="V68" i="34"/>
  <c r="P68" i="34"/>
  <c r="O68" i="34"/>
  <c r="W68" i="34"/>
  <c r="M68" i="34"/>
  <c r="F68" i="34"/>
  <c r="H68" i="34"/>
  <c r="U68" i="34"/>
  <c r="G68" i="34"/>
  <c r="L49" i="34"/>
  <c r="T49" i="34"/>
  <c r="X28" i="34"/>
  <c r="L40" i="34"/>
  <c r="T40" i="34"/>
  <c r="B39" i="34"/>
  <c r="D40" i="34"/>
  <c r="B48" i="34"/>
  <c r="D49" i="34"/>
  <c r="B31" i="34"/>
  <c r="K32" i="34"/>
  <c r="C32" i="34"/>
  <c r="S32" i="34"/>
  <c r="P28" i="34"/>
  <c r="K36" i="34"/>
  <c r="C36" i="34"/>
  <c r="J26" i="34"/>
  <c r="B26" i="34"/>
  <c r="H28" i="34"/>
  <c r="E150" i="35" l="1"/>
  <c r="E153" i="35" s="1"/>
  <c r="F150" i="35"/>
  <c r="X41" i="30"/>
  <c r="BQ39" i="33" s="1"/>
  <c r="BQ40" i="33" s="1"/>
  <c r="BQ42" i="33"/>
  <c r="AR36" i="31"/>
  <c r="AH36" i="31"/>
  <c r="AC36" i="31"/>
  <c r="X36" i="31"/>
  <c r="AT31" i="31"/>
  <c r="E24" i="17"/>
  <c r="D46" i="17"/>
  <c r="C46" i="17"/>
  <c r="E46" i="17" s="1"/>
  <c r="E45" i="17"/>
  <c r="E44" i="17"/>
  <c r="E43" i="17"/>
  <c r="E42" i="17"/>
  <c r="E41" i="17"/>
  <c r="E40" i="17"/>
  <c r="D35" i="17"/>
  <c r="C35" i="17"/>
  <c r="E34" i="17"/>
  <c r="E33" i="17"/>
  <c r="E32" i="17"/>
  <c r="E31" i="17"/>
  <c r="T16" i="30" l="1"/>
  <c r="V70" i="34"/>
  <c r="U59" i="34"/>
  <c r="U55" i="34"/>
  <c r="U51" i="34"/>
  <c r="U45" i="34"/>
  <c r="T37" i="34"/>
  <c r="U52" i="34"/>
  <c r="U58" i="34"/>
  <c r="U54" i="34"/>
  <c r="U42" i="34"/>
  <c r="U41" i="34"/>
  <c r="U46" i="34" s="1"/>
  <c r="U56" i="34"/>
  <c r="T33" i="34"/>
  <c r="U57" i="34"/>
  <c r="U53" i="34"/>
  <c r="U43" i="34"/>
  <c r="U44" i="34"/>
  <c r="BQ43" i="33"/>
  <c r="X39" i="30"/>
  <c r="AT33" i="31" s="1"/>
  <c r="AT34" i="31" s="1"/>
  <c r="E35" i="17"/>
  <c r="AG71" i="16"/>
  <c r="AG70" i="16"/>
  <c r="AG69" i="16"/>
  <c r="AG68" i="16"/>
  <c r="AG67" i="16"/>
  <c r="AG66" i="16"/>
  <c r="AG65" i="16"/>
  <c r="AG64" i="16"/>
  <c r="AG63" i="16"/>
  <c r="AG62" i="16"/>
  <c r="AG61" i="16"/>
  <c r="AG60" i="16"/>
  <c r="AG59" i="16"/>
  <c r="AC52" i="16"/>
  <c r="AD52" i="16"/>
  <c r="AE52" i="16"/>
  <c r="AF52" i="16"/>
  <c r="R52" i="16"/>
  <c r="K33" i="19"/>
  <c r="L33" i="19" s="1"/>
  <c r="AC72" i="16"/>
  <c r="AD72" i="16"/>
  <c r="I40" i="30" s="1"/>
  <c r="AE72" i="16"/>
  <c r="AF72" i="16"/>
  <c r="AH72" i="16"/>
  <c r="AE57" i="16"/>
  <c r="AF57" i="16"/>
  <c r="I37" i="30"/>
  <c r="AD54" i="16" s="1"/>
  <c r="AD55" i="16" s="1"/>
  <c r="AG15" i="16"/>
  <c r="AG16" i="16"/>
  <c r="AG17" i="16"/>
  <c r="AG18" i="16"/>
  <c r="AG19" i="16"/>
  <c r="AG20" i="16"/>
  <c r="AG21" i="16"/>
  <c r="AG22" i="16"/>
  <c r="AG23" i="16"/>
  <c r="AG24" i="16"/>
  <c r="AG25" i="16"/>
  <c r="AG26" i="16"/>
  <c r="AG27" i="16"/>
  <c r="AG28" i="16"/>
  <c r="AG29" i="16"/>
  <c r="AG30" i="16"/>
  <c r="AG31" i="16"/>
  <c r="AG32" i="16"/>
  <c r="AG33" i="16"/>
  <c r="AG34" i="16"/>
  <c r="AG35" i="16"/>
  <c r="AG36" i="16"/>
  <c r="AG37" i="16"/>
  <c r="AG38" i="16"/>
  <c r="AG39" i="16"/>
  <c r="AG40" i="16"/>
  <c r="AG41" i="16"/>
  <c r="AG42" i="16"/>
  <c r="AG43" i="16"/>
  <c r="AG44" i="16"/>
  <c r="AG45" i="16"/>
  <c r="AG46" i="16"/>
  <c r="AG47" i="16"/>
  <c r="AG48" i="16"/>
  <c r="AG49" i="16"/>
  <c r="AG50" i="16"/>
  <c r="AG51" i="16"/>
  <c r="AG14" i="16"/>
  <c r="AG10" i="16"/>
  <c r="AG57" i="16" s="1"/>
  <c r="AD10" i="16"/>
  <c r="AD57" i="16" s="1"/>
  <c r="AG72" i="16" l="1"/>
  <c r="T40" i="30" s="1"/>
  <c r="U73" i="34"/>
  <c r="U76" i="34"/>
  <c r="U75" i="34"/>
  <c r="U88" i="34"/>
  <c r="U90" i="34" s="1"/>
  <c r="U92" i="34" s="1"/>
  <c r="U60" i="34"/>
  <c r="Q16" i="30"/>
  <c r="N70" i="34"/>
  <c r="M55" i="34"/>
  <c r="M59" i="34"/>
  <c r="M44" i="34"/>
  <c r="L33" i="34"/>
  <c r="M51" i="34"/>
  <c r="M45" i="34"/>
  <c r="M57" i="34"/>
  <c r="L37" i="34"/>
  <c r="M52" i="34"/>
  <c r="M56" i="34"/>
  <c r="M60" i="34" s="1"/>
  <c r="M42" i="34"/>
  <c r="M58" i="34"/>
  <c r="M53" i="34"/>
  <c r="M41" i="34"/>
  <c r="M46" i="34" s="1"/>
  <c r="M54" i="34"/>
  <c r="M43" i="34"/>
  <c r="AD74" i="16"/>
  <c r="AD75" i="16" s="1"/>
  <c r="AG702" i="6"/>
  <c r="AG714" i="6" s="1"/>
  <c r="AG74" i="16"/>
  <c r="AG75" i="16" s="1"/>
  <c r="AS702" i="6"/>
  <c r="AS714" i="6" s="1"/>
  <c r="AV702" i="6"/>
  <c r="AV714" i="6" s="1"/>
  <c r="Q40" i="30"/>
  <c r="Q37" i="30"/>
  <c r="AF74" i="16"/>
  <c r="AF75" i="16" s="1"/>
  <c r="BL42" i="33"/>
  <c r="BB42" i="33"/>
  <c r="AH42" i="33"/>
  <c r="BM37" i="33"/>
  <c r="BL36" i="33"/>
  <c r="BL35" i="33"/>
  <c r="BL34" i="33"/>
  <c r="BL33" i="33"/>
  <c r="BL32" i="33"/>
  <c r="BL31" i="33"/>
  <c r="BL30" i="33"/>
  <c r="BL29" i="33"/>
  <c r="BL28" i="33"/>
  <c r="BL27" i="33"/>
  <c r="BL26" i="33"/>
  <c r="BL25" i="33"/>
  <c r="BL24" i="33"/>
  <c r="BL23" i="33"/>
  <c r="BL22" i="33"/>
  <c r="BL21" i="33"/>
  <c r="BL20" i="33"/>
  <c r="BL19" i="33"/>
  <c r="BL18" i="33"/>
  <c r="BL17" i="33"/>
  <c r="BL16" i="33"/>
  <c r="BL15" i="33"/>
  <c r="BL14" i="33"/>
  <c r="BL13" i="33"/>
  <c r="BL12" i="33"/>
  <c r="BC37" i="33"/>
  <c r="BB36" i="33"/>
  <c r="BB35" i="33"/>
  <c r="BB34" i="33"/>
  <c r="BB33" i="33"/>
  <c r="BB32" i="33"/>
  <c r="BB31" i="33"/>
  <c r="BB30" i="33"/>
  <c r="BB29" i="33"/>
  <c r="BB28" i="33"/>
  <c r="BB27" i="33"/>
  <c r="BB26" i="33"/>
  <c r="BB25" i="33"/>
  <c r="BB24" i="33"/>
  <c r="BB23" i="33"/>
  <c r="BB22" i="33"/>
  <c r="BB21" i="33"/>
  <c r="BB20" i="33"/>
  <c r="BB19" i="33"/>
  <c r="BB18" i="33"/>
  <c r="BB17" i="33"/>
  <c r="BB16" i="33"/>
  <c r="BB15" i="33"/>
  <c r="BB14" i="33"/>
  <c r="BB13" i="33"/>
  <c r="BB12" i="33"/>
  <c r="AS37" i="33"/>
  <c r="AR36" i="33"/>
  <c r="AR35" i="33"/>
  <c r="AR34" i="33"/>
  <c r="AR33" i="33"/>
  <c r="AR32" i="33"/>
  <c r="AR31" i="33"/>
  <c r="AR30" i="33"/>
  <c r="AR29" i="33"/>
  <c r="AR28" i="33"/>
  <c r="AR27" i="33"/>
  <c r="AR26" i="33"/>
  <c r="AR25" i="33"/>
  <c r="AR24" i="33"/>
  <c r="AR23" i="33"/>
  <c r="AR22" i="33"/>
  <c r="AR21" i="33"/>
  <c r="AR20" i="33"/>
  <c r="AR19" i="33"/>
  <c r="AR18" i="33"/>
  <c r="AR17" i="33"/>
  <c r="AR16" i="33"/>
  <c r="AR15" i="33"/>
  <c r="AR14" i="33"/>
  <c r="AR13" i="33"/>
  <c r="AR12" i="33"/>
  <c r="G13" i="33"/>
  <c r="G14" i="33"/>
  <c r="G15" i="33"/>
  <c r="G16" i="33"/>
  <c r="G17" i="33"/>
  <c r="G18" i="33"/>
  <c r="G19" i="33"/>
  <c r="G20" i="33"/>
  <c r="G21" i="33"/>
  <c r="G22" i="33"/>
  <c r="G23" i="33"/>
  <c r="G24" i="33"/>
  <c r="G25" i="33"/>
  <c r="G26" i="33"/>
  <c r="G27" i="33"/>
  <c r="G28" i="33"/>
  <c r="G29" i="33"/>
  <c r="G30" i="33"/>
  <c r="G31" i="33"/>
  <c r="G32" i="33"/>
  <c r="G33" i="33"/>
  <c r="G34" i="33"/>
  <c r="G35" i="33"/>
  <c r="G36" i="33"/>
  <c r="K122" i="6"/>
  <c r="K123" i="6" s="1"/>
  <c r="K584" i="6" s="1"/>
  <c r="K696" i="6" s="1"/>
  <c r="M122" i="6"/>
  <c r="M123" i="6" s="1"/>
  <c r="M584" i="6" s="1"/>
  <c r="M696" i="6" s="1"/>
  <c r="N122" i="6"/>
  <c r="N123" i="6" s="1"/>
  <c r="N584" i="6" s="1"/>
  <c r="N696" i="6" s="1"/>
  <c r="P122" i="6"/>
  <c r="P123" i="6" s="1"/>
  <c r="P584" i="6" s="1"/>
  <c r="P696" i="6" s="1"/>
  <c r="Q122" i="6"/>
  <c r="Q123" i="6" s="1"/>
  <c r="Q584" i="6" s="1"/>
  <c r="Q696" i="6" s="1"/>
  <c r="S122" i="6"/>
  <c r="S123" i="6" s="1"/>
  <c r="S584" i="6" s="1"/>
  <c r="S696" i="6" s="1"/>
  <c r="T122" i="6"/>
  <c r="T123" i="6" s="1"/>
  <c r="T584" i="6" s="1"/>
  <c r="T696" i="6" s="1"/>
  <c r="V122" i="6"/>
  <c r="V123" i="6" s="1"/>
  <c r="V584" i="6" s="1"/>
  <c r="V696" i="6" s="1"/>
  <c r="W122" i="6"/>
  <c r="W123" i="6" s="1"/>
  <c r="W584" i="6" s="1"/>
  <c r="W696" i="6" s="1"/>
  <c r="AA122" i="6"/>
  <c r="AB122" i="6"/>
  <c r="AE122" i="6"/>
  <c r="AF122" i="6"/>
  <c r="AI122" i="6"/>
  <c r="AJ122" i="6"/>
  <c r="AM122" i="6"/>
  <c r="AN122" i="6"/>
  <c r="AQ122" i="6"/>
  <c r="AR122" i="6"/>
  <c r="J122" i="6"/>
  <c r="F122" i="6"/>
  <c r="AU121" i="6"/>
  <c r="AT121" i="6"/>
  <c r="AS121" i="6"/>
  <c r="AO121" i="6"/>
  <c r="AK121" i="6"/>
  <c r="AG121" i="6"/>
  <c r="AC121" i="6"/>
  <c r="X121" i="6"/>
  <c r="U121" i="6"/>
  <c r="R121" i="6"/>
  <c r="O121" i="6"/>
  <c r="L121" i="6"/>
  <c r="AU120" i="6"/>
  <c r="AT120" i="6"/>
  <c r="AS120" i="6"/>
  <c r="AO120" i="6"/>
  <c r="AK120" i="6"/>
  <c r="AG120" i="6"/>
  <c r="AC120" i="6"/>
  <c r="X120" i="6"/>
  <c r="U120" i="6"/>
  <c r="R120" i="6"/>
  <c r="O120" i="6"/>
  <c r="L120" i="6"/>
  <c r="AU119" i="6"/>
  <c r="AT119" i="6"/>
  <c r="AS119" i="6"/>
  <c r="AO119" i="6"/>
  <c r="AK119" i="6"/>
  <c r="AG119" i="6"/>
  <c r="AC119" i="6"/>
  <c r="X119" i="6"/>
  <c r="U119" i="6"/>
  <c r="R119" i="6"/>
  <c r="O119" i="6"/>
  <c r="L119" i="6"/>
  <c r="AU118" i="6"/>
  <c r="AT118" i="6"/>
  <c r="AS118" i="6"/>
  <c r="AO118" i="6"/>
  <c r="AK118" i="6"/>
  <c r="AG118" i="6"/>
  <c r="AC118" i="6"/>
  <c r="X118" i="6"/>
  <c r="U118" i="6"/>
  <c r="R118" i="6"/>
  <c r="O118" i="6"/>
  <c r="L118" i="6"/>
  <c r="AU117" i="6"/>
  <c r="AT117" i="6"/>
  <c r="AS117" i="6"/>
  <c r="AO117" i="6"/>
  <c r="AK117" i="6"/>
  <c r="AG117" i="6"/>
  <c r="AC117" i="6"/>
  <c r="X117" i="6"/>
  <c r="U117" i="6"/>
  <c r="R117" i="6"/>
  <c r="O117" i="6"/>
  <c r="L117" i="6"/>
  <c r="AU116" i="6"/>
  <c r="AT116" i="6"/>
  <c r="AS116" i="6"/>
  <c r="AO116" i="6"/>
  <c r="AK116" i="6"/>
  <c r="AG116" i="6"/>
  <c r="AC116" i="6"/>
  <c r="X116" i="6"/>
  <c r="U116" i="6"/>
  <c r="R116" i="6"/>
  <c r="O116" i="6"/>
  <c r="L116" i="6"/>
  <c r="AU115" i="6"/>
  <c r="AT115" i="6"/>
  <c r="AS115" i="6"/>
  <c r="AO115" i="6"/>
  <c r="AK115" i="6"/>
  <c r="AG115" i="6"/>
  <c r="AC115" i="6"/>
  <c r="X115" i="6"/>
  <c r="U115" i="6"/>
  <c r="R115" i="6"/>
  <c r="O115" i="6"/>
  <c r="L115" i="6"/>
  <c r="AU114" i="6"/>
  <c r="AT114" i="6"/>
  <c r="AS114" i="6"/>
  <c r="AO114" i="6"/>
  <c r="AK114" i="6"/>
  <c r="AG114" i="6"/>
  <c r="AC114" i="6"/>
  <c r="X114" i="6"/>
  <c r="U114" i="6"/>
  <c r="R114" i="6"/>
  <c r="O114" i="6"/>
  <c r="L114" i="6"/>
  <c r="AU113" i="6"/>
  <c r="AT113" i="6"/>
  <c r="AS113" i="6"/>
  <c r="AO113" i="6"/>
  <c r="AK113" i="6"/>
  <c r="AG113" i="6"/>
  <c r="AC113" i="6"/>
  <c r="X113" i="6"/>
  <c r="U113" i="6"/>
  <c r="R113" i="6"/>
  <c r="O113" i="6"/>
  <c r="L113" i="6"/>
  <c r="AU112" i="6"/>
  <c r="AT112" i="6"/>
  <c r="AS112" i="6"/>
  <c r="AO112" i="6"/>
  <c r="AK112" i="6"/>
  <c r="AG112" i="6"/>
  <c r="AC112" i="6"/>
  <c r="X112" i="6"/>
  <c r="U112" i="6"/>
  <c r="R112" i="6"/>
  <c r="O112" i="6"/>
  <c r="L112" i="6"/>
  <c r="AU111" i="6"/>
  <c r="AT111" i="6"/>
  <c r="AS111" i="6"/>
  <c r="AO111" i="6"/>
  <c r="AK111" i="6"/>
  <c r="AG111" i="6"/>
  <c r="AC111" i="6"/>
  <c r="X111" i="6"/>
  <c r="U111" i="6"/>
  <c r="R111" i="6"/>
  <c r="O111" i="6"/>
  <c r="L111" i="6"/>
  <c r="AU110" i="6"/>
  <c r="AT110" i="6"/>
  <c r="AS110" i="6"/>
  <c r="AO110" i="6"/>
  <c r="AK110" i="6"/>
  <c r="AG110" i="6"/>
  <c r="AC110" i="6"/>
  <c r="X110" i="6"/>
  <c r="U110" i="6"/>
  <c r="R110" i="6"/>
  <c r="O110" i="6"/>
  <c r="L110" i="6"/>
  <c r="X109" i="6"/>
  <c r="U109" i="6"/>
  <c r="R109" i="6"/>
  <c r="O109" i="6"/>
  <c r="L109" i="6"/>
  <c r="X108" i="6"/>
  <c r="U108" i="6"/>
  <c r="R108" i="6"/>
  <c r="O108" i="6"/>
  <c r="L108" i="6"/>
  <c r="AU107" i="6"/>
  <c r="AT107" i="6"/>
  <c r="AS107" i="6"/>
  <c r="AO107" i="6"/>
  <c r="AK107" i="6"/>
  <c r="AG107" i="6"/>
  <c r="AC107" i="6"/>
  <c r="X107" i="6"/>
  <c r="U107" i="6"/>
  <c r="R107" i="6"/>
  <c r="O107" i="6"/>
  <c r="L107" i="6"/>
  <c r="AU106" i="6"/>
  <c r="AT106" i="6"/>
  <c r="AS106" i="6"/>
  <c r="AO106" i="6"/>
  <c r="AK106" i="6"/>
  <c r="AG106" i="6"/>
  <c r="AC106" i="6"/>
  <c r="X106" i="6"/>
  <c r="U106" i="6"/>
  <c r="R106" i="6"/>
  <c r="O106" i="6"/>
  <c r="L106" i="6"/>
  <c r="AR104" i="6"/>
  <c r="AQ104" i="6"/>
  <c r="AN104" i="6"/>
  <c r="AM104" i="6"/>
  <c r="AJ104" i="6"/>
  <c r="AI104" i="6"/>
  <c r="AF104" i="6"/>
  <c r="AE104" i="6"/>
  <c r="AB104" i="6"/>
  <c r="AA104" i="6"/>
  <c r="J104" i="6"/>
  <c r="F104" i="6"/>
  <c r="AU103" i="6"/>
  <c r="AT103" i="6"/>
  <c r="AS103" i="6"/>
  <c r="AO103" i="6"/>
  <c r="AK103" i="6"/>
  <c r="AG103" i="6"/>
  <c r="AC103" i="6"/>
  <c r="X103" i="6"/>
  <c r="U103" i="6"/>
  <c r="R103" i="6"/>
  <c r="O103" i="6"/>
  <c r="L103" i="6"/>
  <c r="AU102" i="6"/>
  <c r="AT102" i="6"/>
  <c r="AS102" i="6"/>
  <c r="AO102" i="6"/>
  <c r="AK102" i="6"/>
  <c r="AG102" i="6"/>
  <c r="AC102" i="6"/>
  <c r="X102" i="6"/>
  <c r="U102" i="6"/>
  <c r="R102" i="6"/>
  <c r="O102" i="6"/>
  <c r="L102" i="6"/>
  <c r="AU101" i="6"/>
  <c r="AT101" i="6"/>
  <c r="AS101" i="6"/>
  <c r="AO101" i="6"/>
  <c r="AK101" i="6"/>
  <c r="AG101" i="6"/>
  <c r="AC101" i="6"/>
  <c r="X101" i="6"/>
  <c r="U101" i="6"/>
  <c r="R101" i="6"/>
  <c r="O101" i="6"/>
  <c r="L101" i="6"/>
  <c r="AU100" i="6"/>
  <c r="AT100" i="6"/>
  <c r="AS100" i="6"/>
  <c r="AO100" i="6"/>
  <c r="AK100" i="6"/>
  <c r="AG100" i="6"/>
  <c r="AC100" i="6"/>
  <c r="X100" i="6"/>
  <c r="U100" i="6"/>
  <c r="R100" i="6"/>
  <c r="O100" i="6"/>
  <c r="L100" i="6"/>
  <c r="AU99" i="6"/>
  <c r="AT99" i="6"/>
  <c r="AS99" i="6"/>
  <c r="AO99" i="6"/>
  <c r="AK99" i="6"/>
  <c r="AG99" i="6"/>
  <c r="AC99" i="6"/>
  <c r="X99" i="6"/>
  <c r="U99" i="6"/>
  <c r="R99" i="6"/>
  <c r="O99" i="6"/>
  <c r="L99" i="6"/>
  <c r="AU98" i="6"/>
  <c r="AT98" i="6"/>
  <c r="AS98" i="6"/>
  <c r="AO98" i="6"/>
  <c r="AK98" i="6"/>
  <c r="AG98" i="6"/>
  <c r="AC98" i="6"/>
  <c r="X98" i="6"/>
  <c r="U98" i="6"/>
  <c r="R98" i="6"/>
  <c r="O98" i="6"/>
  <c r="L98" i="6"/>
  <c r="AU97" i="6"/>
  <c r="AT97" i="6"/>
  <c r="AS97" i="6"/>
  <c r="AO97" i="6"/>
  <c r="AK97" i="6"/>
  <c r="AG97" i="6"/>
  <c r="AC97" i="6"/>
  <c r="X97" i="6"/>
  <c r="U97" i="6"/>
  <c r="R97" i="6"/>
  <c r="O97" i="6"/>
  <c r="L97" i="6"/>
  <c r="AU96" i="6"/>
  <c r="AT96" i="6"/>
  <c r="AS96" i="6"/>
  <c r="AO96" i="6"/>
  <c r="AK96" i="6"/>
  <c r="AG96" i="6"/>
  <c r="AC96" i="6"/>
  <c r="X96" i="6"/>
  <c r="U96" i="6"/>
  <c r="R96" i="6"/>
  <c r="O96" i="6"/>
  <c r="L96" i="6"/>
  <c r="AU95" i="6"/>
  <c r="AT95" i="6"/>
  <c r="AS95" i="6"/>
  <c r="AO95" i="6"/>
  <c r="AK95" i="6"/>
  <c r="AG95" i="6"/>
  <c r="AC95" i="6"/>
  <c r="X95" i="6"/>
  <c r="U95" i="6"/>
  <c r="R95" i="6"/>
  <c r="O95" i="6"/>
  <c r="L95" i="6"/>
  <c r="AU94" i="6"/>
  <c r="AT94" i="6"/>
  <c r="AS94" i="6"/>
  <c r="AO94" i="6"/>
  <c r="AK94" i="6"/>
  <c r="AG94" i="6"/>
  <c r="AC94" i="6"/>
  <c r="X94" i="6"/>
  <c r="U94" i="6"/>
  <c r="R94" i="6"/>
  <c r="O94" i="6"/>
  <c r="L94" i="6"/>
  <c r="AU93" i="6"/>
  <c r="AT93" i="6"/>
  <c r="AS93" i="6"/>
  <c r="AO93" i="6"/>
  <c r="AK93" i="6"/>
  <c r="AG93" i="6"/>
  <c r="AC93" i="6"/>
  <c r="X93" i="6"/>
  <c r="U93" i="6"/>
  <c r="R93" i="6"/>
  <c r="O93" i="6"/>
  <c r="L93" i="6"/>
  <c r="AU92" i="6"/>
  <c r="AT92" i="6"/>
  <c r="AS92" i="6"/>
  <c r="AO92" i="6"/>
  <c r="AK92" i="6"/>
  <c r="AG92" i="6"/>
  <c r="AC92" i="6"/>
  <c r="X92" i="6"/>
  <c r="U92" i="6"/>
  <c r="R92" i="6"/>
  <c r="O92" i="6"/>
  <c r="L92" i="6"/>
  <c r="AU91" i="6"/>
  <c r="AT91" i="6"/>
  <c r="AS91" i="6"/>
  <c r="AO91" i="6"/>
  <c r="AK91" i="6"/>
  <c r="AG91" i="6"/>
  <c r="AC91" i="6"/>
  <c r="X91" i="6"/>
  <c r="U91" i="6"/>
  <c r="R91" i="6"/>
  <c r="O91" i="6"/>
  <c r="L91" i="6"/>
  <c r="X90" i="6"/>
  <c r="U90" i="6"/>
  <c r="R90" i="6"/>
  <c r="O90" i="6"/>
  <c r="L90" i="6"/>
  <c r="AU89" i="6"/>
  <c r="AT89" i="6"/>
  <c r="AS89" i="6"/>
  <c r="AO89" i="6"/>
  <c r="AK89" i="6"/>
  <c r="AG89" i="6"/>
  <c r="AC89" i="6"/>
  <c r="X89" i="6"/>
  <c r="U89" i="6"/>
  <c r="R89" i="6"/>
  <c r="O89" i="6"/>
  <c r="L89" i="6"/>
  <c r="AU88" i="6"/>
  <c r="AT88" i="6"/>
  <c r="AS88" i="6"/>
  <c r="AO88" i="6"/>
  <c r="AK88" i="6"/>
  <c r="AG88" i="6"/>
  <c r="AC88" i="6"/>
  <c r="X88" i="6"/>
  <c r="U88" i="6"/>
  <c r="R88" i="6"/>
  <c r="O88" i="6"/>
  <c r="L88" i="6"/>
  <c r="AR86" i="6"/>
  <c r="AQ86" i="6"/>
  <c r="AN86" i="6"/>
  <c r="AM86" i="6"/>
  <c r="AJ86" i="6"/>
  <c r="AI86" i="6"/>
  <c r="AF86" i="6"/>
  <c r="AE86" i="6"/>
  <c r="AB86" i="6"/>
  <c r="AA86" i="6"/>
  <c r="J86" i="6"/>
  <c r="F86" i="6"/>
  <c r="AU85" i="6"/>
  <c r="AT85" i="6"/>
  <c r="AS85" i="6"/>
  <c r="AO85" i="6"/>
  <c r="AK85" i="6"/>
  <c r="AG85" i="6"/>
  <c r="AC85" i="6"/>
  <c r="X85" i="6"/>
  <c r="U85" i="6"/>
  <c r="R85" i="6"/>
  <c r="O85" i="6"/>
  <c r="L85" i="6"/>
  <c r="AU84" i="6"/>
  <c r="AT84" i="6"/>
  <c r="AS84" i="6"/>
  <c r="AO84" i="6"/>
  <c r="AK84" i="6"/>
  <c r="AG84" i="6"/>
  <c r="AC84" i="6"/>
  <c r="X84" i="6"/>
  <c r="U84" i="6"/>
  <c r="R84" i="6"/>
  <c r="O84" i="6"/>
  <c r="L84" i="6"/>
  <c r="AU83" i="6"/>
  <c r="AT83" i="6"/>
  <c r="AS83" i="6"/>
  <c r="AO83" i="6"/>
  <c r="AK83" i="6"/>
  <c r="AG83" i="6"/>
  <c r="AC83" i="6"/>
  <c r="X83" i="6"/>
  <c r="U83" i="6"/>
  <c r="R83" i="6"/>
  <c r="O83" i="6"/>
  <c r="L83" i="6"/>
  <c r="AU82" i="6"/>
  <c r="AT82" i="6"/>
  <c r="AS82" i="6"/>
  <c r="AO82" i="6"/>
  <c r="AK82" i="6"/>
  <c r="AG82" i="6"/>
  <c r="AC82" i="6"/>
  <c r="X82" i="6"/>
  <c r="U82" i="6"/>
  <c r="R82" i="6"/>
  <c r="O82" i="6"/>
  <c r="L82" i="6"/>
  <c r="AU81" i="6"/>
  <c r="AT81" i="6"/>
  <c r="AS81" i="6"/>
  <c r="AO81" i="6"/>
  <c r="AK81" i="6"/>
  <c r="AG81" i="6"/>
  <c r="AC81" i="6"/>
  <c r="X81" i="6"/>
  <c r="U81" i="6"/>
  <c r="R81" i="6"/>
  <c r="O81" i="6"/>
  <c r="L81" i="6"/>
  <c r="AU80" i="6"/>
  <c r="AT80" i="6"/>
  <c r="AS80" i="6"/>
  <c r="AO80" i="6"/>
  <c r="AK80" i="6"/>
  <c r="AG80" i="6"/>
  <c r="AC80" i="6"/>
  <c r="X80" i="6"/>
  <c r="U80" i="6"/>
  <c r="R80" i="6"/>
  <c r="O80" i="6"/>
  <c r="L80" i="6"/>
  <c r="AU79" i="6"/>
  <c r="AT79" i="6"/>
  <c r="AS79" i="6"/>
  <c r="AO79" i="6"/>
  <c r="AK79" i="6"/>
  <c r="AG79" i="6"/>
  <c r="AC79" i="6"/>
  <c r="X79" i="6"/>
  <c r="U79" i="6"/>
  <c r="R79" i="6"/>
  <c r="O79" i="6"/>
  <c r="L79" i="6"/>
  <c r="AU78" i="6"/>
  <c r="AT78" i="6"/>
  <c r="AS78" i="6"/>
  <c r="AO78" i="6"/>
  <c r="AK78" i="6"/>
  <c r="AG78" i="6"/>
  <c r="AC78" i="6"/>
  <c r="X78" i="6"/>
  <c r="U78" i="6"/>
  <c r="R78" i="6"/>
  <c r="O78" i="6"/>
  <c r="L78" i="6"/>
  <c r="AU77" i="6"/>
  <c r="AT77" i="6"/>
  <c r="AS77" i="6"/>
  <c r="AO77" i="6"/>
  <c r="AK77" i="6"/>
  <c r="AG77" i="6"/>
  <c r="AC77" i="6"/>
  <c r="X77" i="6"/>
  <c r="U77" i="6"/>
  <c r="R77" i="6"/>
  <c r="O77" i="6"/>
  <c r="L77" i="6"/>
  <c r="AU76" i="6"/>
  <c r="AT76" i="6"/>
  <c r="AS76" i="6"/>
  <c r="AO76" i="6"/>
  <c r="AK76" i="6"/>
  <c r="AG76" i="6"/>
  <c r="AC76" i="6"/>
  <c r="X76" i="6"/>
  <c r="U76" i="6"/>
  <c r="R76" i="6"/>
  <c r="O76" i="6"/>
  <c r="L76" i="6"/>
  <c r="AU75" i="6"/>
  <c r="AT75" i="6"/>
  <c r="AS75" i="6"/>
  <c r="AO75" i="6"/>
  <c r="AK75" i="6"/>
  <c r="AG75" i="6"/>
  <c r="AC75" i="6"/>
  <c r="X75" i="6"/>
  <c r="U75" i="6"/>
  <c r="R75" i="6"/>
  <c r="O75" i="6"/>
  <c r="L75" i="6"/>
  <c r="AU74" i="6"/>
  <c r="AT74" i="6"/>
  <c r="AS74" i="6"/>
  <c r="AO74" i="6"/>
  <c r="AK74" i="6"/>
  <c r="AG74" i="6"/>
  <c r="AC74" i="6"/>
  <c r="X74" i="6"/>
  <c r="U74" i="6"/>
  <c r="R74" i="6"/>
  <c r="O74" i="6"/>
  <c r="L74" i="6"/>
  <c r="AU73" i="6"/>
  <c r="AT73" i="6"/>
  <c r="AS73" i="6"/>
  <c r="AO73" i="6"/>
  <c r="AK73" i="6"/>
  <c r="AG73" i="6"/>
  <c r="AC73" i="6"/>
  <c r="X73" i="6"/>
  <c r="U73" i="6"/>
  <c r="R73" i="6"/>
  <c r="O73" i="6"/>
  <c r="L73" i="6"/>
  <c r="X72" i="6"/>
  <c r="U72" i="6"/>
  <c r="R72" i="6"/>
  <c r="O72" i="6"/>
  <c r="L72" i="6"/>
  <c r="AU71" i="6"/>
  <c r="AT71" i="6"/>
  <c r="AS71" i="6"/>
  <c r="AO71" i="6"/>
  <c r="AK71" i="6"/>
  <c r="AG71" i="6"/>
  <c r="AC71" i="6"/>
  <c r="X71" i="6"/>
  <c r="U71" i="6"/>
  <c r="R71" i="6"/>
  <c r="O71" i="6"/>
  <c r="L71" i="6"/>
  <c r="AU70" i="6"/>
  <c r="AT70" i="6"/>
  <c r="AS70" i="6"/>
  <c r="AO70" i="6"/>
  <c r="AK70" i="6"/>
  <c r="AG70" i="6"/>
  <c r="AC70" i="6"/>
  <c r="X70" i="6"/>
  <c r="U70" i="6"/>
  <c r="R70" i="6"/>
  <c r="O70" i="6"/>
  <c r="L70" i="6"/>
  <c r="AR68" i="6"/>
  <c r="AQ68" i="6"/>
  <c r="AN68" i="6"/>
  <c r="AM68" i="6"/>
  <c r="AJ68" i="6"/>
  <c r="AI68" i="6"/>
  <c r="AF68" i="6"/>
  <c r="AE68" i="6"/>
  <c r="AB68" i="6"/>
  <c r="AA68" i="6"/>
  <c r="J68" i="6"/>
  <c r="F68" i="6"/>
  <c r="AU67" i="6"/>
  <c r="AT67" i="6"/>
  <c r="AS67" i="6"/>
  <c r="AO67" i="6"/>
  <c r="AK67" i="6"/>
  <c r="AG67" i="6"/>
  <c r="AC67" i="6"/>
  <c r="X67" i="6"/>
  <c r="U67" i="6"/>
  <c r="R67" i="6"/>
  <c r="O67" i="6"/>
  <c r="L67" i="6"/>
  <c r="AU66" i="6"/>
  <c r="AT66" i="6"/>
  <c r="AS66" i="6"/>
  <c r="AO66" i="6"/>
  <c r="AK66" i="6"/>
  <c r="AG66" i="6"/>
  <c r="AC66" i="6"/>
  <c r="X66" i="6"/>
  <c r="U66" i="6"/>
  <c r="R66" i="6"/>
  <c r="O66" i="6"/>
  <c r="L66" i="6"/>
  <c r="AU65" i="6"/>
  <c r="AT65" i="6"/>
  <c r="AS65" i="6"/>
  <c r="AO65" i="6"/>
  <c r="AK65" i="6"/>
  <c r="AG65" i="6"/>
  <c r="AC65" i="6"/>
  <c r="X65" i="6"/>
  <c r="U65" i="6"/>
  <c r="R65" i="6"/>
  <c r="O65" i="6"/>
  <c r="L65" i="6"/>
  <c r="AU64" i="6"/>
  <c r="AT64" i="6"/>
  <c r="AS64" i="6"/>
  <c r="AO64" i="6"/>
  <c r="AK64" i="6"/>
  <c r="AG64" i="6"/>
  <c r="AC64" i="6"/>
  <c r="X64" i="6"/>
  <c r="U64" i="6"/>
  <c r="R64" i="6"/>
  <c r="O64" i="6"/>
  <c r="L64" i="6"/>
  <c r="AU63" i="6"/>
  <c r="AT63" i="6"/>
  <c r="AS63" i="6"/>
  <c r="AO63" i="6"/>
  <c r="AK63" i="6"/>
  <c r="AG63" i="6"/>
  <c r="AC63" i="6"/>
  <c r="X63" i="6"/>
  <c r="U63" i="6"/>
  <c r="R63" i="6"/>
  <c r="O63" i="6"/>
  <c r="L63" i="6"/>
  <c r="AU62" i="6"/>
  <c r="AT62" i="6"/>
  <c r="AS62" i="6"/>
  <c r="AO62" i="6"/>
  <c r="AK62" i="6"/>
  <c r="AG62" i="6"/>
  <c r="AC62" i="6"/>
  <c r="X62" i="6"/>
  <c r="U62" i="6"/>
  <c r="R62" i="6"/>
  <c r="O62" i="6"/>
  <c r="L62" i="6"/>
  <c r="AU61" i="6"/>
  <c r="AT61" i="6"/>
  <c r="AS61" i="6"/>
  <c r="AO61" i="6"/>
  <c r="AK61" i="6"/>
  <c r="AG61" i="6"/>
  <c r="AC61" i="6"/>
  <c r="X61" i="6"/>
  <c r="U61" i="6"/>
  <c r="R61" i="6"/>
  <c r="O61" i="6"/>
  <c r="L61" i="6"/>
  <c r="AU60" i="6"/>
  <c r="AT60" i="6"/>
  <c r="AS60" i="6"/>
  <c r="AO60" i="6"/>
  <c r="AK60" i="6"/>
  <c r="AG60" i="6"/>
  <c r="AC60" i="6"/>
  <c r="X60" i="6"/>
  <c r="U60" i="6"/>
  <c r="R60" i="6"/>
  <c r="O60" i="6"/>
  <c r="L60" i="6"/>
  <c r="AU59" i="6"/>
  <c r="AT59" i="6"/>
  <c r="AS59" i="6"/>
  <c r="AO59" i="6"/>
  <c r="AK59" i="6"/>
  <c r="AG59" i="6"/>
  <c r="AC59" i="6"/>
  <c r="X59" i="6"/>
  <c r="U59" i="6"/>
  <c r="R59" i="6"/>
  <c r="O59" i="6"/>
  <c r="L59" i="6"/>
  <c r="AU58" i="6"/>
  <c r="AT58" i="6"/>
  <c r="AS58" i="6"/>
  <c r="AO58" i="6"/>
  <c r="AK58" i="6"/>
  <c r="AG58" i="6"/>
  <c r="AC58" i="6"/>
  <c r="X58" i="6"/>
  <c r="U58" i="6"/>
  <c r="R58" i="6"/>
  <c r="O58" i="6"/>
  <c r="L58" i="6"/>
  <c r="AU57" i="6"/>
  <c r="AT57" i="6"/>
  <c r="AS57" i="6"/>
  <c r="AO57" i="6"/>
  <c r="AK57" i="6"/>
  <c r="AG57" i="6"/>
  <c r="AC57" i="6"/>
  <c r="X57" i="6"/>
  <c r="U57" i="6"/>
  <c r="R57" i="6"/>
  <c r="O57" i="6"/>
  <c r="L57" i="6"/>
  <c r="AU56" i="6"/>
  <c r="AT56" i="6"/>
  <c r="AS56" i="6"/>
  <c r="AO56" i="6"/>
  <c r="AK56" i="6"/>
  <c r="AG56" i="6"/>
  <c r="AC56" i="6"/>
  <c r="X56" i="6"/>
  <c r="U56" i="6"/>
  <c r="R56" i="6"/>
  <c r="O56" i="6"/>
  <c r="L56" i="6"/>
  <c r="AU55" i="6"/>
  <c r="AT55" i="6"/>
  <c r="AS55" i="6"/>
  <c r="AO55" i="6"/>
  <c r="AK55" i="6"/>
  <c r="AG55" i="6"/>
  <c r="AC55" i="6"/>
  <c r="X55" i="6"/>
  <c r="U55" i="6"/>
  <c r="R55" i="6"/>
  <c r="O55" i="6"/>
  <c r="L55" i="6"/>
  <c r="X54" i="6"/>
  <c r="U54" i="6"/>
  <c r="R54" i="6"/>
  <c r="O54" i="6"/>
  <c r="L54" i="6"/>
  <c r="AU53" i="6"/>
  <c r="AT53" i="6"/>
  <c r="AS53" i="6"/>
  <c r="AO53" i="6"/>
  <c r="AK53" i="6"/>
  <c r="AG53" i="6"/>
  <c r="AC53" i="6"/>
  <c r="X53" i="6"/>
  <c r="U53" i="6"/>
  <c r="R53" i="6"/>
  <c r="O53" i="6"/>
  <c r="L53" i="6"/>
  <c r="AU52" i="6"/>
  <c r="AT52" i="6"/>
  <c r="AS52" i="6"/>
  <c r="AO52" i="6"/>
  <c r="AK52" i="6"/>
  <c r="AG52" i="6"/>
  <c r="AC52" i="6"/>
  <c r="X52" i="6"/>
  <c r="U52" i="6"/>
  <c r="R52" i="6"/>
  <c r="O52" i="6"/>
  <c r="L52" i="6"/>
  <c r="AR50" i="6"/>
  <c r="AQ50" i="6"/>
  <c r="AN50" i="6"/>
  <c r="AM50" i="6"/>
  <c r="AJ50" i="6"/>
  <c r="AI50" i="6"/>
  <c r="AF50" i="6"/>
  <c r="AE50" i="6"/>
  <c r="AB50" i="6"/>
  <c r="AA50" i="6"/>
  <c r="J50" i="6"/>
  <c r="F50" i="6"/>
  <c r="AU49" i="6"/>
  <c r="AT49" i="6"/>
  <c r="AS49" i="6"/>
  <c r="AO49" i="6"/>
  <c r="AK49" i="6"/>
  <c r="AG49" i="6"/>
  <c r="AC49" i="6"/>
  <c r="X49" i="6"/>
  <c r="U49" i="6"/>
  <c r="R49" i="6"/>
  <c r="O49" i="6"/>
  <c r="L49" i="6"/>
  <c r="AU48" i="6"/>
  <c r="AT48" i="6"/>
  <c r="AS48" i="6"/>
  <c r="AO48" i="6"/>
  <c r="AK48" i="6"/>
  <c r="AG48" i="6"/>
  <c r="AC48" i="6"/>
  <c r="X48" i="6"/>
  <c r="U48" i="6"/>
  <c r="R48" i="6"/>
  <c r="O48" i="6"/>
  <c r="L48" i="6"/>
  <c r="AU47" i="6"/>
  <c r="AT47" i="6"/>
  <c r="AS47" i="6"/>
  <c r="AO47" i="6"/>
  <c r="AK47" i="6"/>
  <c r="AG47" i="6"/>
  <c r="AC47" i="6"/>
  <c r="X47" i="6"/>
  <c r="U47" i="6"/>
  <c r="R47" i="6"/>
  <c r="O47" i="6"/>
  <c r="L47" i="6"/>
  <c r="AU46" i="6"/>
  <c r="AT46" i="6"/>
  <c r="AS46" i="6"/>
  <c r="AO46" i="6"/>
  <c r="AK46" i="6"/>
  <c r="AG46" i="6"/>
  <c r="AC46" i="6"/>
  <c r="X46" i="6"/>
  <c r="U46" i="6"/>
  <c r="R46" i="6"/>
  <c r="O46" i="6"/>
  <c r="L46" i="6"/>
  <c r="AU45" i="6"/>
  <c r="AT45" i="6"/>
  <c r="AS45" i="6"/>
  <c r="AO45" i="6"/>
  <c r="AK45" i="6"/>
  <c r="AG45" i="6"/>
  <c r="AC45" i="6"/>
  <c r="X45" i="6"/>
  <c r="U45" i="6"/>
  <c r="R45" i="6"/>
  <c r="O45" i="6"/>
  <c r="L45" i="6"/>
  <c r="AU44" i="6"/>
  <c r="AT44" i="6"/>
  <c r="AS44" i="6"/>
  <c r="AO44" i="6"/>
  <c r="AK44" i="6"/>
  <c r="AG44" i="6"/>
  <c r="AC44" i="6"/>
  <c r="X44" i="6"/>
  <c r="U44" i="6"/>
  <c r="R44" i="6"/>
  <c r="O44" i="6"/>
  <c r="L44" i="6"/>
  <c r="AU43" i="6"/>
  <c r="AT43" i="6"/>
  <c r="AS43" i="6"/>
  <c r="AO43" i="6"/>
  <c r="AK43" i="6"/>
  <c r="AG43" i="6"/>
  <c r="AC43" i="6"/>
  <c r="X43" i="6"/>
  <c r="U43" i="6"/>
  <c r="R43" i="6"/>
  <c r="O43" i="6"/>
  <c r="L43" i="6"/>
  <c r="AU42" i="6"/>
  <c r="AT42" i="6"/>
  <c r="AS42" i="6"/>
  <c r="AO42" i="6"/>
  <c r="AK42" i="6"/>
  <c r="AG42" i="6"/>
  <c r="AC42" i="6"/>
  <c r="X42" i="6"/>
  <c r="U42" i="6"/>
  <c r="R42" i="6"/>
  <c r="O42" i="6"/>
  <c r="L42" i="6"/>
  <c r="AU41" i="6"/>
  <c r="AT41" i="6"/>
  <c r="AS41" i="6"/>
  <c r="AO41" i="6"/>
  <c r="AK41" i="6"/>
  <c r="AG41" i="6"/>
  <c r="AC41" i="6"/>
  <c r="X41" i="6"/>
  <c r="U41" i="6"/>
  <c r="R41" i="6"/>
  <c r="O41" i="6"/>
  <c r="L41" i="6"/>
  <c r="AU40" i="6"/>
  <c r="AT40" i="6"/>
  <c r="AS40" i="6"/>
  <c r="AO40" i="6"/>
  <c r="AK40" i="6"/>
  <c r="AG40" i="6"/>
  <c r="AC40" i="6"/>
  <c r="X40" i="6"/>
  <c r="U40" i="6"/>
  <c r="R40" i="6"/>
  <c r="O40" i="6"/>
  <c r="L40" i="6"/>
  <c r="AU39" i="6"/>
  <c r="AT39" i="6"/>
  <c r="AS39" i="6"/>
  <c r="AO39" i="6"/>
  <c r="AK39" i="6"/>
  <c r="AG39" i="6"/>
  <c r="AC39" i="6"/>
  <c r="X39" i="6"/>
  <c r="U39" i="6"/>
  <c r="R39" i="6"/>
  <c r="O39" i="6"/>
  <c r="L39" i="6"/>
  <c r="AU38" i="6"/>
  <c r="AT38" i="6"/>
  <c r="AS38" i="6"/>
  <c r="AO38" i="6"/>
  <c r="AK38" i="6"/>
  <c r="AG38" i="6"/>
  <c r="AC38" i="6"/>
  <c r="X38" i="6"/>
  <c r="U38" i="6"/>
  <c r="R38" i="6"/>
  <c r="O38" i="6"/>
  <c r="L38" i="6"/>
  <c r="AU37" i="6"/>
  <c r="AT37" i="6"/>
  <c r="AS37" i="6"/>
  <c r="AO37" i="6"/>
  <c r="AK37" i="6"/>
  <c r="AG37" i="6"/>
  <c r="AC37" i="6"/>
  <c r="X37" i="6"/>
  <c r="U37" i="6"/>
  <c r="R37" i="6"/>
  <c r="O37" i="6"/>
  <c r="L37" i="6"/>
  <c r="X36" i="6"/>
  <c r="U36" i="6"/>
  <c r="R36" i="6"/>
  <c r="O36" i="6"/>
  <c r="L36" i="6"/>
  <c r="AU35" i="6"/>
  <c r="AT35" i="6"/>
  <c r="AS35" i="6"/>
  <c r="AO35" i="6"/>
  <c r="AK35" i="6"/>
  <c r="AG35" i="6"/>
  <c r="AC35" i="6"/>
  <c r="X35" i="6"/>
  <c r="U35" i="6"/>
  <c r="R35" i="6"/>
  <c r="O35" i="6"/>
  <c r="L35" i="6"/>
  <c r="AU34" i="6"/>
  <c r="AT34" i="6"/>
  <c r="AS34" i="6"/>
  <c r="AO34" i="6"/>
  <c r="AK34" i="6"/>
  <c r="AG34" i="6"/>
  <c r="AC34" i="6"/>
  <c r="X34" i="6"/>
  <c r="U34" i="6"/>
  <c r="R34" i="6"/>
  <c r="O34" i="6"/>
  <c r="L34" i="6"/>
  <c r="AR14" i="31"/>
  <c r="AR15" i="31"/>
  <c r="AR16" i="31"/>
  <c r="AR17" i="31"/>
  <c r="AR18" i="31"/>
  <c r="AR19" i="31"/>
  <c r="AR20" i="31"/>
  <c r="AR21" i="31"/>
  <c r="AR22" i="31"/>
  <c r="AR23" i="31"/>
  <c r="AR24" i="31"/>
  <c r="AR25" i="31"/>
  <c r="AR26" i="31"/>
  <c r="AR27" i="31"/>
  <c r="AR28" i="31"/>
  <c r="AR29" i="31"/>
  <c r="AR30" i="31"/>
  <c r="AM14" i="31"/>
  <c r="AM15" i="31"/>
  <c r="AM16" i="31"/>
  <c r="AM17" i="31"/>
  <c r="AM18" i="31"/>
  <c r="AM19" i="31"/>
  <c r="AM20" i="31"/>
  <c r="AM21" i="31"/>
  <c r="AM22" i="31"/>
  <c r="AM23" i="31"/>
  <c r="AM24" i="31"/>
  <c r="AM25" i="31"/>
  <c r="AM26" i="31"/>
  <c r="AM27" i="31"/>
  <c r="AM28" i="31"/>
  <c r="AM29" i="31"/>
  <c r="AM30" i="31"/>
  <c r="AH14" i="31"/>
  <c r="AH15" i="31"/>
  <c r="AH16" i="31"/>
  <c r="AH17" i="31"/>
  <c r="AH18" i="31"/>
  <c r="AH19" i="31"/>
  <c r="AH20" i="31"/>
  <c r="AH21" i="31"/>
  <c r="AH22" i="31"/>
  <c r="AH23" i="31"/>
  <c r="AH24" i="31"/>
  <c r="AH25" i="31"/>
  <c r="AH26" i="31"/>
  <c r="AH27" i="31"/>
  <c r="AH28" i="31"/>
  <c r="AH29" i="31"/>
  <c r="AH30" i="31"/>
  <c r="AC14" i="31"/>
  <c r="AC15" i="31"/>
  <c r="AC16" i="31"/>
  <c r="AC17" i="31"/>
  <c r="AC18" i="31"/>
  <c r="AC19" i="31"/>
  <c r="AC20" i="31"/>
  <c r="AC21" i="31"/>
  <c r="AC22" i="31"/>
  <c r="AC23" i="31"/>
  <c r="AC24" i="31"/>
  <c r="AC25" i="31"/>
  <c r="AC26" i="31"/>
  <c r="AC27" i="31"/>
  <c r="AC28" i="31"/>
  <c r="AC29" i="31"/>
  <c r="AC30" i="31"/>
  <c r="X14" i="31"/>
  <c r="X15" i="31"/>
  <c r="X16" i="31"/>
  <c r="X17" i="31"/>
  <c r="X18" i="31"/>
  <c r="X19" i="31"/>
  <c r="X20" i="31"/>
  <c r="X21" i="31"/>
  <c r="X22" i="31"/>
  <c r="X23" i="31"/>
  <c r="X24" i="31"/>
  <c r="X25" i="31"/>
  <c r="X26" i="31"/>
  <c r="X27" i="31"/>
  <c r="X28" i="31"/>
  <c r="X29" i="31"/>
  <c r="X30" i="31"/>
  <c r="R14" i="31"/>
  <c r="R15" i="31"/>
  <c r="R16" i="31"/>
  <c r="R17" i="31"/>
  <c r="R18" i="31"/>
  <c r="R19" i="31"/>
  <c r="R20" i="31"/>
  <c r="R21" i="31"/>
  <c r="R22" i="31"/>
  <c r="R23" i="31"/>
  <c r="R24" i="31"/>
  <c r="R25" i="31"/>
  <c r="R26" i="31"/>
  <c r="R27" i="31"/>
  <c r="R28" i="31"/>
  <c r="R29" i="31"/>
  <c r="R30" i="31"/>
  <c r="O14" i="31"/>
  <c r="O15" i="31"/>
  <c r="O16" i="31"/>
  <c r="O17" i="31"/>
  <c r="O18" i="31"/>
  <c r="O19" i="31"/>
  <c r="O20" i="31"/>
  <c r="O21" i="31"/>
  <c r="O22" i="31"/>
  <c r="O23" i="31"/>
  <c r="O24" i="31"/>
  <c r="O25" i="31"/>
  <c r="O26" i="31"/>
  <c r="O27" i="31"/>
  <c r="O28" i="31"/>
  <c r="O29" i="31"/>
  <c r="O30" i="31"/>
  <c r="L14" i="31"/>
  <c r="L15" i="31"/>
  <c r="L16" i="31"/>
  <c r="L17" i="31"/>
  <c r="L18" i="31"/>
  <c r="L19" i="31"/>
  <c r="L20" i="31"/>
  <c r="L21" i="31"/>
  <c r="L22" i="31"/>
  <c r="L23" i="31"/>
  <c r="L24" i="31"/>
  <c r="L25" i="31"/>
  <c r="L26" i="31"/>
  <c r="L27" i="31"/>
  <c r="L28" i="31"/>
  <c r="L29" i="31"/>
  <c r="L30" i="31"/>
  <c r="AM36" i="31" s="1"/>
  <c r="I14" i="31"/>
  <c r="I15" i="31"/>
  <c r="I16" i="31"/>
  <c r="I17" i="31"/>
  <c r="I18" i="31"/>
  <c r="I19" i="31"/>
  <c r="I20" i="31"/>
  <c r="I21" i="31"/>
  <c r="I22" i="31"/>
  <c r="I23" i="31"/>
  <c r="I24" i="31"/>
  <c r="I25" i="31"/>
  <c r="I26" i="31"/>
  <c r="I27" i="31"/>
  <c r="I28" i="31"/>
  <c r="I29" i="31"/>
  <c r="I30" i="31"/>
  <c r="F14" i="31"/>
  <c r="F15" i="31"/>
  <c r="F16" i="31"/>
  <c r="F17" i="31"/>
  <c r="F18" i="31"/>
  <c r="F19" i="31"/>
  <c r="F20" i="31"/>
  <c r="F21" i="31"/>
  <c r="F22" i="31"/>
  <c r="F23" i="31"/>
  <c r="F24" i="31"/>
  <c r="F25" i="31"/>
  <c r="F26" i="31"/>
  <c r="F27" i="31"/>
  <c r="F28" i="31"/>
  <c r="F29" i="31"/>
  <c r="F30" i="31"/>
  <c r="AR42" i="31"/>
  <c r="AR41" i="31"/>
  <c r="AR40" i="31"/>
  <c r="AR39" i="31"/>
  <c r="AR38" i="31"/>
  <c r="AQ31" i="31"/>
  <c r="AP31" i="31"/>
  <c r="AO31" i="31"/>
  <c r="AR13" i="31"/>
  <c r="AM42" i="31"/>
  <c r="AM41" i="31"/>
  <c r="AM40" i="31"/>
  <c r="AM39" i="31"/>
  <c r="AM38" i="31"/>
  <c r="AL31" i="31"/>
  <c r="AK31" i="31"/>
  <c r="AJ31" i="31"/>
  <c r="AM13" i="31"/>
  <c r="AH42" i="31"/>
  <c r="AH41" i="31"/>
  <c r="AH40" i="31"/>
  <c r="AH39" i="31"/>
  <c r="AH38" i="31"/>
  <c r="AG31" i="31"/>
  <c r="AF31" i="31"/>
  <c r="AE31" i="31"/>
  <c r="AH13" i="31"/>
  <c r="AE40" i="30"/>
  <c r="AE28" i="30"/>
  <c r="AE29" i="30"/>
  <c r="AE30" i="30"/>
  <c r="AE27" i="30"/>
  <c r="U30" i="30"/>
  <c r="V30" i="30" s="1"/>
  <c r="U29" i="30"/>
  <c r="V29" i="30" s="1"/>
  <c r="U28" i="30"/>
  <c r="V28" i="30" s="1"/>
  <c r="U27" i="30"/>
  <c r="V27" i="30" s="1"/>
  <c r="R30" i="30"/>
  <c r="R29" i="30"/>
  <c r="R28" i="30"/>
  <c r="R27" i="30"/>
  <c r="N30" i="30"/>
  <c r="O30" i="30" s="1"/>
  <c r="N29" i="30"/>
  <c r="O29" i="30" s="1"/>
  <c r="N28" i="30"/>
  <c r="O28" i="30" s="1"/>
  <c r="N27" i="30"/>
  <c r="O27" i="30" s="1"/>
  <c r="J30" i="30"/>
  <c r="K30" i="30" s="1"/>
  <c r="J29" i="30"/>
  <c r="K29" i="30" s="1"/>
  <c r="J28" i="30"/>
  <c r="K28" i="30" s="1"/>
  <c r="J27" i="30"/>
  <c r="K27" i="30" s="1"/>
  <c r="G30" i="30"/>
  <c r="G29" i="30"/>
  <c r="G28" i="30"/>
  <c r="G27" i="30"/>
  <c r="L46" i="30"/>
  <c r="L32" i="30"/>
  <c r="W46" i="30"/>
  <c r="W32" i="30"/>
  <c r="AR37" i="33" l="1"/>
  <c r="BL37" i="33"/>
  <c r="BB37" i="33"/>
  <c r="S28" i="31"/>
  <c r="S20" i="31"/>
  <c r="U78" i="34"/>
  <c r="M76" i="34"/>
  <c r="M88" i="34"/>
  <c r="M90" i="34" s="1"/>
  <c r="M92" i="34" s="1"/>
  <c r="M75" i="34"/>
  <c r="M94" i="34"/>
  <c r="M73" i="34"/>
  <c r="M78" i="34" s="1"/>
  <c r="AE74" i="16"/>
  <c r="AE75" i="16" s="1"/>
  <c r="AO702" i="6"/>
  <c r="AO714" i="6" s="1"/>
  <c r="L50" i="6"/>
  <c r="X50" i="6"/>
  <c r="U68" i="6"/>
  <c r="R86" i="6"/>
  <c r="O104" i="6"/>
  <c r="L68" i="6"/>
  <c r="X68" i="6"/>
  <c r="U86" i="6"/>
  <c r="O50" i="6"/>
  <c r="R104" i="6"/>
  <c r="R68" i="6"/>
  <c r="O86" i="6"/>
  <c r="L104" i="6"/>
  <c r="X104" i="6"/>
  <c r="U122" i="6"/>
  <c r="U50" i="6"/>
  <c r="R50" i="6"/>
  <c r="O68" i="6"/>
  <c r="L86" i="6"/>
  <c r="X86" i="6"/>
  <c r="U104" i="6"/>
  <c r="AT122" i="6"/>
  <c r="AO104" i="6"/>
  <c r="AG68" i="6"/>
  <c r="AT68" i="6"/>
  <c r="AO86" i="6"/>
  <c r="AG104" i="6"/>
  <c r="AT104" i="6"/>
  <c r="L122" i="6"/>
  <c r="X122" i="6"/>
  <c r="AO122" i="6"/>
  <c r="O122" i="6"/>
  <c r="AG86" i="6"/>
  <c r="AT86" i="6"/>
  <c r="AC86" i="6"/>
  <c r="AS86" i="6"/>
  <c r="R122" i="6"/>
  <c r="AG122" i="6"/>
  <c r="AV107" i="6"/>
  <c r="Y109" i="6"/>
  <c r="AC122" i="6"/>
  <c r="AS122" i="6"/>
  <c r="Y111" i="6"/>
  <c r="Y113" i="6"/>
  <c r="Y115" i="6"/>
  <c r="Y117" i="6"/>
  <c r="Y119" i="6"/>
  <c r="AK122" i="6"/>
  <c r="AU122" i="6"/>
  <c r="AR43" i="31"/>
  <c r="AT43" i="31"/>
  <c r="X43" i="30" s="1"/>
  <c r="AT45" i="31" s="1"/>
  <c r="AM43" i="31"/>
  <c r="AH43" i="31"/>
  <c r="AR31" i="31"/>
  <c r="AM31" i="31"/>
  <c r="AH31" i="31"/>
  <c r="I39" i="30" s="1"/>
  <c r="S30" i="31"/>
  <c r="S26" i="31"/>
  <c r="S22" i="31"/>
  <c r="S18" i="31"/>
  <c r="S14" i="31"/>
  <c r="S29" i="31"/>
  <c r="S25" i="31"/>
  <c r="S21" i="31"/>
  <c r="S17" i="31"/>
  <c r="S27" i="31"/>
  <c r="S23" i="31"/>
  <c r="S19" i="31"/>
  <c r="S15" i="31"/>
  <c r="S24" i="31"/>
  <c r="S16" i="31"/>
  <c r="AE54" i="16"/>
  <c r="AE55" i="16" s="1"/>
  <c r="T37" i="30"/>
  <c r="AV110" i="6"/>
  <c r="AV111" i="6"/>
  <c r="AV113" i="6"/>
  <c r="AV114" i="6"/>
  <c r="AV115" i="6"/>
  <c r="AV121" i="6"/>
  <c r="AC68" i="6"/>
  <c r="AS68" i="6"/>
  <c r="AV89" i="6"/>
  <c r="Y91" i="6"/>
  <c r="AC104" i="6"/>
  <c r="AS104" i="6"/>
  <c r="Y93" i="6"/>
  <c r="Y95" i="6"/>
  <c r="Y97" i="6"/>
  <c r="Y99" i="6"/>
  <c r="Y101" i="6"/>
  <c r="Y108" i="6"/>
  <c r="AV117" i="6"/>
  <c r="AV118" i="6"/>
  <c r="AV119" i="6"/>
  <c r="AK104" i="6"/>
  <c r="AU104" i="6"/>
  <c r="Y107" i="6"/>
  <c r="Y110" i="6"/>
  <c r="Y112" i="6"/>
  <c r="AV112" i="6"/>
  <c r="Y114" i="6"/>
  <c r="Y116" i="6"/>
  <c r="AV116" i="6"/>
  <c r="Y118" i="6"/>
  <c r="Y120" i="6"/>
  <c r="AV120" i="6"/>
  <c r="Y121" i="6"/>
  <c r="AV91" i="6"/>
  <c r="AV92" i="6"/>
  <c r="AV93" i="6"/>
  <c r="AV95" i="6"/>
  <c r="AV96" i="6"/>
  <c r="AV97" i="6"/>
  <c r="AV99" i="6"/>
  <c r="AV100" i="6"/>
  <c r="AV101" i="6"/>
  <c r="AV103" i="6"/>
  <c r="Y106" i="6"/>
  <c r="Y75" i="6"/>
  <c r="Y79" i="6"/>
  <c r="Y83" i="6"/>
  <c r="Y90" i="6"/>
  <c r="AV106" i="6"/>
  <c r="Y89" i="6"/>
  <c r="Y92" i="6"/>
  <c r="Y94" i="6"/>
  <c r="AV94" i="6"/>
  <c r="Y96" i="6"/>
  <c r="Y98" i="6"/>
  <c r="AV98" i="6"/>
  <c r="Y100" i="6"/>
  <c r="Y102" i="6"/>
  <c r="AV102" i="6"/>
  <c r="Y103" i="6"/>
  <c r="AK86" i="6"/>
  <c r="AU86" i="6"/>
  <c r="AV73" i="6"/>
  <c r="AV74" i="6"/>
  <c r="AV77" i="6"/>
  <c r="AV78" i="6"/>
  <c r="AV81" i="6"/>
  <c r="AV82" i="6"/>
  <c r="AV85" i="6"/>
  <c r="Y88" i="6"/>
  <c r="Y57" i="6"/>
  <c r="Y58" i="6"/>
  <c r="Y61" i="6"/>
  <c r="Y62" i="6"/>
  <c r="Y65" i="6"/>
  <c r="AV71" i="6"/>
  <c r="Y72" i="6"/>
  <c r="AV88" i="6"/>
  <c r="AK68" i="6"/>
  <c r="AU68" i="6"/>
  <c r="Y71" i="6"/>
  <c r="Y73" i="6"/>
  <c r="Y74" i="6"/>
  <c r="AV75" i="6"/>
  <c r="Y76" i="6"/>
  <c r="AV76" i="6"/>
  <c r="Y77" i="6"/>
  <c r="Y78" i="6"/>
  <c r="AV79" i="6"/>
  <c r="Y80" i="6"/>
  <c r="AV80" i="6"/>
  <c r="Y81" i="6"/>
  <c r="Y82" i="6"/>
  <c r="AV83" i="6"/>
  <c r="Y84" i="6"/>
  <c r="AV84" i="6"/>
  <c r="Y85" i="6"/>
  <c r="AV55" i="6"/>
  <c r="AV56" i="6"/>
  <c r="AV59" i="6"/>
  <c r="AV60" i="6"/>
  <c r="AV63" i="6"/>
  <c r="AV64" i="6"/>
  <c r="AV67" i="6"/>
  <c r="Y70" i="6"/>
  <c r="AG50" i="6"/>
  <c r="AT50" i="6"/>
  <c r="AV35" i="6"/>
  <c r="Y37" i="6"/>
  <c r="AC50" i="6"/>
  <c r="AS50" i="6"/>
  <c r="Y39" i="6"/>
  <c r="Y41" i="6"/>
  <c r="Y43" i="6"/>
  <c r="Y45" i="6"/>
  <c r="Y47" i="6"/>
  <c r="AO68" i="6"/>
  <c r="AV70" i="6"/>
  <c r="AK50" i="6"/>
  <c r="AU50" i="6"/>
  <c r="Y53" i="6"/>
  <c r="Y54" i="6"/>
  <c r="Y55" i="6"/>
  <c r="Y56" i="6"/>
  <c r="AV57" i="6"/>
  <c r="AV58" i="6"/>
  <c r="Y59" i="6"/>
  <c r="Y60" i="6"/>
  <c r="AV61" i="6"/>
  <c r="AV62" i="6"/>
  <c r="Y63" i="6"/>
  <c r="Y64" i="6"/>
  <c r="AV65" i="6"/>
  <c r="Y66" i="6"/>
  <c r="AV66" i="6"/>
  <c r="Y67" i="6"/>
  <c r="AV38" i="6"/>
  <c r="AV39" i="6"/>
  <c r="AV42" i="6"/>
  <c r="AV45" i="6"/>
  <c r="AV47" i="6"/>
  <c r="AV49" i="6"/>
  <c r="AV53" i="6"/>
  <c r="AO50" i="6"/>
  <c r="Y36" i="6"/>
  <c r="AV52" i="6"/>
  <c r="AV43" i="6"/>
  <c r="AV46" i="6"/>
  <c r="Y52" i="6"/>
  <c r="Y35" i="6"/>
  <c r="AV37" i="6"/>
  <c r="Y38" i="6"/>
  <c r="Y40" i="6"/>
  <c r="AV40" i="6"/>
  <c r="AV41" i="6"/>
  <c r="Y42" i="6"/>
  <c r="Y44" i="6"/>
  <c r="AV44" i="6"/>
  <c r="Y46" i="6"/>
  <c r="Y48" i="6"/>
  <c r="AV48" i="6"/>
  <c r="Y49" i="6"/>
  <c r="Y34" i="6"/>
  <c r="AV34" i="6"/>
  <c r="Q39" i="30"/>
  <c r="AO704" i="6" s="1"/>
  <c r="AO715" i="6" s="1"/>
  <c r="L48" i="30"/>
  <c r="W48" i="30"/>
  <c r="AH33" i="31" l="1"/>
  <c r="AH34" i="31" s="1"/>
  <c r="AG704" i="6"/>
  <c r="AG715" i="6" s="1"/>
  <c r="Y50" i="6"/>
  <c r="Y104" i="6"/>
  <c r="Y68" i="6"/>
  <c r="Y86" i="6"/>
  <c r="AV122" i="6"/>
  <c r="Y122" i="6"/>
  <c r="Q43" i="30"/>
  <c r="AM45" i="31" s="1"/>
  <c r="AM46" i="31" s="1"/>
  <c r="I43" i="30"/>
  <c r="AH45" i="31" s="1"/>
  <c r="AM33" i="31"/>
  <c r="AM34" i="31" s="1"/>
  <c r="AG54" i="16"/>
  <c r="AF54" i="16"/>
  <c r="AF55" i="16" s="1"/>
  <c r="AE37" i="30"/>
  <c r="AV104" i="6"/>
  <c r="AV68" i="6"/>
  <c r="AV86" i="6"/>
  <c r="AV50" i="6"/>
  <c r="T39" i="30"/>
  <c r="S14" i="16"/>
  <c r="X31" i="6"/>
  <c r="X30" i="6"/>
  <c r="X29" i="6"/>
  <c r="X28" i="6"/>
  <c r="X27" i="6"/>
  <c r="X26" i="6"/>
  <c r="X25" i="6"/>
  <c r="X24" i="6"/>
  <c r="X23" i="6"/>
  <c r="X22" i="6"/>
  <c r="X21" i="6"/>
  <c r="X20" i="6"/>
  <c r="X19" i="6"/>
  <c r="X18" i="6"/>
  <c r="X17" i="6"/>
  <c r="X16" i="6"/>
  <c r="U31" i="6"/>
  <c r="U30" i="6"/>
  <c r="U29" i="6"/>
  <c r="U28" i="6"/>
  <c r="U27" i="6"/>
  <c r="U26" i="6"/>
  <c r="U25" i="6"/>
  <c r="U24" i="6"/>
  <c r="U23" i="6"/>
  <c r="U22" i="6"/>
  <c r="U21" i="6"/>
  <c r="U20" i="6"/>
  <c r="U19" i="6"/>
  <c r="U18" i="6"/>
  <c r="U17" i="6"/>
  <c r="U16" i="6"/>
  <c r="R31" i="6"/>
  <c r="R30" i="6"/>
  <c r="R29" i="6"/>
  <c r="R28" i="6"/>
  <c r="R27" i="6"/>
  <c r="R26" i="6"/>
  <c r="R25" i="6"/>
  <c r="R24" i="6"/>
  <c r="R23" i="6"/>
  <c r="R22" i="6"/>
  <c r="R21" i="6"/>
  <c r="R20" i="6"/>
  <c r="R19" i="6"/>
  <c r="R18" i="6"/>
  <c r="R17" i="6"/>
  <c r="R16" i="6"/>
  <c r="O17" i="6"/>
  <c r="O18" i="6"/>
  <c r="O19" i="6"/>
  <c r="O20" i="6"/>
  <c r="O21" i="6"/>
  <c r="O22" i="6"/>
  <c r="O23" i="6"/>
  <c r="O24" i="6"/>
  <c r="O25" i="6"/>
  <c r="O26" i="6"/>
  <c r="O27" i="6"/>
  <c r="O28" i="6"/>
  <c r="O29" i="6"/>
  <c r="O30" i="6"/>
  <c r="O31" i="6"/>
  <c r="O16" i="6"/>
  <c r="L59" i="16"/>
  <c r="F61" i="19"/>
  <c r="G61" i="19"/>
  <c r="H61" i="19"/>
  <c r="I61" i="19"/>
  <c r="J61" i="19"/>
  <c r="M61" i="19"/>
  <c r="N61" i="19"/>
  <c r="P61" i="19"/>
  <c r="Q61" i="19"/>
  <c r="S61" i="19"/>
  <c r="T61" i="19"/>
  <c r="V61" i="19"/>
  <c r="W61" i="19"/>
  <c r="F54" i="19"/>
  <c r="G54" i="19"/>
  <c r="H54" i="19"/>
  <c r="I54" i="19"/>
  <c r="J54" i="19"/>
  <c r="M54" i="19"/>
  <c r="N54" i="19"/>
  <c r="P54" i="19"/>
  <c r="Q54" i="19"/>
  <c r="S54" i="19"/>
  <c r="T54" i="19"/>
  <c r="V54" i="19"/>
  <c r="W54" i="19"/>
  <c r="F44" i="19"/>
  <c r="G44" i="19"/>
  <c r="H44" i="19"/>
  <c r="I44" i="19"/>
  <c r="J44" i="19"/>
  <c r="M44" i="19"/>
  <c r="N44" i="19"/>
  <c r="P44" i="19"/>
  <c r="Q44" i="19"/>
  <c r="S44" i="19"/>
  <c r="T44" i="19"/>
  <c r="V44" i="19"/>
  <c r="W44" i="19"/>
  <c r="F35" i="19"/>
  <c r="G35" i="19"/>
  <c r="H35" i="19"/>
  <c r="I35" i="19"/>
  <c r="J35" i="19"/>
  <c r="M35" i="19"/>
  <c r="N35" i="19"/>
  <c r="P35" i="19"/>
  <c r="Q35" i="19"/>
  <c r="S35" i="19"/>
  <c r="T35" i="19"/>
  <c r="V35" i="19"/>
  <c r="W35" i="19"/>
  <c r="X60" i="19"/>
  <c r="X59" i="19"/>
  <c r="X58" i="19"/>
  <c r="X57" i="19"/>
  <c r="X56" i="19"/>
  <c r="X53" i="19"/>
  <c r="X52" i="19"/>
  <c r="X51" i="19"/>
  <c r="X50" i="19"/>
  <c r="X49" i="19"/>
  <c r="X48" i="19"/>
  <c r="X47" i="19"/>
  <c r="X46" i="19"/>
  <c r="X43" i="19"/>
  <c r="X42" i="19"/>
  <c r="X41" i="19"/>
  <c r="X40" i="19"/>
  <c r="X39" i="19"/>
  <c r="X38" i="19"/>
  <c r="X37" i="19"/>
  <c r="X34" i="19"/>
  <c r="X33" i="19"/>
  <c r="X32" i="19"/>
  <c r="X31" i="19"/>
  <c r="X30" i="19"/>
  <c r="X29" i="19"/>
  <c r="X28" i="19"/>
  <c r="X27" i="19"/>
  <c r="X26" i="19"/>
  <c r="X25" i="19"/>
  <c r="X24" i="19"/>
  <c r="X23" i="19"/>
  <c r="X22" i="19"/>
  <c r="X21" i="19"/>
  <c r="X20" i="19"/>
  <c r="X19" i="19"/>
  <c r="X18" i="19"/>
  <c r="X17" i="19"/>
  <c r="X16" i="19"/>
  <c r="X15" i="19"/>
  <c r="X14" i="19"/>
  <c r="X35" i="19" s="1"/>
  <c r="U60" i="19"/>
  <c r="U59" i="19"/>
  <c r="U58" i="19"/>
  <c r="U57" i="19"/>
  <c r="U56" i="19"/>
  <c r="U53" i="19"/>
  <c r="U52" i="19"/>
  <c r="U51" i="19"/>
  <c r="U50" i="19"/>
  <c r="U49" i="19"/>
  <c r="U48" i="19"/>
  <c r="U47" i="19"/>
  <c r="U46" i="19"/>
  <c r="U43" i="19"/>
  <c r="U42" i="19"/>
  <c r="U41" i="19"/>
  <c r="U40" i="19"/>
  <c r="U39" i="19"/>
  <c r="U38" i="19"/>
  <c r="U37" i="19"/>
  <c r="U34" i="19"/>
  <c r="U33" i="19"/>
  <c r="U32" i="19"/>
  <c r="U31" i="19"/>
  <c r="U30" i="19"/>
  <c r="U29" i="19"/>
  <c r="U28" i="19"/>
  <c r="U27" i="19"/>
  <c r="U26" i="19"/>
  <c r="U25" i="19"/>
  <c r="U24" i="19"/>
  <c r="U23" i="19"/>
  <c r="U22" i="19"/>
  <c r="U21" i="19"/>
  <c r="U20" i="19"/>
  <c r="U19" i="19"/>
  <c r="U18" i="19"/>
  <c r="U17" i="19"/>
  <c r="U16" i="19"/>
  <c r="U15" i="19"/>
  <c r="U14" i="19"/>
  <c r="R60" i="19"/>
  <c r="R59" i="19"/>
  <c r="R58" i="19"/>
  <c r="R57" i="19"/>
  <c r="R56" i="19"/>
  <c r="R53" i="19"/>
  <c r="R52" i="19"/>
  <c r="R51" i="19"/>
  <c r="R50" i="19"/>
  <c r="R49" i="19"/>
  <c r="R48" i="19"/>
  <c r="R47" i="19"/>
  <c r="R46" i="19"/>
  <c r="R43" i="19"/>
  <c r="R42" i="19"/>
  <c r="R41" i="19"/>
  <c r="R40" i="19"/>
  <c r="R39" i="19"/>
  <c r="R38" i="19"/>
  <c r="R37" i="19"/>
  <c r="R34" i="19"/>
  <c r="R33" i="19"/>
  <c r="R32" i="19"/>
  <c r="R31" i="19"/>
  <c r="R30" i="19"/>
  <c r="R29" i="19"/>
  <c r="R28" i="19"/>
  <c r="R27" i="19"/>
  <c r="R26" i="19"/>
  <c r="R25" i="19"/>
  <c r="R24" i="19"/>
  <c r="R23" i="19"/>
  <c r="R22" i="19"/>
  <c r="R21" i="19"/>
  <c r="R20" i="19"/>
  <c r="R19" i="19"/>
  <c r="R18" i="19"/>
  <c r="R17" i="19"/>
  <c r="R16" i="19"/>
  <c r="R15" i="19"/>
  <c r="R14" i="19"/>
  <c r="O60" i="19"/>
  <c r="O59" i="19"/>
  <c r="O58" i="19"/>
  <c r="O57" i="19"/>
  <c r="O56" i="19"/>
  <c r="O53" i="19"/>
  <c r="O52" i="19"/>
  <c r="O51" i="19"/>
  <c r="O50" i="19"/>
  <c r="O49" i="19"/>
  <c r="O48" i="19"/>
  <c r="O47" i="19"/>
  <c r="O46" i="19"/>
  <c r="O43" i="19"/>
  <c r="O42" i="19"/>
  <c r="O41" i="19"/>
  <c r="O40" i="19"/>
  <c r="O39" i="19"/>
  <c r="O38" i="19"/>
  <c r="O37" i="19"/>
  <c r="O15" i="19"/>
  <c r="O16" i="19"/>
  <c r="O17" i="19"/>
  <c r="O18" i="19"/>
  <c r="O19" i="19"/>
  <c r="O20" i="19"/>
  <c r="O21" i="19"/>
  <c r="O22" i="19"/>
  <c r="O23" i="19"/>
  <c r="O24" i="19"/>
  <c r="O25" i="19"/>
  <c r="O26" i="19"/>
  <c r="O27" i="19"/>
  <c r="O28" i="19"/>
  <c r="O29" i="19"/>
  <c r="O30" i="19"/>
  <c r="O31" i="19"/>
  <c r="O32" i="19"/>
  <c r="O33" i="19"/>
  <c r="O34" i="19"/>
  <c r="O14" i="19"/>
  <c r="I13" i="31"/>
  <c r="T43" i="30" l="1"/>
  <c r="AR45" i="31" s="1"/>
  <c r="U35" i="19"/>
  <c r="AV704" i="6"/>
  <c r="AV715" i="6" s="1"/>
  <c r="AS704" i="6"/>
  <c r="AS715" i="6" s="1"/>
  <c r="O32" i="6"/>
  <c r="O123" i="6" s="1"/>
  <c r="O584" i="6" s="1"/>
  <c r="O696" i="6" s="1"/>
  <c r="R32" i="6"/>
  <c r="R123" i="6" s="1"/>
  <c r="R584" i="6" s="1"/>
  <c r="R696" i="6" s="1"/>
  <c r="U32" i="6"/>
  <c r="U123" i="6" s="1"/>
  <c r="U584" i="6" s="1"/>
  <c r="U696" i="6" s="1"/>
  <c r="X32" i="6"/>
  <c r="X123" i="6" s="1"/>
  <c r="X584" i="6" s="1"/>
  <c r="X696" i="6" s="1"/>
  <c r="O54" i="19"/>
  <c r="O61" i="19"/>
  <c r="X44" i="19"/>
  <c r="AE43" i="30"/>
  <c r="AR33" i="31"/>
  <c r="AR34" i="31" s="1"/>
  <c r="AE39" i="30"/>
  <c r="O44" i="19"/>
  <c r="R54" i="19"/>
  <c r="R61" i="19"/>
  <c r="R44" i="19"/>
  <c r="U54" i="19"/>
  <c r="U61" i="19"/>
  <c r="U44" i="19"/>
  <c r="X54" i="19"/>
  <c r="X61" i="19"/>
  <c r="R35" i="19"/>
  <c r="O35" i="19"/>
  <c r="J25" i="33"/>
  <c r="J14" i="33"/>
  <c r="J15" i="33"/>
  <c r="M711" i="6"/>
  <c r="X62" i="19" l="1"/>
  <c r="R62" i="19"/>
  <c r="U62" i="19"/>
  <c r="M705" i="6"/>
  <c r="P705" i="6"/>
  <c r="S705" i="6"/>
  <c r="V705" i="6"/>
  <c r="V715" i="6"/>
  <c r="P711" i="6"/>
  <c r="S711" i="6"/>
  <c r="V711" i="6"/>
  <c r="X710" i="6"/>
  <c r="U710" i="6"/>
  <c r="R710" i="6"/>
  <c r="O710" i="6"/>
  <c r="C6" i="29"/>
  <c r="BA10" i="6" s="1" a="1"/>
  <c r="BA10" i="6" s="1"/>
  <c r="AC14" i="30"/>
  <c r="AD14" i="30" s="1"/>
  <c r="AE14" i="30" s="1"/>
  <c r="AB14" i="30"/>
  <c r="F14" i="30"/>
  <c r="AA14" i="30" s="1"/>
  <c r="C14" i="30"/>
  <c r="Z14" i="30" s="1"/>
  <c r="X14" i="30" l="1"/>
  <c r="AF14" i="30" s="1"/>
  <c r="L710" i="6"/>
  <c r="R708" i="6"/>
  <c r="U708" i="6"/>
  <c r="X708" i="6"/>
  <c r="R709" i="6"/>
  <c r="U709" i="6"/>
  <c r="X709" i="6"/>
  <c r="P715" i="6" l="1"/>
  <c r="M715" i="6"/>
  <c r="U706" i="6"/>
  <c r="U707" i="6"/>
  <c r="R707" i="6"/>
  <c r="X707" i="6"/>
  <c r="X706" i="6"/>
  <c r="R706" i="6"/>
  <c r="X711" i="6" l="1"/>
  <c r="W711" i="6" s="1"/>
  <c r="R711" i="6"/>
  <c r="Q711" i="6" s="1"/>
  <c r="U711" i="6"/>
  <c r="T711" i="6" s="1"/>
  <c r="U71" i="16" l="1"/>
  <c r="U70" i="16"/>
  <c r="U69" i="16"/>
  <c r="U68" i="16"/>
  <c r="U67" i="16"/>
  <c r="U66" i="16"/>
  <c r="U65" i="16"/>
  <c r="U64" i="16"/>
  <c r="U63" i="16"/>
  <c r="U62" i="16"/>
  <c r="U61" i="16"/>
  <c r="U60" i="16"/>
  <c r="U59" i="16"/>
  <c r="R71" i="16"/>
  <c r="R70" i="16"/>
  <c r="R69" i="16"/>
  <c r="R68" i="16"/>
  <c r="R67" i="16"/>
  <c r="R66" i="16"/>
  <c r="R65" i="16"/>
  <c r="R64" i="16"/>
  <c r="R63" i="16"/>
  <c r="R62" i="16"/>
  <c r="R61" i="16"/>
  <c r="R60" i="16"/>
  <c r="R59" i="16"/>
  <c r="O71" i="16"/>
  <c r="O70" i="16"/>
  <c r="O69" i="16"/>
  <c r="O68" i="16"/>
  <c r="O67" i="16"/>
  <c r="O66" i="16"/>
  <c r="O65" i="16"/>
  <c r="O64" i="16"/>
  <c r="O63" i="16"/>
  <c r="O62" i="16"/>
  <c r="O61" i="16"/>
  <c r="O60" i="16"/>
  <c r="O59" i="16"/>
  <c r="L71" i="16"/>
  <c r="L70" i="16"/>
  <c r="L69" i="16"/>
  <c r="L68" i="16"/>
  <c r="L67" i="16"/>
  <c r="L66" i="16"/>
  <c r="L65" i="16"/>
  <c r="L64" i="16"/>
  <c r="L63" i="16"/>
  <c r="L62" i="16"/>
  <c r="L61" i="16"/>
  <c r="L60" i="16"/>
  <c r="K32" i="19"/>
  <c r="L32" i="19" s="1"/>
  <c r="Y32" i="19" s="1"/>
  <c r="Y33" i="19"/>
  <c r="K34" i="19"/>
  <c r="L34" i="19" s="1"/>
  <c r="Y34" i="19" s="1"/>
  <c r="K15" i="19"/>
  <c r="L15" i="19" s="1"/>
  <c r="Y15" i="19" s="1"/>
  <c r="K16" i="19"/>
  <c r="L16" i="19" s="1"/>
  <c r="Y16" i="19" s="1"/>
  <c r="K17" i="19"/>
  <c r="L17" i="19" s="1"/>
  <c r="Y17" i="19" s="1"/>
  <c r="K18" i="19"/>
  <c r="L18" i="19" s="1"/>
  <c r="Y18" i="19" s="1"/>
  <c r="K19" i="19"/>
  <c r="L19" i="19" s="1"/>
  <c r="Y19" i="19" s="1"/>
  <c r="K20" i="19"/>
  <c r="L20" i="19" s="1"/>
  <c r="Y20" i="19" s="1"/>
  <c r="K21" i="19"/>
  <c r="L21" i="19" s="1"/>
  <c r="Y21" i="19" s="1"/>
  <c r="K22" i="19"/>
  <c r="L22" i="19" s="1"/>
  <c r="Y22" i="19" s="1"/>
  <c r="K23" i="19"/>
  <c r="L23" i="19" s="1"/>
  <c r="Y23" i="19" s="1"/>
  <c r="K24" i="19"/>
  <c r="L24" i="19" s="1"/>
  <c r="Y24" i="19" s="1"/>
  <c r="K25" i="19"/>
  <c r="L25" i="19" s="1"/>
  <c r="Y25" i="19" s="1"/>
  <c r="K26" i="19"/>
  <c r="L26" i="19" s="1"/>
  <c r="Y26" i="19" s="1"/>
  <c r="K27" i="19"/>
  <c r="L27" i="19" s="1"/>
  <c r="Y27" i="19" s="1"/>
  <c r="K28" i="19"/>
  <c r="L28" i="19" s="1"/>
  <c r="Y28" i="19" s="1"/>
  <c r="K29" i="19"/>
  <c r="L29" i="19" s="1"/>
  <c r="Y29" i="19" s="1"/>
  <c r="K30" i="19"/>
  <c r="L30" i="19" s="1"/>
  <c r="Y30" i="19" s="1"/>
  <c r="K31" i="19"/>
  <c r="L31" i="19" s="1"/>
  <c r="Y31" i="19" s="1"/>
  <c r="R42" i="31"/>
  <c r="R41" i="31"/>
  <c r="R40" i="31"/>
  <c r="R39" i="31"/>
  <c r="R38" i="31"/>
  <c r="O42" i="31"/>
  <c r="O41" i="31"/>
  <c r="O40" i="31"/>
  <c r="O39" i="31"/>
  <c r="O38" i="31"/>
  <c r="L42" i="31"/>
  <c r="L41" i="31"/>
  <c r="L40" i="31"/>
  <c r="L39" i="31"/>
  <c r="L38" i="31"/>
  <c r="I42" i="31"/>
  <c r="I41" i="31"/>
  <c r="I40" i="31"/>
  <c r="I39" i="31"/>
  <c r="I38" i="31"/>
  <c r="R13" i="31"/>
  <c r="O13" i="31"/>
  <c r="L13" i="31"/>
  <c r="AH36" i="33"/>
  <c r="AA36" i="33"/>
  <c r="X36" i="33"/>
  <c r="S36" i="33"/>
  <c r="P36" i="33"/>
  <c r="M36" i="33"/>
  <c r="J36" i="33"/>
  <c r="AH35" i="33"/>
  <c r="AA35" i="33"/>
  <c r="X35" i="33"/>
  <c r="S35" i="33"/>
  <c r="P35" i="33"/>
  <c r="M35" i="33"/>
  <c r="J35" i="33"/>
  <c r="AH34" i="33"/>
  <c r="AA34" i="33"/>
  <c r="X34" i="33"/>
  <c r="S34" i="33"/>
  <c r="P34" i="33"/>
  <c r="M34" i="33"/>
  <c r="J34" i="33"/>
  <c r="AH33" i="33"/>
  <c r="AA33" i="33"/>
  <c r="X33" i="33"/>
  <c r="S33" i="33"/>
  <c r="P33" i="33"/>
  <c r="M33" i="33"/>
  <c r="J33" i="33"/>
  <c r="AH32" i="33"/>
  <c r="AA32" i="33"/>
  <c r="X32" i="33"/>
  <c r="S32" i="33"/>
  <c r="P32" i="33"/>
  <c r="M32" i="33"/>
  <c r="J32" i="33"/>
  <c r="AH31" i="33"/>
  <c r="AA31" i="33"/>
  <c r="X31" i="33"/>
  <c r="S31" i="33"/>
  <c r="P31" i="33"/>
  <c r="M31" i="33"/>
  <c r="J31" i="33"/>
  <c r="AH30" i="33"/>
  <c r="AA30" i="33"/>
  <c r="X30" i="33"/>
  <c r="S30" i="33"/>
  <c r="P30" i="33"/>
  <c r="M30" i="33"/>
  <c r="J30" i="33"/>
  <c r="AH29" i="33"/>
  <c r="AA29" i="33"/>
  <c r="X29" i="33"/>
  <c r="S29" i="33"/>
  <c r="P29" i="33"/>
  <c r="M29" i="33"/>
  <c r="J29" i="33"/>
  <c r="AH28" i="33"/>
  <c r="AA28" i="33"/>
  <c r="X28" i="33"/>
  <c r="S28" i="33"/>
  <c r="P28" i="33"/>
  <c r="M28" i="33"/>
  <c r="J28" i="33"/>
  <c r="S27" i="33"/>
  <c r="S26" i="33"/>
  <c r="S25" i="33"/>
  <c r="S24" i="33"/>
  <c r="S23" i="33"/>
  <c r="S22" i="33"/>
  <c r="S21" i="33"/>
  <c r="S20" i="33"/>
  <c r="S19" i="33"/>
  <c r="S18" i="33"/>
  <c r="S17" i="33"/>
  <c r="S16" i="33"/>
  <c r="S15" i="33"/>
  <c r="S14" i="33"/>
  <c r="S13" i="33"/>
  <c r="S12" i="33"/>
  <c r="P27" i="33"/>
  <c r="P26" i="33"/>
  <c r="P25" i="33"/>
  <c r="P24" i="33"/>
  <c r="P23" i="33"/>
  <c r="P22" i="33"/>
  <c r="P21" i="33"/>
  <c r="P20" i="33"/>
  <c r="P19" i="33"/>
  <c r="P18" i="33"/>
  <c r="P17" i="33"/>
  <c r="P16" i="33"/>
  <c r="P15" i="33"/>
  <c r="P14" i="33"/>
  <c r="P13" i="33"/>
  <c r="P12" i="33"/>
  <c r="M27" i="33"/>
  <c r="M26" i="33"/>
  <c r="M25" i="33"/>
  <c r="M24" i="33"/>
  <c r="M23" i="33"/>
  <c r="M22" i="33"/>
  <c r="M21" i="33"/>
  <c r="M20" i="33"/>
  <c r="M19" i="33"/>
  <c r="M18" i="33"/>
  <c r="M17" i="33"/>
  <c r="M16" i="33"/>
  <c r="M15" i="33"/>
  <c r="T15" i="33" s="1"/>
  <c r="M14" i="33"/>
  <c r="T14" i="33" s="1"/>
  <c r="M13" i="33"/>
  <c r="M12" i="33"/>
  <c r="J27" i="33"/>
  <c r="J26" i="33"/>
  <c r="J24" i="33"/>
  <c r="J23" i="33"/>
  <c r="J22" i="33"/>
  <c r="J21" i="33"/>
  <c r="J20" i="33"/>
  <c r="J19" i="33"/>
  <c r="J18" i="33"/>
  <c r="J17" i="33"/>
  <c r="J16" i="33"/>
  <c r="J13" i="33"/>
  <c r="J12" i="33"/>
  <c r="L72" i="16" l="1"/>
  <c r="T17" i="33"/>
  <c r="P37" i="33"/>
  <c r="T18" i="33"/>
  <c r="S37" i="33"/>
  <c r="M37" i="33"/>
  <c r="T13" i="33"/>
  <c r="T21" i="33"/>
  <c r="T22" i="33"/>
  <c r="T19" i="33"/>
  <c r="T23" i="33"/>
  <c r="O72" i="16"/>
  <c r="R72" i="16"/>
  <c r="U72" i="16"/>
  <c r="T25" i="33"/>
  <c r="T27" i="33"/>
  <c r="T36" i="33"/>
  <c r="T28" i="33"/>
  <c r="T32" i="33"/>
  <c r="J37" i="33"/>
  <c r="T29" i="33"/>
  <c r="T30" i="33"/>
  <c r="T31" i="33"/>
  <c r="T33" i="33"/>
  <c r="T34" i="33"/>
  <c r="T35" i="33"/>
  <c r="T26" i="33"/>
  <c r="T24" i="33"/>
  <c r="T16" i="33"/>
  <c r="T20" i="33"/>
  <c r="I60" i="16" l="1"/>
  <c r="V60" i="16" s="1"/>
  <c r="I61" i="16"/>
  <c r="V61" i="16" s="1"/>
  <c r="I62" i="16"/>
  <c r="V62" i="16" s="1"/>
  <c r="I63" i="16"/>
  <c r="V63" i="16" s="1"/>
  <c r="I64" i="16"/>
  <c r="V64" i="16" s="1"/>
  <c r="I65" i="16"/>
  <c r="V65" i="16" s="1"/>
  <c r="I66" i="16"/>
  <c r="V66" i="16" s="1"/>
  <c r="I67" i="16"/>
  <c r="V67" i="16" s="1"/>
  <c r="I68" i="16"/>
  <c r="V68" i="16" s="1"/>
  <c r="I69" i="16"/>
  <c r="V69" i="16" s="1"/>
  <c r="I70" i="16"/>
  <c r="V70" i="16" s="1"/>
  <c r="I71" i="16"/>
  <c r="V71" i="16" s="1"/>
  <c r="P14" i="16"/>
  <c r="AA14" i="16" s="1"/>
  <c r="L16" i="6"/>
  <c r="C28" i="29"/>
  <c r="C27" i="29"/>
  <c r="Y16" i="6" l="1"/>
  <c r="T14" i="16"/>
  <c r="U14" i="16" s="1"/>
  <c r="D5" i="11"/>
  <c r="D6" i="11"/>
  <c r="D7" i="11"/>
  <c r="D8" i="11"/>
  <c r="D9" i="11"/>
  <c r="V14" i="16" l="1"/>
  <c r="AJ18" i="19" l="1"/>
  <c r="AK18" i="19" s="1"/>
  <c r="P30" i="16"/>
  <c r="AA30" i="16" s="1"/>
  <c r="P32" i="16"/>
  <c r="AA32" i="16" s="1"/>
  <c r="P21" i="16"/>
  <c r="AA21" i="16" s="1"/>
  <c r="P22" i="16"/>
  <c r="AA22" i="16" s="1"/>
  <c r="P27" i="16"/>
  <c r="AA27" i="16" s="1"/>
  <c r="P28" i="16"/>
  <c r="AA28" i="16" s="1"/>
  <c r="P29" i="16"/>
  <c r="AA29" i="16" s="1"/>
  <c r="P23" i="16"/>
  <c r="AA23" i="16" s="1"/>
  <c r="P24" i="16"/>
  <c r="AA24" i="16" s="1"/>
  <c r="P25" i="16"/>
  <c r="AA25" i="16" s="1"/>
  <c r="P26" i="16"/>
  <c r="AA26" i="16" s="1"/>
  <c r="P15" i="16"/>
  <c r="P16" i="16"/>
  <c r="AA16" i="16" s="1"/>
  <c r="P17" i="16"/>
  <c r="AA17" i="16" s="1"/>
  <c r="P18" i="16"/>
  <c r="AA18" i="16" s="1"/>
  <c r="P19" i="16"/>
  <c r="AA19" i="16" s="1"/>
  <c r="P20" i="16"/>
  <c r="AA20" i="16" s="1"/>
  <c r="T15" i="16" l="1"/>
  <c r="U15" i="16" s="1"/>
  <c r="V15" i="16" s="1"/>
  <c r="W15" i="16" s="1"/>
  <c r="X15" i="16" s="1"/>
  <c r="AA15" i="16"/>
  <c r="L17" i="6" l="1"/>
  <c r="L18" i="6"/>
  <c r="Y18" i="6" s="1"/>
  <c r="L19" i="6"/>
  <c r="Y19" i="6" s="1"/>
  <c r="L20" i="6"/>
  <c r="Y20" i="6" s="1"/>
  <c r="L21" i="6"/>
  <c r="Y21" i="6" s="1"/>
  <c r="L22" i="6"/>
  <c r="Y22" i="6" s="1"/>
  <c r="L23" i="6"/>
  <c r="Y23" i="6" s="1"/>
  <c r="L24" i="6"/>
  <c r="Y24" i="6" s="1"/>
  <c r="L25" i="6"/>
  <c r="Y25" i="6" s="1"/>
  <c r="L26" i="6"/>
  <c r="Y26" i="6" s="1"/>
  <c r="L27" i="6"/>
  <c r="Y27" i="6" s="1"/>
  <c r="L28" i="6"/>
  <c r="Y28" i="6" s="1"/>
  <c r="L29" i="6"/>
  <c r="Y29" i="6" s="1"/>
  <c r="L30" i="6"/>
  <c r="Y30" i="6" s="1"/>
  <c r="L31" i="6"/>
  <c r="Y31" i="6" s="1"/>
  <c r="L32" i="6" l="1"/>
  <c r="L123" i="6" s="1"/>
  <c r="L584" i="6" s="1"/>
  <c r="L696" i="6" s="1"/>
  <c r="Y17" i="6"/>
  <c r="Y32" i="6" l="1"/>
  <c r="C29" i="29"/>
  <c r="C26" i="29"/>
  <c r="Y123" i="6" l="1"/>
  <c r="C16" i="30"/>
  <c r="AA27" i="33"/>
  <c r="AA26" i="33"/>
  <c r="AA25" i="33"/>
  <c r="AA24" i="33"/>
  <c r="AA23" i="33"/>
  <c r="AA22" i="33"/>
  <c r="AA21" i="33"/>
  <c r="AA20" i="33"/>
  <c r="AA19" i="33"/>
  <c r="AA18" i="33"/>
  <c r="AA17" i="33"/>
  <c r="AA16" i="33"/>
  <c r="AA15" i="33"/>
  <c r="AA14" i="33"/>
  <c r="AA13" i="33"/>
  <c r="AA12" i="33"/>
  <c r="X27" i="33"/>
  <c r="X26" i="33"/>
  <c r="X25" i="33"/>
  <c r="X24" i="33"/>
  <c r="X23" i="33"/>
  <c r="X22" i="33"/>
  <c r="X21" i="33"/>
  <c r="X20" i="33"/>
  <c r="X19" i="33"/>
  <c r="X18" i="33"/>
  <c r="X17" i="33"/>
  <c r="X16" i="33"/>
  <c r="X15" i="33"/>
  <c r="X14" i="33"/>
  <c r="X13" i="33"/>
  <c r="X12" i="33"/>
  <c r="O706" i="6"/>
  <c r="O708" i="6"/>
  <c r="O709" i="6"/>
  <c r="L709" i="6"/>
  <c r="A4" i="6"/>
  <c r="A5" i="6"/>
  <c r="A6" i="6"/>
  <c r="A7" i="6"/>
  <c r="A8" i="6"/>
  <c r="A9" i="6"/>
  <c r="A3" i="6"/>
  <c r="A4" i="33"/>
  <c r="A5" i="33"/>
  <c r="A6" i="33"/>
  <c r="A7" i="33"/>
  <c r="A8" i="33"/>
  <c r="A9" i="33"/>
  <c r="A4" i="16"/>
  <c r="A5" i="16"/>
  <c r="A6" i="16"/>
  <c r="A7" i="16"/>
  <c r="A8" i="16"/>
  <c r="A9" i="16"/>
  <c r="B4" i="19"/>
  <c r="B5" i="19"/>
  <c r="B6" i="19"/>
  <c r="B7" i="19"/>
  <c r="B8" i="19"/>
  <c r="B9" i="19"/>
  <c r="E61" i="19"/>
  <c r="E54" i="19"/>
  <c r="E44" i="19"/>
  <c r="E35" i="19"/>
  <c r="AH13" i="33"/>
  <c r="AH14" i="33"/>
  <c r="AH15" i="33"/>
  <c r="AH16" i="33"/>
  <c r="AH17" i="33"/>
  <c r="AH18" i="33"/>
  <c r="AH19" i="33"/>
  <c r="AH20" i="33"/>
  <c r="AH21" i="33"/>
  <c r="AH22" i="33"/>
  <c r="AH23" i="33"/>
  <c r="AH24" i="33"/>
  <c r="AH25" i="33"/>
  <c r="AH26" i="33"/>
  <c r="AH27" i="33"/>
  <c r="AH12" i="33"/>
  <c r="G12" i="33"/>
  <c r="T12" i="33" s="1"/>
  <c r="AC39" i="31"/>
  <c r="AC40" i="31"/>
  <c r="AC41" i="31"/>
  <c r="AC42" i="31"/>
  <c r="AC38" i="31"/>
  <c r="X39" i="31"/>
  <c r="X40" i="31"/>
  <c r="X41" i="31"/>
  <c r="X42" i="31"/>
  <c r="X38" i="31"/>
  <c r="AC13" i="31"/>
  <c r="X13" i="31"/>
  <c r="F42" i="31"/>
  <c r="S42" i="31" s="1"/>
  <c r="F41" i="31"/>
  <c r="S41" i="31" s="1"/>
  <c r="F40" i="31"/>
  <c r="S40" i="31" s="1"/>
  <c r="F39" i="31"/>
  <c r="S39" i="31" s="1"/>
  <c r="F38" i="31"/>
  <c r="S38" i="31" s="1"/>
  <c r="F13" i="31"/>
  <c r="S13" i="31" s="1"/>
  <c r="AH37" i="33" l="1"/>
  <c r="AA37" i="33"/>
  <c r="X37" i="33"/>
  <c r="Y584" i="6"/>
  <c r="Y696" i="6" s="1"/>
  <c r="T37" i="33"/>
  <c r="G37" i="33"/>
  <c r="G37" i="29"/>
  <c r="F41" i="29"/>
  <c r="D37" i="29"/>
  <c r="G41" i="29"/>
  <c r="E37" i="29"/>
  <c r="D41" i="29"/>
  <c r="F37" i="29"/>
  <c r="E41" i="29"/>
  <c r="Y709" i="6"/>
  <c r="F31" i="31"/>
  <c r="C38" i="29" s="1"/>
  <c r="M41" i="30"/>
  <c r="AK703" i="6" s="1"/>
  <c r="F41" i="30"/>
  <c r="AC703" i="6" s="1"/>
  <c r="AU17" i="6"/>
  <c r="AU19" i="6"/>
  <c r="AU20" i="6"/>
  <c r="AU21" i="6"/>
  <c r="AU22" i="6"/>
  <c r="AU23" i="6"/>
  <c r="AU24" i="6"/>
  <c r="AU25" i="6"/>
  <c r="AU26" i="6"/>
  <c r="AU27" i="6"/>
  <c r="AU28" i="6"/>
  <c r="AU29" i="6"/>
  <c r="AU30" i="6"/>
  <c r="AU31" i="6"/>
  <c r="D10" i="9"/>
  <c r="D9" i="9"/>
  <c r="D8" i="9"/>
  <c r="D7" i="9"/>
  <c r="D6" i="9"/>
  <c r="D5" i="9"/>
  <c r="D4" i="9"/>
  <c r="B4" i="9"/>
  <c r="AF61" i="19"/>
  <c r="AG61" i="19"/>
  <c r="AH61" i="19"/>
  <c r="AI61" i="19"/>
  <c r="AF54" i="19"/>
  <c r="AG54" i="19"/>
  <c r="AH54" i="19"/>
  <c r="AI54" i="19"/>
  <c r="AF44" i="19"/>
  <c r="AG44" i="19"/>
  <c r="AH44" i="19"/>
  <c r="AI44" i="19"/>
  <c r="AF35" i="19"/>
  <c r="AG35" i="19"/>
  <c r="AH35" i="19"/>
  <c r="AI35" i="19"/>
  <c r="AE61" i="19"/>
  <c r="AJ60" i="19"/>
  <c r="AK60" i="19" s="1"/>
  <c r="AJ59" i="19"/>
  <c r="AK59" i="19" s="1"/>
  <c r="AJ58" i="19"/>
  <c r="AK58" i="19" s="1"/>
  <c r="AJ57" i="19"/>
  <c r="AK57" i="19" s="1"/>
  <c r="AJ56" i="19"/>
  <c r="AK56" i="19" s="1"/>
  <c r="AE54" i="19"/>
  <c r="AJ53" i="19"/>
  <c r="AK53" i="19" s="1"/>
  <c r="AJ52" i="19"/>
  <c r="AK52" i="19" s="1"/>
  <c r="AJ51" i="19"/>
  <c r="AK51" i="19" s="1"/>
  <c r="AJ50" i="19"/>
  <c r="AK50" i="19" s="1"/>
  <c r="AJ49" i="19"/>
  <c r="AK49" i="19" s="1"/>
  <c r="AJ48" i="19"/>
  <c r="AK48" i="19" s="1"/>
  <c r="AJ47" i="19"/>
  <c r="AK47" i="19" s="1"/>
  <c r="AJ46" i="19"/>
  <c r="AE44" i="19"/>
  <c r="AJ43" i="19"/>
  <c r="AK43" i="19" s="1"/>
  <c r="AJ42" i="19"/>
  <c r="AK42" i="19" s="1"/>
  <c r="AJ41" i="19"/>
  <c r="AK41" i="19" s="1"/>
  <c r="AJ40" i="19"/>
  <c r="AK40" i="19" s="1"/>
  <c r="AJ39" i="19"/>
  <c r="AK39" i="19" s="1"/>
  <c r="AJ38" i="19"/>
  <c r="AK38" i="19" s="1"/>
  <c r="AJ37" i="19"/>
  <c r="AE35" i="19"/>
  <c r="AJ24" i="19"/>
  <c r="AK24" i="19" s="1"/>
  <c r="AJ23" i="19"/>
  <c r="AK23" i="19" s="1"/>
  <c r="AJ22" i="19"/>
  <c r="AK22" i="19" s="1"/>
  <c r="AJ21" i="19"/>
  <c r="AK21" i="19" s="1"/>
  <c r="AJ20" i="19"/>
  <c r="AK20" i="19" s="1"/>
  <c r="AJ19" i="19"/>
  <c r="AK19" i="19" s="1"/>
  <c r="AJ17" i="19"/>
  <c r="AK17" i="19" s="1"/>
  <c r="AJ16" i="19"/>
  <c r="AK16" i="19" s="1"/>
  <c r="AJ15" i="19"/>
  <c r="AK15" i="19" s="1"/>
  <c r="AJ14" i="19"/>
  <c r="AJ12" i="19"/>
  <c r="C9" i="19"/>
  <c r="K12" i="19" s="1"/>
  <c r="C8" i="19"/>
  <c r="C7" i="19"/>
  <c r="C6" i="19"/>
  <c r="C5" i="19"/>
  <c r="C1" i="19" s="1"/>
  <c r="C4" i="19"/>
  <c r="C3" i="19"/>
  <c r="B3" i="19"/>
  <c r="X40" i="30"/>
  <c r="AH74" i="16" s="1"/>
  <c r="AH75" i="16" s="1"/>
  <c r="M40" i="30"/>
  <c r="AB72" i="16"/>
  <c r="F40" i="30" s="1"/>
  <c r="M37" i="30"/>
  <c r="AG52" i="16"/>
  <c r="AG55" i="16" s="1"/>
  <c r="AH52" i="16"/>
  <c r="X37" i="30" s="1"/>
  <c r="AB52" i="16"/>
  <c r="F37" i="30" s="1"/>
  <c r="AH10" i="16"/>
  <c r="AH57" i="16" s="1"/>
  <c r="AC10" i="16"/>
  <c r="AC57" i="16" s="1"/>
  <c r="AB10" i="16"/>
  <c r="AB57" i="16" s="1"/>
  <c r="A4" i="31"/>
  <c r="A5" i="31"/>
  <c r="A6" i="31"/>
  <c r="A7" i="31"/>
  <c r="A8" i="31"/>
  <c r="A9" i="31"/>
  <c r="AC43" i="31"/>
  <c r="M43" i="30" s="1"/>
  <c r="X43" i="31"/>
  <c r="F43" i="30" s="1"/>
  <c r="Z31" i="31"/>
  <c r="AA31" i="31"/>
  <c r="AB31" i="31"/>
  <c r="AC31" i="31"/>
  <c r="M39" i="30" s="1"/>
  <c r="AK704" i="6" s="1"/>
  <c r="X31" i="31"/>
  <c r="AB32" i="6"/>
  <c r="AC31" i="6"/>
  <c r="AC30" i="6"/>
  <c r="AC29" i="6"/>
  <c r="AC28" i="6"/>
  <c r="AC27" i="6"/>
  <c r="AC26" i="6"/>
  <c r="AC25" i="6"/>
  <c r="AC24" i="6"/>
  <c r="AC23" i="6"/>
  <c r="AC22" i="6"/>
  <c r="AC21" i="6"/>
  <c r="AC20" i="6"/>
  <c r="AC17" i="6"/>
  <c r="E23" i="17"/>
  <c r="C26" i="17"/>
  <c r="T16" i="16"/>
  <c r="U16" i="16" s="1"/>
  <c r="V16" i="16" s="1"/>
  <c r="W16" i="16" s="1"/>
  <c r="X16" i="16" s="1"/>
  <c r="T17" i="16"/>
  <c r="U17" i="16" s="1"/>
  <c r="V17" i="16" s="1"/>
  <c r="W17" i="16" s="1"/>
  <c r="X17" i="16" s="1"/>
  <c r="T18" i="16"/>
  <c r="U18" i="16" s="1"/>
  <c r="V18" i="16" s="1"/>
  <c r="W18" i="16" s="1"/>
  <c r="X18" i="16" s="1"/>
  <c r="T19" i="16"/>
  <c r="U19" i="16" s="1"/>
  <c r="V19" i="16" s="1"/>
  <c r="W19" i="16" s="1"/>
  <c r="X19" i="16" s="1"/>
  <c r="T20" i="16"/>
  <c r="U20" i="16" s="1"/>
  <c r="V20" i="16" s="1"/>
  <c r="W20" i="16" s="1"/>
  <c r="X20" i="16" s="1"/>
  <c r="T21" i="16"/>
  <c r="U21" i="16" s="1"/>
  <c r="V21" i="16" s="1"/>
  <c r="W21" i="16" s="1"/>
  <c r="X21" i="16" s="1"/>
  <c r="T22" i="16"/>
  <c r="U22" i="16" s="1"/>
  <c r="V22" i="16" s="1"/>
  <c r="W22" i="16" s="1"/>
  <c r="X22" i="16" s="1"/>
  <c r="T23" i="16"/>
  <c r="U23" i="16" s="1"/>
  <c r="V23" i="16" s="1"/>
  <c r="W23" i="16" s="1"/>
  <c r="X23" i="16" s="1"/>
  <c r="T24" i="16"/>
  <c r="U24" i="16" s="1"/>
  <c r="V24" i="16" s="1"/>
  <c r="W24" i="16" s="1"/>
  <c r="X24" i="16" s="1"/>
  <c r="T25" i="16"/>
  <c r="U25" i="16" s="1"/>
  <c r="V25" i="16" s="1"/>
  <c r="W25" i="16" s="1"/>
  <c r="X25" i="16" s="1"/>
  <c r="T26" i="16"/>
  <c r="U26" i="16" s="1"/>
  <c r="V26" i="16" s="1"/>
  <c r="W26" i="16" s="1"/>
  <c r="X26" i="16" s="1"/>
  <c r="T27" i="16"/>
  <c r="U27" i="16" s="1"/>
  <c r="V27" i="16" s="1"/>
  <c r="W27" i="16" s="1"/>
  <c r="X27" i="16" s="1"/>
  <c r="T28" i="16"/>
  <c r="U28" i="16" s="1"/>
  <c r="V28" i="16" s="1"/>
  <c r="W28" i="16" s="1"/>
  <c r="X28" i="16" s="1"/>
  <c r="T30" i="16"/>
  <c r="U30" i="16" s="1"/>
  <c r="V30" i="16" s="1"/>
  <c r="W30" i="16" s="1"/>
  <c r="X30" i="16" s="1"/>
  <c r="P31" i="16"/>
  <c r="AA31" i="16" s="1"/>
  <c r="P34" i="16"/>
  <c r="AA34" i="16" s="1"/>
  <c r="P35" i="16"/>
  <c r="AA35" i="16" s="1"/>
  <c r="P38" i="16"/>
  <c r="AA38" i="16" s="1"/>
  <c r="P39" i="16"/>
  <c r="AA39" i="16" s="1"/>
  <c r="P40" i="16"/>
  <c r="AA40" i="16" s="1"/>
  <c r="R13" i="16"/>
  <c r="Q13" i="16"/>
  <c r="S51" i="16"/>
  <c r="S50" i="16"/>
  <c r="S49" i="16"/>
  <c r="S48" i="16"/>
  <c r="S47" i="16"/>
  <c r="S46" i="16"/>
  <c r="S45" i="16"/>
  <c r="S44" i="16"/>
  <c r="S43" i="16"/>
  <c r="S42" i="16"/>
  <c r="S41" i="16"/>
  <c r="S40" i="16"/>
  <c r="S39" i="16"/>
  <c r="S38" i="16"/>
  <c r="S37" i="16"/>
  <c r="S36" i="16"/>
  <c r="S35" i="16"/>
  <c r="S34" i="16"/>
  <c r="S33" i="16"/>
  <c r="S32" i="16"/>
  <c r="S31" i="16"/>
  <c r="S30" i="16"/>
  <c r="S29" i="16"/>
  <c r="S28" i="16"/>
  <c r="S27" i="16"/>
  <c r="S26" i="16"/>
  <c r="S25" i="16"/>
  <c r="S24" i="16"/>
  <c r="S23" i="16"/>
  <c r="S22" i="16"/>
  <c r="S21" i="16"/>
  <c r="S20" i="16"/>
  <c r="S19" i="16"/>
  <c r="S18" i="16"/>
  <c r="S17" i="16"/>
  <c r="S16" i="16"/>
  <c r="S15" i="16"/>
  <c r="S13" i="16"/>
  <c r="B9" i="16"/>
  <c r="B8" i="16"/>
  <c r="B7" i="16"/>
  <c r="B6" i="16"/>
  <c r="B5" i="16"/>
  <c r="B4" i="16"/>
  <c r="B3" i="16"/>
  <c r="A3" i="16"/>
  <c r="C9" i="33"/>
  <c r="C8" i="33"/>
  <c r="C7" i="33"/>
  <c r="C6" i="33"/>
  <c r="C5" i="33"/>
  <c r="C4" i="33"/>
  <c r="C3" i="33"/>
  <c r="A3" i="33"/>
  <c r="B9" i="31"/>
  <c r="B8" i="31"/>
  <c r="B7" i="31"/>
  <c r="B6" i="31"/>
  <c r="B5" i="31"/>
  <c r="B4" i="31"/>
  <c r="B3" i="31"/>
  <c r="A3" i="31"/>
  <c r="C9" i="26"/>
  <c r="C8" i="26"/>
  <c r="C7" i="26"/>
  <c r="C6" i="26"/>
  <c r="C5" i="26"/>
  <c r="C4" i="26"/>
  <c r="C3" i="26"/>
  <c r="A3" i="26"/>
  <c r="C9" i="30"/>
  <c r="C8" i="30"/>
  <c r="C7" i="30"/>
  <c r="C6" i="30"/>
  <c r="C5" i="30"/>
  <c r="C4" i="30"/>
  <c r="C3" i="30"/>
  <c r="A3" i="30"/>
  <c r="D4" i="11"/>
  <c r="B4" i="11"/>
  <c r="B3" i="17"/>
  <c r="D4" i="17"/>
  <c r="D5" i="17"/>
  <c r="E1" i="17" s="1"/>
  <c r="D6" i="17"/>
  <c r="D7" i="17"/>
  <c r="D8" i="17"/>
  <c r="D9" i="17"/>
  <c r="D3" i="17"/>
  <c r="AI37" i="33"/>
  <c r="I41" i="30"/>
  <c r="S52" i="16" l="1"/>
  <c r="AT11" i="31"/>
  <c r="X11" i="31"/>
  <c r="Q41" i="30"/>
  <c r="R41" i="30" s="1"/>
  <c r="AG703" i="6"/>
  <c r="AG716" i="6" s="1"/>
  <c r="AB74" i="16"/>
  <c r="AB75" i="16" s="1"/>
  <c r="AC702" i="6"/>
  <c r="AC714" i="6" s="1"/>
  <c r="AC74" i="16"/>
  <c r="AC75" i="16" s="1"/>
  <c r="AK702" i="6"/>
  <c r="AK714" i="6" s="1"/>
  <c r="F38" i="30"/>
  <c r="AC700" i="6" s="1"/>
  <c r="AC706" i="6"/>
  <c r="AB123" i="6"/>
  <c r="AB584" i="6" s="1"/>
  <c r="AB696" i="6" s="1"/>
  <c r="R700" i="6"/>
  <c r="E61" i="29"/>
  <c r="X700" i="6"/>
  <c r="G61" i="29"/>
  <c r="U701" i="6"/>
  <c r="F65" i="29"/>
  <c r="X701" i="6"/>
  <c r="G65" i="29"/>
  <c r="O701" i="6"/>
  <c r="R701" i="6"/>
  <c r="E65" i="29"/>
  <c r="U700" i="6"/>
  <c r="F61" i="29"/>
  <c r="O700" i="6"/>
  <c r="U39" i="30"/>
  <c r="V39" i="30" s="1"/>
  <c r="U40" i="30"/>
  <c r="V40" i="30" s="1"/>
  <c r="U43" i="30"/>
  <c r="V43" i="30" s="1"/>
  <c r="AT46" i="31" s="1"/>
  <c r="U37" i="30"/>
  <c r="V37" i="30" s="1"/>
  <c r="J37" i="30"/>
  <c r="R43" i="30"/>
  <c r="AH46" i="31" s="1"/>
  <c r="N43" i="30"/>
  <c r="O43" i="30" s="1"/>
  <c r="AH54" i="16"/>
  <c r="N41" i="30"/>
  <c r="O41" i="30" s="1"/>
  <c r="AC33" i="31"/>
  <c r="AC34" i="31" s="1"/>
  <c r="R39" i="30"/>
  <c r="J43" i="30"/>
  <c r="R40" i="30"/>
  <c r="N40" i="30"/>
  <c r="O40" i="30" s="1"/>
  <c r="J40" i="30"/>
  <c r="AC54" i="16"/>
  <c r="N37" i="30"/>
  <c r="O37" i="30" s="1"/>
  <c r="R37" i="30"/>
  <c r="T15" i="30"/>
  <c r="Q15" i="30"/>
  <c r="AB54" i="16"/>
  <c r="AC45" i="31"/>
  <c r="AC46" i="31" s="1"/>
  <c r="T40" i="16"/>
  <c r="U40" i="16" s="1"/>
  <c r="V40" i="16" s="1"/>
  <c r="W40" i="16" s="1"/>
  <c r="X40" i="16" s="1"/>
  <c r="T34" i="16"/>
  <c r="U34" i="16" s="1"/>
  <c r="V34" i="16" s="1"/>
  <c r="W34" i="16" s="1"/>
  <c r="X34" i="16" s="1"/>
  <c r="T39" i="16"/>
  <c r="U39" i="16" s="1"/>
  <c r="V39" i="16" s="1"/>
  <c r="W39" i="16" s="1"/>
  <c r="X39" i="16" s="1"/>
  <c r="T31" i="16"/>
  <c r="U31" i="16" s="1"/>
  <c r="V31" i="16" s="1"/>
  <c r="W31" i="16" s="1"/>
  <c r="X31" i="16" s="1"/>
  <c r="T35" i="16"/>
  <c r="U35" i="16" s="1"/>
  <c r="V35" i="16" s="1"/>
  <c r="W35" i="16" s="1"/>
  <c r="X35" i="16" s="1"/>
  <c r="T38" i="16"/>
  <c r="U38" i="16" s="1"/>
  <c r="V38" i="16" s="1"/>
  <c r="W38" i="16" s="1"/>
  <c r="X38" i="16" s="1"/>
  <c r="L704" i="6"/>
  <c r="L715" i="6" s="1"/>
  <c r="T13" i="16"/>
  <c r="J13" i="16"/>
  <c r="X39" i="33"/>
  <c r="AA39" i="33"/>
  <c r="AA40" i="33" s="1"/>
  <c r="W14" i="16"/>
  <c r="X45" i="31"/>
  <c r="X46" i="31" s="1"/>
  <c r="AC12" i="16"/>
  <c r="AC11" i="31"/>
  <c r="AJ44" i="19"/>
  <c r="AJ54" i="19"/>
  <c r="F39" i="30"/>
  <c r="AC704" i="6" s="1"/>
  <c r="X42" i="33"/>
  <c r="AA32" i="6"/>
  <c r="AK46" i="19"/>
  <c r="AK54" i="19" s="1"/>
  <c r="AK61" i="19"/>
  <c r="AK37" i="19"/>
  <c r="AK44" i="19" s="1"/>
  <c r="AJ35" i="19"/>
  <c r="AJ61" i="19"/>
  <c r="AC16" i="6"/>
  <c r="AB12" i="16"/>
  <c r="AH12" i="16"/>
  <c r="AK14" i="19"/>
  <c r="AK35" i="19" s="1"/>
  <c r="N13" i="16"/>
  <c r="M13" i="16"/>
  <c r="P37" i="16"/>
  <c r="AA37" i="16" s="1"/>
  <c r="P33" i="16"/>
  <c r="AA33" i="16" s="1"/>
  <c r="T29" i="16"/>
  <c r="U29" i="16" s="1"/>
  <c r="V29" i="16" s="1"/>
  <c r="W29" i="16" s="1"/>
  <c r="X29" i="16" s="1"/>
  <c r="P36" i="16"/>
  <c r="AA36" i="16" s="1"/>
  <c r="T32" i="16"/>
  <c r="U32" i="16" s="1"/>
  <c r="V32" i="16" s="1"/>
  <c r="W32" i="16" s="1"/>
  <c r="X32" i="16" s="1"/>
  <c r="P51" i="16"/>
  <c r="P49" i="16"/>
  <c r="AA49" i="16" s="1"/>
  <c r="P47" i="16"/>
  <c r="AA47" i="16" s="1"/>
  <c r="P45" i="16"/>
  <c r="AA45" i="16" s="1"/>
  <c r="P43" i="16"/>
  <c r="AA43" i="16" s="1"/>
  <c r="P41" i="16"/>
  <c r="AA41" i="16" s="1"/>
  <c r="P50" i="16"/>
  <c r="AA50" i="16" s="1"/>
  <c r="P48" i="16"/>
  <c r="AA48" i="16" s="1"/>
  <c r="P46" i="16"/>
  <c r="AA46" i="16" s="1"/>
  <c r="P44" i="16"/>
  <c r="AA44" i="16" s="1"/>
  <c r="P42" i="16"/>
  <c r="AA42" i="16" s="1"/>
  <c r="H13" i="16"/>
  <c r="L13" i="16"/>
  <c r="O13" i="16"/>
  <c r="K13" i="16"/>
  <c r="P13" i="16"/>
  <c r="I13" i="16"/>
  <c r="J42" i="33"/>
  <c r="M42" i="33"/>
  <c r="P42" i="33"/>
  <c r="S42" i="33"/>
  <c r="G40" i="29"/>
  <c r="F40" i="29"/>
  <c r="AC716" i="6" s="1"/>
  <c r="E40" i="29"/>
  <c r="D40" i="29"/>
  <c r="R43" i="31"/>
  <c r="G42" i="29" s="1"/>
  <c r="O43" i="31"/>
  <c r="F42" i="29" s="1"/>
  <c r="L43" i="31"/>
  <c r="E42" i="29" s="1"/>
  <c r="I43" i="31"/>
  <c r="D42" i="29" s="1"/>
  <c r="F43" i="31"/>
  <c r="I31" i="31"/>
  <c r="L31" i="31"/>
  <c r="O31" i="31"/>
  <c r="R31" i="31"/>
  <c r="C6" i="6"/>
  <c r="C7" i="6"/>
  <c r="C8" i="6"/>
  <c r="C9" i="6"/>
  <c r="C3" i="6"/>
  <c r="AR39" i="33" l="1"/>
  <c r="AR40" i="33" s="1"/>
  <c r="I45" i="31"/>
  <c r="I46" i="31" s="1"/>
  <c r="L45" i="31"/>
  <c r="L46" i="31" s="1"/>
  <c r="E66" i="29"/>
  <c r="O45" i="31"/>
  <c r="O46" i="31" s="1"/>
  <c r="F66" i="29"/>
  <c r="R45" i="31"/>
  <c r="R46" i="31" s="1"/>
  <c r="G66" i="29"/>
  <c r="AM11" i="31"/>
  <c r="AR11" i="31"/>
  <c r="AH11" i="31"/>
  <c r="T41" i="30"/>
  <c r="AO703" i="6"/>
  <c r="AO716" i="6" s="1"/>
  <c r="AC712" i="6"/>
  <c r="AC707" i="6"/>
  <c r="F42" i="30"/>
  <c r="AC701" i="6" s="1"/>
  <c r="Z124" i="6"/>
  <c r="Z216" i="6"/>
  <c r="Z308" i="6"/>
  <c r="Z33" i="6"/>
  <c r="Z69" i="6"/>
  <c r="Z105" i="6"/>
  <c r="Z125" i="6"/>
  <c r="Z161" i="6"/>
  <c r="Z197" i="6"/>
  <c r="Z217" i="6"/>
  <c r="Z253" i="6"/>
  <c r="Z289" i="6"/>
  <c r="Z309" i="6"/>
  <c r="Z345" i="6"/>
  <c r="Z51" i="6"/>
  <c r="Z179" i="6"/>
  <c r="Z381" i="6"/>
  <c r="Z401" i="6"/>
  <c r="Z437" i="6"/>
  <c r="Z473" i="6"/>
  <c r="Z493" i="6"/>
  <c r="Z529" i="6"/>
  <c r="Z565" i="6"/>
  <c r="Z585" i="6"/>
  <c r="Z87" i="6"/>
  <c r="Z327" i="6"/>
  <c r="Z622" i="6"/>
  <c r="Z235" i="6"/>
  <c r="Z363" i="6"/>
  <c r="Z419" i="6"/>
  <c r="Z455" i="6"/>
  <c r="Z511" i="6"/>
  <c r="Z547" i="6"/>
  <c r="Z603" i="6"/>
  <c r="Z400" i="6"/>
  <c r="Z640" i="6"/>
  <c r="Z696" i="6"/>
  <c r="Z677" i="6"/>
  <c r="Z143" i="6"/>
  <c r="Z271" i="6"/>
  <c r="Z492" i="6"/>
  <c r="Z659" i="6"/>
  <c r="Z635" i="6"/>
  <c r="Z665" i="6"/>
  <c r="Z613" i="6"/>
  <c r="Z641" i="6"/>
  <c r="Z649" i="6"/>
  <c r="Z608" i="6"/>
  <c r="Z686" i="6"/>
  <c r="Z668" i="6"/>
  <c r="Z654" i="6"/>
  <c r="Z594" i="6"/>
  <c r="Z630" i="6"/>
  <c r="Z593" i="6"/>
  <c r="Z684" i="6"/>
  <c r="Z592" i="6"/>
  <c r="Z688" i="6"/>
  <c r="Z638" i="6"/>
  <c r="Z596" i="6"/>
  <c r="Z606" i="6"/>
  <c r="Z660" i="6"/>
  <c r="Z631" i="6"/>
  <c r="Z653" i="6"/>
  <c r="Z588" i="6"/>
  <c r="Z591" i="6"/>
  <c r="Z690" i="6"/>
  <c r="Z675" i="6"/>
  <c r="Z610" i="6"/>
  <c r="Z689" i="6"/>
  <c r="Z671" i="6"/>
  <c r="Z655" i="6"/>
  <c r="Z612" i="6"/>
  <c r="Z693" i="6"/>
  <c r="Z636" i="6"/>
  <c r="Z663" i="6"/>
  <c r="Z623" i="6"/>
  <c r="Z652" i="6"/>
  <c r="Z643" i="6"/>
  <c r="Z666" i="6"/>
  <c r="Z601" i="6"/>
  <c r="Z683" i="6"/>
  <c r="Z627" i="6"/>
  <c r="Z669" i="6"/>
  <c r="Z609" i="6"/>
  <c r="Z651" i="6"/>
  <c r="Z642" i="6"/>
  <c r="Z637" i="6"/>
  <c r="Z625" i="6"/>
  <c r="Z598" i="6"/>
  <c r="Z599" i="6"/>
  <c r="Z691" i="6"/>
  <c r="Z650" i="6"/>
  <c r="Z619" i="6"/>
  <c r="Z687" i="6"/>
  <c r="Z670" i="6"/>
  <c r="Z590" i="6"/>
  <c r="Z595" i="6"/>
  <c r="Z661" i="6"/>
  <c r="Z646" i="6"/>
  <c r="Z587" i="6"/>
  <c r="Z618" i="6"/>
  <c r="Z678" i="6"/>
  <c r="Z673" i="6"/>
  <c r="Z679" i="6"/>
  <c r="Z629" i="6"/>
  <c r="Z632" i="6"/>
  <c r="Z607" i="6"/>
  <c r="Z624" i="6"/>
  <c r="Z647" i="6"/>
  <c r="Z667" i="6"/>
  <c r="Z604" i="6"/>
  <c r="Z615" i="6"/>
  <c r="Z692" i="6"/>
  <c r="Z645" i="6"/>
  <c r="Z656" i="6"/>
  <c r="Z611" i="6"/>
  <c r="Z633" i="6"/>
  <c r="Z626" i="6"/>
  <c r="Z617" i="6"/>
  <c r="Z662" i="6"/>
  <c r="Z680" i="6"/>
  <c r="Z648" i="6"/>
  <c r="Z685" i="6"/>
  <c r="Z672" i="6"/>
  <c r="Z586" i="6"/>
  <c r="Z616" i="6"/>
  <c r="Z681" i="6"/>
  <c r="Z597" i="6"/>
  <c r="Z644" i="6"/>
  <c r="Z634" i="6"/>
  <c r="Z674" i="6"/>
  <c r="Z600" i="6"/>
  <c r="Z605" i="6"/>
  <c r="Z682" i="6"/>
  <c r="Z589" i="6"/>
  <c r="Z664" i="6"/>
  <c r="Z614" i="6"/>
  <c r="Z628" i="6"/>
  <c r="Z639" i="6"/>
  <c r="Z657" i="6"/>
  <c r="Z620" i="6"/>
  <c r="Z676" i="6"/>
  <c r="Z602" i="6"/>
  <c r="Z694" i="6"/>
  <c r="Z658" i="6"/>
  <c r="Z621" i="6"/>
  <c r="Z695" i="6"/>
  <c r="Z294" i="6"/>
  <c r="Z559" i="6"/>
  <c r="Z442" i="6"/>
  <c r="Z383" i="6"/>
  <c r="Z232" i="6"/>
  <c r="Z543" i="6"/>
  <c r="Z240" i="6"/>
  <c r="Z552" i="6"/>
  <c r="Z200" i="6"/>
  <c r="Z188" i="6"/>
  <c r="Z283" i="6"/>
  <c r="Z361" i="6"/>
  <c r="Z319" i="6"/>
  <c r="Z463" i="6"/>
  <c r="Z512" i="6"/>
  <c r="Z515" i="6"/>
  <c r="Z516" i="6"/>
  <c r="Z523" i="6"/>
  <c r="Z445" i="6"/>
  <c r="Z531" i="6"/>
  <c r="Z579" i="6"/>
  <c r="Z508" i="6"/>
  <c r="Z430" i="6"/>
  <c r="Z295" i="6"/>
  <c r="Z354" i="6"/>
  <c r="Z396" i="6"/>
  <c r="Z260" i="6"/>
  <c r="Z286" i="6"/>
  <c r="Z241" i="6"/>
  <c r="Z366" i="6"/>
  <c r="Z541" i="6"/>
  <c r="Z293" i="6"/>
  <c r="Z244" i="6"/>
  <c r="Z174" i="6"/>
  <c r="Z138" i="6"/>
  <c r="Z167" i="6"/>
  <c r="Z481" i="6"/>
  <c r="Z545" i="6"/>
  <c r="Z576" i="6"/>
  <c r="Z360" i="6"/>
  <c r="Z336" i="6"/>
  <c r="Z224" i="6"/>
  <c r="Z219" i="6"/>
  <c r="Z212" i="6"/>
  <c r="Z522" i="6"/>
  <c r="Z128" i="6"/>
  <c r="Z147" i="6"/>
  <c r="Z184" i="6"/>
  <c r="Z211" i="6"/>
  <c r="Z258" i="6"/>
  <c r="Z364" i="6"/>
  <c r="Z317" i="6"/>
  <c r="Z417" i="6"/>
  <c r="Z420" i="6"/>
  <c r="Z495" i="6"/>
  <c r="Z517" i="6"/>
  <c r="Z550" i="6"/>
  <c r="Z524" i="6"/>
  <c r="Z429" i="6"/>
  <c r="Z365" i="6"/>
  <c r="Z408" i="6"/>
  <c r="Z320" i="6"/>
  <c r="Z376" i="6"/>
  <c r="Z228" i="6"/>
  <c r="Z527" i="6"/>
  <c r="Z438" i="6"/>
  <c r="Z391" i="6"/>
  <c r="Z310" i="6"/>
  <c r="Z213" i="6"/>
  <c r="Z168" i="6"/>
  <c r="Z567" i="6"/>
  <c r="Z155" i="6"/>
  <c r="Z225" i="6"/>
  <c r="Z570" i="6"/>
  <c r="Z425" i="6"/>
  <c r="Z433" i="6"/>
  <c r="Z321" i="6"/>
  <c r="Z474" i="6"/>
  <c r="Z134" i="6"/>
  <c r="Z183" i="6"/>
  <c r="Z207" i="6"/>
  <c r="Z131" i="6"/>
  <c r="Z279" i="6"/>
  <c r="Z218" i="6"/>
  <c r="Z343" i="6"/>
  <c r="Z449" i="6"/>
  <c r="Z555" i="6"/>
  <c r="Z446" i="6"/>
  <c r="Z578" i="6"/>
  <c r="Z581" i="6"/>
  <c r="Z459" i="6"/>
  <c r="Z347" i="6"/>
  <c r="Z415" i="6"/>
  <c r="Z318" i="6"/>
  <c r="Z370" i="6"/>
  <c r="Z332" i="6"/>
  <c r="Z264" i="6"/>
  <c r="Z281" i="6"/>
  <c r="Z276" i="6"/>
  <c r="Z426" i="6"/>
  <c r="Z348" i="6"/>
  <c r="Z238" i="6"/>
  <c r="Z166" i="6"/>
  <c r="Z554" i="6"/>
  <c r="Z331" i="6"/>
  <c r="Z315" i="6"/>
  <c r="Z562" i="6"/>
  <c r="Z203" i="6"/>
  <c r="Z339" i="6"/>
  <c r="Z127" i="6"/>
  <c r="Z243" i="6"/>
  <c r="Z526" i="6"/>
  <c r="Z406" i="6"/>
  <c r="Z333" i="6"/>
  <c r="Z351" i="6"/>
  <c r="Z177" i="6"/>
  <c r="Z453" i="6"/>
  <c r="Z514" i="6"/>
  <c r="Z412" i="6"/>
  <c r="Z255" i="6"/>
  <c r="Z248" i="6"/>
  <c r="Z180" i="6"/>
  <c r="Z187" i="6"/>
  <c r="Z257" i="6"/>
  <c r="Z428" i="6"/>
  <c r="Z535" i="6"/>
  <c r="Z538" i="6"/>
  <c r="Z416" i="6"/>
  <c r="Z392" i="6"/>
  <c r="Z498" i="6"/>
  <c r="Z239" i="6"/>
  <c r="Z193" i="6"/>
  <c r="Z441" i="6"/>
  <c r="Z316" i="6"/>
  <c r="Z140" i="6"/>
  <c r="Z139" i="6"/>
  <c r="Z372" i="6"/>
  <c r="Z548" i="6"/>
  <c r="Z292" i="6"/>
  <c r="Z341" i="6"/>
  <c r="Z285" i="6"/>
  <c r="Z390" i="6"/>
  <c r="Z194" i="6"/>
  <c r="Z233" i="6"/>
  <c r="Z563" i="6"/>
  <c r="Z544" i="6"/>
  <c r="Z403" i="6"/>
  <c r="Z278" i="6"/>
  <c r="Z387" i="6"/>
  <c r="Z202" i="6"/>
  <c r="Z141" i="6"/>
  <c r="Z189" i="6"/>
  <c r="Z145" i="6"/>
  <c r="Z261" i="6"/>
  <c r="Z325" i="6"/>
  <c r="Z450" i="6"/>
  <c r="Z431" i="6"/>
  <c r="Z497" i="6"/>
  <c r="Z499" i="6"/>
  <c r="Z501" i="6"/>
  <c r="Z424" i="6"/>
  <c r="Z488" i="6"/>
  <c r="Z569" i="6"/>
  <c r="Z482" i="6"/>
  <c r="Z447" i="6"/>
  <c r="Z421" i="6"/>
  <c r="Z334" i="6"/>
  <c r="Z377" i="6"/>
  <c r="Z231" i="6"/>
  <c r="Z230" i="6"/>
  <c r="Z280" i="6"/>
  <c r="Z536" i="6"/>
  <c r="Z435" i="6"/>
  <c r="Z272" i="6"/>
  <c r="Z208" i="6"/>
  <c r="Z169" i="6"/>
  <c r="Z162" i="6"/>
  <c r="Z137" i="6"/>
  <c r="Z423" i="6"/>
  <c r="Z519" i="6"/>
  <c r="Z461" i="6"/>
  <c r="Z324" i="6"/>
  <c r="Z409" i="6"/>
  <c r="Z290" i="6"/>
  <c r="Z367" i="6"/>
  <c r="Z273" i="6"/>
  <c r="Z205" i="6"/>
  <c r="Z144" i="6"/>
  <c r="Z185" i="6"/>
  <c r="Z195" i="6"/>
  <c r="Z158" i="6"/>
  <c r="Z175" i="6"/>
  <c r="Z275" i="6"/>
  <c r="Z328" i="6"/>
  <c r="Z471" i="6"/>
  <c r="Z533" i="6"/>
  <c r="Z440" i="6"/>
  <c r="Z487" i="6"/>
  <c r="Z506" i="6"/>
  <c r="Z456" i="6"/>
  <c r="Z302" i="6"/>
  <c r="Z374" i="6"/>
  <c r="Z413" i="6"/>
  <c r="Z267" i="6"/>
  <c r="Z282" i="6"/>
  <c r="Z369" i="6"/>
  <c r="Z349" i="6"/>
  <c r="Z210" i="6"/>
  <c r="Z518" i="6"/>
  <c r="Z126" i="6"/>
  <c r="Z186" i="6"/>
  <c r="Z251" i="6"/>
  <c r="Z577" i="6"/>
  <c r="Z480" i="6"/>
  <c r="Z342" i="6"/>
  <c r="Z246" i="6"/>
  <c r="Z164" i="6"/>
  <c r="Z156" i="6"/>
  <c r="Z201" i="6"/>
  <c r="Z297" i="6"/>
  <c r="Z265" i="6"/>
  <c r="Z382" i="6"/>
  <c r="Z414" i="6"/>
  <c r="Z573" i="6"/>
  <c r="Z521" i="6"/>
  <c r="Z443" i="6"/>
  <c r="Z513" i="6"/>
  <c r="Z571" i="6"/>
  <c r="Z434" i="6"/>
  <c r="Z329" i="6"/>
  <c r="Z407" i="6"/>
  <c r="Z410" i="6"/>
  <c r="Z359" i="6"/>
  <c r="Z323" i="6"/>
  <c r="Z236" i="6"/>
  <c r="Z256" i="6"/>
  <c r="Z250" i="6"/>
  <c r="Z507" i="6"/>
  <c r="Z300" i="6"/>
  <c r="Z209" i="6"/>
  <c r="Z170" i="6"/>
  <c r="Z220" i="6"/>
  <c r="Z206" i="6"/>
  <c r="Z198" i="6"/>
  <c r="Z330" i="6"/>
  <c r="Z135" i="6"/>
  <c r="Z478" i="6"/>
  <c r="Z560" i="6"/>
  <c r="Z553" i="6"/>
  <c r="Z551" i="6"/>
  <c r="Z457" i="6"/>
  <c r="Z378" i="6"/>
  <c r="Z222" i="6"/>
  <c r="Z470" i="6"/>
  <c r="Z448" i="6"/>
  <c r="Z263" i="6"/>
  <c r="Z346" i="6"/>
  <c r="Z130" i="6"/>
  <c r="Z151" i="6"/>
  <c r="Z269" i="6"/>
  <c r="Z353" i="6"/>
  <c r="Z476" i="6"/>
  <c r="Z340" i="6"/>
  <c r="Z277" i="6"/>
  <c r="Z539" i="6"/>
  <c r="Z465" i="6"/>
  <c r="Z371" i="6"/>
  <c r="Z148" i="6"/>
  <c r="Z422" i="6"/>
  <c r="Z385" i="6"/>
  <c r="Z388" i="6"/>
  <c r="Z226" i="6"/>
  <c r="Z249" i="6"/>
  <c r="Z181" i="6"/>
  <c r="Z335" i="6"/>
  <c r="Z532" i="6"/>
  <c r="Z483" i="6"/>
  <c r="Z368" i="6"/>
  <c r="Z284" i="6"/>
  <c r="Z296" i="6"/>
  <c r="Z163" i="6"/>
  <c r="Z132" i="6"/>
  <c r="Z153" i="6"/>
  <c r="Z146" i="6"/>
  <c r="Z301" i="6"/>
  <c r="Z386" i="6"/>
  <c r="Z489" i="6"/>
  <c r="Z402" i="6"/>
  <c r="Z556" i="6"/>
  <c r="Z574" i="6"/>
  <c r="Z557" i="6"/>
  <c r="Z469" i="6"/>
  <c r="Z572" i="6"/>
  <c r="Z479" i="6"/>
  <c r="Z540" i="6"/>
  <c r="Z477" i="6"/>
  <c r="Z303" i="6"/>
  <c r="Z411" i="6"/>
  <c r="Z322" i="6"/>
  <c r="Z373" i="6"/>
  <c r="Z223" i="6"/>
  <c r="Z227" i="6"/>
  <c r="Z274" i="6"/>
  <c r="Z500" i="6"/>
  <c r="Z394" i="6"/>
  <c r="Z199" i="6"/>
  <c r="Z520" i="6"/>
  <c r="Z393" i="6"/>
  <c r="Z530" i="6"/>
  <c r="Z537" i="6"/>
  <c r="Z502" i="6"/>
  <c r="Z291" i="6"/>
  <c r="Z357" i="6"/>
  <c r="Z503" i="6"/>
  <c r="Z313" i="6"/>
  <c r="Z172" i="6"/>
  <c r="Z136" i="6"/>
  <c r="Z159" i="6"/>
  <c r="Z191" i="6"/>
  <c r="Z154" i="6"/>
  <c r="Z133" i="6"/>
  <c r="Z287" i="6"/>
  <c r="Z375" i="6"/>
  <c r="Z460" i="6"/>
  <c r="Z566" i="6"/>
  <c r="Z561" i="6"/>
  <c r="Z427" i="6"/>
  <c r="Z568" i="6"/>
  <c r="Z485" i="6"/>
  <c r="Z298" i="6"/>
  <c r="Z352" i="6"/>
  <c r="Z405" i="6"/>
  <c r="Z259" i="6"/>
  <c r="Z229" i="6"/>
  <c r="Z534" i="6"/>
  <c r="Z509" i="6"/>
  <c r="Z304" i="6"/>
  <c r="Z247" i="6"/>
  <c r="Z204" i="6"/>
  <c r="Z558" i="6"/>
  <c r="Z182" i="6"/>
  <c r="Z262" i="6"/>
  <c r="Z505" i="6"/>
  <c r="Z575" i="6"/>
  <c r="Z356" i="6"/>
  <c r="Z525" i="6"/>
  <c r="Z395" i="6"/>
  <c r="Z157" i="6"/>
  <c r="Z152" i="6"/>
  <c r="Z171" i="6"/>
  <c r="Z266" i="6"/>
  <c r="Z254" i="6"/>
  <c r="Z389" i="6"/>
  <c r="Z468" i="6"/>
  <c r="Z494" i="6"/>
  <c r="Z496" i="6"/>
  <c r="Z439" i="6"/>
  <c r="Z484" i="6"/>
  <c r="Z549" i="6"/>
  <c r="Z452" i="6"/>
  <c r="Z311" i="6"/>
  <c r="Z358" i="6"/>
  <c r="Z404" i="6"/>
  <c r="Z350" i="6"/>
  <c r="Z314" i="6"/>
  <c r="Z397" i="6"/>
  <c r="Z379" i="6"/>
  <c r="Z451" i="6"/>
  <c r="Z384" i="6"/>
  <c r="Z245" i="6"/>
  <c r="Z192" i="6"/>
  <c r="Z355" i="6"/>
  <c r="Z542" i="6"/>
  <c r="Z462" i="6"/>
  <c r="Z464" i="6"/>
  <c r="Z299" i="6"/>
  <c r="Z268" i="6"/>
  <c r="Z242" i="6"/>
  <c r="Z312" i="6"/>
  <c r="Z190" i="6"/>
  <c r="Z165" i="6"/>
  <c r="Z150" i="6"/>
  <c r="Z486" i="6"/>
  <c r="Z580" i="6"/>
  <c r="Z444" i="6"/>
  <c r="Z237" i="6"/>
  <c r="Z432" i="6"/>
  <c r="Z173" i="6"/>
  <c r="Z129" i="6"/>
  <c r="Z458" i="6"/>
  <c r="Z149" i="6"/>
  <c r="Z221" i="6"/>
  <c r="Z337" i="6"/>
  <c r="Z466" i="6"/>
  <c r="Z467" i="6"/>
  <c r="Z504" i="6"/>
  <c r="Z338" i="6"/>
  <c r="Z305" i="6"/>
  <c r="Z475" i="6"/>
  <c r="Z176" i="6"/>
  <c r="Z546" i="6"/>
  <c r="Z142" i="6"/>
  <c r="Z306" i="6"/>
  <c r="Z270" i="6"/>
  <c r="Z436" i="6"/>
  <c r="Z418" i="6"/>
  <c r="Z582" i="6"/>
  <c r="Z196" i="6"/>
  <c r="Z160" i="6"/>
  <c r="Z288" i="6"/>
  <c r="Z510" i="6"/>
  <c r="Z252" i="6"/>
  <c r="Z472" i="6"/>
  <c r="Z490" i="6"/>
  <c r="Z380" i="6"/>
  <c r="Z564" i="6"/>
  <c r="Z214" i="6"/>
  <c r="Z344" i="6"/>
  <c r="Z178" i="6"/>
  <c r="Z326" i="6"/>
  <c r="Z454" i="6"/>
  <c r="Z398" i="6"/>
  <c r="Z528" i="6"/>
  <c r="Z234" i="6"/>
  <c r="Z362" i="6"/>
  <c r="Z399" i="6"/>
  <c r="Z215" i="6"/>
  <c r="Z307" i="6"/>
  <c r="Z491" i="6"/>
  <c r="Z583" i="6"/>
  <c r="Z39" i="6"/>
  <c r="Z106" i="6"/>
  <c r="Z55" i="6"/>
  <c r="Z74" i="6"/>
  <c r="Z92" i="6"/>
  <c r="Z107" i="6"/>
  <c r="Z81" i="6"/>
  <c r="Z101" i="6"/>
  <c r="Z66" i="6"/>
  <c r="Z73" i="6"/>
  <c r="Z102" i="6"/>
  <c r="Z118" i="6"/>
  <c r="Z44" i="6"/>
  <c r="Z36" i="6"/>
  <c r="Z70" i="6"/>
  <c r="Z76" i="6"/>
  <c r="Z100" i="6"/>
  <c r="Z108" i="6"/>
  <c r="Z111" i="6"/>
  <c r="Z34" i="6"/>
  <c r="Z110" i="6"/>
  <c r="Z79" i="6"/>
  <c r="Z42" i="6"/>
  <c r="Z78" i="6"/>
  <c r="Z116" i="6"/>
  <c r="Z46" i="6"/>
  <c r="Z45" i="6"/>
  <c r="Z65" i="6"/>
  <c r="Z83" i="6"/>
  <c r="Z99" i="6"/>
  <c r="Z48" i="6"/>
  <c r="Z103" i="6"/>
  <c r="Z54" i="6"/>
  <c r="Z62" i="6"/>
  <c r="Z96" i="6"/>
  <c r="Z97" i="6"/>
  <c r="Z38" i="6"/>
  <c r="Z40" i="6"/>
  <c r="Z53" i="6"/>
  <c r="Z71" i="6"/>
  <c r="Z75" i="6"/>
  <c r="Z95" i="6"/>
  <c r="Z94" i="6"/>
  <c r="Z77" i="6"/>
  <c r="Z114" i="6"/>
  <c r="Z80" i="6"/>
  <c r="Z109" i="6"/>
  <c r="Z117" i="6"/>
  <c r="Z37" i="6"/>
  <c r="Z61" i="6"/>
  <c r="Z119" i="6"/>
  <c r="Z67" i="6"/>
  <c r="Z58" i="6"/>
  <c r="Z93" i="6"/>
  <c r="Z63" i="6"/>
  <c r="Z84" i="6"/>
  <c r="Z57" i="6"/>
  <c r="Z120" i="6"/>
  <c r="Z115" i="6"/>
  <c r="Z60" i="6"/>
  <c r="Z90" i="6"/>
  <c r="Z49" i="6"/>
  <c r="Z43" i="6"/>
  <c r="Z88" i="6"/>
  <c r="Z89" i="6"/>
  <c r="Z113" i="6"/>
  <c r="Z64" i="6"/>
  <c r="Z52" i="6"/>
  <c r="Z41" i="6"/>
  <c r="Z85" i="6"/>
  <c r="Z72" i="6"/>
  <c r="Z121" i="6"/>
  <c r="Z91" i="6"/>
  <c r="Z56" i="6"/>
  <c r="Z59" i="6"/>
  <c r="Z98" i="6"/>
  <c r="Z47" i="6"/>
  <c r="Z35" i="6"/>
  <c r="Z82" i="6"/>
  <c r="Z112" i="6"/>
  <c r="Z104" i="6"/>
  <c r="Z68" i="6"/>
  <c r="Z50" i="6"/>
  <c r="Z86" i="6"/>
  <c r="Z122" i="6"/>
  <c r="Z31" i="6"/>
  <c r="Z26" i="6"/>
  <c r="Z24" i="6"/>
  <c r="Z25" i="6"/>
  <c r="Z27" i="6"/>
  <c r="Z23" i="6"/>
  <c r="Z19" i="6"/>
  <c r="Z30" i="6"/>
  <c r="Z28" i="6"/>
  <c r="Z29" i="6"/>
  <c r="Z20" i="6"/>
  <c r="Z22" i="6"/>
  <c r="Z21" i="6"/>
  <c r="Z18" i="6"/>
  <c r="Z17" i="6"/>
  <c r="Z32" i="6"/>
  <c r="Z123" i="6"/>
  <c r="Z584" i="6"/>
  <c r="AA123" i="6"/>
  <c r="AA584" i="6" s="1"/>
  <c r="AA696" i="6" s="1"/>
  <c r="J39" i="33"/>
  <c r="J40" i="33" s="1"/>
  <c r="J43" i="33" s="1"/>
  <c r="R703" i="6"/>
  <c r="R716" i="6" s="1"/>
  <c r="E64" i="29"/>
  <c r="U703" i="6"/>
  <c r="U716" i="6" s="1"/>
  <c r="F64" i="29"/>
  <c r="X703" i="6"/>
  <c r="X716" i="6" s="1"/>
  <c r="G64" i="29"/>
  <c r="AE41" i="30"/>
  <c r="AG12" i="16"/>
  <c r="AE12" i="16"/>
  <c r="AD12" i="16"/>
  <c r="AF12" i="16"/>
  <c r="T51" i="16"/>
  <c r="U51" i="16" s="1"/>
  <c r="V51" i="16" s="1"/>
  <c r="W51" i="16" s="1"/>
  <c r="X51" i="16" s="1"/>
  <c r="AA51" i="16"/>
  <c r="Y35" i="16"/>
  <c r="Y39" i="16"/>
  <c r="Y40" i="16"/>
  <c r="Y38" i="16"/>
  <c r="J39" i="30"/>
  <c r="N39" i="30"/>
  <c r="O39" i="30" s="1"/>
  <c r="X33" i="31"/>
  <c r="X34" i="31" s="1"/>
  <c r="T42" i="16"/>
  <c r="U42" i="16" s="1"/>
  <c r="V42" i="16" s="1"/>
  <c r="W42" i="16" s="1"/>
  <c r="X42" i="16" s="1"/>
  <c r="T50" i="16"/>
  <c r="U50" i="16" s="1"/>
  <c r="V50" i="16" s="1"/>
  <c r="W50" i="16" s="1"/>
  <c r="X50" i="16" s="1"/>
  <c r="T47" i="16"/>
  <c r="U47" i="16" s="1"/>
  <c r="V47" i="16" s="1"/>
  <c r="W47" i="16" s="1"/>
  <c r="X47" i="16" s="1"/>
  <c r="T36" i="16"/>
  <c r="U36" i="16" s="1"/>
  <c r="V36" i="16" s="1"/>
  <c r="W36" i="16" s="1"/>
  <c r="X36" i="16" s="1"/>
  <c r="Y31" i="16"/>
  <c r="Y34" i="16"/>
  <c r="T48" i="16"/>
  <c r="U48" i="16" s="1"/>
  <c r="V48" i="16" s="1"/>
  <c r="W48" i="16" s="1"/>
  <c r="X48" i="16" s="1"/>
  <c r="T45" i="16"/>
  <c r="U45" i="16" s="1"/>
  <c r="V45" i="16" s="1"/>
  <c r="W45" i="16" s="1"/>
  <c r="X45" i="16" s="1"/>
  <c r="T37" i="16"/>
  <c r="U37" i="16" s="1"/>
  <c r="V37" i="16" s="1"/>
  <c r="W37" i="16" s="1"/>
  <c r="X37" i="16" s="1"/>
  <c r="T44" i="16"/>
  <c r="U44" i="16" s="1"/>
  <c r="V44" i="16" s="1"/>
  <c r="W44" i="16" s="1"/>
  <c r="X44" i="16" s="1"/>
  <c r="T49" i="16"/>
  <c r="U49" i="16" s="1"/>
  <c r="V49" i="16" s="1"/>
  <c r="W49" i="16" s="1"/>
  <c r="X49" i="16" s="1"/>
  <c r="T46" i="16"/>
  <c r="U46" i="16" s="1"/>
  <c r="V46" i="16" s="1"/>
  <c r="W46" i="16" s="1"/>
  <c r="X46" i="16" s="1"/>
  <c r="T43" i="16"/>
  <c r="U43" i="16" s="1"/>
  <c r="V43" i="16" s="1"/>
  <c r="W43" i="16" s="1"/>
  <c r="X43" i="16" s="1"/>
  <c r="T33" i="16"/>
  <c r="U33" i="16" s="1"/>
  <c r="V33" i="16" s="1"/>
  <c r="W33" i="16" s="1"/>
  <c r="X33" i="16" s="1"/>
  <c r="G38" i="29"/>
  <c r="F38" i="29"/>
  <c r="E38" i="29"/>
  <c r="D38" i="29"/>
  <c r="D62" i="29" s="1"/>
  <c r="Y23" i="16"/>
  <c r="M39" i="33"/>
  <c r="M40" i="33" s="1"/>
  <c r="M43" i="33" s="1"/>
  <c r="S39" i="33"/>
  <c r="S40" i="33" s="1"/>
  <c r="S43" i="33" s="1"/>
  <c r="P39" i="33"/>
  <c r="P40" i="33" s="1"/>
  <c r="P43" i="33" s="1"/>
  <c r="X14" i="16"/>
  <c r="C42" i="29"/>
  <c r="D66" i="29" s="1"/>
  <c r="C43" i="30"/>
  <c r="C39" i="30"/>
  <c r="AC32" i="6"/>
  <c r="AK62" i="19"/>
  <c r="T41" i="16"/>
  <c r="U41" i="16" s="1"/>
  <c r="V41" i="16" s="1"/>
  <c r="W41" i="16" s="1"/>
  <c r="X41" i="16" s="1"/>
  <c r="P52" i="16"/>
  <c r="S31" i="31"/>
  <c r="O703" i="6"/>
  <c r="S43" i="31"/>
  <c r="F15" i="30"/>
  <c r="AF28" i="30"/>
  <c r="AF29" i="30"/>
  <c r="AF30" i="30"/>
  <c r="AF27" i="30"/>
  <c r="AC43" i="30"/>
  <c r="AC39" i="30"/>
  <c r="AC37" i="30"/>
  <c r="AC28" i="30"/>
  <c r="AC29" i="30"/>
  <c r="AC30" i="30"/>
  <c r="AC27" i="30"/>
  <c r="AA43" i="30"/>
  <c r="AA41" i="30"/>
  <c r="AA40" i="30"/>
  <c r="AA39" i="30"/>
  <c r="AA37" i="30"/>
  <c r="AA28" i="30"/>
  <c r="AA29" i="30"/>
  <c r="AA30" i="30"/>
  <c r="AA27" i="30"/>
  <c r="Z28" i="30"/>
  <c r="Z29" i="30"/>
  <c r="Z30" i="30"/>
  <c r="Z27" i="30"/>
  <c r="S46" i="30"/>
  <c r="P46" i="30"/>
  <c r="S32" i="30"/>
  <c r="P32" i="30"/>
  <c r="H46" i="30"/>
  <c r="H32" i="30"/>
  <c r="D32" i="30"/>
  <c r="E32" i="30"/>
  <c r="D46" i="30"/>
  <c r="E46" i="30"/>
  <c r="K60" i="19"/>
  <c r="L60" i="19" s="1"/>
  <c r="Y60" i="19" s="1"/>
  <c r="K59" i="19"/>
  <c r="L59" i="19" s="1"/>
  <c r="Y59" i="19" s="1"/>
  <c r="K58" i="19"/>
  <c r="L58" i="19" s="1"/>
  <c r="Y58" i="19" s="1"/>
  <c r="K57" i="19"/>
  <c r="L57" i="19" s="1"/>
  <c r="Y57" i="19" s="1"/>
  <c r="K56" i="19"/>
  <c r="K53" i="19"/>
  <c r="L53" i="19" s="1"/>
  <c r="Y53" i="19" s="1"/>
  <c r="K52" i="19"/>
  <c r="L52" i="19" s="1"/>
  <c r="Y52" i="19" s="1"/>
  <c r="K51" i="19"/>
  <c r="L51" i="19" s="1"/>
  <c r="Y51" i="19" s="1"/>
  <c r="K50" i="19"/>
  <c r="L50" i="19" s="1"/>
  <c r="Y50" i="19" s="1"/>
  <c r="K49" i="19"/>
  <c r="L49" i="19" s="1"/>
  <c r="Y49" i="19" s="1"/>
  <c r="K48" i="19"/>
  <c r="L48" i="19" s="1"/>
  <c r="Y48" i="19" s="1"/>
  <c r="K47" i="19"/>
  <c r="L47" i="19" s="1"/>
  <c r="Y47" i="19" s="1"/>
  <c r="K46" i="19"/>
  <c r="K43" i="19"/>
  <c r="L43" i="19" s="1"/>
  <c r="Y43" i="19" s="1"/>
  <c r="K42" i="19"/>
  <c r="L42" i="19" s="1"/>
  <c r="Y42" i="19" s="1"/>
  <c r="K41" i="19"/>
  <c r="L41" i="19" s="1"/>
  <c r="Y41" i="19" s="1"/>
  <c r="K40" i="19"/>
  <c r="L40" i="19" s="1"/>
  <c r="Y40" i="19" s="1"/>
  <c r="K39" i="19"/>
  <c r="L39" i="19" s="1"/>
  <c r="Y39" i="19" s="1"/>
  <c r="K38" i="19"/>
  <c r="L38" i="19" s="1"/>
  <c r="Y38" i="19" s="1"/>
  <c r="K37" i="19"/>
  <c r="K14" i="19"/>
  <c r="O42" i="29"/>
  <c r="N42" i="29"/>
  <c r="M42" i="29"/>
  <c r="L42" i="29"/>
  <c r="O40" i="29"/>
  <c r="N40" i="29"/>
  <c r="M40" i="29"/>
  <c r="L40" i="29"/>
  <c r="L37" i="29"/>
  <c r="K27" i="29"/>
  <c r="L27" i="29"/>
  <c r="M27" i="29"/>
  <c r="N27" i="29"/>
  <c r="O27" i="29"/>
  <c r="K28" i="29"/>
  <c r="L28" i="29"/>
  <c r="M28" i="29"/>
  <c r="N28" i="29"/>
  <c r="O28" i="29"/>
  <c r="K29" i="29"/>
  <c r="L29" i="29"/>
  <c r="M29" i="29"/>
  <c r="N29" i="29"/>
  <c r="O29" i="29"/>
  <c r="L26" i="29"/>
  <c r="M26" i="29"/>
  <c r="N26" i="29"/>
  <c r="O26" i="29"/>
  <c r="K26" i="29"/>
  <c r="H29" i="29"/>
  <c r="H28" i="29"/>
  <c r="H27" i="29"/>
  <c r="H26" i="29"/>
  <c r="C5" i="29"/>
  <c r="C7" i="29"/>
  <c r="C8" i="29"/>
  <c r="C9" i="29"/>
  <c r="C10" i="29"/>
  <c r="H15" i="29" s="1"/>
  <c r="C4" i="29"/>
  <c r="AS703" i="6" l="1"/>
  <c r="AS716" i="6" s="1"/>
  <c r="AV703" i="6"/>
  <c r="AV716" i="6" s="1"/>
  <c r="BL39" i="33"/>
  <c r="BL40" i="33" s="1"/>
  <c r="BL43" i="33" s="1"/>
  <c r="U41" i="30"/>
  <c r="V41" i="30" s="1"/>
  <c r="BB39" i="33"/>
  <c r="BB40" i="33" s="1"/>
  <c r="BB43" i="33" s="1"/>
  <c r="AC713" i="6"/>
  <c r="X40" i="33"/>
  <c r="X43" i="33" s="1"/>
  <c r="AK716" i="6"/>
  <c r="AC711" i="6"/>
  <c r="AC705" i="6"/>
  <c r="AC715" i="6"/>
  <c r="AC123" i="6"/>
  <c r="X704" i="6"/>
  <c r="G62" i="29"/>
  <c r="U704" i="6"/>
  <c r="U715" i="6" s="1"/>
  <c r="F62" i="29"/>
  <c r="R704" i="6"/>
  <c r="R715" i="6" s="1"/>
  <c r="E62" i="29"/>
  <c r="O704" i="6"/>
  <c r="O715" i="6" s="1"/>
  <c r="U52" i="16"/>
  <c r="K39" i="30"/>
  <c r="G43" i="30"/>
  <c r="G39" i="30"/>
  <c r="K43" i="30"/>
  <c r="Y44" i="16"/>
  <c r="Y45" i="16"/>
  <c r="Y27" i="16"/>
  <c r="Y46" i="16"/>
  <c r="Y37" i="16"/>
  <c r="L14" i="19"/>
  <c r="K35" i="19"/>
  <c r="L46" i="19"/>
  <c r="K54" i="19"/>
  <c r="L56" i="19"/>
  <c r="K61" i="19"/>
  <c r="L37" i="19"/>
  <c r="K44" i="19"/>
  <c r="N38" i="29"/>
  <c r="O38" i="29"/>
  <c r="R33" i="31"/>
  <c r="R34" i="31" s="1"/>
  <c r="L33" i="31"/>
  <c r="L34" i="31" s="1"/>
  <c r="M38" i="29"/>
  <c r="O33" i="31"/>
  <c r="O34" i="31" s="1"/>
  <c r="L38" i="29"/>
  <c r="I33" i="31"/>
  <c r="I34" i="31" s="1"/>
  <c r="Y51" i="16"/>
  <c r="Y36" i="16"/>
  <c r="Y32" i="16"/>
  <c r="Y48" i="16"/>
  <c r="Y19" i="16"/>
  <c r="Y17" i="16"/>
  <c r="T52" i="16"/>
  <c r="C37" i="30" s="1"/>
  <c r="O716" i="6"/>
  <c r="Y24" i="16"/>
  <c r="Y30" i="16"/>
  <c r="Y25" i="16"/>
  <c r="Y26" i="16"/>
  <c r="Y21" i="16"/>
  <c r="Y16" i="16"/>
  <c r="Y18" i="16"/>
  <c r="Y28" i="16"/>
  <c r="Y14" i="16"/>
  <c r="Y33" i="16"/>
  <c r="Y43" i="16"/>
  <c r="Y49" i="16"/>
  <c r="Y47" i="16"/>
  <c r="Y42" i="16"/>
  <c r="Y20" i="16"/>
  <c r="F45" i="31"/>
  <c r="F46" i="31" s="1"/>
  <c r="F33" i="31"/>
  <c r="F34" i="31" s="1"/>
  <c r="K42" i="29"/>
  <c r="P42" i="29" s="1"/>
  <c r="H38" i="29"/>
  <c r="H62" i="29" s="1"/>
  <c r="H42" i="29"/>
  <c r="K38" i="29"/>
  <c r="P26" i="29"/>
  <c r="AA38" i="30"/>
  <c r="O712" i="6"/>
  <c r="S48" i="30"/>
  <c r="P48" i="30"/>
  <c r="H48" i="30"/>
  <c r="I15" i="30"/>
  <c r="E48" i="30"/>
  <c r="D48" i="30"/>
  <c r="X15" i="30"/>
  <c r="C15" i="30"/>
  <c r="M15" i="30"/>
  <c r="P29" i="29"/>
  <c r="P28" i="29"/>
  <c r="P27" i="29"/>
  <c r="E15" i="29"/>
  <c r="F15" i="29"/>
  <c r="C15" i="29"/>
  <c r="G15" i="29"/>
  <c r="D15" i="29"/>
  <c r="S45" i="31" l="1"/>
  <c r="S46" i="31" s="1"/>
  <c r="H66" i="29"/>
  <c r="AK715" i="6"/>
  <c r="AC584" i="6"/>
  <c r="AC696" i="6" s="1"/>
  <c r="V52" i="16"/>
  <c r="Y50" i="16"/>
  <c r="K37" i="30"/>
  <c r="G37" i="30"/>
  <c r="Y37" i="19"/>
  <c r="Y44" i="19" s="1"/>
  <c r="L44" i="19"/>
  <c r="Y46" i="19"/>
  <c r="Y54" i="19" s="1"/>
  <c r="L54" i="19"/>
  <c r="L62" i="19" s="1"/>
  <c r="Y56" i="19"/>
  <c r="Y61" i="19" s="1"/>
  <c r="L61" i="19"/>
  <c r="L35" i="19"/>
  <c r="Y14" i="19"/>
  <c r="Y41" i="16"/>
  <c r="P38" i="29"/>
  <c r="S33" i="31"/>
  <c r="S34" i="31" s="1"/>
  <c r="S715" i="6"/>
  <c r="W52" i="16"/>
  <c r="Y22" i="16"/>
  <c r="O62" i="19"/>
  <c r="C36" i="29"/>
  <c r="AD711" i="6" l="1"/>
  <c r="AD584" i="6"/>
  <c r="X715" i="6"/>
  <c r="Y704" i="6"/>
  <c r="X52" i="16"/>
  <c r="Y15" i="16"/>
  <c r="T54" i="16"/>
  <c r="T55" i="16" s="1"/>
  <c r="D36" i="29"/>
  <c r="AD33" i="6" l="1"/>
  <c r="AD69" i="6"/>
  <c r="AD105" i="6"/>
  <c r="AD125" i="6"/>
  <c r="AD161" i="6"/>
  <c r="AD197" i="6"/>
  <c r="AD217" i="6"/>
  <c r="AD253" i="6"/>
  <c r="AD289" i="6"/>
  <c r="AD309" i="6"/>
  <c r="AD345" i="6"/>
  <c r="AD51" i="6"/>
  <c r="AD87" i="6"/>
  <c r="AD143" i="6"/>
  <c r="AD179" i="6"/>
  <c r="AD235" i="6"/>
  <c r="AD271" i="6"/>
  <c r="AD327" i="6"/>
  <c r="AD308" i="6"/>
  <c r="AD400" i="6"/>
  <c r="AD492" i="6"/>
  <c r="AD216" i="6"/>
  <c r="AD381" i="6"/>
  <c r="AD401" i="6"/>
  <c r="AD437" i="6"/>
  <c r="AD473" i="6"/>
  <c r="AD493" i="6"/>
  <c r="AD529" i="6"/>
  <c r="AD565" i="6"/>
  <c r="AD585" i="6"/>
  <c r="AD124" i="6"/>
  <c r="AD419" i="6"/>
  <c r="AD547" i="6"/>
  <c r="AD640" i="6"/>
  <c r="AD696" i="6"/>
  <c r="AD591" i="6"/>
  <c r="AD619" i="6"/>
  <c r="AD627" i="6"/>
  <c r="AD647" i="6"/>
  <c r="AD659" i="6"/>
  <c r="AD679" i="6"/>
  <c r="AD455" i="6"/>
  <c r="AD677" i="6"/>
  <c r="AD511" i="6"/>
  <c r="AD607" i="6"/>
  <c r="AD631" i="6"/>
  <c r="AD651" i="6"/>
  <c r="AD363" i="6"/>
  <c r="AD603" i="6"/>
  <c r="AD622" i="6"/>
  <c r="AD614" i="6"/>
  <c r="AD623" i="6"/>
  <c r="AD635" i="6"/>
  <c r="AD643" i="6"/>
  <c r="AD655" i="6"/>
  <c r="AD626" i="6"/>
  <c r="AD637" i="6"/>
  <c r="AD644" i="6"/>
  <c r="AD649" i="6"/>
  <c r="AD654" i="6"/>
  <c r="AD609" i="6"/>
  <c r="AD617" i="6"/>
  <c r="AD663" i="6"/>
  <c r="AD671" i="6"/>
  <c r="AD681" i="6"/>
  <c r="AD685" i="6"/>
  <c r="AD689" i="6"/>
  <c r="AD693" i="6"/>
  <c r="AD632" i="6"/>
  <c r="AD662" i="6"/>
  <c r="AD670" i="6"/>
  <c r="AD256" i="6"/>
  <c r="AD108" i="6"/>
  <c r="AD476" i="6"/>
  <c r="AD592" i="6"/>
  <c r="AD597" i="6"/>
  <c r="AD604" i="6"/>
  <c r="AD384" i="6"/>
  <c r="AD588" i="6"/>
  <c r="AD18" i="6"/>
  <c r="AD348" i="6"/>
  <c r="AD612" i="6"/>
  <c r="AD90" i="6"/>
  <c r="AD366" i="6"/>
  <c r="AD684" i="6"/>
  <c r="AD590" i="6"/>
  <c r="AD601" i="6"/>
  <c r="AD312" i="6"/>
  <c r="AD586" i="6"/>
  <c r="AD610" i="6"/>
  <c r="AD292" i="6"/>
  <c r="AD629" i="6"/>
  <c r="AD642" i="6"/>
  <c r="AD645" i="6"/>
  <c r="AD650" i="6"/>
  <c r="AD656" i="6"/>
  <c r="AD611" i="6"/>
  <c r="AD618" i="6"/>
  <c r="AD665" i="6"/>
  <c r="AD674" i="6"/>
  <c r="AD682" i="6"/>
  <c r="AD686" i="6"/>
  <c r="AD690" i="6"/>
  <c r="AD128" i="6"/>
  <c r="AD634" i="6"/>
  <c r="AD664" i="6"/>
  <c r="AD672" i="6"/>
  <c r="AD680" i="6"/>
  <c r="AD54" i="6"/>
  <c r="AD182" i="6"/>
  <c r="AD550" i="6"/>
  <c r="AD593" i="6"/>
  <c r="AD598" i="6"/>
  <c r="AD605" i="6"/>
  <c r="AD164" i="6"/>
  <c r="AD72" i="6"/>
  <c r="AD422" i="6"/>
  <c r="AD616" i="6"/>
  <c r="AD146" i="6"/>
  <c r="AD440" i="6"/>
  <c r="AD628" i="6"/>
  <c r="AD633" i="6"/>
  <c r="AD595" i="6"/>
  <c r="AD646" i="6"/>
  <c r="AD652" i="6"/>
  <c r="AD660" i="6"/>
  <c r="AD613" i="6"/>
  <c r="AD678" i="6"/>
  <c r="AD667" i="6"/>
  <c r="AD675" i="6"/>
  <c r="AD683" i="6"/>
  <c r="AD687" i="6"/>
  <c r="AD691" i="6"/>
  <c r="AD625" i="6"/>
  <c r="AD638" i="6"/>
  <c r="AD666" i="6"/>
  <c r="AD673" i="6"/>
  <c r="AD496" i="6"/>
  <c r="AD330" i="6"/>
  <c r="AD606" i="6"/>
  <c r="AD594" i="6"/>
  <c r="AD600" i="6"/>
  <c r="AD36" i="6"/>
  <c r="AD238" i="6"/>
  <c r="AD458" i="6"/>
  <c r="AD200" i="6"/>
  <c r="AD608" i="6"/>
  <c r="AD19" i="6"/>
  <c r="AD220" i="6"/>
  <c r="AD514" i="6"/>
  <c r="AD636" i="6"/>
  <c r="AD599" i="6"/>
  <c r="AD648" i="6"/>
  <c r="AD653" i="6"/>
  <c r="AD661" i="6"/>
  <c r="AD615" i="6"/>
  <c r="AD630" i="6"/>
  <c r="AD669" i="6"/>
  <c r="AD587" i="6"/>
  <c r="AD688" i="6"/>
  <c r="AD692" i="6"/>
  <c r="AD641" i="6"/>
  <c r="AD668" i="6"/>
  <c r="AD624" i="6"/>
  <c r="AD568" i="6"/>
  <c r="AD404" i="6"/>
  <c r="AD596" i="6"/>
  <c r="AD109" i="6"/>
  <c r="AD532" i="6"/>
  <c r="AD274" i="6"/>
  <c r="AD589" i="6"/>
  <c r="AD639" i="6"/>
  <c r="AD602" i="6"/>
  <c r="AD620" i="6"/>
  <c r="AD657" i="6"/>
  <c r="AD676" i="6"/>
  <c r="AD694" i="6"/>
  <c r="AD658" i="6"/>
  <c r="AD621" i="6"/>
  <c r="AD695" i="6"/>
  <c r="AD149" i="6"/>
  <c r="AD297" i="6"/>
  <c r="AD369" i="6"/>
  <c r="AD379" i="6"/>
  <c r="AD446" i="6"/>
  <c r="AD516" i="6"/>
  <c r="AD530" i="6"/>
  <c r="AD168" i="6"/>
  <c r="AD172" i="6"/>
  <c r="AD176" i="6"/>
  <c r="AD150" i="6"/>
  <c r="AD162" i="6"/>
  <c r="AD296" i="6"/>
  <c r="AD311" i="6"/>
  <c r="AD447" i="6"/>
  <c r="AD524" i="6"/>
  <c r="AD184" i="6"/>
  <c r="AD147" i="6"/>
  <c r="AD157" i="6"/>
  <c r="AD226" i="6"/>
  <c r="AD232" i="6"/>
  <c r="AD293" i="6"/>
  <c r="AD303" i="6"/>
  <c r="AD371" i="6"/>
  <c r="AD442" i="6"/>
  <c r="AD452" i="6"/>
  <c r="AD518" i="6"/>
  <c r="AD531" i="6"/>
  <c r="AD132" i="6"/>
  <c r="AD136" i="6"/>
  <c r="AD140" i="6"/>
  <c r="AD239" i="6"/>
  <c r="AD243" i="6"/>
  <c r="AD247" i="6"/>
  <c r="AD251" i="6"/>
  <c r="AD313" i="6"/>
  <c r="AD317" i="6"/>
  <c r="AD321" i="6"/>
  <c r="AD325" i="6"/>
  <c r="AD385" i="6"/>
  <c r="AD389" i="6"/>
  <c r="AD393" i="6"/>
  <c r="AD397" i="6"/>
  <c r="AD460" i="6"/>
  <c r="AD464" i="6"/>
  <c r="AD468" i="6"/>
  <c r="AD474" i="6"/>
  <c r="AD535" i="6"/>
  <c r="AD539" i="6"/>
  <c r="AD543" i="6"/>
  <c r="AD549" i="6"/>
  <c r="AD191" i="6"/>
  <c r="AD195" i="6"/>
  <c r="AD258" i="6"/>
  <c r="AD262" i="6"/>
  <c r="AD266" i="6"/>
  <c r="AD272" i="6"/>
  <c r="AD333" i="6"/>
  <c r="AD337" i="6"/>
  <c r="AD341" i="6"/>
  <c r="AD347" i="6"/>
  <c r="AD408" i="6"/>
  <c r="AD412" i="6"/>
  <c r="AD416" i="6"/>
  <c r="AD477" i="6"/>
  <c r="AD481" i="6"/>
  <c r="AD485" i="6"/>
  <c r="AD489" i="6"/>
  <c r="AD552" i="6"/>
  <c r="AD556" i="6"/>
  <c r="AD560" i="6"/>
  <c r="AD566" i="6"/>
  <c r="AD203" i="6"/>
  <c r="AD207" i="6"/>
  <c r="AD211" i="6"/>
  <c r="AD219" i="6"/>
  <c r="AD278" i="6"/>
  <c r="AD282" i="6"/>
  <c r="AD286" i="6"/>
  <c r="AD349" i="6"/>
  <c r="AD353" i="6"/>
  <c r="AD357" i="6"/>
  <c r="AD361" i="6"/>
  <c r="AD424" i="6"/>
  <c r="AD428" i="6"/>
  <c r="AD432" i="6"/>
  <c r="AD438" i="6"/>
  <c r="AD499" i="6"/>
  <c r="AD503" i="6"/>
  <c r="AD507" i="6"/>
  <c r="AD513" i="6"/>
  <c r="AD572" i="6"/>
  <c r="AD576" i="6"/>
  <c r="AD580" i="6"/>
  <c r="AD295" i="6"/>
  <c r="AD231" i="6"/>
  <c r="AD441" i="6"/>
  <c r="AD183" i="6"/>
  <c r="AD155" i="6"/>
  <c r="AD230" i="6"/>
  <c r="AD301" i="6"/>
  <c r="AD383" i="6"/>
  <c r="AD517" i="6"/>
  <c r="AD131" i="6"/>
  <c r="AD139" i="6"/>
  <c r="AD242" i="6"/>
  <c r="AD250" i="6"/>
  <c r="AD316" i="6"/>
  <c r="AD324" i="6"/>
  <c r="AD459" i="6"/>
  <c r="AD467" i="6"/>
  <c r="AD534" i="6"/>
  <c r="AD542" i="6"/>
  <c r="AD194" i="6"/>
  <c r="AD261" i="6"/>
  <c r="AD269" i="6"/>
  <c r="AD336" i="6"/>
  <c r="AD407" i="6"/>
  <c r="AD415" i="6"/>
  <c r="AD484" i="6"/>
  <c r="AD555" i="6"/>
  <c r="AD563" i="6"/>
  <c r="AD210" i="6"/>
  <c r="AD277" i="6"/>
  <c r="AD291" i="6"/>
  <c r="AD360" i="6"/>
  <c r="AD431" i="6"/>
  <c r="AD502" i="6"/>
  <c r="AD571" i="6"/>
  <c r="AD152" i="6"/>
  <c r="AD221" i="6"/>
  <c r="AD298" i="6"/>
  <c r="AD372" i="6"/>
  <c r="AD382" i="6"/>
  <c r="AD449" i="6"/>
  <c r="AD519" i="6"/>
  <c r="AD165" i="6"/>
  <c r="AD169" i="6"/>
  <c r="AD173" i="6"/>
  <c r="AD177" i="6"/>
  <c r="AD153" i="6"/>
  <c r="AD222" i="6"/>
  <c r="AD300" i="6"/>
  <c r="AD373" i="6"/>
  <c r="AD515" i="6"/>
  <c r="AD126" i="6"/>
  <c r="AD185" i="6"/>
  <c r="AD148" i="6"/>
  <c r="AD163" i="6"/>
  <c r="AD228" i="6"/>
  <c r="AD233" i="6"/>
  <c r="AD294" i="6"/>
  <c r="AD310" i="6"/>
  <c r="AD374" i="6"/>
  <c r="AD445" i="6"/>
  <c r="AD453" i="6"/>
  <c r="AD521" i="6"/>
  <c r="AD129" i="6"/>
  <c r="AD133" i="6"/>
  <c r="AD137" i="6"/>
  <c r="AD141" i="6"/>
  <c r="AD240" i="6"/>
  <c r="AD244" i="6"/>
  <c r="AD248" i="6"/>
  <c r="AD314" i="6"/>
  <c r="AD318" i="6"/>
  <c r="AD322" i="6"/>
  <c r="AD386" i="6"/>
  <c r="AD390" i="6"/>
  <c r="AD394" i="6"/>
  <c r="AD402" i="6"/>
  <c r="AD461" i="6"/>
  <c r="AD465" i="6"/>
  <c r="AD469" i="6"/>
  <c r="AD475" i="6"/>
  <c r="AD536" i="6"/>
  <c r="AD540" i="6"/>
  <c r="AD544" i="6"/>
  <c r="AD188" i="6"/>
  <c r="AD192" i="6"/>
  <c r="AD198" i="6"/>
  <c r="AD259" i="6"/>
  <c r="AD263" i="6"/>
  <c r="AD267" i="6"/>
  <c r="AD273" i="6"/>
  <c r="AD334" i="6"/>
  <c r="AD338" i="6"/>
  <c r="AD342" i="6"/>
  <c r="AD405" i="6"/>
  <c r="AD409" i="6"/>
  <c r="AD413" i="6"/>
  <c r="AD417" i="6"/>
  <c r="AD478" i="6"/>
  <c r="AD482" i="6"/>
  <c r="AD486" i="6"/>
  <c r="AD494" i="6"/>
  <c r="AD553" i="6"/>
  <c r="AD557" i="6"/>
  <c r="AD561" i="6"/>
  <c r="AD567" i="6"/>
  <c r="AD204" i="6"/>
  <c r="AD208" i="6"/>
  <c r="AD212" i="6"/>
  <c r="AD275" i="6"/>
  <c r="AD279" i="6"/>
  <c r="AD283" i="6"/>
  <c r="AD287" i="6"/>
  <c r="AD350" i="6"/>
  <c r="AD354" i="6"/>
  <c r="AD358" i="6"/>
  <c r="AD364" i="6"/>
  <c r="AD425" i="6"/>
  <c r="AD429" i="6"/>
  <c r="AD433" i="6"/>
  <c r="AD439" i="6"/>
  <c r="AD500" i="6"/>
  <c r="AD504" i="6"/>
  <c r="AD508" i="6"/>
  <c r="AD569" i="6"/>
  <c r="AD573" i="6"/>
  <c r="AD577" i="6"/>
  <c r="AD581" i="6"/>
  <c r="AD367" i="6"/>
  <c r="AD190" i="6"/>
  <c r="AD340" i="6"/>
  <c r="AD421" i="6"/>
  <c r="AD488" i="6"/>
  <c r="AD559" i="6"/>
  <c r="AD206" i="6"/>
  <c r="AD281" i="6"/>
  <c r="AD356" i="6"/>
  <c r="AD427" i="6"/>
  <c r="AD498" i="6"/>
  <c r="AD512" i="6"/>
  <c r="AD154" i="6"/>
  <c r="AD225" i="6"/>
  <c r="AD302" i="6"/>
  <c r="AD376" i="6"/>
  <c r="AD443" i="6"/>
  <c r="AD451" i="6"/>
  <c r="AD525" i="6"/>
  <c r="AD166" i="6"/>
  <c r="AD170" i="6"/>
  <c r="AD174" i="6"/>
  <c r="AD180" i="6"/>
  <c r="AD156" i="6"/>
  <c r="AD227" i="6"/>
  <c r="AD304" i="6"/>
  <c r="AD378" i="6"/>
  <c r="AD520" i="6"/>
  <c r="AD127" i="6"/>
  <c r="AD186" i="6"/>
  <c r="AD151" i="6"/>
  <c r="AD223" i="6"/>
  <c r="AD229" i="6"/>
  <c r="AD236" i="6"/>
  <c r="AD299" i="6"/>
  <c r="AD368" i="6"/>
  <c r="AD375" i="6"/>
  <c r="AD448" i="6"/>
  <c r="AD456" i="6"/>
  <c r="AD523" i="6"/>
  <c r="AD130" i="6"/>
  <c r="AD134" i="6"/>
  <c r="AD138" i="6"/>
  <c r="AD144" i="6"/>
  <c r="AD241" i="6"/>
  <c r="AD245" i="6"/>
  <c r="AD249" i="6"/>
  <c r="AD254" i="6"/>
  <c r="AD315" i="6"/>
  <c r="AD319" i="6"/>
  <c r="AD323" i="6"/>
  <c r="AD328" i="6"/>
  <c r="AD387" i="6"/>
  <c r="AD391" i="6"/>
  <c r="AD395" i="6"/>
  <c r="AD403" i="6"/>
  <c r="AD462" i="6"/>
  <c r="AD466" i="6"/>
  <c r="AD470" i="6"/>
  <c r="AD533" i="6"/>
  <c r="AD537" i="6"/>
  <c r="AD541" i="6"/>
  <c r="AD545" i="6"/>
  <c r="AD189" i="6"/>
  <c r="AD193" i="6"/>
  <c r="AD199" i="6"/>
  <c r="AD260" i="6"/>
  <c r="AD264" i="6"/>
  <c r="AD268" i="6"/>
  <c r="AD331" i="6"/>
  <c r="AD335" i="6"/>
  <c r="AD339" i="6"/>
  <c r="AD343" i="6"/>
  <c r="AD406" i="6"/>
  <c r="AD410" i="6"/>
  <c r="AD414" i="6"/>
  <c r="AD420" i="6"/>
  <c r="AD479" i="6"/>
  <c r="AD483" i="6"/>
  <c r="AD487" i="6"/>
  <c r="AD495" i="6"/>
  <c r="AD554" i="6"/>
  <c r="AD558" i="6"/>
  <c r="AD562" i="6"/>
  <c r="AD201" i="6"/>
  <c r="AD205" i="6"/>
  <c r="AD209" i="6"/>
  <c r="AD213" i="6"/>
  <c r="AD276" i="6"/>
  <c r="AD280" i="6"/>
  <c r="AD284" i="6"/>
  <c r="AD290" i="6"/>
  <c r="AD351" i="6"/>
  <c r="AD355" i="6"/>
  <c r="AD359" i="6"/>
  <c r="AD365" i="6"/>
  <c r="AD426" i="6"/>
  <c r="AD430" i="6"/>
  <c r="AD434" i="6"/>
  <c r="AD497" i="6"/>
  <c r="AD501" i="6"/>
  <c r="AD505" i="6"/>
  <c r="AD509" i="6"/>
  <c r="AD570" i="6"/>
  <c r="AD574" i="6"/>
  <c r="AD578" i="6"/>
  <c r="AD158" i="6"/>
  <c r="AD377" i="6"/>
  <c r="AD444" i="6"/>
  <c r="AD457" i="6"/>
  <c r="AD527" i="6"/>
  <c r="AD167" i="6"/>
  <c r="AD171" i="6"/>
  <c r="AD175" i="6"/>
  <c r="AD181" i="6"/>
  <c r="AD159" i="6"/>
  <c r="AD305" i="6"/>
  <c r="AD522" i="6"/>
  <c r="AD187" i="6"/>
  <c r="AD224" i="6"/>
  <c r="AD237" i="6"/>
  <c r="AD370" i="6"/>
  <c r="AD450" i="6"/>
  <c r="AD526" i="6"/>
  <c r="AD135" i="6"/>
  <c r="AD145" i="6"/>
  <c r="AD246" i="6"/>
  <c r="AD255" i="6"/>
  <c r="AD320" i="6"/>
  <c r="AD329" i="6"/>
  <c r="AD388" i="6"/>
  <c r="AD392" i="6"/>
  <c r="AD396" i="6"/>
  <c r="AD463" i="6"/>
  <c r="AD471" i="6"/>
  <c r="AD538" i="6"/>
  <c r="AD548" i="6"/>
  <c r="AD257" i="6"/>
  <c r="AD265" i="6"/>
  <c r="AD332" i="6"/>
  <c r="AD346" i="6"/>
  <c r="AD411" i="6"/>
  <c r="AD480" i="6"/>
  <c r="AD551" i="6"/>
  <c r="AD202" i="6"/>
  <c r="AD218" i="6"/>
  <c r="AD285" i="6"/>
  <c r="AD352" i="6"/>
  <c r="AD423" i="6"/>
  <c r="AD435" i="6"/>
  <c r="AD506" i="6"/>
  <c r="AD575" i="6"/>
  <c r="AD579" i="6"/>
  <c r="AD362" i="6"/>
  <c r="AD178" i="6"/>
  <c r="AD380" i="6"/>
  <c r="AD398" i="6"/>
  <c r="AD142" i="6"/>
  <c r="AD564" i="6"/>
  <c r="AD214" i="6"/>
  <c r="AD252" i="6"/>
  <c r="AD510" i="6"/>
  <c r="AD582" i="6"/>
  <c r="AD344" i="6"/>
  <c r="AD326" i="6"/>
  <c r="AD196" i="6"/>
  <c r="AD490" i="6"/>
  <c r="AD234" i="6"/>
  <c r="AD288" i="6"/>
  <c r="AD270" i="6"/>
  <c r="AD306" i="6"/>
  <c r="AD160" i="6"/>
  <c r="AD528" i="6"/>
  <c r="AD454" i="6"/>
  <c r="AD546" i="6"/>
  <c r="AD418" i="6"/>
  <c r="AD472" i="6"/>
  <c r="AD436" i="6"/>
  <c r="AD399" i="6"/>
  <c r="AD583" i="6"/>
  <c r="AD491" i="6"/>
  <c r="AD307" i="6"/>
  <c r="AD215" i="6"/>
  <c r="AD74" i="6"/>
  <c r="AD88" i="6"/>
  <c r="AD91" i="6"/>
  <c r="AD95" i="6"/>
  <c r="AD99" i="6"/>
  <c r="AD103" i="6"/>
  <c r="AD82" i="6"/>
  <c r="AD38" i="6"/>
  <c r="AD42" i="6"/>
  <c r="AD46" i="6"/>
  <c r="AD52" i="6"/>
  <c r="AD79" i="6"/>
  <c r="AD55" i="6"/>
  <c r="AD59" i="6"/>
  <c r="AD63" i="6"/>
  <c r="AD67" i="6"/>
  <c r="AD111" i="6"/>
  <c r="AD115" i="6"/>
  <c r="AD119" i="6"/>
  <c r="AD98" i="6"/>
  <c r="AD75" i="6"/>
  <c r="AD58" i="6"/>
  <c r="AD110" i="6"/>
  <c r="AD118" i="6"/>
  <c r="AD77" i="6"/>
  <c r="AD92" i="6"/>
  <c r="AD96" i="6"/>
  <c r="AD100" i="6"/>
  <c r="AD106" i="6"/>
  <c r="AD84" i="6"/>
  <c r="AD39" i="6"/>
  <c r="AD43" i="6"/>
  <c r="AD47" i="6"/>
  <c r="AD53" i="6"/>
  <c r="AD80" i="6"/>
  <c r="AD56" i="6"/>
  <c r="AD60" i="6"/>
  <c r="AD64" i="6"/>
  <c r="AD70" i="6"/>
  <c r="AD112" i="6"/>
  <c r="AD116" i="6"/>
  <c r="AD120" i="6"/>
  <c r="AD94" i="6"/>
  <c r="AD66" i="6"/>
  <c r="AD78" i="6"/>
  <c r="AD34" i="6"/>
  <c r="AD93" i="6"/>
  <c r="AD97" i="6"/>
  <c r="AD101" i="6"/>
  <c r="AD107" i="6"/>
  <c r="AD89" i="6"/>
  <c r="AD40" i="6"/>
  <c r="AD44" i="6"/>
  <c r="AD48" i="6"/>
  <c r="AD73" i="6"/>
  <c r="AD83" i="6"/>
  <c r="AD57" i="6"/>
  <c r="AD61" i="6"/>
  <c r="AD65" i="6"/>
  <c r="AD71" i="6"/>
  <c r="AD113" i="6"/>
  <c r="AD117" i="6"/>
  <c r="AD121" i="6"/>
  <c r="AD81" i="6"/>
  <c r="AD35" i="6"/>
  <c r="AD102" i="6"/>
  <c r="AD76" i="6"/>
  <c r="AD37" i="6"/>
  <c r="AD41" i="6"/>
  <c r="AD45" i="6"/>
  <c r="AD49" i="6"/>
  <c r="AD85" i="6"/>
  <c r="AD62" i="6"/>
  <c r="AD114" i="6"/>
  <c r="AD122" i="6"/>
  <c r="AD86" i="6"/>
  <c r="AD50" i="6"/>
  <c r="AD104" i="6"/>
  <c r="AD68" i="6"/>
  <c r="AD21" i="6"/>
  <c r="AD23" i="6"/>
  <c r="AD24" i="6"/>
  <c r="AD30" i="6"/>
  <c r="AD20" i="6"/>
  <c r="AD25" i="6"/>
  <c r="AD27" i="6"/>
  <c r="AD28" i="6"/>
  <c r="AD29" i="6"/>
  <c r="AD31" i="6"/>
  <c r="AD22" i="6"/>
  <c r="AD17" i="6"/>
  <c r="AD26" i="6"/>
  <c r="AD16" i="6"/>
  <c r="AD32" i="6"/>
  <c r="AD123" i="6"/>
  <c r="U54" i="16"/>
  <c r="U55" i="16" s="1"/>
  <c r="D60" i="29"/>
  <c r="Y29" i="16"/>
  <c r="Y52" i="16" s="1"/>
  <c r="AA52" i="16"/>
  <c r="Y35" i="19"/>
  <c r="E36" i="29"/>
  <c r="V54" i="16" l="1"/>
  <c r="V55" i="16" s="1"/>
  <c r="E60" i="29"/>
  <c r="Y62" i="19"/>
  <c r="F36" i="29"/>
  <c r="W54" i="16" l="1"/>
  <c r="W55" i="16" s="1"/>
  <c r="F60" i="29"/>
  <c r="G36" i="29"/>
  <c r="X54" i="16" l="1"/>
  <c r="X55" i="16" s="1"/>
  <c r="G60" i="29"/>
  <c r="L36" i="29"/>
  <c r="G39" i="29" l="1"/>
  <c r="E39" i="29"/>
  <c r="D39" i="29"/>
  <c r="M36" i="29"/>
  <c r="AC55" i="16" s="1"/>
  <c r="O36" i="29"/>
  <c r="AH55" i="16" s="1"/>
  <c r="N36" i="29"/>
  <c r="O702" i="6" l="1"/>
  <c r="E63" i="29"/>
  <c r="R702" i="6"/>
  <c r="X702" i="6"/>
  <c r="X714" i="6" s="1"/>
  <c r="F39" i="29"/>
  <c r="F63" i="29" s="1"/>
  <c r="L74" i="16"/>
  <c r="L75" i="16" s="1"/>
  <c r="L39" i="29"/>
  <c r="U74" i="16"/>
  <c r="U75" i="16" s="1"/>
  <c r="O39" i="29"/>
  <c r="O74" i="16"/>
  <c r="O75" i="16" s="1"/>
  <c r="M39" i="29"/>
  <c r="G63" i="29" l="1"/>
  <c r="U702" i="6"/>
  <c r="U714" i="6" s="1"/>
  <c r="R714" i="6"/>
  <c r="N39" i="29"/>
  <c r="R74" i="16"/>
  <c r="R75" i="16" s="1"/>
  <c r="O714" i="6"/>
  <c r="AF32" i="6"/>
  <c r="AJ32" i="6"/>
  <c r="AN32" i="6"/>
  <c r="AR32" i="6"/>
  <c r="AU16" i="6"/>
  <c r="AS31" i="6"/>
  <c r="AS30" i="6"/>
  <c r="AS29" i="6"/>
  <c r="AS28" i="6"/>
  <c r="AS27" i="6"/>
  <c r="AS26" i="6"/>
  <c r="AS25" i="6"/>
  <c r="AS24" i="6"/>
  <c r="AS23" i="6"/>
  <c r="AS22" i="6"/>
  <c r="AS21" i="6"/>
  <c r="AS20" i="6"/>
  <c r="AS19" i="6"/>
  <c r="AS17" i="6"/>
  <c r="AO31" i="6"/>
  <c r="AO30" i="6"/>
  <c r="AO29" i="6"/>
  <c r="AO28" i="6"/>
  <c r="AO27" i="6"/>
  <c r="AO26" i="6"/>
  <c r="AO25" i="6"/>
  <c r="AO24" i="6"/>
  <c r="AO23" i="6"/>
  <c r="AO22" i="6"/>
  <c r="AO21" i="6"/>
  <c r="AO20" i="6"/>
  <c r="AO19" i="6"/>
  <c r="AO17" i="6"/>
  <c r="Q38" i="30" s="1"/>
  <c r="AK31" i="6"/>
  <c r="AK30" i="6"/>
  <c r="AK29" i="6"/>
  <c r="AK28" i="6"/>
  <c r="AK27" i="6"/>
  <c r="AK26" i="6"/>
  <c r="AK25" i="6"/>
  <c r="AK24" i="6"/>
  <c r="AK23" i="6"/>
  <c r="AK22" i="6"/>
  <c r="AK21" i="6"/>
  <c r="AK20" i="6"/>
  <c r="AK17" i="6"/>
  <c r="AT31" i="6"/>
  <c r="AT29" i="6"/>
  <c r="AT28" i="6"/>
  <c r="AT27" i="6"/>
  <c r="AT25" i="6"/>
  <c r="AT23" i="6"/>
  <c r="AT21" i="6"/>
  <c r="AT20" i="6"/>
  <c r="AT19" i="6"/>
  <c r="F32" i="6"/>
  <c r="AS706" i="6" l="1"/>
  <c r="AK706" i="6"/>
  <c r="M38" i="30"/>
  <c r="AK700" i="6" s="1"/>
  <c r="AO700" i="6"/>
  <c r="AO706" i="6"/>
  <c r="AN123" i="6"/>
  <c r="AN584" i="6" s="1"/>
  <c r="AN696" i="6" s="1"/>
  <c r="AJ123" i="6"/>
  <c r="AJ584" i="6" s="1"/>
  <c r="AJ696" i="6" s="1"/>
  <c r="AF123" i="6"/>
  <c r="AF584" i="6" s="1"/>
  <c r="AF696" i="6" s="1"/>
  <c r="AR123" i="6"/>
  <c r="AR584" i="6" s="1"/>
  <c r="AR696" i="6" s="1"/>
  <c r="L706" i="6"/>
  <c r="AA42" i="33"/>
  <c r="AA43" i="33" s="1"/>
  <c r="AG24" i="6"/>
  <c r="AT24" i="6"/>
  <c r="AT17" i="6"/>
  <c r="AG22" i="6"/>
  <c r="AT22" i="6"/>
  <c r="AT26" i="6"/>
  <c r="AT30" i="6"/>
  <c r="AK16" i="6"/>
  <c r="AI32" i="6"/>
  <c r="AS16" i="6"/>
  <c r="AS707" i="6" s="1"/>
  <c r="AQ32" i="6"/>
  <c r="AT16" i="6"/>
  <c r="AE32" i="6"/>
  <c r="AM32" i="6"/>
  <c r="AU32" i="6"/>
  <c r="AG16" i="6"/>
  <c r="AG21" i="6"/>
  <c r="AG27" i="6"/>
  <c r="AG30" i="6"/>
  <c r="AG19" i="6"/>
  <c r="AG25" i="6"/>
  <c r="AG29" i="6"/>
  <c r="AG20" i="6"/>
  <c r="AG23" i="6"/>
  <c r="AG26" i="6"/>
  <c r="AG17" i="6"/>
  <c r="I38" i="30" s="1"/>
  <c r="AG700" i="6" s="1"/>
  <c r="AG28" i="6"/>
  <c r="AG31" i="6"/>
  <c r="AO16" i="6"/>
  <c r="Q42" i="30" s="1"/>
  <c r="J32" i="6"/>
  <c r="AK712" i="6" l="1"/>
  <c r="AO701" i="6"/>
  <c r="Q46" i="30"/>
  <c r="AG707" i="6"/>
  <c r="I42" i="30"/>
  <c r="AG701" i="6" s="1"/>
  <c r="AK707" i="6"/>
  <c r="AK711" i="6" s="1"/>
  <c r="M42" i="30"/>
  <c r="AK701" i="6" s="1"/>
  <c r="AG706" i="6"/>
  <c r="AO707" i="6"/>
  <c r="AS711" i="6"/>
  <c r="AV30" i="6"/>
  <c r="AV28" i="6"/>
  <c r="AV20" i="6"/>
  <c r="AV17" i="6"/>
  <c r="AV29" i="6"/>
  <c r="AV27" i="6"/>
  <c r="AV26" i="6"/>
  <c r="AV25" i="6"/>
  <c r="AV21" i="6"/>
  <c r="AV24" i="6"/>
  <c r="AV31" i="6"/>
  <c r="AV19" i="6"/>
  <c r="AV22" i="6"/>
  <c r="AQ123" i="6"/>
  <c r="AQ584" i="6" s="1"/>
  <c r="AQ696" i="6" s="1"/>
  <c r="J123" i="6"/>
  <c r="J584" i="6" s="1"/>
  <c r="J696" i="6" s="1"/>
  <c r="AM123" i="6"/>
  <c r="AM584" i="6" s="1"/>
  <c r="AM696" i="6" s="1"/>
  <c r="AE123" i="6"/>
  <c r="AE584" i="6" s="1"/>
  <c r="AE696" i="6" s="1"/>
  <c r="AI123" i="6"/>
  <c r="AI584" i="6" s="1"/>
  <c r="AI696" i="6" s="1"/>
  <c r="AU123" i="6"/>
  <c r="AU584" i="6" s="1"/>
  <c r="AU696" i="6" s="1"/>
  <c r="Y706" i="6"/>
  <c r="L708" i="6"/>
  <c r="Y708" i="6" s="1"/>
  <c r="L707" i="6"/>
  <c r="AC41" i="30"/>
  <c r="AV23" i="6"/>
  <c r="AS32" i="6"/>
  <c r="AO32" i="6"/>
  <c r="AV16" i="6"/>
  <c r="AK32" i="6"/>
  <c r="J38" i="30"/>
  <c r="C42" i="30"/>
  <c r="C38" i="30"/>
  <c r="G42" i="33"/>
  <c r="C41" i="29"/>
  <c r="C37" i="29"/>
  <c r="T42" i="33"/>
  <c r="AG32" i="6"/>
  <c r="AT32" i="6"/>
  <c r="AO713" i="6" l="1"/>
  <c r="Q60" i="30"/>
  <c r="Q62" i="30"/>
  <c r="Q58" i="30"/>
  <c r="Q56" i="30"/>
  <c r="Q59" i="30"/>
  <c r="Q57" i="30"/>
  <c r="T42" i="30"/>
  <c r="Q61" i="30"/>
  <c r="T38" i="30"/>
  <c r="AV706" i="6"/>
  <c r="AV707" i="6"/>
  <c r="AG712" i="6"/>
  <c r="AG711" i="6"/>
  <c r="AO711" i="6"/>
  <c r="AS123" i="6"/>
  <c r="AS584" i="6" s="1"/>
  <c r="AS696" i="6" s="1"/>
  <c r="AT711" i="6" s="1"/>
  <c r="AT123" i="6"/>
  <c r="AT584" i="6" s="1"/>
  <c r="AT696" i="6" s="1"/>
  <c r="AO123" i="6"/>
  <c r="AG123" i="6"/>
  <c r="AK123" i="6"/>
  <c r="L701" i="6"/>
  <c r="Y701" i="6" s="1"/>
  <c r="D65" i="29"/>
  <c r="L700" i="6"/>
  <c r="Y700" i="6" s="1"/>
  <c r="D61" i="29"/>
  <c r="J41" i="30"/>
  <c r="AH39" i="33"/>
  <c r="AH40" i="33" s="1"/>
  <c r="AH43" i="33" s="1"/>
  <c r="L711" i="6"/>
  <c r="K711" i="6" s="1"/>
  <c r="N38" i="30"/>
  <c r="O38" i="30" s="1"/>
  <c r="R38" i="30"/>
  <c r="K38" i="30"/>
  <c r="G38" i="30"/>
  <c r="O707" i="6"/>
  <c r="O711" i="6" s="1"/>
  <c r="N711" i="6" s="1"/>
  <c r="AV32" i="6"/>
  <c r="AC38" i="30"/>
  <c r="K41" i="29"/>
  <c r="K37" i="29"/>
  <c r="AS700" i="6" l="1"/>
  <c r="AS712" i="6" s="1"/>
  <c r="AV700" i="6"/>
  <c r="AV712" i="6" s="1"/>
  <c r="AE38" i="30"/>
  <c r="T46" i="30"/>
  <c r="U38" i="30"/>
  <c r="V38" i="30" s="1"/>
  <c r="AS701" i="6"/>
  <c r="AS713" i="6" s="1"/>
  <c r="AV701" i="6"/>
  <c r="AV713" i="6" s="1"/>
  <c r="AE42" i="30"/>
  <c r="AO705" i="6"/>
  <c r="AO712" i="6"/>
  <c r="AV711" i="6"/>
  <c r="AO584" i="6"/>
  <c r="AK584" i="6"/>
  <c r="AK696" i="6" s="1"/>
  <c r="AL711" i="6" s="1"/>
  <c r="AG584" i="6"/>
  <c r="AG696" i="6" s="1"/>
  <c r="AH711" i="6" s="1"/>
  <c r="AV123" i="6"/>
  <c r="L713" i="6"/>
  <c r="Y711" i="6"/>
  <c r="Y707" i="6"/>
  <c r="L712" i="6"/>
  <c r="O705" i="6"/>
  <c r="L41" i="29"/>
  <c r="L44" i="29" s="1"/>
  <c r="D44" i="29"/>
  <c r="O698" i="6" s="1"/>
  <c r="AO696" i="6" l="1"/>
  <c r="AP711" i="6" s="1"/>
  <c r="AO698" i="6"/>
  <c r="T57" i="30"/>
  <c r="AS698" i="6"/>
  <c r="T61" i="30"/>
  <c r="AS705" i="6"/>
  <c r="AV705" i="6"/>
  <c r="T60" i="30"/>
  <c r="T56" i="30"/>
  <c r="T59" i="30"/>
  <c r="T58" i="30"/>
  <c r="T62" i="30"/>
  <c r="AE46" i="30"/>
  <c r="AE23" i="30" s="1"/>
  <c r="AE24" i="30" s="1"/>
  <c r="AE32" i="30" s="1"/>
  <c r="AE48" i="30" s="1"/>
  <c r="AV584" i="6"/>
  <c r="AV696" i="6" s="1"/>
  <c r="AW711" i="6" s="1"/>
  <c r="AL584" i="6"/>
  <c r="AP584" i="6"/>
  <c r="L48" i="29"/>
  <c r="Z16" i="6"/>
  <c r="D51" i="29"/>
  <c r="D57" i="29"/>
  <c r="D52" i="29"/>
  <c r="D54" i="29"/>
  <c r="D56" i="29"/>
  <c r="D55" i="29"/>
  <c r="D53" i="29"/>
  <c r="Z711" i="6"/>
  <c r="L22" i="29"/>
  <c r="L23" i="29" s="1"/>
  <c r="L31" i="29" s="1"/>
  <c r="L46" i="29" s="1"/>
  <c r="D22" i="29"/>
  <c r="D23" i="29" s="1"/>
  <c r="D31" i="29" s="1"/>
  <c r="D46" i="29" s="1"/>
  <c r="O713" i="6"/>
  <c r="AV698" i="6" l="1"/>
  <c r="AH584" i="6"/>
  <c r="AW584" i="6"/>
  <c r="AP51" i="6"/>
  <c r="AP87" i="6"/>
  <c r="AP143" i="6"/>
  <c r="AP179" i="6"/>
  <c r="AP235" i="6"/>
  <c r="AP271" i="6"/>
  <c r="AP327" i="6"/>
  <c r="AP363" i="6"/>
  <c r="AP124" i="6"/>
  <c r="AP216" i="6"/>
  <c r="AP308" i="6"/>
  <c r="AP33" i="6"/>
  <c r="AP69" i="6"/>
  <c r="AP105" i="6"/>
  <c r="AP125" i="6"/>
  <c r="AP161" i="6"/>
  <c r="AP197" i="6"/>
  <c r="AP217" i="6"/>
  <c r="AP253" i="6"/>
  <c r="AP289" i="6"/>
  <c r="AP309" i="6"/>
  <c r="AP622" i="6"/>
  <c r="AP381" i="6"/>
  <c r="AP419" i="6"/>
  <c r="AP455" i="6"/>
  <c r="AP511" i="6"/>
  <c r="AP547" i="6"/>
  <c r="AP603" i="6"/>
  <c r="AP659" i="6"/>
  <c r="AP345" i="6"/>
  <c r="AP400" i="6"/>
  <c r="AP492" i="6"/>
  <c r="AP640" i="6"/>
  <c r="AP696" i="6"/>
  <c r="AP384" i="6"/>
  <c r="AP401" i="6"/>
  <c r="AP437" i="6"/>
  <c r="AP473" i="6"/>
  <c r="AP493" i="6"/>
  <c r="AP529" i="6"/>
  <c r="AP565" i="6"/>
  <c r="AP585" i="6"/>
  <c r="AP625" i="6"/>
  <c r="AP677" i="6"/>
  <c r="AP626" i="6"/>
  <c r="AP647" i="6"/>
  <c r="AP651" i="6"/>
  <c r="AP655" i="6"/>
  <c r="AP607" i="6"/>
  <c r="AP611" i="6"/>
  <c r="AP615" i="6"/>
  <c r="AP619" i="6"/>
  <c r="AP404" i="6"/>
  <c r="AP606" i="6"/>
  <c r="AP666" i="6"/>
  <c r="AP672" i="6"/>
  <c r="AP586" i="6"/>
  <c r="AP684" i="6"/>
  <c r="AP690" i="6"/>
  <c r="AP532" i="6"/>
  <c r="AP663" i="6"/>
  <c r="AP623" i="6"/>
  <c r="AP514" i="6"/>
  <c r="AP631" i="6"/>
  <c r="AP635" i="6"/>
  <c r="AP641" i="6"/>
  <c r="AP592" i="6"/>
  <c r="AP596" i="6"/>
  <c r="AP600" i="6"/>
  <c r="AP681" i="6"/>
  <c r="AP422" i="6"/>
  <c r="AP182" i="6"/>
  <c r="AP109" i="6"/>
  <c r="AP18" i="6"/>
  <c r="AP292" i="6"/>
  <c r="AP72" i="6"/>
  <c r="AP348" i="6"/>
  <c r="AP128" i="6"/>
  <c r="AP644" i="6"/>
  <c r="AP648" i="6"/>
  <c r="AP652" i="6"/>
  <c r="AP656" i="6"/>
  <c r="AP608" i="6"/>
  <c r="AP612" i="6"/>
  <c r="AP616" i="6"/>
  <c r="AP678" i="6"/>
  <c r="AP476" i="6"/>
  <c r="AP680" i="6"/>
  <c r="AP669" i="6"/>
  <c r="AP673" i="6"/>
  <c r="AP587" i="6"/>
  <c r="AP686" i="6"/>
  <c r="AP691" i="6"/>
  <c r="AP588" i="6"/>
  <c r="AP665" i="6"/>
  <c r="AP624" i="6"/>
  <c r="AP643" i="6"/>
  <c r="AP632" i="6"/>
  <c r="AP636" i="6"/>
  <c r="AP642" i="6"/>
  <c r="AP593" i="6"/>
  <c r="AP597" i="6"/>
  <c r="AP601" i="6"/>
  <c r="AP685" i="6"/>
  <c r="AP496" i="6"/>
  <c r="AP256" i="6"/>
  <c r="AP164" i="6"/>
  <c r="AP90" i="6"/>
  <c r="AP645" i="6"/>
  <c r="AP649" i="6"/>
  <c r="AP653" i="6"/>
  <c r="AP660" i="6"/>
  <c r="AP609" i="6"/>
  <c r="AP613" i="6"/>
  <c r="AP617" i="6"/>
  <c r="AP679" i="6"/>
  <c r="AP550" i="6"/>
  <c r="AP627" i="6"/>
  <c r="AP670" i="6"/>
  <c r="AP674" i="6"/>
  <c r="AP682" i="6"/>
  <c r="AP687" i="6"/>
  <c r="AP692" i="6"/>
  <c r="AP662" i="6"/>
  <c r="AP667" i="6"/>
  <c r="AP366" i="6"/>
  <c r="AP629" i="6"/>
  <c r="AP633" i="6"/>
  <c r="AP637" i="6"/>
  <c r="AP590" i="6"/>
  <c r="AP594" i="6"/>
  <c r="AP598" i="6"/>
  <c r="AP604" i="6"/>
  <c r="AP689" i="6"/>
  <c r="AP568" i="6"/>
  <c r="AP54" i="6"/>
  <c r="AP238" i="6"/>
  <c r="AP146" i="6"/>
  <c r="AP200" i="6"/>
  <c r="AP646" i="6"/>
  <c r="AP650" i="6"/>
  <c r="AP654" i="6"/>
  <c r="AP661" i="6"/>
  <c r="AP610" i="6"/>
  <c r="AP614" i="6"/>
  <c r="AP618" i="6"/>
  <c r="AP330" i="6"/>
  <c r="AP589" i="6"/>
  <c r="AP664" i="6"/>
  <c r="AP671" i="6"/>
  <c r="AP675" i="6"/>
  <c r="AP683" i="6"/>
  <c r="AP688" i="6"/>
  <c r="AP458" i="6"/>
  <c r="AP628" i="6"/>
  <c r="AP668" i="6"/>
  <c r="AP440" i="6"/>
  <c r="AP630" i="6"/>
  <c r="AP634" i="6"/>
  <c r="AP638" i="6"/>
  <c r="AP591" i="6"/>
  <c r="AP595" i="6"/>
  <c r="AP599" i="6"/>
  <c r="AP605" i="6"/>
  <c r="AP693" i="6"/>
  <c r="AP108" i="6"/>
  <c r="AP36" i="6"/>
  <c r="AP312" i="6"/>
  <c r="AP220" i="6"/>
  <c r="AP274" i="6"/>
  <c r="AP620" i="6"/>
  <c r="AP639" i="6"/>
  <c r="AP602" i="6"/>
  <c r="AP657" i="6"/>
  <c r="AP676" i="6"/>
  <c r="AP694" i="6"/>
  <c r="AP658" i="6"/>
  <c r="AP621" i="6"/>
  <c r="AP695" i="6"/>
  <c r="AP127" i="6"/>
  <c r="AP191" i="6"/>
  <c r="AP260" i="6"/>
  <c r="AP331" i="6"/>
  <c r="AP136" i="6"/>
  <c r="AP144" i="6"/>
  <c r="AP168" i="6"/>
  <c r="AP172" i="6"/>
  <c r="AP176" i="6"/>
  <c r="AP180" i="6"/>
  <c r="AP242" i="6"/>
  <c r="AP246" i="6"/>
  <c r="AP250" i="6"/>
  <c r="AP254" i="6"/>
  <c r="AP316" i="6"/>
  <c r="AP320" i="6"/>
  <c r="AP324" i="6"/>
  <c r="AP328" i="6"/>
  <c r="AP388" i="6"/>
  <c r="AP392" i="6"/>
  <c r="AP396" i="6"/>
  <c r="AP459" i="6"/>
  <c r="AP463" i="6"/>
  <c r="AP467" i="6"/>
  <c r="AP471" i="6"/>
  <c r="AP475" i="6"/>
  <c r="AP533" i="6"/>
  <c r="AP537" i="6"/>
  <c r="AP541" i="6"/>
  <c r="AP545" i="6"/>
  <c r="AP549" i="6"/>
  <c r="AP195" i="6"/>
  <c r="AP262" i="6"/>
  <c r="AP332" i="6"/>
  <c r="AP336" i="6"/>
  <c r="AP340" i="6"/>
  <c r="AP346" i="6"/>
  <c r="AP407" i="6"/>
  <c r="AP411" i="6"/>
  <c r="AP415" i="6"/>
  <c r="AP421" i="6"/>
  <c r="AP480" i="6"/>
  <c r="AP484" i="6"/>
  <c r="AP488" i="6"/>
  <c r="AP551" i="6"/>
  <c r="AP555" i="6"/>
  <c r="AP559" i="6"/>
  <c r="AP563" i="6"/>
  <c r="AP192" i="6"/>
  <c r="AP273" i="6"/>
  <c r="AP135" i="6"/>
  <c r="AP202" i="6"/>
  <c r="AP206" i="6"/>
  <c r="AP210" i="6"/>
  <c r="AP218" i="6"/>
  <c r="AP277" i="6"/>
  <c r="AP281" i="6"/>
  <c r="AP285" i="6"/>
  <c r="AP291" i="6"/>
  <c r="AP352" i="6"/>
  <c r="AP356" i="6"/>
  <c r="AP360" i="6"/>
  <c r="AP423" i="6"/>
  <c r="AP427" i="6"/>
  <c r="AP431" i="6"/>
  <c r="AP435" i="6"/>
  <c r="AP498" i="6"/>
  <c r="AP502" i="6"/>
  <c r="AP506" i="6"/>
  <c r="AP512" i="6"/>
  <c r="AP571" i="6"/>
  <c r="AP575" i="6"/>
  <c r="AP579" i="6"/>
  <c r="AP187" i="6"/>
  <c r="AP148" i="6"/>
  <c r="AP152" i="6"/>
  <c r="AP156" i="6"/>
  <c r="AP162" i="6"/>
  <c r="AP223" i="6"/>
  <c r="AP227" i="6"/>
  <c r="AP231" i="6"/>
  <c r="AP237" i="6"/>
  <c r="AP296" i="6"/>
  <c r="AP300" i="6"/>
  <c r="AP304" i="6"/>
  <c r="AP367" i="6"/>
  <c r="AP371" i="6"/>
  <c r="AP375" i="6"/>
  <c r="AP379" i="6"/>
  <c r="AP442" i="6"/>
  <c r="AP446" i="6"/>
  <c r="AP450" i="6"/>
  <c r="AP456" i="6"/>
  <c r="AP517" i="6"/>
  <c r="AP521" i="6"/>
  <c r="AP525" i="6"/>
  <c r="AP531" i="6"/>
  <c r="AP183" i="6"/>
  <c r="AP194" i="6"/>
  <c r="AP263" i="6"/>
  <c r="AP129" i="6"/>
  <c r="AP139" i="6"/>
  <c r="AP145" i="6"/>
  <c r="AP165" i="6"/>
  <c r="AP169" i="6"/>
  <c r="AP173" i="6"/>
  <c r="AP177" i="6"/>
  <c r="AP181" i="6"/>
  <c r="AP239" i="6"/>
  <c r="AP243" i="6"/>
  <c r="AP247" i="6"/>
  <c r="AP251" i="6"/>
  <c r="AP255" i="6"/>
  <c r="AP313" i="6"/>
  <c r="AP317" i="6"/>
  <c r="AP321" i="6"/>
  <c r="AP325" i="6"/>
  <c r="AP329" i="6"/>
  <c r="AP385" i="6"/>
  <c r="AP389" i="6"/>
  <c r="AP393" i="6"/>
  <c r="AP397" i="6"/>
  <c r="AP460" i="6"/>
  <c r="AP464" i="6"/>
  <c r="AP468" i="6"/>
  <c r="AP534" i="6"/>
  <c r="AP538" i="6"/>
  <c r="AP542" i="6"/>
  <c r="AP199" i="6"/>
  <c r="AP265" i="6"/>
  <c r="AP333" i="6"/>
  <c r="AP337" i="6"/>
  <c r="AP341" i="6"/>
  <c r="AP347" i="6"/>
  <c r="AP408" i="6"/>
  <c r="AP412" i="6"/>
  <c r="AP416" i="6"/>
  <c r="AP477" i="6"/>
  <c r="AP481" i="6"/>
  <c r="AP485" i="6"/>
  <c r="AP489" i="6"/>
  <c r="AP552" i="6"/>
  <c r="AP556" i="6"/>
  <c r="AP560" i="6"/>
  <c r="AP566" i="6"/>
  <c r="AP198" i="6"/>
  <c r="AP130" i="6"/>
  <c r="AP137" i="6"/>
  <c r="AP203" i="6"/>
  <c r="AP207" i="6"/>
  <c r="AP211" i="6"/>
  <c r="AP219" i="6"/>
  <c r="AP278" i="6"/>
  <c r="AP282" i="6"/>
  <c r="AP286" i="6"/>
  <c r="AP349" i="6"/>
  <c r="AP353" i="6"/>
  <c r="AP357" i="6"/>
  <c r="AP361" i="6"/>
  <c r="AP424" i="6"/>
  <c r="AP428" i="6"/>
  <c r="AP432" i="6"/>
  <c r="AP438" i="6"/>
  <c r="AP499" i="6"/>
  <c r="AP503" i="6"/>
  <c r="AP507" i="6"/>
  <c r="AP513" i="6"/>
  <c r="AP572" i="6"/>
  <c r="AP576" i="6"/>
  <c r="AP580" i="6"/>
  <c r="AP189" i="6"/>
  <c r="AP149" i="6"/>
  <c r="AP153" i="6"/>
  <c r="AP157" i="6"/>
  <c r="AP163" i="6"/>
  <c r="AP224" i="6"/>
  <c r="AP228" i="6"/>
  <c r="AP232" i="6"/>
  <c r="AP293" i="6"/>
  <c r="AP297" i="6"/>
  <c r="AP301" i="6"/>
  <c r="AP305" i="6"/>
  <c r="AP368" i="6"/>
  <c r="AP372" i="6"/>
  <c r="AP376" i="6"/>
  <c r="AP382" i="6"/>
  <c r="AP443" i="6"/>
  <c r="AP447" i="6"/>
  <c r="AP451" i="6"/>
  <c r="AP457" i="6"/>
  <c r="AP518" i="6"/>
  <c r="AP522" i="6"/>
  <c r="AP526" i="6"/>
  <c r="AP186" i="6"/>
  <c r="AP257" i="6"/>
  <c r="AP267" i="6"/>
  <c r="AP131" i="6"/>
  <c r="AP140" i="6"/>
  <c r="AP166" i="6"/>
  <c r="AP170" i="6"/>
  <c r="AP174" i="6"/>
  <c r="AP240" i="6"/>
  <c r="AP244" i="6"/>
  <c r="AP248" i="6"/>
  <c r="AP314" i="6"/>
  <c r="AP318" i="6"/>
  <c r="AP322" i="6"/>
  <c r="AP386" i="6"/>
  <c r="AP390" i="6"/>
  <c r="AP394" i="6"/>
  <c r="AP402" i="6"/>
  <c r="AP461" i="6"/>
  <c r="AP465" i="6"/>
  <c r="AP469" i="6"/>
  <c r="AP535" i="6"/>
  <c r="AP539" i="6"/>
  <c r="AP543" i="6"/>
  <c r="AP126" i="6"/>
  <c r="AP258" i="6"/>
  <c r="AP269" i="6"/>
  <c r="AP334" i="6"/>
  <c r="AP338" i="6"/>
  <c r="AP342" i="6"/>
  <c r="AP405" i="6"/>
  <c r="AP409" i="6"/>
  <c r="AP413" i="6"/>
  <c r="AP417" i="6"/>
  <c r="AP478" i="6"/>
  <c r="AP482" i="6"/>
  <c r="AP486" i="6"/>
  <c r="AP494" i="6"/>
  <c r="AP553" i="6"/>
  <c r="AP557" i="6"/>
  <c r="AP561" i="6"/>
  <c r="AP567" i="6"/>
  <c r="AP264" i="6"/>
  <c r="AP132" i="6"/>
  <c r="AP138" i="6"/>
  <c r="AP204" i="6"/>
  <c r="AP208" i="6"/>
  <c r="AP212" i="6"/>
  <c r="AP275" i="6"/>
  <c r="AP279" i="6"/>
  <c r="AP283" i="6"/>
  <c r="AP287" i="6"/>
  <c r="AP350" i="6"/>
  <c r="AP354" i="6"/>
  <c r="AP358" i="6"/>
  <c r="AP364" i="6"/>
  <c r="AP425" i="6"/>
  <c r="AP429" i="6"/>
  <c r="AP433" i="6"/>
  <c r="AP439" i="6"/>
  <c r="AP500" i="6"/>
  <c r="AP504" i="6"/>
  <c r="AP508" i="6"/>
  <c r="AP569" i="6"/>
  <c r="AP573" i="6"/>
  <c r="AP577" i="6"/>
  <c r="AP581" i="6"/>
  <c r="AP193" i="6"/>
  <c r="AP150" i="6"/>
  <c r="AP154" i="6"/>
  <c r="AP158" i="6"/>
  <c r="AP221" i="6"/>
  <c r="AP225" i="6"/>
  <c r="AP229" i="6"/>
  <c r="AP233" i="6"/>
  <c r="AP294" i="6"/>
  <c r="AP298" i="6"/>
  <c r="AP302" i="6"/>
  <c r="AP310" i="6"/>
  <c r="AP369" i="6"/>
  <c r="AP373" i="6"/>
  <c r="AP377" i="6"/>
  <c r="AP383" i="6"/>
  <c r="AP444" i="6"/>
  <c r="AP448" i="6"/>
  <c r="AP452" i="6"/>
  <c r="AP515" i="6"/>
  <c r="AP519" i="6"/>
  <c r="AP523" i="6"/>
  <c r="AP527" i="6"/>
  <c r="AP188" i="6"/>
  <c r="AP259" i="6"/>
  <c r="AP268" i="6"/>
  <c r="AP133" i="6"/>
  <c r="AP141" i="6"/>
  <c r="AP167" i="6"/>
  <c r="AP171" i="6"/>
  <c r="AP175" i="6"/>
  <c r="AP241" i="6"/>
  <c r="AP245" i="6"/>
  <c r="AP249" i="6"/>
  <c r="AP315" i="6"/>
  <c r="AP319" i="6"/>
  <c r="AP323" i="6"/>
  <c r="AP387" i="6"/>
  <c r="AP391" i="6"/>
  <c r="AP395" i="6"/>
  <c r="AP403" i="6"/>
  <c r="AP462" i="6"/>
  <c r="AP466" i="6"/>
  <c r="AP470" i="6"/>
  <c r="AP474" i="6"/>
  <c r="AP536" i="6"/>
  <c r="AP540" i="6"/>
  <c r="AP544" i="6"/>
  <c r="AP548" i="6"/>
  <c r="AP190" i="6"/>
  <c r="AP261" i="6"/>
  <c r="AP272" i="6"/>
  <c r="AP335" i="6"/>
  <c r="AP339" i="6"/>
  <c r="AP343" i="6"/>
  <c r="AP406" i="6"/>
  <c r="AP410" i="6"/>
  <c r="AP414" i="6"/>
  <c r="AP420" i="6"/>
  <c r="AP479" i="6"/>
  <c r="AP483" i="6"/>
  <c r="AP487" i="6"/>
  <c r="AP495" i="6"/>
  <c r="AP554" i="6"/>
  <c r="AP558" i="6"/>
  <c r="AP562" i="6"/>
  <c r="AP184" i="6"/>
  <c r="AP266" i="6"/>
  <c r="AP134" i="6"/>
  <c r="AP201" i="6"/>
  <c r="AP205" i="6"/>
  <c r="AP209" i="6"/>
  <c r="AP213" i="6"/>
  <c r="AP276" i="6"/>
  <c r="AP280" i="6"/>
  <c r="AP284" i="6"/>
  <c r="AP290" i="6"/>
  <c r="AP351" i="6"/>
  <c r="AP355" i="6"/>
  <c r="AP359" i="6"/>
  <c r="AP365" i="6"/>
  <c r="AP426" i="6"/>
  <c r="AP430" i="6"/>
  <c r="AP434" i="6"/>
  <c r="AP497" i="6"/>
  <c r="AP501" i="6"/>
  <c r="AP505" i="6"/>
  <c r="AP509" i="6"/>
  <c r="AP570" i="6"/>
  <c r="AP574" i="6"/>
  <c r="AP578" i="6"/>
  <c r="AP185" i="6"/>
  <c r="AP147" i="6"/>
  <c r="AP151" i="6"/>
  <c r="AP155" i="6"/>
  <c r="AP159" i="6"/>
  <c r="AP222" i="6"/>
  <c r="AP226" i="6"/>
  <c r="AP230" i="6"/>
  <c r="AP236" i="6"/>
  <c r="AP295" i="6"/>
  <c r="AP299" i="6"/>
  <c r="AP303" i="6"/>
  <c r="AP311" i="6"/>
  <c r="AP370" i="6"/>
  <c r="AP374" i="6"/>
  <c r="AP378" i="6"/>
  <c r="AP441" i="6"/>
  <c r="AP445" i="6"/>
  <c r="AP449" i="6"/>
  <c r="AP453" i="6"/>
  <c r="AP516" i="6"/>
  <c r="AP520" i="6"/>
  <c r="AP524" i="6"/>
  <c r="AP530" i="6"/>
  <c r="AP436" i="6"/>
  <c r="AP160" i="6"/>
  <c r="AP564" i="6"/>
  <c r="AP306" i="6"/>
  <c r="AP546" i="6"/>
  <c r="AP582" i="6"/>
  <c r="AP418" i="6"/>
  <c r="AP454" i="6"/>
  <c r="AP344" i="6"/>
  <c r="AP398" i="6"/>
  <c r="AP270" i="6"/>
  <c r="AP234" i="6"/>
  <c r="AP252" i="6"/>
  <c r="AP326" i="6"/>
  <c r="AP288" i="6"/>
  <c r="AP142" i="6"/>
  <c r="AP214" i="6"/>
  <c r="AP490" i="6"/>
  <c r="AP196" i="6"/>
  <c r="AP380" i="6"/>
  <c r="AP510" i="6"/>
  <c r="AP472" i="6"/>
  <c r="AP528" i="6"/>
  <c r="AP178" i="6"/>
  <c r="AP362" i="6"/>
  <c r="AP491" i="6"/>
  <c r="AP583" i="6"/>
  <c r="AP215" i="6"/>
  <c r="AP307" i="6"/>
  <c r="AP399" i="6"/>
  <c r="AP37" i="6"/>
  <c r="AP47" i="6"/>
  <c r="AP93" i="6"/>
  <c r="AP97" i="6"/>
  <c r="AP101" i="6"/>
  <c r="AP107" i="6"/>
  <c r="AP55" i="6"/>
  <c r="AP59" i="6"/>
  <c r="AP63" i="6"/>
  <c r="AP67" i="6"/>
  <c r="AP111" i="6"/>
  <c r="AP115" i="6"/>
  <c r="AP119" i="6"/>
  <c r="AP41" i="6"/>
  <c r="AP73" i="6"/>
  <c r="AP77" i="6"/>
  <c r="AP81" i="6"/>
  <c r="AP85" i="6"/>
  <c r="AP100" i="6"/>
  <c r="AP58" i="6"/>
  <c r="AP66" i="6"/>
  <c r="AP118" i="6"/>
  <c r="AP80" i="6"/>
  <c r="AP40" i="6"/>
  <c r="AP48" i="6"/>
  <c r="AP34" i="6"/>
  <c r="AP94" i="6"/>
  <c r="AP98" i="6"/>
  <c r="AP102" i="6"/>
  <c r="AP38" i="6"/>
  <c r="AP56" i="6"/>
  <c r="AP60" i="6"/>
  <c r="AP64" i="6"/>
  <c r="AP70" i="6"/>
  <c r="AP112" i="6"/>
  <c r="AP116" i="6"/>
  <c r="AP120" i="6"/>
  <c r="AP45" i="6"/>
  <c r="AP74" i="6"/>
  <c r="AP78" i="6"/>
  <c r="AP82" i="6"/>
  <c r="AP88" i="6"/>
  <c r="AP44" i="6"/>
  <c r="AP96" i="6"/>
  <c r="AP53" i="6"/>
  <c r="AP110" i="6"/>
  <c r="AP39" i="6"/>
  <c r="AP84" i="6"/>
  <c r="AP42" i="6"/>
  <c r="AP49" i="6"/>
  <c r="AP35" i="6"/>
  <c r="AP91" i="6"/>
  <c r="AP95" i="6"/>
  <c r="AP99" i="6"/>
  <c r="AP103" i="6"/>
  <c r="AP43" i="6"/>
  <c r="AP57" i="6"/>
  <c r="AP61" i="6"/>
  <c r="AP65" i="6"/>
  <c r="AP71" i="6"/>
  <c r="AP113" i="6"/>
  <c r="AP117" i="6"/>
  <c r="AP121" i="6"/>
  <c r="AP46" i="6"/>
  <c r="AP75" i="6"/>
  <c r="AP79" i="6"/>
  <c r="AP83" i="6"/>
  <c r="AP89" i="6"/>
  <c r="AP92" i="6"/>
  <c r="AP106" i="6"/>
  <c r="AP62" i="6"/>
  <c r="AP114" i="6"/>
  <c r="AP52" i="6"/>
  <c r="AP76" i="6"/>
  <c r="AP68" i="6"/>
  <c r="AP122" i="6"/>
  <c r="AP86" i="6"/>
  <c r="AP104" i="6"/>
  <c r="AP50" i="6"/>
  <c r="AP27" i="6"/>
  <c r="AP20" i="6"/>
  <c r="AP24" i="6"/>
  <c r="AP31" i="6"/>
  <c r="AP16" i="6"/>
  <c r="AP30" i="6"/>
  <c r="AP28" i="6"/>
  <c r="AP23" i="6"/>
  <c r="AP25" i="6"/>
  <c r="AP29" i="6"/>
  <c r="AP19" i="6"/>
  <c r="AP17" i="6"/>
  <c r="AP21" i="6"/>
  <c r="AP26" i="6"/>
  <c r="AP22" i="6"/>
  <c r="AP32" i="6"/>
  <c r="AP123" i="6"/>
  <c r="AL33" i="6"/>
  <c r="AL69" i="6"/>
  <c r="AL105" i="6"/>
  <c r="AL125" i="6"/>
  <c r="AL161" i="6"/>
  <c r="AL197" i="6"/>
  <c r="AL217" i="6"/>
  <c r="AL253" i="6"/>
  <c r="AL289" i="6"/>
  <c r="AL309" i="6"/>
  <c r="AL345" i="6"/>
  <c r="AL51" i="6"/>
  <c r="AL87" i="6"/>
  <c r="AL143" i="6"/>
  <c r="AL179" i="6"/>
  <c r="AL235" i="6"/>
  <c r="AL271" i="6"/>
  <c r="AL327" i="6"/>
  <c r="AL308" i="6"/>
  <c r="AL400" i="6"/>
  <c r="AL492" i="6"/>
  <c r="AL216" i="6"/>
  <c r="AL381" i="6"/>
  <c r="AL401" i="6"/>
  <c r="AL437" i="6"/>
  <c r="AL473" i="6"/>
  <c r="AL493" i="6"/>
  <c r="AL529" i="6"/>
  <c r="AL565" i="6"/>
  <c r="AL585" i="6"/>
  <c r="AL124" i="6"/>
  <c r="AL622" i="6"/>
  <c r="AL419" i="6"/>
  <c r="AL547" i="6"/>
  <c r="AL659" i="6"/>
  <c r="AL630" i="6"/>
  <c r="AL642" i="6"/>
  <c r="AL662" i="6"/>
  <c r="AL670" i="6"/>
  <c r="AL682" i="6"/>
  <c r="AL455" i="6"/>
  <c r="AL640" i="6"/>
  <c r="AL696" i="6"/>
  <c r="AL638" i="6"/>
  <c r="AL666" i="6"/>
  <c r="AL686" i="6"/>
  <c r="AL363" i="6"/>
  <c r="AL603" i="6"/>
  <c r="AL677" i="6"/>
  <c r="AL511" i="6"/>
  <c r="AL591" i="6"/>
  <c r="AL625" i="6"/>
  <c r="AL634" i="6"/>
  <c r="AL674" i="6"/>
  <c r="AL690" i="6"/>
  <c r="AL667" i="6"/>
  <c r="AL681" i="6"/>
  <c r="AL689" i="6"/>
  <c r="AL623" i="6"/>
  <c r="AL691" i="6"/>
  <c r="AL631" i="6"/>
  <c r="AL636" i="6"/>
  <c r="AL599" i="6"/>
  <c r="AL671" i="6"/>
  <c r="AL685" i="6"/>
  <c r="AL647" i="6"/>
  <c r="AL651" i="6"/>
  <c r="AL655" i="6"/>
  <c r="AL607" i="6"/>
  <c r="AL617" i="6"/>
  <c r="AL643" i="6"/>
  <c r="AL90" i="6"/>
  <c r="AL72" i="6"/>
  <c r="AL348" i="6"/>
  <c r="AL568" i="6"/>
  <c r="AL589" i="6"/>
  <c r="AL108" i="6"/>
  <c r="AL476" i="6"/>
  <c r="AL616" i="6"/>
  <c r="AL440" i="6"/>
  <c r="AL593" i="6"/>
  <c r="AL598" i="6"/>
  <c r="AL605" i="6"/>
  <c r="AL238" i="6"/>
  <c r="AL532" i="6"/>
  <c r="AL683" i="6"/>
  <c r="AL54" i="6"/>
  <c r="AL608" i="6"/>
  <c r="AL592" i="6"/>
  <c r="AL604" i="6"/>
  <c r="AL164" i="6"/>
  <c r="AL458" i="6"/>
  <c r="AL669" i="6"/>
  <c r="AL684" i="6"/>
  <c r="AL692" i="6"/>
  <c r="AL256" i="6"/>
  <c r="AL627" i="6"/>
  <c r="AL632" i="6"/>
  <c r="AL637" i="6"/>
  <c r="AL663" i="6"/>
  <c r="AL673" i="6"/>
  <c r="AL644" i="6"/>
  <c r="AL648" i="6"/>
  <c r="AL652" i="6"/>
  <c r="AL656" i="6"/>
  <c r="AL611" i="6"/>
  <c r="AL619" i="6"/>
  <c r="AL609" i="6"/>
  <c r="AL514" i="6"/>
  <c r="AL200" i="6"/>
  <c r="AL612" i="6"/>
  <c r="AL624" i="6"/>
  <c r="AL182" i="6"/>
  <c r="AL550" i="6"/>
  <c r="AL146" i="6"/>
  <c r="AL626" i="6"/>
  <c r="AL594" i="6"/>
  <c r="AL600" i="6"/>
  <c r="AL36" i="6"/>
  <c r="AL312" i="6"/>
  <c r="AL588" i="6"/>
  <c r="AL668" i="6"/>
  <c r="AL672" i="6"/>
  <c r="AL687" i="6"/>
  <c r="AL693" i="6"/>
  <c r="AL680" i="6"/>
  <c r="AL628" i="6"/>
  <c r="AL633" i="6"/>
  <c r="AL641" i="6"/>
  <c r="AL665" i="6"/>
  <c r="AL675" i="6"/>
  <c r="AL645" i="6"/>
  <c r="AL649" i="6"/>
  <c r="AL653" i="6"/>
  <c r="AL660" i="6"/>
  <c r="AL613" i="6"/>
  <c r="AL678" i="6"/>
  <c r="AL610" i="6"/>
  <c r="AL586" i="6"/>
  <c r="AL274" i="6"/>
  <c r="AL422" i="6"/>
  <c r="AL618" i="6"/>
  <c r="AL18" i="6"/>
  <c r="AL330" i="6"/>
  <c r="AL606" i="6"/>
  <c r="AL220" i="6"/>
  <c r="AL590" i="6"/>
  <c r="AL596" i="6"/>
  <c r="AL601" i="6"/>
  <c r="AL109" i="6"/>
  <c r="AL384" i="6"/>
  <c r="AL587" i="6"/>
  <c r="AL688" i="6"/>
  <c r="AL128" i="6"/>
  <c r="AL664" i="6"/>
  <c r="AL629" i="6"/>
  <c r="AL635" i="6"/>
  <c r="AL595" i="6"/>
  <c r="AL646" i="6"/>
  <c r="AL650" i="6"/>
  <c r="AL654" i="6"/>
  <c r="AL661" i="6"/>
  <c r="AL615" i="6"/>
  <c r="AL679" i="6"/>
  <c r="AL614" i="6"/>
  <c r="AL19" i="6"/>
  <c r="AL496" i="6"/>
  <c r="AL366" i="6"/>
  <c r="AL404" i="6"/>
  <c r="AL292" i="6"/>
  <c r="AL597" i="6"/>
  <c r="AL676" i="6"/>
  <c r="AL639" i="6"/>
  <c r="AL620" i="6"/>
  <c r="AL602" i="6"/>
  <c r="AL657" i="6"/>
  <c r="AL694" i="6"/>
  <c r="AL658" i="6"/>
  <c r="AL621" i="6"/>
  <c r="AL695" i="6"/>
  <c r="AL127" i="6"/>
  <c r="AL189" i="6"/>
  <c r="AL257" i="6"/>
  <c r="AL265" i="6"/>
  <c r="AL336" i="6"/>
  <c r="AL411" i="6"/>
  <c r="AL420" i="6"/>
  <c r="AL484" i="6"/>
  <c r="AL553" i="6"/>
  <c r="AL563" i="6"/>
  <c r="AL131" i="6"/>
  <c r="AL135" i="6"/>
  <c r="AL139" i="6"/>
  <c r="AL203" i="6"/>
  <c r="AL207" i="6"/>
  <c r="AL211" i="6"/>
  <c r="AL218" i="6"/>
  <c r="AL277" i="6"/>
  <c r="AL281" i="6"/>
  <c r="AL285" i="6"/>
  <c r="AL290" i="6"/>
  <c r="AL351" i="6"/>
  <c r="AL355" i="6"/>
  <c r="AL359" i="6"/>
  <c r="AL365" i="6"/>
  <c r="AL426" i="6"/>
  <c r="AL430" i="6"/>
  <c r="AL434" i="6"/>
  <c r="AL497" i="6"/>
  <c r="AL501" i="6"/>
  <c r="AL505" i="6"/>
  <c r="AL509" i="6"/>
  <c r="AL570" i="6"/>
  <c r="AL574" i="6"/>
  <c r="AL578" i="6"/>
  <c r="AL126" i="6"/>
  <c r="AL264" i="6"/>
  <c r="AL332" i="6"/>
  <c r="AL407" i="6"/>
  <c r="AL560" i="6"/>
  <c r="AL149" i="6"/>
  <c r="AL153" i="6"/>
  <c r="AL157" i="6"/>
  <c r="AL163" i="6"/>
  <c r="AL224" i="6"/>
  <c r="AL228" i="6"/>
  <c r="AL232" i="6"/>
  <c r="AL293" i="6"/>
  <c r="AL297" i="6"/>
  <c r="AL301" i="6"/>
  <c r="AL305" i="6"/>
  <c r="AL368" i="6"/>
  <c r="AL372" i="6"/>
  <c r="AL376" i="6"/>
  <c r="AL382" i="6"/>
  <c r="AL443" i="6"/>
  <c r="AL447" i="6"/>
  <c r="AL451" i="6"/>
  <c r="AL457" i="6"/>
  <c r="AL518" i="6"/>
  <c r="AL522" i="6"/>
  <c r="AL526" i="6"/>
  <c r="AL531" i="6"/>
  <c r="AL190" i="6"/>
  <c r="AL261" i="6"/>
  <c r="AL335" i="6"/>
  <c r="AL341" i="6"/>
  <c r="AL414" i="6"/>
  <c r="AL478" i="6"/>
  <c r="AL485" i="6"/>
  <c r="AL552" i="6"/>
  <c r="AL567" i="6"/>
  <c r="AL168" i="6"/>
  <c r="AL172" i="6"/>
  <c r="AL176" i="6"/>
  <c r="AL239" i="6"/>
  <c r="AL243" i="6"/>
  <c r="AL247" i="6"/>
  <c r="AL251" i="6"/>
  <c r="AL314" i="6"/>
  <c r="AL318" i="6"/>
  <c r="AL322" i="6"/>
  <c r="AL328" i="6"/>
  <c r="AL387" i="6"/>
  <c r="AL391" i="6"/>
  <c r="AL395" i="6"/>
  <c r="AL403" i="6"/>
  <c r="AL462" i="6"/>
  <c r="AL466" i="6"/>
  <c r="AL470" i="6"/>
  <c r="AL533" i="6"/>
  <c r="AL537" i="6"/>
  <c r="AL541" i="6"/>
  <c r="AL545" i="6"/>
  <c r="AL199" i="6"/>
  <c r="AL134" i="6"/>
  <c r="AL144" i="6"/>
  <c r="AL206" i="6"/>
  <c r="AL276" i="6"/>
  <c r="AL284" i="6"/>
  <c r="AL350" i="6"/>
  <c r="AL354" i="6"/>
  <c r="AL364" i="6"/>
  <c r="AL425" i="6"/>
  <c r="AL433" i="6"/>
  <c r="AL500" i="6"/>
  <c r="AL508" i="6"/>
  <c r="AL573" i="6"/>
  <c r="AL581" i="6"/>
  <c r="AL273" i="6"/>
  <c r="AL556" i="6"/>
  <c r="AL152" i="6"/>
  <c r="AL162" i="6"/>
  <c r="AL227" i="6"/>
  <c r="AL237" i="6"/>
  <c r="AL300" i="6"/>
  <c r="AL367" i="6"/>
  <c r="AL375" i="6"/>
  <c r="AL446" i="6"/>
  <c r="AL456" i="6"/>
  <c r="AL521" i="6"/>
  <c r="AL530" i="6"/>
  <c r="AL333" i="6"/>
  <c r="AL421" i="6"/>
  <c r="AL551" i="6"/>
  <c r="AL171" i="6"/>
  <c r="AL242" i="6"/>
  <c r="AL250" i="6"/>
  <c r="AL321" i="6"/>
  <c r="AL386" i="6"/>
  <c r="AL402" i="6"/>
  <c r="AL469" i="6"/>
  <c r="AL540" i="6"/>
  <c r="AL183" i="6"/>
  <c r="AL193" i="6"/>
  <c r="AL260" i="6"/>
  <c r="AL272" i="6"/>
  <c r="AL343" i="6"/>
  <c r="AL412" i="6"/>
  <c r="AL477" i="6"/>
  <c r="AL486" i="6"/>
  <c r="AL555" i="6"/>
  <c r="AL566" i="6"/>
  <c r="AL132" i="6"/>
  <c r="AL136" i="6"/>
  <c r="AL140" i="6"/>
  <c r="AL145" i="6"/>
  <c r="AL204" i="6"/>
  <c r="AL208" i="6"/>
  <c r="AL212" i="6"/>
  <c r="AL219" i="6"/>
  <c r="AL278" i="6"/>
  <c r="AL282" i="6"/>
  <c r="AL286" i="6"/>
  <c r="AL291" i="6"/>
  <c r="AL352" i="6"/>
  <c r="AL356" i="6"/>
  <c r="AL360" i="6"/>
  <c r="AL423" i="6"/>
  <c r="AL427" i="6"/>
  <c r="AL431" i="6"/>
  <c r="AL435" i="6"/>
  <c r="AL498" i="6"/>
  <c r="AL502" i="6"/>
  <c r="AL506" i="6"/>
  <c r="AL512" i="6"/>
  <c r="AL571" i="6"/>
  <c r="AL575" i="6"/>
  <c r="AL579" i="6"/>
  <c r="AL191" i="6"/>
  <c r="AL267" i="6"/>
  <c r="AL338" i="6"/>
  <c r="AL410" i="6"/>
  <c r="AL562" i="6"/>
  <c r="AL150" i="6"/>
  <c r="AL154" i="6"/>
  <c r="AL158" i="6"/>
  <c r="AL221" i="6"/>
  <c r="AL225" i="6"/>
  <c r="AL229" i="6"/>
  <c r="AL233" i="6"/>
  <c r="AL294" i="6"/>
  <c r="AL298" i="6"/>
  <c r="AL302" i="6"/>
  <c r="AL310" i="6"/>
  <c r="AL369" i="6"/>
  <c r="AL373" i="6"/>
  <c r="AL377" i="6"/>
  <c r="AL383" i="6"/>
  <c r="AL444" i="6"/>
  <c r="AL448" i="6"/>
  <c r="AL452" i="6"/>
  <c r="AL515" i="6"/>
  <c r="AL519" i="6"/>
  <c r="AL523" i="6"/>
  <c r="AL527" i="6"/>
  <c r="AL184" i="6"/>
  <c r="AL192" i="6"/>
  <c r="AL266" i="6"/>
  <c r="AL337" i="6"/>
  <c r="AL405" i="6"/>
  <c r="AL415" i="6"/>
  <c r="AL479" i="6"/>
  <c r="AL487" i="6"/>
  <c r="AL554" i="6"/>
  <c r="AL165" i="6"/>
  <c r="AL169" i="6"/>
  <c r="AL173" i="6"/>
  <c r="AL177" i="6"/>
  <c r="AL240" i="6"/>
  <c r="AL244" i="6"/>
  <c r="AL248" i="6"/>
  <c r="AL254" i="6"/>
  <c r="AL315" i="6"/>
  <c r="AL319" i="6"/>
  <c r="AL323" i="6"/>
  <c r="AL329" i="6"/>
  <c r="AL388" i="6"/>
  <c r="AL392" i="6"/>
  <c r="AL396" i="6"/>
  <c r="AL459" i="6"/>
  <c r="AL463" i="6"/>
  <c r="AL467" i="6"/>
  <c r="AL471" i="6"/>
  <c r="AL534" i="6"/>
  <c r="AL538" i="6"/>
  <c r="AL542" i="6"/>
  <c r="AL548" i="6"/>
  <c r="AL263" i="6"/>
  <c r="AL379" i="6"/>
  <c r="AL188" i="6"/>
  <c r="AL409" i="6"/>
  <c r="AL561" i="6"/>
  <c r="AL181" i="6"/>
  <c r="AL313" i="6"/>
  <c r="AL325" i="6"/>
  <c r="AL394" i="6"/>
  <c r="AL465" i="6"/>
  <c r="AL536" i="6"/>
  <c r="AL185" i="6"/>
  <c r="AL194" i="6"/>
  <c r="AL262" i="6"/>
  <c r="AL331" i="6"/>
  <c r="AL346" i="6"/>
  <c r="AL413" i="6"/>
  <c r="AL480" i="6"/>
  <c r="AL489" i="6"/>
  <c r="AL557" i="6"/>
  <c r="AL129" i="6"/>
  <c r="AL133" i="6"/>
  <c r="AL137" i="6"/>
  <c r="AL141" i="6"/>
  <c r="AL201" i="6"/>
  <c r="AL205" i="6"/>
  <c r="AL209" i="6"/>
  <c r="AL213" i="6"/>
  <c r="AL275" i="6"/>
  <c r="AL279" i="6"/>
  <c r="AL283" i="6"/>
  <c r="AL287" i="6"/>
  <c r="AL349" i="6"/>
  <c r="AL353" i="6"/>
  <c r="AL357" i="6"/>
  <c r="AL361" i="6"/>
  <c r="AL424" i="6"/>
  <c r="AL428" i="6"/>
  <c r="AL432" i="6"/>
  <c r="AL438" i="6"/>
  <c r="AL499" i="6"/>
  <c r="AL503" i="6"/>
  <c r="AL507" i="6"/>
  <c r="AL513" i="6"/>
  <c r="AL572" i="6"/>
  <c r="AL576" i="6"/>
  <c r="AL580" i="6"/>
  <c r="AL195" i="6"/>
  <c r="AL269" i="6"/>
  <c r="AL342" i="6"/>
  <c r="AL488" i="6"/>
  <c r="AL147" i="6"/>
  <c r="AL151" i="6"/>
  <c r="AL155" i="6"/>
  <c r="AL159" i="6"/>
  <c r="AL222" i="6"/>
  <c r="AL226" i="6"/>
  <c r="AL230" i="6"/>
  <c r="AL236" i="6"/>
  <c r="AL295" i="6"/>
  <c r="AL299" i="6"/>
  <c r="AL303" i="6"/>
  <c r="AL311" i="6"/>
  <c r="AL370" i="6"/>
  <c r="AL374" i="6"/>
  <c r="AL378" i="6"/>
  <c r="AL441" i="6"/>
  <c r="AL445" i="6"/>
  <c r="AL449" i="6"/>
  <c r="AL453" i="6"/>
  <c r="AL516" i="6"/>
  <c r="AL520" i="6"/>
  <c r="AL524" i="6"/>
  <c r="AL186" i="6"/>
  <c r="AL258" i="6"/>
  <c r="AL268" i="6"/>
  <c r="AL339" i="6"/>
  <c r="AL408" i="6"/>
  <c r="AL417" i="6"/>
  <c r="AL481" i="6"/>
  <c r="AL495" i="6"/>
  <c r="AL559" i="6"/>
  <c r="AL166" i="6"/>
  <c r="AL170" i="6"/>
  <c r="AL174" i="6"/>
  <c r="AL180" i="6"/>
  <c r="AL241" i="6"/>
  <c r="AL245" i="6"/>
  <c r="AL249" i="6"/>
  <c r="AL255" i="6"/>
  <c r="AL316" i="6"/>
  <c r="AL320" i="6"/>
  <c r="AL324" i="6"/>
  <c r="AL385" i="6"/>
  <c r="AL389" i="6"/>
  <c r="AL393" i="6"/>
  <c r="AL397" i="6"/>
  <c r="AL460" i="6"/>
  <c r="AL464" i="6"/>
  <c r="AL468" i="6"/>
  <c r="AL474" i="6"/>
  <c r="AL535" i="6"/>
  <c r="AL539" i="6"/>
  <c r="AL543" i="6"/>
  <c r="AL549" i="6"/>
  <c r="AL187" i="6"/>
  <c r="AL334" i="6"/>
  <c r="AL406" i="6"/>
  <c r="AL416" i="6"/>
  <c r="AL482" i="6"/>
  <c r="AL494" i="6"/>
  <c r="AL558" i="6"/>
  <c r="AL130" i="6"/>
  <c r="AL138" i="6"/>
  <c r="AL202" i="6"/>
  <c r="AL210" i="6"/>
  <c r="AL280" i="6"/>
  <c r="AL358" i="6"/>
  <c r="AL429" i="6"/>
  <c r="AL439" i="6"/>
  <c r="AL504" i="6"/>
  <c r="AL569" i="6"/>
  <c r="AL577" i="6"/>
  <c r="AL198" i="6"/>
  <c r="AL347" i="6"/>
  <c r="AL148" i="6"/>
  <c r="AL156" i="6"/>
  <c r="AL223" i="6"/>
  <c r="AL231" i="6"/>
  <c r="AL296" i="6"/>
  <c r="AL304" i="6"/>
  <c r="AL371" i="6"/>
  <c r="AL442" i="6"/>
  <c r="AL450" i="6"/>
  <c r="AL517" i="6"/>
  <c r="AL525" i="6"/>
  <c r="AL259" i="6"/>
  <c r="AL340" i="6"/>
  <c r="AL483" i="6"/>
  <c r="AL167" i="6"/>
  <c r="AL175" i="6"/>
  <c r="AL246" i="6"/>
  <c r="AL317" i="6"/>
  <c r="AL390" i="6"/>
  <c r="AL461" i="6"/>
  <c r="AL475" i="6"/>
  <c r="AL544" i="6"/>
  <c r="AL234" i="6"/>
  <c r="AL306" i="6"/>
  <c r="AL196" i="6"/>
  <c r="AL270" i="6"/>
  <c r="AL472" i="6"/>
  <c r="AL160" i="6"/>
  <c r="AL178" i="6"/>
  <c r="AL142" i="6"/>
  <c r="AL380" i="6"/>
  <c r="AL344" i="6"/>
  <c r="AL418" i="6"/>
  <c r="AL510" i="6"/>
  <c r="AL288" i="6"/>
  <c r="AL436" i="6"/>
  <c r="AL252" i="6"/>
  <c r="AL564" i="6"/>
  <c r="AL546" i="6"/>
  <c r="AL326" i="6"/>
  <c r="AL490" i="6"/>
  <c r="AL214" i="6"/>
  <c r="AL528" i="6"/>
  <c r="AL362" i="6"/>
  <c r="AL454" i="6"/>
  <c r="AL398" i="6"/>
  <c r="AL582" i="6"/>
  <c r="AL399" i="6"/>
  <c r="AL215" i="6"/>
  <c r="AL307" i="6"/>
  <c r="AL583" i="6"/>
  <c r="AL491" i="6"/>
  <c r="AL38" i="6"/>
  <c r="AL57" i="6"/>
  <c r="AL61" i="6"/>
  <c r="AL65" i="6"/>
  <c r="AL70" i="6"/>
  <c r="AL112" i="6"/>
  <c r="AL116" i="6"/>
  <c r="AL120" i="6"/>
  <c r="AL46" i="6"/>
  <c r="AL75" i="6"/>
  <c r="AL79" i="6"/>
  <c r="AL83" i="6"/>
  <c r="AL89" i="6"/>
  <c r="AL47" i="6"/>
  <c r="AL34" i="6"/>
  <c r="AL93" i="6"/>
  <c r="AL97" i="6"/>
  <c r="AL101" i="6"/>
  <c r="AL107" i="6"/>
  <c r="AL56" i="6"/>
  <c r="AL111" i="6"/>
  <c r="AL119" i="6"/>
  <c r="AL74" i="6"/>
  <c r="AL82" i="6"/>
  <c r="AL44" i="6"/>
  <c r="AL92" i="6"/>
  <c r="AL96" i="6"/>
  <c r="AL39" i="6"/>
  <c r="AL58" i="6"/>
  <c r="AL62" i="6"/>
  <c r="AL66" i="6"/>
  <c r="AL71" i="6"/>
  <c r="AL113" i="6"/>
  <c r="AL117" i="6"/>
  <c r="AL121" i="6"/>
  <c r="AL52" i="6"/>
  <c r="AL76" i="6"/>
  <c r="AL80" i="6"/>
  <c r="AL84" i="6"/>
  <c r="AL41" i="6"/>
  <c r="AL48" i="6"/>
  <c r="AL35" i="6"/>
  <c r="AL94" i="6"/>
  <c r="AL98" i="6"/>
  <c r="AL102" i="6"/>
  <c r="AL60" i="6"/>
  <c r="AL100" i="6"/>
  <c r="AL40" i="6"/>
  <c r="AL55" i="6"/>
  <c r="AL59" i="6"/>
  <c r="AL63" i="6"/>
  <c r="AL67" i="6"/>
  <c r="AL110" i="6"/>
  <c r="AL114" i="6"/>
  <c r="AL118" i="6"/>
  <c r="AL37" i="6"/>
  <c r="AL73" i="6"/>
  <c r="AL77" i="6"/>
  <c r="AL81" i="6"/>
  <c r="AL85" i="6"/>
  <c r="AL43" i="6"/>
  <c r="AL49" i="6"/>
  <c r="AL91" i="6"/>
  <c r="AL95" i="6"/>
  <c r="AL99" i="6"/>
  <c r="AL103" i="6"/>
  <c r="AL45" i="6"/>
  <c r="AL64" i="6"/>
  <c r="AL115" i="6"/>
  <c r="AL42" i="6"/>
  <c r="AL78" i="6"/>
  <c r="AL88" i="6"/>
  <c r="AL53" i="6"/>
  <c r="AL106" i="6"/>
  <c r="AL86" i="6"/>
  <c r="AL122" i="6"/>
  <c r="AL104" i="6"/>
  <c r="AL50" i="6"/>
  <c r="AL68" i="6"/>
  <c r="AL17" i="6"/>
  <c r="AL28" i="6"/>
  <c r="AL29" i="6"/>
  <c r="AL30" i="6"/>
  <c r="AL24" i="6"/>
  <c r="AL26" i="6"/>
  <c r="AL27" i="6"/>
  <c r="AL23" i="6"/>
  <c r="AL31" i="6"/>
  <c r="AL20" i="6"/>
  <c r="AL21" i="6"/>
  <c r="AL22" i="6"/>
  <c r="AL25" i="6"/>
  <c r="AL16" i="6"/>
  <c r="AL32" i="6"/>
  <c r="AL123" i="6"/>
  <c r="AH33" i="6"/>
  <c r="AH69" i="6"/>
  <c r="AH105" i="6"/>
  <c r="AH125" i="6"/>
  <c r="AH161" i="6"/>
  <c r="AH197" i="6"/>
  <c r="AH217" i="6"/>
  <c r="AH253" i="6"/>
  <c r="AH289" i="6"/>
  <c r="AH309" i="6"/>
  <c r="AH345" i="6"/>
  <c r="AH51" i="6"/>
  <c r="AH87" i="6"/>
  <c r="AH143" i="6"/>
  <c r="AH179" i="6"/>
  <c r="AH235" i="6"/>
  <c r="AH271" i="6"/>
  <c r="AH327" i="6"/>
  <c r="AH308" i="6"/>
  <c r="AH400" i="6"/>
  <c r="AH492" i="6"/>
  <c r="AH640" i="6"/>
  <c r="AH216" i="6"/>
  <c r="AH381" i="6"/>
  <c r="AH401" i="6"/>
  <c r="AH437" i="6"/>
  <c r="AH473" i="6"/>
  <c r="AH493" i="6"/>
  <c r="AH529" i="6"/>
  <c r="AH565" i="6"/>
  <c r="AH585" i="6"/>
  <c r="AH124" i="6"/>
  <c r="AH419" i="6"/>
  <c r="AH547" i="6"/>
  <c r="AH659" i="6"/>
  <c r="AH696" i="6"/>
  <c r="AH626" i="6"/>
  <c r="AH642" i="6"/>
  <c r="AH671" i="6"/>
  <c r="AH687" i="6"/>
  <c r="AH455" i="6"/>
  <c r="AH622" i="6"/>
  <c r="AH677" i="6"/>
  <c r="AH363" i="6"/>
  <c r="AH603" i="6"/>
  <c r="AH511" i="6"/>
  <c r="AH591" i="6"/>
  <c r="AH634" i="6"/>
  <c r="AH663" i="6"/>
  <c r="AH667" i="6"/>
  <c r="AH675" i="6"/>
  <c r="AH683" i="6"/>
  <c r="AH691" i="6"/>
  <c r="AH643" i="6"/>
  <c r="AH635" i="6"/>
  <c r="AH128" i="6"/>
  <c r="AH651" i="6"/>
  <c r="AH607" i="6"/>
  <c r="AH618" i="6"/>
  <c r="AH256" i="6"/>
  <c r="AH665" i="6"/>
  <c r="AH670" i="6"/>
  <c r="AH587" i="6"/>
  <c r="AH685" i="6"/>
  <c r="AH690" i="6"/>
  <c r="AH645" i="6"/>
  <c r="AH606" i="6"/>
  <c r="AH109" i="6"/>
  <c r="AH384" i="6"/>
  <c r="AH644" i="6"/>
  <c r="AH610" i="6"/>
  <c r="AH550" i="6"/>
  <c r="AH220" i="6"/>
  <c r="AH514" i="6"/>
  <c r="AH656" i="6"/>
  <c r="AH54" i="6"/>
  <c r="AH629" i="6"/>
  <c r="AH637" i="6"/>
  <c r="AH593" i="6"/>
  <c r="AH598" i="6"/>
  <c r="AH605" i="6"/>
  <c r="AH348" i="6"/>
  <c r="AH625" i="6"/>
  <c r="AH631" i="6"/>
  <c r="AH664" i="6"/>
  <c r="AH684" i="6"/>
  <c r="AH182" i="6"/>
  <c r="AH588" i="6"/>
  <c r="AH146" i="6"/>
  <c r="AH616" i="6"/>
  <c r="AH592" i="6"/>
  <c r="AH274" i="6"/>
  <c r="AH627" i="6"/>
  <c r="AH638" i="6"/>
  <c r="AH646" i="6"/>
  <c r="AH654" i="6"/>
  <c r="AH611" i="6"/>
  <c r="AH619" i="6"/>
  <c r="AH680" i="6"/>
  <c r="AH666" i="6"/>
  <c r="AH672" i="6"/>
  <c r="AH681" i="6"/>
  <c r="AH686" i="6"/>
  <c r="AH692" i="6"/>
  <c r="AH648" i="6"/>
  <c r="AH586" i="6"/>
  <c r="AH164" i="6"/>
  <c r="AH458" i="6"/>
  <c r="AH652" i="6"/>
  <c r="AH617" i="6"/>
  <c r="AH624" i="6"/>
  <c r="AH292" i="6"/>
  <c r="AH589" i="6"/>
  <c r="AH660" i="6"/>
  <c r="AH108" i="6"/>
  <c r="AH632" i="6"/>
  <c r="AH641" i="6"/>
  <c r="AH594" i="6"/>
  <c r="AH600" i="6"/>
  <c r="AH72" i="6"/>
  <c r="AH422" i="6"/>
  <c r="AH599" i="6"/>
  <c r="AH679" i="6"/>
  <c r="AH674" i="6"/>
  <c r="AH662" i="6"/>
  <c r="AH312" i="6"/>
  <c r="AH476" i="6"/>
  <c r="AH653" i="6"/>
  <c r="AH636" i="6"/>
  <c r="AH604" i="6"/>
  <c r="AH630" i="6"/>
  <c r="AH595" i="6"/>
  <c r="AH647" i="6"/>
  <c r="AH655" i="6"/>
  <c r="AH614" i="6"/>
  <c r="AH678" i="6"/>
  <c r="AH623" i="6"/>
  <c r="AH668" i="6"/>
  <c r="AH673" i="6"/>
  <c r="AH682" i="6"/>
  <c r="AH688" i="6"/>
  <c r="AH693" i="6"/>
  <c r="AH612" i="6"/>
  <c r="AH18" i="6"/>
  <c r="AH238" i="6"/>
  <c r="AH532" i="6"/>
  <c r="AH608" i="6"/>
  <c r="AH330" i="6"/>
  <c r="AH90" i="6"/>
  <c r="AH366" i="6"/>
  <c r="AH649" i="6"/>
  <c r="AH613" i="6"/>
  <c r="AH404" i="6"/>
  <c r="AH633" i="6"/>
  <c r="AH590" i="6"/>
  <c r="AH596" i="6"/>
  <c r="AH601" i="6"/>
  <c r="AH200" i="6"/>
  <c r="AH496" i="6"/>
  <c r="AH650" i="6"/>
  <c r="AH661" i="6"/>
  <c r="AH615" i="6"/>
  <c r="AH669" i="6"/>
  <c r="AH689" i="6"/>
  <c r="AH36" i="6"/>
  <c r="AH609" i="6"/>
  <c r="AH440" i="6"/>
  <c r="AH628" i="6"/>
  <c r="AH597" i="6"/>
  <c r="AH568" i="6"/>
  <c r="AH639" i="6"/>
  <c r="AH676" i="6"/>
  <c r="AH602" i="6"/>
  <c r="AH694" i="6"/>
  <c r="AH620" i="6"/>
  <c r="AH657" i="6"/>
  <c r="AH695" i="6"/>
  <c r="AH658" i="6"/>
  <c r="AH621" i="6"/>
  <c r="AH129" i="6"/>
  <c r="AH138" i="6"/>
  <c r="AH204" i="6"/>
  <c r="AH211" i="6"/>
  <c r="AH218" i="6"/>
  <c r="AH282" i="6"/>
  <c r="AH350" i="6"/>
  <c r="AH357" i="6"/>
  <c r="AH427" i="6"/>
  <c r="AH435" i="6"/>
  <c r="AH502" i="6"/>
  <c r="AH507" i="6"/>
  <c r="AH570" i="6"/>
  <c r="AH150" i="6"/>
  <c r="AH155" i="6"/>
  <c r="AH159" i="6"/>
  <c r="AH222" i="6"/>
  <c r="AH226" i="6"/>
  <c r="AH230" i="6"/>
  <c r="AH236" i="6"/>
  <c r="AH295" i="6"/>
  <c r="AH299" i="6"/>
  <c r="AH303" i="6"/>
  <c r="AH310" i="6"/>
  <c r="AH369" i="6"/>
  <c r="AH373" i="6"/>
  <c r="AH377" i="6"/>
  <c r="AH383" i="6"/>
  <c r="AH444" i="6"/>
  <c r="AH448" i="6"/>
  <c r="AH452" i="6"/>
  <c r="AH515" i="6"/>
  <c r="AH519" i="6"/>
  <c r="AH523" i="6"/>
  <c r="AH527" i="6"/>
  <c r="AH135" i="6"/>
  <c r="AH202" i="6"/>
  <c r="AH209" i="6"/>
  <c r="AH280" i="6"/>
  <c r="AH291" i="6"/>
  <c r="AH433" i="6"/>
  <c r="AH506" i="6"/>
  <c r="AH571" i="6"/>
  <c r="AH578" i="6"/>
  <c r="AH147" i="6"/>
  <c r="AH165" i="6"/>
  <c r="AH169" i="6"/>
  <c r="AH173" i="6"/>
  <c r="AH177" i="6"/>
  <c r="AH240" i="6"/>
  <c r="AH244" i="6"/>
  <c r="AH248" i="6"/>
  <c r="AH254" i="6"/>
  <c r="AH315" i="6"/>
  <c r="AH319" i="6"/>
  <c r="AH323" i="6"/>
  <c r="AH329" i="6"/>
  <c r="AH388" i="6"/>
  <c r="AH392" i="6"/>
  <c r="AH396" i="6"/>
  <c r="AH459" i="6"/>
  <c r="AH463" i="6"/>
  <c r="AH467" i="6"/>
  <c r="AH471" i="6"/>
  <c r="AH534" i="6"/>
  <c r="AH538" i="6"/>
  <c r="AH542" i="6"/>
  <c r="AH134" i="6"/>
  <c r="AH283" i="6"/>
  <c r="AH356" i="6"/>
  <c r="AH425" i="6"/>
  <c r="AH438" i="6"/>
  <c r="AH184" i="6"/>
  <c r="AH188" i="6"/>
  <c r="AH192" i="6"/>
  <c r="AH198" i="6"/>
  <c r="AH259" i="6"/>
  <c r="AH263" i="6"/>
  <c r="AH267" i="6"/>
  <c r="AH273" i="6"/>
  <c r="AH334" i="6"/>
  <c r="AH338" i="6"/>
  <c r="AH342" i="6"/>
  <c r="AH405" i="6"/>
  <c r="AH409" i="6"/>
  <c r="AH413" i="6"/>
  <c r="AH417" i="6"/>
  <c r="AH478" i="6"/>
  <c r="AH482" i="6"/>
  <c r="AH486" i="6"/>
  <c r="AH494" i="6"/>
  <c r="AH553" i="6"/>
  <c r="AH557" i="6"/>
  <c r="AH561" i="6"/>
  <c r="AH567" i="6"/>
  <c r="AH201" i="6"/>
  <c r="AH501" i="6"/>
  <c r="AH576" i="6"/>
  <c r="AH225" i="6"/>
  <c r="AH294" i="6"/>
  <c r="AH447" i="6"/>
  <c r="AH518" i="6"/>
  <c r="AH133" i="6"/>
  <c r="AH208" i="6"/>
  <c r="AH424" i="6"/>
  <c r="AH577" i="6"/>
  <c r="AH152" i="6"/>
  <c r="AH176" i="6"/>
  <c r="AH251" i="6"/>
  <c r="AH322" i="6"/>
  <c r="AH391" i="6"/>
  <c r="AH462" i="6"/>
  <c r="AH470" i="6"/>
  <c r="AH541" i="6"/>
  <c r="AH219" i="6"/>
  <c r="AH183" i="6"/>
  <c r="AH195" i="6"/>
  <c r="AH266" i="6"/>
  <c r="AH333" i="6"/>
  <c r="AH341" i="6"/>
  <c r="AH412" i="6"/>
  <c r="AH481" i="6"/>
  <c r="AH552" i="6"/>
  <c r="AH566" i="6"/>
  <c r="AH130" i="6"/>
  <c r="AH139" i="6"/>
  <c r="AH206" i="6"/>
  <c r="AH212" i="6"/>
  <c r="AH277" i="6"/>
  <c r="AH286" i="6"/>
  <c r="AH352" i="6"/>
  <c r="AH360" i="6"/>
  <c r="AH430" i="6"/>
  <c r="AH439" i="6"/>
  <c r="AH503" i="6"/>
  <c r="AH509" i="6"/>
  <c r="AH573" i="6"/>
  <c r="AH151" i="6"/>
  <c r="AH156" i="6"/>
  <c r="AH162" i="6"/>
  <c r="AH223" i="6"/>
  <c r="AH227" i="6"/>
  <c r="AH231" i="6"/>
  <c r="AH237" i="6"/>
  <c r="AH296" i="6"/>
  <c r="AH300" i="6"/>
  <c r="AH304" i="6"/>
  <c r="AH311" i="6"/>
  <c r="AH370" i="6"/>
  <c r="AH374" i="6"/>
  <c r="AH378" i="6"/>
  <c r="AH441" i="6"/>
  <c r="AH445" i="6"/>
  <c r="AH449" i="6"/>
  <c r="AH453" i="6"/>
  <c r="AH516" i="6"/>
  <c r="AH520" i="6"/>
  <c r="AH524" i="6"/>
  <c r="AH530" i="6"/>
  <c r="AH137" i="6"/>
  <c r="AH203" i="6"/>
  <c r="AH275" i="6"/>
  <c r="AH284" i="6"/>
  <c r="AH361" i="6"/>
  <c r="AH497" i="6"/>
  <c r="AH508" i="6"/>
  <c r="AH572" i="6"/>
  <c r="AH579" i="6"/>
  <c r="AH148" i="6"/>
  <c r="AH166" i="6"/>
  <c r="AH170" i="6"/>
  <c r="AH174" i="6"/>
  <c r="AH180" i="6"/>
  <c r="AH241" i="6"/>
  <c r="AH245" i="6"/>
  <c r="AH249" i="6"/>
  <c r="AH255" i="6"/>
  <c r="AH316" i="6"/>
  <c r="AH320" i="6"/>
  <c r="AH324" i="6"/>
  <c r="AH385" i="6"/>
  <c r="AH389" i="6"/>
  <c r="AH393" i="6"/>
  <c r="AH397" i="6"/>
  <c r="AH460" i="6"/>
  <c r="AH464" i="6"/>
  <c r="AH468" i="6"/>
  <c r="AH474" i="6"/>
  <c r="AH535" i="6"/>
  <c r="AH539" i="6"/>
  <c r="AH543" i="6"/>
  <c r="AH548" i="6"/>
  <c r="AH144" i="6"/>
  <c r="AH349" i="6"/>
  <c r="AH358" i="6"/>
  <c r="AH428" i="6"/>
  <c r="AH126" i="6"/>
  <c r="AH185" i="6"/>
  <c r="AH189" i="6"/>
  <c r="AH193" i="6"/>
  <c r="AH199" i="6"/>
  <c r="AH260" i="6"/>
  <c r="AH264" i="6"/>
  <c r="AH268" i="6"/>
  <c r="AH331" i="6"/>
  <c r="AH335" i="6"/>
  <c r="AH339" i="6"/>
  <c r="AH343" i="6"/>
  <c r="AH406" i="6"/>
  <c r="AH410" i="6"/>
  <c r="AH414" i="6"/>
  <c r="AH420" i="6"/>
  <c r="AH479" i="6"/>
  <c r="AH483" i="6"/>
  <c r="AH487" i="6"/>
  <c r="AH495" i="6"/>
  <c r="AH554" i="6"/>
  <c r="AH558" i="6"/>
  <c r="AH562" i="6"/>
  <c r="AH136" i="6"/>
  <c r="AH505" i="6"/>
  <c r="AH154" i="6"/>
  <c r="AH221" i="6"/>
  <c r="AH233" i="6"/>
  <c r="AH302" i="6"/>
  <c r="AH372" i="6"/>
  <c r="AH382" i="6"/>
  <c r="AH451" i="6"/>
  <c r="AH522" i="6"/>
  <c r="AH145" i="6"/>
  <c r="AH287" i="6"/>
  <c r="AH499" i="6"/>
  <c r="AH581" i="6"/>
  <c r="AH172" i="6"/>
  <c r="AH239" i="6"/>
  <c r="AH247" i="6"/>
  <c r="AH318" i="6"/>
  <c r="AH387" i="6"/>
  <c r="AH403" i="6"/>
  <c r="AH533" i="6"/>
  <c r="AH545" i="6"/>
  <c r="AH353" i="6"/>
  <c r="AH432" i="6"/>
  <c r="AH191" i="6"/>
  <c r="AH262" i="6"/>
  <c r="AH272" i="6"/>
  <c r="AH347" i="6"/>
  <c r="AH416" i="6"/>
  <c r="AH485" i="6"/>
  <c r="AH556" i="6"/>
  <c r="AH132" i="6"/>
  <c r="AH141" i="6"/>
  <c r="AH207" i="6"/>
  <c r="AH213" i="6"/>
  <c r="AH278" i="6"/>
  <c r="AH354" i="6"/>
  <c r="AH365" i="6"/>
  <c r="AH431" i="6"/>
  <c r="AH500" i="6"/>
  <c r="AH504" i="6"/>
  <c r="AH512" i="6"/>
  <c r="AH574" i="6"/>
  <c r="AH153" i="6"/>
  <c r="AH157" i="6"/>
  <c r="AH163" i="6"/>
  <c r="AH224" i="6"/>
  <c r="AH228" i="6"/>
  <c r="AH232" i="6"/>
  <c r="AH293" i="6"/>
  <c r="AH297" i="6"/>
  <c r="AH301" i="6"/>
  <c r="AH305" i="6"/>
  <c r="AH367" i="6"/>
  <c r="AH371" i="6"/>
  <c r="AH375" i="6"/>
  <c r="AH379" i="6"/>
  <c r="AH442" i="6"/>
  <c r="AH446" i="6"/>
  <c r="AH450" i="6"/>
  <c r="AH456" i="6"/>
  <c r="AH517" i="6"/>
  <c r="AH521" i="6"/>
  <c r="AH525" i="6"/>
  <c r="AH531" i="6"/>
  <c r="AH140" i="6"/>
  <c r="AH205" i="6"/>
  <c r="AH276" i="6"/>
  <c r="AH285" i="6"/>
  <c r="AH364" i="6"/>
  <c r="AH498" i="6"/>
  <c r="AH575" i="6"/>
  <c r="AH580" i="6"/>
  <c r="AH149" i="6"/>
  <c r="AH167" i="6"/>
  <c r="AH171" i="6"/>
  <c r="AH175" i="6"/>
  <c r="AH181" i="6"/>
  <c r="AH242" i="6"/>
  <c r="AH246" i="6"/>
  <c r="AH250" i="6"/>
  <c r="AH313" i="6"/>
  <c r="AH317" i="6"/>
  <c r="AH321" i="6"/>
  <c r="AH325" i="6"/>
  <c r="AH386" i="6"/>
  <c r="AH390" i="6"/>
  <c r="AH394" i="6"/>
  <c r="AH402" i="6"/>
  <c r="AH461" i="6"/>
  <c r="AH465" i="6"/>
  <c r="AH469" i="6"/>
  <c r="AH475" i="6"/>
  <c r="AH536" i="6"/>
  <c r="AH540" i="6"/>
  <c r="AH544" i="6"/>
  <c r="AH549" i="6"/>
  <c r="AH351" i="6"/>
  <c r="AH359" i="6"/>
  <c r="AH429" i="6"/>
  <c r="AH127" i="6"/>
  <c r="AH186" i="6"/>
  <c r="AH190" i="6"/>
  <c r="AH194" i="6"/>
  <c r="AH257" i="6"/>
  <c r="AH261" i="6"/>
  <c r="AH265" i="6"/>
  <c r="AH269" i="6"/>
  <c r="AH332" i="6"/>
  <c r="AH336" i="6"/>
  <c r="AH340" i="6"/>
  <c r="AH346" i="6"/>
  <c r="AH407" i="6"/>
  <c r="AH411" i="6"/>
  <c r="AH415" i="6"/>
  <c r="AH421" i="6"/>
  <c r="AH480" i="6"/>
  <c r="AH484" i="6"/>
  <c r="AH488" i="6"/>
  <c r="AH551" i="6"/>
  <c r="AH555" i="6"/>
  <c r="AH559" i="6"/>
  <c r="AH563" i="6"/>
  <c r="AH210" i="6"/>
  <c r="AH281" i="6"/>
  <c r="AH290" i="6"/>
  <c r="AH355" i="6"/>
  <c r="AH426" i="6"/>
  <c r="AH434" i="6"/>
  <c r="AH569" i="6"/>
  <c r="AH158" i="6"/>
  <c r="AH229" i="6"/>
  <c r="AH298" i="6"/>
  <c r="AH368" i="6"/>
  <c r="AH376" i="6"/>
  <c r="AH443" i="6"/>
  <c r="AH457" i="6"/>
  <c r="AH526" i="6"/>
  <c r="AH279" i="6"/>
  <c r="AH513" i="6"/>
  <c r="AH168" i="6"/>
  <c r="AH243" i="6"/>
  <c r="AH314" i="6"/>
  <c r="AH328" i="6"/>
  <c r="AH395" i="6"/>
  <c r="AH466" i="6"/>
  <c r="AH537" i="6"/>
  <c r="AH131" i="6"/>
  <c r="AH423" i="6"/>
  <c r="AH187" i="6"/>
  <c r="AH258" i="6"/>
  <c r="AH337" i="6"/>
  <c r="AH408" i="6"/>
  <c r="AH477" i="6"/>
  <c r="AH489" i="6"/>
  <c r="AH560" i="6"/>
  <c r="AH436" i="6"/>
  <c r="AH270" i="6"/>
  <c r="AH418" i="6"/>
  <c r="AH510" i="6"/>
  <c r="AH326" i="6"/>
  <c r="AH490" i="6"/>
  <c r="AH252" i="6"/>
  <c r="AH306" i="6"/>
  <c r="AH344" i="6"/>
  <c r="AH398" i="6"/>
  <c r="AH142" i="6"/>
  <c r="AH178" i="6"/>
  <c r="AH380" i="6"/>
  <c r="AH214" i="6"/>
  <c r="AH546" i="6"/>
  <c r="AH454" i="6"/>
  <c r="AH582" i="6"/>
  <c r="AH234" i="6"/>
  <c r="AH472" i="6"/>
  <c r="AH160" i="6"/>
  <c r="AH362" i="6"/>
  <c r="AH528" i="6"/>
  <c r="AH564" i="6"/>
  <c r="AH288" i="6"/>
  <c r="AH196" i="6"/>
  <c r="AH583" i="6"/>
  <c r="AH399" i="6"/>
  <c r="AH491" i="6"/>
  <c r="AH215" i="6"/>
  <c r="AH307" i="6"/>
  <c r="AH57" i="6"/>
  <c r="AH120" i="6"/>
  <c r="AH76" i="6"/>
  <c r="AH80" i="6"/>
  <c r="AH84" i="6"/>
  <c r="AH55" i="6"/>
  <c r="AH66" i="6"/>
  <c r="AH113" i="6"/>
  <c r="AH121" i="6"/>
  <c r="AH92" i="6"/>
  <c r="AH96" i="6"/>
  <c r="AH100" i="6"/>
  <c r="AH106" i="6"/>
  <c r="AH61" i="6"/>
  <c r="AH115" i="6"/>
  <c r="AH38" i="6"/>
  <c r="AH42" i="6"/>
  <c r="AH46" i="6"/>
  <c r="AH52" i="6"/>
  <c r="AH70" i="6"/>
  <c r="AH64" i="6"/>
  <c r="AH73" i="6"/>
  <c r="AH77" i="6"/>
  <c r="AH81" i="6"/>
  <c r="AH85" i="6"/>
  <c r="AH59" i="6"/>
  <c r="AH71" i="6"/>
  <c r="AH114" i="6"/>
  <c r="AH34" i="6"/>
  <c r="AH93" i="6"/>
  <c r="AH97" i="6"/>
  <c r="AH101" i="6"/>
  <c r="AH107" i="6"/>
  <c r="AH63" i="6"/>
  <c r="AH116" i="6"/>
  <c r="AH39" i="6"/>
  <c r="AH43" i="6"/>
  <c r="AH47" i="6"/>
  <c r="AH53" i="6"/>
  <c r="AH75" i="6"/>
  <c r="AH83" i="6"/>
  <c r="AH62" i="6"/>
  <c r="AH119" i="6"/>
  <c r="AH95" i="6"/>
  <c r="AH103" i="6"/>
  <c r="AH112" i="6"/>
  <c r="AH41" i="6"/>
  <c r="AH49" i="6"/>
  <c r="AH67" i="6"/>
  <c r="AH74" i="6"/>
  <c r="AH78" i="6"/>
  <c r="AH82" i="6"/>
  <c r="AH88" i="6"/>
  <c r="AH60" i="6"/>
  <c r="AH110" i="6"/>
  <c r="AH117" i="6"/>
  <c r="AH35" i="6"/>
  <c r="AH94" i="6"/>
  <c r="AH98" i="6"/>
  <c r="AH102" i="6"/>
  <c r="AH56" i="6"/>
  <c r="AH65" i="6"/>
  <c r="AH118" i="6"/>
  <c r="AH40" i="6"/>
  <c r="AH44" i="6"/>
  <c r="AH48" i="6"/>
  <c r="AH79" i="6"/>
  <c r="AH89" i="6"/>
  <c r="AH111" i="6"/>
  <c r="AH91" i="6"/>
  <c r="AH99" i="6"/>
  <c r="AH58" i="6"/>
  <c r="AH37" i="6"/>
  <c r="AH45" i="6"/>
  <c r="AH122" i="6"/>
  <c r="AH104" i="6"/>
  <c r="AH86" i="6"/>
  <c r="AH50" i="6"/>
  <c r="AH68" i="6"/>
  <c r="AH19" i="6"/>
  <c r="AH30" i="6"/>
  <c r="AH20" i="6"/>
  <c r="AH29" i="6"/>
  <c r="AH26" i="6"/>
  <c r="AH21" i="6"/>
  <c r="AH31" i="6"/>
  <c r="AH16" i="6"/>
  <c r="AH23" i="6"/>
  <c r="AH28" i="6"/>
  <c r="AH17" i="6"/>
  <c r="AH27" i="6"/>
  <c r="AH25" i="6"/>
  <c r="AH24" i="6"/>
  <c r="AH22" i="6"/>
  <c r="AH32" i="6"/>
  <c r="AH123" i="6"/>
  <c r="I59" i="16"/>
  <c r="AW51" i="6" l="1"/>
  <c r="AW125" i="6"/>
  <c r="AW179" i="6"/>
  <c r="AW216" i="6"/>
  <c r="AW105" i="6"/>
  <c r="AW143" i="6"/>
  <c r="AW217" i="6"/>
  <c r="AW271" i="6"/>
  <c r="AW308" i="6"/>
  <c r="AW400" i="6"/>
  <c r="AW492" i="6"/>
  <c r="AW69" i="6"/>
  <c r="AW197" i="6"/>
  <c r="AW235" i="6"/>
  <c r="AW309" i="6"/>
  <c r="AW345" i="6"/>
  <c r="AW381" i="6"/>
  <c r="AW401" i="6"/>
  <c r="AW33" i="6"/>
  <c r="AW87" i="6"/>
  <c r="AW124" i="6"/>
  <c r="AW161" i="6"/>
  <c r="AW640" i="6"/>
  <c r="AW696" i="6"/>
  <c r="AW327" i="6"/>
  <c r="AW455" i="6"/>
  <c r="AW493" i="6"/>
  <c r="AW529" i="6"/>
  <c r="AW565" i="6"/>
  <c r="AW585" i="6"/>
  <c r="AW253" i="6"/>
  <c r="AW363" i="6"/>
  <c r="AW419" i="6"/>
  <c r="AW473" i="6"/>
  <c r="AW622" i="6"/>
  <c r="AW289" i="6"/>
  <c r="AW437" i="6"/>
  <c r="AW511" i="6"/>
  <c r="AW547" i="6"/>
  <c r="AW603" i="6"/>
  <c r="AW659" i="6"/>
  <c r="AW677" i="6"/>
  <c r="AW238" i="6"/>
  <c r="AW664" i="6"/>
  <c r="AW596" i="6"/>
  <c r="AW614" i="6"/>
  <c r="AW687" i="6"/>
  <c r="AW330" i="6"/>
  <c r="AW588" i="6"/>
  <c r="AW312" i="6"/>
  <c r="AW672" i="6"/>
  <c r="AW599" i="6"/>
  <c r="AW605" i="6"/>
  <c r="AW366" i="6"/>
  <c r="AW669" i="6"/>
  <c r="AW648" i="6"/>
  <c r="AW663" i="6"/>
  <c r="AW651" i="6"/>
  <c r="AW590" i="6"/>
  <c r="AW609" i="6"/>
  <c r="AW684" i="6"/>
  <c r="AW292" i="6"/>
  <c r="AW54" i="6"/>
  <c r="AW440" i="6"/>
  <c r="AW646" i="6"/>
  <c r="AW632" i="6"/>
  <c r="AW691" i="6"/>
  <c r="AW496" i="6"/>
  <c r="AW650" i="6"/>
  <c r="AW631" i="6"/>
  <c r="AW593" i="6"/>
  <c r="AW607" i="6"/>
  <c r="AW36" i="6"/>
  <c r="AW589" i="6"/>
  <c r="AW256" i="6"/>
  <c r="AW608" i="6"/>
  <c r="AW670" i="6"/>
  <c r="AW635" i="6"/>
  <c r="AW624" i="6"/>
  <c r="AW616" i="6"/>
  <c r="AW690" i="6"/>
  <c r="AW476" i="6"/>
  <c r="AW18" i="6"/>
  <c r="AW623" i="6"/>
  <c r="AW638" i="6"/>
  <c r="AW604" i="6"/>
  <c r="AW683" i="6"/>
  <c r="AW641" i="6"/>
  <c r="AW645" i="6"/>
  <c r="AW633" i="6"/>
  <c r="AW634" i="6"/>
  <c r="AW600" i="6"/>
  <c r="AW618" i="6"/>
  <c r="AW689" i="6"/>
  <c r="AW625" i="6"/>
  <c r="AW72" i="6"/>
  <c r="AW146" i="6"/>
  <c r="AW642" i="6"/>
  <c r="AW661" i="6"/>
  <c r="AW686" i="6"/>
  <c r="AW404" i="6"/>
  <c r="AW671" i="6"/>
  <c r="AW626" i="6"/>
  <c r="AW610" i="6"/>
  <c r="AW685" i="6"/>
  <c r="AW109" i="6"/>
  <c r="AW568" i="6"/>
  <c r="AW681" i="6"/>
  <c r="AW649" i="6"/>
  <c r="AW630" i="6"/>
  <c r="AW597" i="6"/>
  <c r="AW611" i="6"/>
  <c r="AW682" i="6"/>
  <c r="AW200" i="6"/>
  <c r="AW652" i="6"/>
  <c r="AW627" i="6"/>
  <c r="AW619" i="6"/>
  <c r="AW532" i="6"/>
  <c r="AW654" i="6"/>
  <c r="AW674" i="6"/>
  <c r="AW673" i="6"/>
  <c r="AW628" i="6"/>
  <c r="AW601" i="6"/>
  <c r="AW587" i="6"/>
  <c r="AW678" i="6"/>
  <c r="AW679" i="6"/>
  <c r="AW182" i="6"/>
  <c r="AW220" i="6"/>
  <c r="AW643" i="6"/>
  <c r="AW667" i="6"/>
  <c r="AW594" i="6"/>
  <c r="AW606" i="6"/>
  <c r="AW666" i="6"/>
  <c r="AW665" i="6"/>
  <c r="AW592" i="6"/>
  <c r="AW617" i="6"/>
  <c r="AW688" i="6"/>
  <c r="AW514" i="6"/>
  <c r="AW108" i="6"/>
  <c r="AW128" i="6"/>
  <c r="AW675" i="6"/>
  <c r="AW655" i="6"/>
  <c r="AW591" i="6"/>
  <c r="AW422" i="6"/>
  <c r="AW550" i="6"/>
  <c r="AW680" i="6"/>
  <c r="AW637" i="6"/>
  <c r="AW586" i="6"/>
  <c r="AW164" i="6"/>
  <c r="AW629" i="6"/>
  <c r="AW653" i="6"/>
  <c r="AW668" i="6"/>
  <c r="AW644" i="6"/>
  <c r="AW595" i="6"/>
  <c r="AW615" i="6"/>
  <c r="AW692" i="6"/>
  <c r="AW348" i="6"/>
  <c r="AW274" i="6"/>
  <c r="AW660" i="6"/>
  <c r="AW647" i="6"/>
  <c r="AW613" i="6"/>
  <c r="AW662" i="6"/>
  <c r="AW656" i="6"/>
  <c r="AW636" i="6"/>
  <c r="AW598" i="6"/>
  <c r="AW612" i="6"/>
  <c r="AW693" i="6"/>
  <c r="AW458" i="6"/>
  <c r="AW90" i="6"/>
  <c r="AW384" i="6"/>
  <c r="AW694" i="6"/>
  <c r="AW639" i="6"/>
  <c r="AW602" i="6"/>
  <c r="AW620" i="6"/>
  <c r="AW657" i="6"/>
  <c r="AW676" i="6"/>
  <c r="AW658" i="6"/>
  <c r="AW695" i="6"/>
  <c r="AW621" i="6"/>
  <c r="AW144" i="6"/>
  <c r="AW350" i="6"/>
  <c r="AW495" i="6"/>
  <c r="AW522" i="6"/>
  <c r="AW177" i="6"/>
  <c r="AW329" i="6"/>
  <c r="AW131" i="6"/>
  <c r="AW126" i="6"/>
  <c r="AW162" i="6"/>
  <c r="AW213" i="6"/>
  <c r="AW186" i="6"/>
  <c r="AW302" i="6"/>
  <c r="AW482" i="6"/>
  <c r="AW512" i="6"/>
  <c r="AW570" i="6"/>
  <c r="AW201" i="6"/>
  <c r="AW181" i="6"/>
  <c r="AW230" i="6"/>
  <c r="AW518" i="6"/>
  <c r="AW132" i="6"/>
  <c r="AW163" i="6"/>
  <c r="AW159" i="6"/>
  <c r="AW358" i="6"/>
  <c r="AW464" i="6"/>
  <c r="AW503" i="6"/>
  <c r="AW479" i="6"/>
  <c r="AW543" i="6"/>
  <c r="AW556" i="6"/>
  <c r="AW469" i="6"/>
  <c r="AW407" i="6"/>
  <c r="AW352" i="6"/>
  <c r="AW316" i="6"/>
  <c r="AW361" i="6"/>
  <c r="AW335" i="6"/>
  <c r="AW273" i="6"/>
  <c r="AW527" i="6"/>
  <c r="AW370" i="6"/>
  <c r="AW427" i="6"/>
  <c r="AW251" i="6"/>
  <c r="AW211" i="6"/>
  <c r="AW157" i="6"/>
  <c r="AW434" i="6"/>
  <c r="AW497" i="6"/>
  <c r="AW453" i="6"/>
  <c r="AW567" i="6"/>
  <c r="AW475" i="6"/>
  <c r="AW572" i="6"/>
  <c r="AW468" i="6"/>
  <c r="AW406" i="6"/>
  <c r="AW338" i="6"/>
  <c r="AW293" i="6"/>
  <c r="AW387" i="6"/>
  <c r="AW364" i="6"/>
  <c r="AW328" i="6"/>
  <c r="AW265" i="6"/>
  <c r="AW225" i="6"/>
  <c r="AW416" i="6"/>
  <c r="AW420" i="6"/>
  <c r="AW250" i="6"/>
  <c r="AW195" i="6"/>
  <c r="AW156" i="6"/>
  <c r="AW168" i="6"/>
  <c r="AW549" i="6"/>
  <c r="AW471" i="6"/>
  <c r="AW501" i="6"/>
  <c r="AW535" i="6"/>
  <c r="AW480" i="6"/>
  <c r="AW411" i="6"/>
  <c r="AW337" i="6"/>
  <c r="AW280" i="6"/>
  <c r="AW369" i="6"/>
  <c r="AW294" i="6"/>
  <c r="AW240" i="6"/>
  <c r="AW526" i="6"/>
  <c r="AW367" i="6"/>
  <c r="AW431" i="6"/>
  <c r="AW267" i="6"/>
  <c r="AW212" i="6"/>
  <c r="AW172" i="6"/>
  <c r="AW541" i="6"/>
  <c r="AW483" i="6"/>
  <c r="AW580" i="6"/>
  <c r="AW520" i="6"/>
  <c r="AW451" i="6"/>
  <c r="AW373" i="6"/>
  <c r="AW300" i="6"/>
  <c r="AW428" i="6"/>
  <c r="AW343" i="6"/>
  <c r="AW303" i="6"/>
  <c r="AW232" i="6"/>
  <c r="AW460" i="6"/>
  <c r="AW430" i="6"/>
  <c r="AW263" i="6"/>
  <c r="AW187" i="6"/>
  <c r="AW540" i="6"/>
  <c r="AW209" i="6"/>
  <c r="AW524" i="6"/>
  <c r="AW298" i="6"/>
  <c r="AW340" i="6"/>
  <c r="AW571" i="6"/>
  <c r="AW138" i="6"/>
  <c r="AW154" i="6"/>
  <c r="AW199" i="6"/>
  <c r="AW141" i="6"/>
  <c r="AW198" i="6"/>
  <c r="AW205" i="6"/>
  <c r="AW173" i="6"/>
  <c r="AW394" i="6"/>
  <c r="AW474" i="6"/>
  <c r="AW552" i="6"/>
  <c r="AW559" i="6"/>
  <c r="AW185" i="6"/>
  <c r="AW127" i="6"/>
  <c r="AW140" i="6"/>
  <c r="AW139" i="6"/>
  <c r="AW210" i="6"/>
  <c r="AW155" i="6"/>
  <c r="AW262" i="6"/>
  <c r="AW332" i="6"/>
  <c r="AW456" i="6"/>
  <c r="AW578" i="6"/>
  <c r="AW449" i="6"/>
  <c r="AW506" i="6"/>
  <c r="AW517" i="6"/>
  <c r="AW450" i="6"/>
  <c r="AW378" i="6"/>
  <c r="AW339" i="6"/>
  <c r="AW284" i="6"/>
  <c r="AW341" i="6"/>
  <c r="AW317" i="6"/>
  <c r="AW268" i="6"/>
  <c r="AW523" i="6"/>
  <c r="AW324" i="6"/>
  <c r="AW389" i="6"/>
  <c r="AW247" i="6"/>
  <c r="AW204" i="6"/>
  <c r="AW153" i="6"/>
  <c r="AW545" i="6"/>
  <c r="AW487" i="6"/>
  <c r="AW448" i="6"/>
  <c r="AW542" i="6"/>
  <c r="AW463" i="6"/>
  <c r="AW553" i="6"/>
  <c r="AW447" i="6"/>
  <c r="AW377" i="6"/>
  <c r="AW281" i="6"/>
  <c r="AW359" i="6"/>
  <c r="AW351" i="6"/>
  <c r="AW315" i="6"/>
  <c r="AW257" i="6"/>
  <c r="AW221" i="6"/>
  <c r="AW408" i="6"/>
  <c r="AW397" i="6"/>
  <c r="AW243" i="6"/>
  <c r="AW189" i="6"/>
  <c r="AW152" i="6"/>
  <c r="AW544" i="6"/>
  <c r="AW533" i="6"/>
  <c r="AW452" i="6"/>
  <c r="AW462" i="6"/>
  <c r="AW521" i="6"/>
  <c r="AW446" i="6"/>
  <c r="AW376" i="6"/>
  <c r="AW319" i="6"/>
  <c r="AW429" i="6"/>
  <c r="AW349" i="6"/>
  <c r="AW272" i="6"/>
  <c r="AW228" i="6"/>
  <c r="AW461" i="6"/>
  <c r="AW304" i="6"/>
  <c r="AW396" i="6"/>
  <c r="AW246" i="6"/>
  <c r="AW203" i="6"/>
  <c r="AW149" i="6"/>
  <c r="AW218" i="6"/>
  <c r="AW470" i="6"/>
  <c r="AW507" i="6"/>
  <c r="AW569" i="6"/>
  <c r="AW509" i="6"/>
  <c r="AW443" i="6"/>
  <c r="AW354" i="6"/>
  <c r="AW296" i="6"/>
  <c r="AW403" i="6"/>
  <c r="AW323" i="6"/>
  <c r="AW269" i="6"/>
  <c r="AW227" i="6"/>
  <c r="AW412" i="6"/>
  <c r="AW393" i="6"/>
  <c r="AW229" i="6"/>
  <c r="AW175" i="6"/>
  <c r="AW255" i="6"/>
  <c r="AW258" i="6"/>
  <c r="AW551" i="6"/>
  <c r="AW365" i="6"/>
  <c r="AW575" i="6"/>
  <c r="AW145" i="6"/>
  <c r="AW560" i="6"/>
  <c r="AW133" i="6"/>
  <c r="AW290" i="6"/>
  <c r="AW206" i="6"/>
  <c r="AW170" i="6"/>
  <c r="AW516" i="6"/>
  <c r="AW581" i="6"/>
  <c r="AW485" i="6"/>
  <c r="AW357" i="6"/>
  <c r="AW388" i="6"/>
  <c r="AW409" i="6"/>
  <c r="AW259" i="6"/>
  <c r="AW184" i="6"/>
  <c r="AW291" i="6"/>
  <c r="AW423" i="6"/>
  <c r="AW577" i="6"/>
  <c r="AW414" i="6"/>
  <c r="AW371" i="6"/>
  <c r="AW295" i="6"/>
  <c r="AW465" i="6"/>
  <c r="AW282" i="6"/>
  <c r="AW176" i="6"/>
  <c r="AW539" i="6"/>
  <c r="AW484" i="6"/>
  <c r="AW355" i="6"/>
  <c r="AW386" i="6"/>
  <c r="AW248" i="6"/>
  <c r="AW405" i="6"/>
  <c r="AW279" i="6"/>
  <c r="AW188" i="6"/>
  <c r="AW519" i="6"/>
  <c r="AW466" i="6"/>
  <c r="AW477" i="6"/>
  <c r="AW318" i="6"/>
  <c r="AW368" i="6"/>
  <c r="AW245" i="6"/>
  <c r="AW530" i="6"/>
  <c r="AW192" i="6"/>
  <c r="AW513" i="6"/>
  <c r="AW158" i="6"/>
  <c r="AW536" i="6"/>
  <c r="AW266" i="6"/>
  <c r="AW314" i="6"/>
  <c r="AW538" i="6"/>
  <c r="AW555" i="6"/>
  <c r="AW180" i="6"/>
  <c r="AW383" i="6"/>
  <c r="AW548" i="6"/>
  <c r="AW135" i="6"/>
  <c r="AW194" i="6"/>
  <c r="AW165" i="6"/>
  <c r="AW347" i="6"/>
  <c r="AW424" i="6"/>
  <c r="AW500" i="6"/>
  <c r="AW136" i="6"/>
  <c r="AW169" i="6"/>
  <c r="AW222" i="6"/>
  <c r="AW494" i="6"/>
  <c r="AW137" i="6"/>
  <c r="AW134" i="6"/>
  <c r="AW202" i="6"/>
  <c r="AW151" i="6"/>
  <c r="AW254" i="6"/>
  <c r="AW322" i="6"/>
  <c r="AW432" i="6"/>
  <c r="AW563" i="6"/>
  <c r="AW441" i="6"/>
  <c r="AW459" i="6"/>
  <c r="AW499" i="6"/>
  <c r="AW442" i="6"/>
  <c r="AW372" i="6"/>
  <c r="AW334" i="6"/>
  <c r="AW395" i="6"/>
  <c r="AW313" i="6"/>
  <c r="AW299" i="6"/>
  <c r="AW260" i="6"/>
  <c r="AW417" i="6"/>
  <c r="AW421" i="6"/>
  <c r="AW283" i="6"/>
  <c r="AW239" i="6"/>
  <c r="AW191" i="6"/>
  <c r="AW537" i="6"/>
  <c r="AW478" i="6"/>
  <c r="AW444" i="6"/>
  <c r="AW525" i="6"/>
  <c r="AW457" i="6"/>
  <c r="AW498" i="6"/>
  <c r="AW435" i="6"/>
  <c r="AW356" i="6"/>
  <c r="AW320" i="6"/>
  <c r="AW433" i="6"/>
  <c r="AW331" i="6"/>
  <c r="AW346" i="6"/>
  <c r="AW310" i="6"/>
  <c r="AW249" i="6"/>
  <c r="AW237" i="6"/>
  <c r="AW360" i="6"/>
  <c r="AW385" i="6"/>
  <c r="AW233" i="6"/>
  <c r="AW183" i="6"/>
  <c r="AW219" i="6"/>
  <c r="AW515" i="6"/>
  <c r="AW426" i="6"/>
  <c r="AW576" i="6"/>
  <c r="AW489" i="6"/>
  <c r="AW425" i="6"/>
  <c r="AW301" i="6"/>
  <c r="AW391" i="6"/>
  <c r="AW325" i="6"/>
  <c r="AW264" i="6"/>
  <c r="AW224" i="6"/>
  <c r="AW413" i="6"/>
  <c r="AW531" i="6"/>
  <c r="AW287" i="6"/>
  <c r="AW242" i="6"/>
  <c r="AW193" i="6"/>
  <c r="AW505" i="6"/>
  <c r="AW554" i="6"/>
  <c r="AW445" i="6"/>
  <c r="AW557" i="6"/>
  <c r="AW488" i="6"/>
  <c r="AW438" i="6"/>
  <c r="AW336" i="6"/>
  <c r="AW285" i="6"/>
  <c r="AW390" i="6"/>
  <c r="AW379" i="6"/>
  <c r="AW261" i="6"/>
  <c r="AW223" i="6"/>
  <c r="AW276" i="6"/>
  <c r="AW286" i="6"/>
  <c r="AW208" i="6"/>
  <c r="AW148" i="6"/>
  <c r="AW166" i="6"/>
  <c r="AW574" i="6"/>
  <c r="AW174" i="6"/>
  <c r="AW130" i="6"/>
  <c r="AW190" i="6"/>
  <c r="AW311" i="6"/>
  <c r="AW579" i="6"/>
  <c r="AW150" i="6"/>
  <c r="AW562" i="6"/>
  <c r="AW129" i="6"/>
  <c r="AW147" i="6"/>
  <c r="AW402" i="6"/>
  <c r="AW558" i="6"/>
  <c r="AW573" i="6"/>
  <c r="AW415" i="6"/>
  <c r="AW321" i="6"/>
  <c r="AW353" i="6"/>
  <c r="AW244" i="6"/>
  <c r="AW342" i="6"/>
  <c r="AW226" i="6"/>
  <c r="AW171" i="6"/>
  <c r="AW467" i="6"/>
  <c r="AW502" i="6"/>
  <c r="AW481" i="6"/>
  <c r="AW392" i="6"/>
  <c r="AW333" i="6"/>
  <c r="AW241" i="6"/>
  <c r="AW305" i="6"/>
  <c r="AW207" i="6"/>
  <c r="AW508" i="6"/>
  <c r="AW486" i="6"/>
  <c r="AW561" i="6"/>
  <c r="AW439" i="6"/>
  <c r="AW297" i="6"/>
  <c r="AW375" i="6"/>
  <c r="AW236" i="6"/>
  <c r="AW382" i="6"/>
  <c r="AW231" i="6"/>
  <c r="AW167" i="6"/>
  <c r="AW566" i="6"/>
  <c r="AW534" i="6"/>
  <c r="AW410" i="6"/>
  <c r="AW277" i="6"/>
  <c r="AW374" i="6"/>
  <c r="AW275" i="6"/>
  <c r="AW278" i="6"/>
  <c r="AW504" i="6"/>
  <c r="AW490" i="6"/>
  <c r="AW270" i="6"/>
  <c r="AW160" i="6"/>
  <c r="AW582" i="6"/>
  <c r="AW436" i="6"/>
  <c r="AW454" i="6"/>
  <c r="AW214" i="6"/>
  <c r="AW510" i="6"/>
  <c r="AW362" i="6"/>
  <c r="AW564" i="6"/>
  <c r="AW472" i="6"/>
  <c r="AW288" i="6"/>
  <c r="AW234" i="6"/>
  <c r="AW380" i="6"/>
  <c r="AW398" i="6"/>
  <c r="AW178" i="6"/>
  <c r="AW252" i="6"/>
  <c r="AW546" i="6"/>
  <c r="AW418" i="6"/>
  <c r="AW142" i="6"/>
  <c r="AW344" i="6"/>
  <c r="AW326" i="6"/>
  <c r="AW528" i="6"/>
  <c r="AW196" i="6"/>
  <c r="AW306" i="6"/>
  <c r="AW583" i="6"/>
  <c r="AW491" i="6"/>
  <c r="AW307" i="6"/>
  <c r="AW215" i="6"/>
  <c r="AW399" i="6"/>
  <c r="AW34" i="6"/>
  <c r="AW98" i="6"/>
  <c r="AW53" i="6"/>
  <c r="AW81" i="6"/>
  <c r="AW97" i="6"/>
  <c r="AW45" i="6"/>
  <c r="AW115" i="6"/>
  <c r="AW40" i="6"/>
  <c r="AW62" i="6"/>
  <c r="AW55" i="6"/>
  <c r="AW78" i="6"/>
  <c r="AW112" i="6"/>
  <c r="AW35" i="6"/>
  <c r="AW99" i="6"/>
  <c r="AW43" i="6"/>
  <c r="AW38" i="6"/>
  <c r="AW77" i="6"/>
  <c r="AW95" i="6"/>
  <c r="AW107" i="6"/>
  <c r="AW46" i="6"/>
  <c r="AW120" i="6"/>
  <c r="AW64" i="6"/>
  <c r="AW73" i="6"/>
  <c r="AW92" i="6"/>
  <c r="AW67" i="6"/>
  <c r="AW37" i="6"/>
  <c r="AW52" i="6"/>
  <c r="AW58" i="6"/>
  <c r="AW83" i="6"/>
  <c r="AW101" i="6"/>
  <c r="AW117" i="6"/>
  <c r="AW84" i="6"/>
  <c r="AW110" i="6"/>
  <c r="AW66" i="6"/>
  <c r="AW65" i="6"/>
  <c r="AW60" i="6"/>
  <c r="AW94" i="6"/>
  <c r="AW116" i="6"/>
  <c r="AW59" i="6"/>
  <c r="AW119" i="6"/>
  <c r="AW56" i="6"/>
  <c r="AW102" i="6"/>
  <c r="AW118" i="6"/>
  <c r="AW82" i="6"/>
  <c r="AW42" i="6"/>
  <c r="AW49" i="6"/>
  <c r="AW70" i="6"/>
  <c r="AW76" i="6"/>
  <c r="AW96" i="6"/>
  <c r="AW113" i="6"/>
  <c r="AW71" i="6"/>
  <c r="AW48" i="6"/>
  <c r="AW61" i="6"/>
  <c r="AW79" i="6"/>
  <c r="AW106" i="6"/>
  <c r="AW121" i="6"/>
  <c r="AW75" i="6"/>
  <c r="AW89" i="6"/>
  <c r="AW80" i="6"/>
  <c r="AW103" i="6"/>
  <c r="AW114" i="6"/>
  <c r="AW93" i="6"/>
  <c r="AW44" i="6"/>
  <c r="AW39" i="6"/>
  <c r="AW63" i="6"/>
  <c r="AW88" i="6"/>
  <c r="AW91" i="6"/>
  <c r="AW74" i="6"/>
  <c r="AW41" i="6"/>
  <c r="AW47" i="6"/>
  <c r="AW57" i="6"/>
  <c r="AW85" i="6"/>
  <c r="AW100" i="6"/>
  <c r="AW111" i="6"/>
  <c r="AW86" i="6"/>
  <c r="AW50" i="6"/>
  <c r="AW122" i="6"/>
  <c r="AW68" i="6"/>
  <c r="AW104" i="6"/>
  <c r="AW23" i="6"/>
  <c r="AW17" i="6"/>
  <c r="AW26" i="6"/>
  <c r="AW22" i="6"/>
  <c r="AW20" i="6"/>
  <c r="AW24" i="6"/>
  <c r="AW21" i="6"/>
  <c r="AW31" i="6"/>
  <c r="AW28" i="6"/>
  <c r="AW30" i="6"/>
  <c r="AW19" i="6"/>
  <c r="AW25" i="6"/>
  <c r="AW16" i="6"/>
  <c r="AW27" i="6"/>
  <c r="AW29" i="6"/>
  <c r="AW32" i="6"/>
  <c r="AW123" i="6"/>
  <c r="V59" i="16"/>
  <c r="V72" i="16" s="1"/>
  <c r="I72" i="16"/>
  <c r="C40" i="30" s="1"/>
  <c r="X42" i="30" l="1"/>
  <c r="X38" i="30"/>
  <c r="G40" i="30"/>
  <c r="K40" i="30"/>
  <c r="C39" i="29"/>
  <c r="Z40" i="30"/>
  <c r="Z42" i="30"/>
  <c r="Z38" i="30"/>
  <c r="Z39" i="30"/>
  <c r="Z43" i="30"/>
  <c r="L702" i="6" l="1"/>
  <c r="Y702" i="6" s="1"/>
  <c r="D63" i="29"/>
  <c r="H39" i="29"/>
  <c r="H63" i="29" s="1"/>
  <c r="K39" i="29"/>
  <c r="P39" i="29" s="1"/>
  <c r="I74" i="16"/>
  <c r="I75" i="16" s="1"/>
  <c r="L714" i="6" l="1"/>
  <c r="Y714" i="6" s="1"/>
  <c r="V74" i="16"/>
  <c r="V75" i="16" s="1"/>
  <c r="AF41" i="30" l="1"/>
  <c r="AF39" i="30"/>
  <c r="AF37" i="30"/>
  <c r="AF42" i="30"/>
  <c r="AF38" i="30"/>
  <c r="AF43" i="30"/>
  <c r="H36" i="29" l="1"/>
  <c r="H60" i="29" s="1"/>
  <c r="K36" i="29"/>
  <c r="P36" i="29" l="1"/>
  <c r="AB55" i="16"/>
  <c r="Y54" i="16"/>
  <c r="Y55" i="16" s="1"/>
  <c r="Z37" i="30"/>
  <c r="E25" i="17" l="1"/>
  <c r="D26" i="17"/>
  <c r="E26" i="17" s="1"/>
  <c r="I16" i="30" l="1"/>
  <c r="F70" i="34"/>
  <c r="E55" i="34"/>
  <c r="E59" i="34"/>
  <c r="E44" i="34"/>
  <c r="D33" i="34"/>
  <c r="E54" i="34"/>
  <c r="D37" i="34"/>
  <c r="E52" i="34"/>
  <c r="E56" i="34"/>
  <c r="E51" i="34"/>
  <c r="E45" i="34"/>
  <c r="E41" i="34"/>
  <c r="E58" i="34"/>
  <c r="E53" i="34"/>
  <c r="E57" i="34"/>
  <c r="E42" i="34"/>
  <c r="E43" i="34"/>
  <c r="AB27" i="30"/>
  <c r="AB40" i="30"/>
  <c r="BA702" i="6" s="1"/>
  <c r="BA714" i="6" s="1"/>
  <c r="AB29" i="30"/>
  <c r="AB43" i="30"/>
  <c r="AR46" i="31" s="1"/>
  <c r="AB30" i="30"/>
  <c r="AB41" i="30"/>
  <c r="BA703" i="6" s="1"/>
  <c r="BA716" i="6" s="1"/>
  <c r="E60" i="34" l="1"/>
  <c r="E75" i="34"/>
  <c r="E73" i="34"/>
  <c r="E76" i="34"/>
  <c r="E94" i="34"/>
  <c r="E88" i="34"/>
  <c r="E90" i="34" s="1"/>
  <c r="E92" i="34" s="1"/>
  <c r="U94" i="34"/>
  <c r="E46" i="34"/>
  <c r="AB38" i="30"/>
  <c r="BA700" i="6" s="1"/>
  <c r="AB39" i="30"/>
  <c r="BA704" i="6" s="1"/>
  <c r="BA715" i="6" s="1"/>
  <c r="AB37" i="30"/>
  <c r="AB28" i="30"/>
  <c r="AD41" i="30"/>
  <c r="AD28" i="30"/>
  <c r="AD40" i="30"/>
  <c r="AD29" i="30"/>
  <c r="AD38" i="30"/>
  <c r="AD30" i="30"/>
  <c r="AD43" i="30"/>
  <c r="AD37" i="30"/>
  <c r="AD42" i="30"/>
  <c r="AD27" i="30"/>
  <c r="AD39" i="30"/>
  <c r="AC40" i="30"/>
  <c r="E78" i="34" l="1"/>
  <c r="BA712" i="6"/>
  <c r="AD46" i="30"/>
  <c r="AD23" i="30" s="1"/>
  <c r="AD24" i="30" s="1"/>
  <c r="AD32" i="30" s="1"/>
  <c r="AD48" i="30" s="1"/>
  <c r="AF40" i="30"/>
  <c r="AF46" i="30" s="1"/>
  <c r="AF23" i="30" s="1"/>
  <c r="AF24" i="30" s="1"/>
  <c r="X46" i="30"/>
  <c r="BA698" i="6" s="1"/>
  <c r="AR42" i="33" s="1"/>
  <c r="AR43" i="33" s="1"/>
  <c r="X62" i="30" l="1"/>
  <c r="X58" i="30"/>
  <c r="X61" i="30"/>
  <c r="X57" i="30"/>
  <c r="X60" i="30"/>
  <c r="X59" i="30"/>
  <c r="X56" i="30"/>
  <c r="AF32" i="30"/>
  <c r="AF48" i="30" s="1"/>
  <c r="X32" i="30"/>
  <c r="X48" i="30" s="1"/>
  <c r="U42" i="30" l="1"/>
  <c r="V42" i="30" s="1"/>
  <c r="J42" i="30"/>
  <c r="N42" i="30"/>
  <c r="O42" i="30" s="1"/>
  <c r="R42" i="30"/>
  <c r="G42" i="30"/>
  <c r="AB42" i="30"/>
  <c r="AA42" i="30"/>
  <c r="M41" i="29"/>
  <c r="R705" i="6"/>
  <c r="O41" i="29"/>
  <c r="X713" i="6"/>
  <c r="R712" i="6"/>
  <c r="U712" i="6"/>
  <c r="N41" i="29"/>
  <c r="O37" i="29"/>
  <c r="H37" i="29"/>
  <c r="H61" i="29" s="1"/>
  <c r="F44" i="29"/>
  <c r="U698" i="6" s="1"/>
  <c r="H41" i="29"/>
  <c r="H65" i="29" s="1"/>
  <c r="F46" i="30"/>
  <c r="AC698" i="6" s="1"/>
  <c r="M37" i="29"/>
  <c r="E44" i="29"/>
  <c r="R698" i="6" s="1"/>
  <c r="M46" i="30"/>
  <c r="AK698" i="6" s="1"/>
  <c r="N37" i="29"/>
  <c r="G44" i="29"/>
  <c r="X698" i="6" s="1"/>
  <c r="AC42" i="30"/>
  <c r="AC46" i="30" s="1"/>
  <c r="AC23" i="30" s="1"/>
  <c r="AC24" i="30" s="1"/>
  <c r="I46" i="30"/>
  <c r="AG698" i="6" s="1"/>
  <c r="AB46" i="30" l="1"/>
  <c r="AB23" i="30" s="1"/>
  <c r="AB24" i="30" s="1"/>
  <c r="BA701" i="6"/>
  <c r="K42" i="30"/>
  <c r="AK705" i="6"/>
  <c r="AK713" i="6"/>
  <c r="AA46" i="30"/>
  <c r="AA23" i="30" s="1"/>
  <c r="AA24" i="30" s="1"/>
  <c r="U46" i="30"/>
  <c r="V46" i="30" s="1"/>
  <c r="R46" i="30"/>
  <c r="F56" i="30"/>
  <c r="F59" i="30"/>
  <c r="F62" i="30"/>
  <c r="F60" i="30"/>
  <c r="F58" i="30"/>
  <c r="F57" i="30"/>
  <c r="N46" i="30"/>
  <c r="O46" i="30" s="1"/>
  <c r="M56" i="30"/>
  <c r="M58" i="30"/>
  <c r="M59" i="30"/>
  <c r="M62" i="30"/>
  <c r="M60" i="30"/>
  <c r="M57" i="30"/>
  <c r="M61" i="30"/>
  <c r="F61" i="30"/>
  <c r="J46" i="30"/>
  <c r="I61" i="30"/>
  <c r="I57" i="30"/>
  <c r="I60" i="30"/>
  <c r="I56" i="30"/>
  <c r="I58" i="30"/>
  <c r="I59" i="30"/>
  <c r="I62" i="30"/>
  <c r="M23" i="30"/>
  <c r="F23" i="30"/>
  <c r="F52" i="29"/>
  <c r="F54" i="29"/>
  <c r="F55" i="29"/>
  <c r="F57" i="29"/>
  <c r="F56" i="29"/>
  <c r="F53" i="29"/>
  <c r="E55" i="29"/>
  <c r="E57" i="29"/>
  <c r="E56" i="29"/>
  <c r="E52" i="29"/>
  <c r="E54" i="29"/>
  <c r="E53" i="29"/>
  <c r="G52" i="29"/>
  <c r="G54" i="29"/>
  <c r="G56" i="29"/>
  <c r="G55" i="29"/>
  <c r="G57" i="29"/>
  <c r="G53" i="29"/>
  <c r="F51" i="29"/>
  <c r="E51" i="29"/>
  <c r="G51" i="29"/>
  <c r="X705" i="6"/>
  <c r="U713" i="6"/>
  <c r="U705" i="6"/>
  <c r="F22" i="29"/>
  <c r="F23" i="29" s="1"/>
  <c r="F31" i="29" s="1"/>
  <c r="F46" i="29" s="1"/>
  <c r="E22" i="29"/>
  <c r="E23" i="29" s="1"/>
  <c r="G22" i="29"/>
  <c r="G23" i="29" s="1"/>
  <c r="G31" i="29" s="1"/>
  <c r="G46" i="29" s="1"/>
  <c r="O44" i="29"/>
  <c r="N44" i="29"/>
  <c r="N22" i="29" s="1"/>
  <c r="N23" i="29" s="1"/>
  <c r="N31" i="29" s="1"/>
  <c r="N46" i="29" s="1"/>
  <c r="R713" i="6"/>
  <c r="X712" i="6"/>
  <c r="Y712" i="6" s="1"/>
  <c r="P41" i="29"/>
  <c r="P37" i="29"/>
  <c r="M44" i="29"/>
  <c r="AC32" i="30"/>
  <c r="AC48" i="30" s="1"/>
  <c r="AB32" i="30"/>
  <c r="AB48" i="30" s="1"/>
  <c r="M22" i="29" l="1"/>
  <c r="M23" i="29" s="1"/>
  <c r="O22" i="29"/>
  <c r="O23" i="29" s="1"/>
  <c r="O31" i="29" s="1"/>
  <c r="O46" i="29" s="1"/>
  <c r="BA713" i="6"/>
  <c r="BA705" i="6"/>
  <c r="AG713" i="6"/>
  <c r="AG705" i="6"/>
  <c r="T23" i="30"/>
  <c r="U23" i="30" s="1"/>
  <c r="V23" i="30" s="1"/>
  <c r="Q23" i="30"/>
  <c r="R23" i="30" s="1"/>
  <c r="AA32" i="30"/>
  <c r="AA48" i="30" s="1"/>
  <c r="O48" i="29"/>
  <c r="N48" i="29"/>
  <c r="M48" i="29"/>
  <c r="M24" i="30"/>
  <c r="Q24" i="30" s="1"/>
  <c r="F24" i="30"/>
  <c r="N23" i="30"/>
  <c r="O23" i="30" s="1"/>
  <c r="I23" i="30"/>
  <c r="J23" i="30" s="1"/>
  <c r="Y713" i="6"/>
  <c r="E31" i="29"/>
  <c r="Q32" i="30" l="1"/>
  <c r="Q48" i="30" s="1"/>
  <c r="N97" i="34" s="1"/>
  <c r="N98" i="34" s="1"/>
  <c r="T24" i="30"/>
  <c r="T32" i="30" s="1"/>
  <c r="T48" i="30" s="1"/>
  <c r="V97" i="34" s="1"/>
  <c r="V98" i="34" s="1"/>
  <c r="M32" i="30"/>
  <c r="R24" i="30"/>
  <c r="F32" i="30"/>
  <c r="F48" i="30" s="1"/>
  <c r="I24" i="30"/>
  <c r="N24" i="30"/>
  <c r="O24" i="30" s="1"/>
  <c r="E46" i="29"/>
  <c r="M31" i="29"/>
  <c r="U24" i="30" l="1"/>
  <c r="V24" i="30" s="1"/>
  <c r="M48" i="30"/>
  <c r="O48" i="30" s="1"/>
  <c r="R32" i="30"/>
  <c r="N32" i="30"/>
  <c r="U32" i="30" s="1"/>
  <c r="V32" i="30" s="1"/>
  <c r="J24" i="30"/>
  <c r="I32" i="30"/>
  <c r="M46" i="29"/>
  <c r="C41" i="30"/>
  <c r="C40" i="29"/>
  <c r="D64" i="29" s="1"/>
  <c r="N48" i="30" l="1"/>
  <c r="O32" i="30"/>
  <c r="G41" i="30"/>
  <c r="G46" i="30" s="1"/>
  <c r="K41" i="30"/>
  <c r="J32" i="30"/>
  <c r="I48" i="30"/>
  <c r="C46" i="30"/>
  <c r="C23" i="30" s="1"/>
  <c r="K40" i="29"/>
  <c r="K44" i="29" s="1"/>
  <c r="Z51" i="30" s="1"/>
  <c r="L703" i="6"/>
  <c r="L705" i="6" s="1"/>
  <c r="C44" i="29"/>
  <c r="L698" i="6" s="1"/>
  <c r="G39" i="33"/>
  <c r="G40" i="33" s="1"/>
  <c r="G43" i="33" s="1"/>
  <c r="H40" i="29"/>
  <c r="H64" i="29" s="1"/>
  <c r="Z41" i="30"/>
  <c r="Z46" i="30" s="1"/>
  <c r="J48" i="30" l="1"/>
  <c r="F97" i="34"/>
  <c r="F98" i="34" s="1"/>
  <c r="C51" i="29"/>
  <c r="C57" i="29"/>
  <c r="K48" i="29"/>
  <c r="O13" i="17"/>
  <c r="J13" i="17" s="1"/>
  <c r="C58" i="30"/>
  <c r="C62" i="30"/>
  <c r="C56" i="30"/>
  <c r="C61" i="30"/>
  <c r="C57" i="30"/>
  <c r="C59" i="30"/>
  <c r="K46" i="30"/>
  <c r="C60" i="30"/>
  <c r="C52" i="29"/>
  <c r="C54" i="29"/>
  <c r="C56" i="29"/>
  <c r="C55" i="29"/>
  <c r="C53" i="29"/>
  <c r="P40" i="29"/>
  <c r="P44" i="29" s="1"/>
  <c r="Y703" i="6"/>
  <c r="Y715" i="6"/>
  <c r="Z23" i="30"/>
  <c r="Z24" i="30" s="1"/>
  <c r="Z32" i="30" s="1"/>
  <c r="Z48" i="30" s="1"/>
  <c r="Z52" i="30"/>
  <c r="K22" i="29"/>
  <c r="K23" i="29" s="1"/>
  <c r="P23" i="29" s="1"/>
  <c r="C24" i="30"/>
  <c r="H44" i="29"/>
  <c r="Y698" i="6" s="1"/>
  <c r="T39" i="33"/>
  <c r="T40" i="33" s="1"/>
  <c r="T43" i="33" s="1"/>
  <c r="Y705" i="6"/>
  <c r="L716" i="6"/>
  <c r="Y716" i="6" s="1"/>
  <c r="C22" i="29"/>
  <c r="C51" i="30"/>
  <c r="C52" i="30" s="1"/>
  <c r="P48" i="29" l="1"/>
  <c r="H57" i="29"/>
  <c r="D13" i="17"/>
  <c r="M13" i="17"/>
  <c r="G13" i="17"/>
  <c r="K23" i="30"/>
  <c r="G23" i="30"/>
  <c r="K24" i="30"/>
  <c r="G24" i="30"/>
  <c r="H52" i="29"/>
  <c r="H54" i="29"/>
  <c r="H56" i="29"/>
  <c r="H55" i="29"/>
  <c r="H53" i="29"/>
  <c r="H51" i="29"/>
  <c r="P22" i="29"/>
  <c r="N13" i="17"/>
  <c r="O14" i="17" s="1"/>
  <c r="K31" i="29"/>
  <c r="K46" i="29" s="1"/>
  <c r="C23" i="29"/>
  <c r="H23" i="29" s="1"/>
  <c r="H22" i="29"/>
  <c r="C32" i="30"/>
  <c r="K32" i="30" s="1"/>
  <c r="P31" i="29" l="1"/>
  <c r="P46" i="29" s="1"/>
  <c r="C31" i="29"/>
  <c r="H31" i="29" s="1"/>
  <c r="H46" i="29" s="1"/>
  <c r="C48" i="30"/>
  <c r="K48" i="30" s="1"/>
  <c r="G32" i="30"/>
  <c r="C46" i="2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Madli Dirdal</author>
  </authors>
  <commentList>
    <comment ref="E11" authorId="0" shapeId="0" xr:uid="{F6758F76-3EAB-45E4-B895-3EB39F13E5B4}">
      <text>
        <r>
          <rPr>
            <b/>
            <sz val="9"/>
            <color indexed="81"/>
            <rFont val="Tahoma"/>
            <family val="2"/>
          </rPr>
          <t>Madli Dirdal:</t>
        </r>
        <r>
          <rPr>
            <sz val="9"/>
            <color indexed="81"/>
            <rFont val="Tahoma"/>
            <family val="2"/>
          </rPr>
          <t xml:space="preserve">
Please refer the actual date for the currency rate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tc={C662EA8A-F67E-4304-B09D-815EE1663595}</author>
    <author>Madli Dirdal</author>
  </authors>
  <commentList>
    <comment ref="D13" authorId="0" shapeId="0" xr:uid="{C662EA8A-F67E-4304-B09D-815EE1663595}">
      <text>
        <t>[Threaded comment]
Your version of Excel allows you to read this threaded comment; however, any edits to it will get removed if the file is opened in a newer version of Excel. Learn more: https://go.microsoft.com/fwlink/?linkid=870924
Comment:
    For the application the explanations with risk analysis are added in sheet Explanations</t>
      </text>
    </comment>
    <comment ref="Q39" authorId="1" shapeId="0" xr:uid="{E9A244D8-11E2-43CB-8806-94BD0BB85CDC}">
      <text>
        <r>
          <rPr>
            <b/>
            <sz val="9"/>
            <color indexed="81"/>
            <rFont val="Tahoma"/>
            <family val="2"/>
          </rPr>
          <t>Madli Dirdal:</t>
        </r>
        <r>
          <rPr>
            <sz val="9"/>
            <color indexed="81"/>
            <rFont val="Tahoma"/>
            <family val="2"/>
          </rPr>
          <t xml:space="preserve">
Sheet Op costs accounts Jan - June + July - Sept</t>
        </r>
      </text>
    </comment>
    <comment ref="T39" authorId="1" shapeId="0" xr:uid="{E0B7F80C-63C7-46FE-9FA3-1EB6928DD7C8}">
      <text>
        <r>
          <rPr>
            <b/>
            <sz val="9"/>
            <color indexed="81"/>
            <rFont val="Tahoma"/>
            <family val="2"/>
          </rPr>
          <t>Madli Dirdal:</t>
        </r>
        <r>
          <rPr>
            <sz val="9"/>
            <color indexed="81"/>
            <rFont val="Tahoma"/>
            <family val="2"/>
          </rPr>
          <t xml:space="preserve">
Accounts jan - sept + operating sheet Oct - Dec</t>
        </r>
      </text>
    </comment>
    <comment ref="Q43" authorId="1" shapeId="0" xr:uid="{D3EFCCBD-90FD-44FC-A0F9-6BC8ED6AD120}">
      <text>
        <r>
          <rPr>
            <b/>
            <sz val="9"/>
            <color indexed="81"/>
            <rFont val="Tahoma"/>
            <family val="2"/>
          </rPr>
          <t>Madli Dirdal:</t>
        </r>
        <r>
          <rPr>
            <sz val="9"/>
            <color indexed="81"/>
            <rFont val="Tahoma"/>
            <family val="2"/>
          </rPr>
          <t xml:space="preserve">
Sheet Op costs accounts Jan - June + July - Sept</t>
        </r>
      </text>
    </comment>
    <comment ref="T43" authorId="1" shapeId="0" xr:uid="{DA9C3BBA-0B27-4437-B4ED-A005D01F6DCA}">
      <text>
        <r>
          <rPr>
            <b/>
            <sz val="9"/>
            <color indexed="81"/>
            <rFont val="Tahoma"/>
            <family val="2"/>
          </rPr>
          <t>Madli Dirdal:</t>
        </r>
        <r>
          <rPr>
            <sz val="9"/>
            <color indexed="81"/>
            <rFont val="Tahoma"/>
            <family val="2"/>
          </rPr>
          <t xml:space="preserve">
Accounts jan - sept + operating sheet Oct - Dec</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Madli Dirdal</author>
  </authors>
  <commentList>
    <comment ref="I10" authorId="0" shapeId="0" xr:uid="{2629D366-8F06-4585-8B7F-2A82C10FB4ED}">
      <text>
        <r>
          <rPr>
            <b/>
            <sz val="9"/>
            <color indexed="81"/>
            <rFont val="Tahoma"/>
            <family val="2"/>
          </rPr>
          <t>Madli Dirdal:</t>
        </r>
        <r>
          <rPr>
            <sz val="9"/>
            <color indexed="81"/>
            <rFont val="Tahoma"/>
            <family val="2"/>
          </rPr>
          <t xml:space="preserve">
Change to appropriate inflation rate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Stein Hinderaker</author>
  </authors>
  <commentList>
    <comment ref="V59" authorId="0" shapeId="0" xr:uid="{3A4888EC-0366-462B-9E15-C654260F32B2}">
      <text>
        <r>
          <rPr>
            <sz val="10"/>
            <rFont val="Arial"/>
            <family val="2"/>
          </rPr>
          <t xml:space="preserve">Stein Hinderaker:
en fait le formulaire était venu avec certains exemples que nous avons effacé , certainement cette ligne a été omise.sinon ce n'est pas une innovation c'est une ligne à effacer;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Stein Hinderaker</author>
  </authors>
  <commentList>
    <comment ref="L35" authorId="0" shapeId="0" xr:uid="{3D2EF303-AEA1-43EE-9571-107B13269A3B}">
      <text>
        <r>
          <rPr>
            <b/>
            <sz val="9"/>
            <color indexed="81"/>
            <rFont val="Tahoma"/>
            <family val="2"/>
          </rPr>
          <t>Stein Hinderaker:</t>
        </r>
        <r>
          <rPr>
            <sz val="9"/>
            <color indexed="81"/>
            <rFont val="Tahoma"/>
            <family val="2"/>
          </rPr>
          <t xml:space="preserve">
ca 30 000 NOK</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Eirik Nyen</author>
  </authors>
  <commentList>
    <comment ref="B14" authorId="0" shapeId="0" xr:uid="{9B493C2A-3363-452D-9396-8C5D89378B38}">
      <text>
        <r>
          <rPr>
            <b/>
            <sz val="9"/>
            <color indexed="81"/>
            <rFont val="Tahoma"/>
            <family val="2"/>
          </rPr>
          <t xml:space="preserve">Digni:
</t>
        </r>
        <r>
          <rPr>
            <sz val="9"/>
            <color indexed="81"/>
            <rFont val="Tahoma"/>
            <family val="2"/>
          </rPr>
          <t>Deviations of more than 10% or NOK 30.000 should normally be explained.</t>
        </r>
      </text>
    </comment>
    <comment ref="J14" authorId="0" shapeId="0" xr:uid="{D231DE2F-B87B-4814-AAFA-F77412026935}">
      <text>
        <r>
          <rPr>
            <b/>
            <sz val="9"/>
            <color indexed="81"/>
            <rFont val="Tahoma"/>
            <family val="2"/>
          </rPr>
          <t xml:space="preserve">Digni:
</t>
        </r>
        <r>
          <rPr>
            <sz val="9"/>
            <color indexed="81"/>
            <rFont val="Tahoma"/>
            <family val="2"/>
          </rPr>
          <t>Deviations of more than 10% or NOK 30.000 should normally be explained.</t>
        </r>
      </text>
    </comment>
    <comment ref="R14" authorId="0" shapeId="0" xr:uid="{BBA1CB55-9388-424F-8AA1-BE9586C0F26B}">
      <text>
        <r>
          <rPr>
            <b/>
            <sz val="9"/>
            <color indexed="81"/>
            <rFont val="Tahoma"/>
            <family val="2"/>
          </rPr>
          <t xml:space="preserve">Digni:
</t>
        </r>
        <r>
          <rPr>
            <sz val="9"/>
            <color indexed="81"/>
            <rFont val="Tahoma"/>
            <family val="2"/>
          </rPr>
          <t>Deviations of more than 10% or NOK 30.000 should normally be explained.</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<sst xmlns="http://schemas.openxmlformats.org/spreadsheetml/2006/main" count="2990" uniqueCount="675">
  <si>
    <t>Content</t>
  </si>
  <si>
    <t>Link to specific sheets</t>
  </si>
  <si>
    <t>Input + read me</t>
  </si>
  <si>
    <t>Checklist</t>
  </si>
  <si>
    <t>Principles of budgeting</t>
  </si>
  <si>
    <t>Short narrative</t>
  </si>
  <si>
    <t>Workplan</t>
  </si>
  <si>
    <t>Transfer plan 2022</t>
  </si>
  <si>
    <t>DIGNI LTB 2022 - 2026</t>
  </si>
  <si>
    <t>DIGNI budget accounts 2022</t>
  </si>
  <si>
    <t>Explanations 2022</t>
  </si>
  <si>
    <t xml:space="preserve">Detailed activity budget </t>
  </si>
  <si>
    <t>Operating + audit costs</t>
  </si>
  <si>
    <t>Capital expenses</t>
  </si>
  <si>
    <t>Staff detailed LTB 2022 - 2026</t>
  </si>
  <si>
    <t>Own contribution - inkind</t>
  </si>
  <si>
    <t>Updated 7.11.21</t>
  </si>
  <si>
    <t>INPUT to be registered by the partner organisation</t>
  </si>
  <si>
    <t>Fill in</t>
  </si>
  <si>
    <t>Whole budget file must be in English.Use columns for French, where they are needed.</t>
  </si>
  <si>
    <t>Name of partner organisation:</t>
  </si>
  <si>
    <t>Project name:</t>
  </si>
  <si>
    <t>Fiscal year:</t>
  </si>
  <si>
    <t>Digni project number:</t>
  </si>
  <si>
    <t>QZA-number:</t>
  </si>
  <si>
    <t>NMS project number:</t>
  </si>
  <si>
    <t>Currency at local partner</t>
  </si>
  <si>
    <t>INSTRUCTIONS</t>
  </si>
  <si>
    <t>In general</t>
  </si>
  <si>
    <t>Grey cells include formulas and should not be changed</t>
  </si>
  <si>
    <t>Please add information only in cells marked light yellow</t>
  </si>
  <si>
    <t>Use checklist sheet to make sure all necessary checks and reconciliations are taken into consideration.</t>
  </si>
  <si>
    <t>Read the principles of budgeting, which also includes information about what is covererd and what not.</t>
  </si>
  <si>
    <t>The budget is split into Activity budget, operating and audit costs, capital expenses and staff expenses. All these underbudgets are linked to the Digni template and categories.</t>
  </si>
  <si>
    <t>In some cells there are short notes with information (red mark in the corner). Make sure you read this.</t>
  </si>
  <si>
    <t>Use*+* and *-* to expand and reduce the tables.</t>
  </si>
  <si>
    <t>The checklist is to help to quality assure the budget, so that the approval would go more smoothly and the technical quality of the budget would increase.</t>
  </si>
  <si>
    <t>This page gives information about the non-negotiables of budgeting (absolute criterions), clues and tips.</t>
  </si>
  <si>
    <t>Read it before the budgeting process.</t>
  </si>
  <si>
    <t>Giva a short description of what the project is about and what is going to happen in 2022.</t>
  </si>
  <si>
    <t>The narrative helps to understand the budget content and context.</t>
  </si>
  <si>
    <t>Workplan 2022 - 2026</t>
  </si>
  <si>
    <t>Please fill inn when the activities are planned and a short description.</t>
  </si>
  <si>
    <t>This helps to understand the funding plan and need.</t>
  </si>
  <si>
    <t>Please indicate the funding plan.</t>
  </si>
  <si>
    <t>In the same sheet also received funds shall be noted for calculating the average currency rate for the accounts.</t>
  </si>
  <si>
    <t>Digni LTB 2022 - 2026</t>
  </si>
  <si>
    <t>Long term budget (LTB) is linked to the detailed budgets (activity, salary, operative, capital).</t>
  </si>
  <si>
    <t>Only yellow cells must be filled in, others are locked.</t>
  </si>
  <si>
    <t>Change the sheet name to the actual long term budget period</t>
  </si>
  <si>
    <t>Choose only the years which are relevant (2022- 2025, or 2022-2026 etc - no longer than 5 years).</t>
  </si>
  <si>
    <t>Digni budget &amp; accounts 2022</t>
  </si>
  <si>
    <t>This is linked to the detailed budgets (activity, salary, operating, capital expenses).</t>
  </si>
  <si>
    <t>Mostly the deviation comments should be included here and some specific yellow cells as own comtribution.</t>
  </si>
  <si>
    <t>The template shall be one for the whole year including semi-annual 3Q and final accounts.</t>
  </si>
  <si>
    <t>Explanations on every Digni budget line to help readers get a quick overview what is planned on those budget posts.</t>
  </si>
  <si>
    <t>Narrative explanation of the budget posts.</t>
  </si>
  <si>
    <t>Please add risk analysis on every budget post - what can affect this budget post, increase or decrease the costs.</t>
  </si>
  <si>
    <t>Activity budget 2022 - 2026</t>
  </si>
  <si>
    <t>This is the main sheet where information on activity costs will be added, based on the results framework for the project. It must be reconciled with the narrative plan.</t>
  </si>
  <si>
    <t>Add outcome titles from the results framework in the narrative plan</t>
  </si>
  <si>
    <t>Add activities planned under all outcomes.</t>
  </si>
  <si>
    <t>Here should also be added monitoring, internal evaluations and follow up costs.</t>
  </si>
  <si>
    <t>It is important to have a good cost-breakdown on each activity - how are the amounts calculated. Avoid lumpsums as much as possible. Use the comment column for extra info.</t>
  </si>
  <si>
    <t>Add lines for more activities if needed, but remember to check the formulas and reconciliation afterwards.</t>
  </si>
  <si>
    <t>Operative and audit costs</t>
  </si>
  <si>
    <t>This is the sheet where specifications of opertive and admin costs are added. No overhead is allowed, just specified expenses with unit price and description.</t>
  </si>
  <si>
    <t xml:space="preserve">In the same sheet also costs foor local audit, internal control, external evaluations must be included. </t>
  </si>
  <si>
    <t>Travel which is needed for admin should be included in the activity budget for specific admin activity - as site visit, meetings etc.</t>
  </si>
  <si>
    <t>Capital expense</t>
  </si>
  <si>
    <t xml:space="preserve">In this sheet all purchaces for capital expenses must be specified by price and unit. </t>
  </si>
  <si>
    <t>Staff detailed 2022 - 2026</t>
  </si>
  <si>
    <t xml:space="preserve">Here please include all positions for staff salary with salary and benefit expenses. </t>
  </si>
  <si>
    <t>Here please also specify the consultants.</t>
  </si>
  <si>
    <t>Own contribution in-kind</t>
  </si>
  <si>
    <t>If project has local contribution in-kind, for example voluntary work, the valuation of this and specifications could be included here.</t>
  </si>
  <si>
    <t>Remember not to include any inkind own contribution in the budget, only monetary contributions shall be included there.</t>
  </si>
  <si>
    <t>BUDGET CHECKLIST</t>
  </si>
  <si>
    <t>Please make sure all items are reviewed and checked before sending the budget application</t>
  </si>
  <si>
    <t>Long term budget period</t>
  </si>
  <si>
    <t>NMS number:</t>
  </si>
  <si>
    <t>Done (yes/no)</t>
  </si>
  <si>
    <t>Comment</t>
  </si>
  <si>
    <t>The budget is developed in alignment to the result framework and activity plan for the program/project.</t>
  </si>
  <si>
    <t>The staff expenses are included in a separate tab - Staff dexpenses</t>
  </si>
  <si>
    <t>The activities are calendarized based on the timing in the activity plans</t>
  </si>
  <si>
    <t xml:space="preserve">The budget balance is ZERO </t>
  </si>
  <si>
    <t>Formulas are double checked</t>
  </si>
  <si>
    <t>f.ex if any template faults are discovered etc</t>
  </si>
  <si>
    <t>Budget is signed and dated by authorised person and signed pdf is submitted</t>
  </si>
  <si>
    <t>Budget notes are complete and they provide a detailed breakdown and information on the budgeted amounts, please be specific with the description provided especially on the (Operating expense, sports equipment, fuel, equipment, office rent) provide as much details as you can.</t>
  </si>
  <si>
    <t>Workplan is filled in</t>
  </si>
  <si>
    <t>Short narrative is filled in</t>
  </si>
  <si>
    <t>Detailed activity budget is filled in</t>
  </si>
  <si>
    <t>Detailed activity  budget is reconciled with the Digni budget</t>
  </si>
  <si>
    <t>Staff list and costs are reconciled with Digni budget</t>
  </si>
  <si>
    <t>Consultant costs are reconciled with Digni budget</t>
  </si>
  <si>
    <t>Operating costs and audit costs are reconciled with Digni budget</t>
  </si>
  <si>
    <t>Travel costs are reconciled with Digni budget</t>
  </si>
  <si>
    <t>Capital expenses are on a separate sheet and reconciled with Digni budget</t>
  </si>
  <si>
    <t>Explanations' sheet are filled in</t>
  </si>
  <si>
    <t>The unit description is clear in the budget notes, lumpsums are minimised</t>
  </si>
  <si>
    <t>Date and location</t>
  </si>
  <si>
    <t>Project manager</t>
  </si>
  <si>
    <t>Finance manager</t>
  </si>
  <si>
    <t>PRINCIPLES OF BUDGETING: the Non-Negotiable and Clues</t>
  </si>
  <si>
    <t xml:space="preserve">This sheet is to give some of the principles of budgeting and going through some of the non - negotiables when coming to Norwegian Government funds as well as giving guidelines on the process of budgeting and the content. </t>
  </si>
  <si>
    <t xml:space="preserve">THE NON-NEGOTIABLES (absolute criterions): </t>
  </si>
  <si>
    <t xml:space="preserve">GUIDELINES: </t>
  </si>
  <si>
    <r>
      <rPr>
        <b/>
        <sz val="10"/>
        <rFont val="Arial"/>
        <family val="2"/>
      </rPr>
      <t xml:space="preserve">1. Value for money: </t>
    </r>
    <r>
      <rPr>
        <sz val="10"/>
        <rFont val="Arial"/>
        <family val="2"/>
      </rPr>
      <t>there needs to be a correlation between the input and the output and this point is very important for Norad. Are we maximising the money? Can the same outcomes be achieved with less money? We should seek to maximize the services offered to their beneficiaries, we also seek an optimum balance in spending resources. The best way to measure the VFM is to compare the results against its objectives. Is it possible to do a cost - benefit analysis?</t>
    </r>
  </si>
  <si>
    <t xml:space="preserve">Making the project budget SHOULD NOT AND CAN NOT be done by the finance staff alone. The process of preparing a meaningful and useful budget is best undertaken as an organized and structured group activity. Writing a budget involves answering a number of questions that can only be answered by project staff and finance staff working together. They start with plans and goals, not numbers.  </t>
  </si>
  <si>
    <r>
      <rPr>
        <b/>
        <sz val="10"/>
        <rFont val="Arial"/>
        <family val="2"/>
      </rPr>
      <t>2. Overhead expenditures:</t>
    </r>
    <r>
      <rPr>
        <sz val="10"/>
        <rFont val="Arial"/>
        <family val="2"/>
      </rPr>
      <t xml:space="preserve"> With Norwegian government fund, you may not include overhead in your budgets to be supported by Norad. NMS will not accept a fixed fee for overhead or administrative costs. </t>
    </r>
  </si>
  <si>
    <t>Ask yourself: What outcomes are we trying to achieve? What activities will be involved in achieving these outcomes? What resources will we need to carry out these activities. What will these resources cost? Are the results aimed for realistic or do we need to adjust?</t>
  </si>
  <si>
    <r>
      <rPr>
        <b/>
        <sz val="10"/>
        <rFont val="Arial"/>
        <family val="2"/>
      </rPr>
      <t>3. Accountability:</t>
    </r>
    <r>
      <rPr>
        <sz val="10"/>
        <rFont val="Arial"/>
        <family val="2"/>
      </rPr>
      <t xml:space="preserve"> Ensure that costs that are critical for the accountability of the project are included, such as monitoring, evaluation and audit. Within the first 6 months of implementation a baseline needs to be conducted. This needs to be budgeted for. On an annual basis, progress towards outcomes monitoring needs to be done. This will require allocation towards these activities. such as FDG, transport, accommodation, surveys etc. Please refer to the below indication on % allocation towards MEAL.  </t>
    </r>
  </si>
  <si>
    <t>Transport can be included in each activity, instead of summed up in the admin/operation budget. But remember to code them so that it is possible to report on the accumulated travel costs (including activity travel and admin, monitoring and baseline travel).</t>
  </si>
  <si>
    <r>
      <t xml:space="preserve">4. Per diem and travel: </t>
    </r>
    <r>
      <rPr>
        <sz val="10"/>
        <rFont val="Arial"/>
        <family val="2"/>
      </rPr>
      <t xml:space="preserve">The perdiem needs to adhere to the standards set by NMS. Revert to the advisor on this point. A breakdown has to be made for year 1 on per diem, showing the number of people and the percentage each person gets. Ensure that no person or staff are eligible for per diem if the placement is in their area of work as per their job description. </t>
    </r>
  </si>
  <si>
    <t xml:space="preserve">Break down the program activities into their component parts and write a description of each item, e.g. per diems for a trainer. It is important to justify the calculations and for NMS to analyse value for money. </t>
  </si>
  <si>
    <r>
      <rPr>
        <b/>
        <sz val="10"/>
        <rFont val="Arial"/>
        <family val="2"/>
      </rPr>
      <t>5. Non-eligible costs</t>
    </r>
    <r>
      <rPr>
        <sz val="10"/>
        <rFont val="Arial"/>
        <family val="2"/>
      </rPr>
      <t xml:space="preserve">: It is not allowed to include gifts and other non monetary or monetary items to staff in the budget, this also includes retreats and entertainment. Norad does not give support to purchase of medicines to individuals. Support for medicine can be given to clinics in the start up phase, but the clinic needs to provide proof that they are sustained on medical supplies without external support. It is also not allowed to provide hand-outs to individuals or groups (hand outs refer to food, clothes or other social services) </t>
    </r>
  </si>
  <si>
    <t xml:space="preserve">Eligible costs includes: staff time working on the project, supported by time sheets, rent costs for portion directly related to the staff time charged, transportation costs, fuel costs (supported by logbooks) and other direct charges for transportation, material costs when directly attributable and required for the project, capacity building and training costs such as venue, refreshments, and related materials, communications costs such as cell phone charges that are directly attributable.  </t>
  </si>
  <si>
    <r>
      <rPr>
        <b/>
        <sz val="10"/>
        <rFont val="Arial"/>
        <family val="2"/>
      </rPr>
      <t>6. Transparency and stewardship:</t>
    </r>
    <r>
      <rPr>
        <sz val="10"/>
        <rFont val="Arial"/>
        <family val="2"/>
      </rPr>
      <t xml:space="preserve"> To ensure that the money goes directly to the people they are suppose to serve, NMS puts a restriction of 20 % of the budget to go towards administration and operational support. 80 % should be direct activity budget. With administration and operational, we refer to cost that are not directly contributing to reaching project results, but costs allocated to support this.  This would be costs related to photocopying (at the office for  admininstration purposes), generator for office, rent for office, car, internet for office etc. </t>
    </r>
  </si>
  <si>
    <t>If the project is to make a purchase of large items, such as cars a cost - benefit analysis needs to be made.</t>
  </si>
  <si>
    <r>
      <t xml:space="preserve">7. Detailed budgeting: </t>
    </r>
    <r>
      <rPr>
        <sz val="10"/>
        <rFont val="Arial"/>
        <family val="2"/>
      </rPr>
      <t xml:space="preserve">For year one, NMS requires a detailed budget. Break down the program activities into their component parts and write a description of each item, itemise all costs - do not include any lump sum amounts. </t>
    </r>
  </si>
  <si>
    <t xml:space="preserve">Considerations to be taken on environment. As much as possible ensure that the budget is considerate to the environment and gender. For example: a more expensive supplier might be more eco-friendly than a cheaper one and this should be part of analysis when considering service providers as well as the analysis on the need for car and the transport used by the project staff. </t>
  </si>
  <si>
    <r>
      <t>8. Time period:</t>
    </r>
    <r>
      <rPr>
        <sz val="10"/>
        <rFont val="Arial"/>
        <family val="2"/>
      </rPr>
      <t xml:space="preserve"> Donors have strict rules about the start and end date of any project and will only fund expenditure incurred within the agreed period, unless otherwise approved. It is important to ensure that the activities are timed in accordance with the agreed</t>
    </r>
    <r>
      <rPr>
        <b/>
        <sz val="10"/>
        <rFont val="Arial"/>
        <family val="2"/>
      </rPr>
      <t xml:space="preserve"> </t>
    </r>
    <r>
      <rPr>
        <sz val="10"/>
        <rFont val="Arial"/>
        <family val="2"/>
      </rPr>
      <t>period.</t>
    </r>
  </si>
  <si>
    <t>Remember the inflation rate per annum should be used and for multi - year project, the rate should be reviewed annually and in time for the annual plans to be submitted.</t>
  </si>
  <si>
    <r>
      <rPr>
        <b/>
        <sz val="10"/>
        <rFont val="Arial"/>
        <family val="2"/>
      </rPr>
      <t>9. Own contribution:</t>
    </r>
    <r>
      <rPr>
        <sz val="10"/>
        <rFont val="Arial"/>
        <family val="2"/>
      </rPr>
      <t xml:space="preserve"> For government funded project, a 10 % own contribution has to be allocated towards the project. This can also be done as in-kind, but then you will have to give it a monetary value and demonstrate that in the sheet called "Own contribution - inkind". The amount for in-kind must not be included in the budget overview. </t>
    </r>
  </si>
  <si>
    <t>The detailed budget should only be in local currency</t>
  </si>
  <si>
    <t xml:space="preserve">The budget should show how individual budget lines have been calculated, for example the days/months or percentages of time for staff engaged in projects, number of days and persons attending the workshops etc. </t>
  </si>
  <si>
    <t>8 - 10 % of the annual budget should be allocated to MEAL (this is outside of the external evaluation)</t>
  </si>
  <si>
    <t xml:space="preserve">Do not forget the forgotten costs! Such as maintenance, audit fees, etc. Costs that are not directly linked to the activities. This budget is done after the activity budget as these are often supporting costs. </t>
  </si>
  <si>
    <t>Currency principle - use oanda.com per application date currency rate against NOK</t>
  </si>
  <si>
    <t>Internal control costs should be shown on a on separate line in operating costs.</t>
  </si>
  <si>
    <t>Budgets should be clear, so that other people can pick them up and understand them easily. Always add notes to explain</t>
  </si>
  <si>
    <t>Detailed budget should be readable without the annual narrative plan</t>
  </si>
  <si>
    <t>SHORT NARRATIVE</t>
  </si>
  <si>
    <t>Please include a short narrative what the project is about and what outcomes and activities are planned.</t>
  </si>
  <si>
    <t>Linked from Input sheet</t>
  </si>
  <si>
    <t>In English</t>
  </si>
  <si>
    <t>In French</t>
  </si>
  <si>
    <t>Activity Description (in English)</t>
  </si>
  <si>
    <t xml:space="preserve">Activity Description (in French) </t>
  </si>
  <si>
    <t>Year 1</t>
  </si>
  <si>
    <t xml:space="preserve"> Year 2</t>
  </si>
  <si>
    <t>Year 3</t>
  </si>
  <si>
    <t>Year 4</t>
  </si>
  <si>
    <t>Year 5</t>
  </si>
  <si>
    <t>Specifications in ENGLISH</t>
  </si>
  <si>
    <t>Specifications in French</t>
  </si>
  <si>
    <t>Q1</t>
  </si>
  <si>
    <t>Q2</t>
  </si>
  <si>
    <t>Q3</t>
  </si>
  <si>
    <t>Q4</t>
  </si>
  <si>
    <t>Jan</t>
  </si>
  <si>
    <t>Feb</t>
  </si>
  <si>
    <t>March</t>
  </si>
  <si>
    <t>Apr</t>
  </si>
  <si>
    <t>May</t>
  </si>
  <si>
    <t>June</t>
  </si>
  <si>
    <t>July</t>
  </si>
  <si>
    <t>Aug</t>
  </si>
  <si>
    <t>Sept</t>
  </si>
  <si>
    <t>Okt</t>
  </si>
  <si>
    <t>Nov</t>
  </si>
  <si>
    <t>Dec</t>
  </si>
  <si>
    <t>Jan - March</t>
  </si>
  <si>
    <t>Apr - June</t>
  </si>
  <si>
    <t>July - Sept</t>
  </si>
  <si>
    <t>Okt - Dec</t>
  </si>
  <si>
    <t>Apr - Jun</t>
  </si>
  <si>
    <t>Outcome 1:</t>
  </si>
  <si>
    <t xml:space="preserve">Activity 1.1 </t>
  </si>
  <si>
    <t>x</t>
  </si>
  <si>
    <t xml:space="preserve">for ex: total 50 teachers to be trained, 25 year 1 and new 25 year two </t>
  </si>
  <si>
    <t xml:space="preserve">Activity 1.2 </t>
  </si>
  <si>
    <t>Two trainings for the 50 already trained</t>
  </si>
  <si>
    <t>Activity 1.3</t>
  </si>
  <si>
    <t>Activity 1.4</t>
  </si>
  <si>
    <t>Activity 1.5</t>
  </si>
  <si>
    <t xml:space="preserve">Outcome 2: </t>
  </si>
  <si>
    <t>Activity 2.1</t>
  </si>
  <si>
    <t>Activity 2.2</t>
  </si>
  <si>
    <t>Activity 2.3</t>
  </si>
  <si>
    <t>Activity 2.4</t>
  </si>
  <si>
    <t>Activity 2.5</t>
  </si>
  <si>
    <t xml:space="preserve">Outcome 3: </t>
  </si>
  <si>
    <t xml:space="preserve">Activity 3.1 </t>
  </si>
  <si>
    <t xml:space="preserve">Activtiy 3.2 </t>
  </si>
  <si>
    <t xml:space="preserve">Activity 3.3 </t>
  </si>
  <si>
    <t xml:space="preserve">Activity 3.4 </t>
  </si>
  <si>
    <t xml:space="preserve">Activtiy 3.5 </t>
  </si>
  <si>
    <t xml:space="preserve">Outcome 4 : </t>
  </si>
  <si>
    <t>Activity 4.1</t>
  </si>
  <si>
    <t>Activity 4.2</t>
  </si>
  <si>
    <t>Activity 4.3</t>
  </si>
  <si>
    <t>Activity 4.4</t>
  </si>
  <si>
    <t>Activity 4.5</t>
  </si>
  <si>
    <t xml:space="preserve">Outcome 5: </t>
  </si>
  <si>
    <t xml:space="preserve">Activity 5.1 </t>
  </si>
  <si>
    <r>
      <t>Activity 5.2</t>
    </r>
    <r>
      <rPr>
        <sz val="11"/>
        <color rgb="FF000000"/>
        <rFont val="Arial"/>
        <family val="2"/>
      </rPr>
      <t/>
    </r>
  </si>
  <si>
    <r>
      <t>Activity 5.3</t>
    </r>
    <r>
      <rPr>
        <sz val="11"/>
        <color rgb="FF000000"/>
        <rFont val="Arial"/>
        <family val="2"/>
      </rPr>
      <t/>
    </r>
  </si>
  <si>
    <r>
      <t>Activity 5.4</t>
    </r>
    <r>
      <rPr>
        <sz val="11"/>
        <color rgb="FF000000"/>
        <rFont val="Arial"/>
        <family val="2"/>
      </rPr>
      <t/>
    </r>
  </si>
  <si>
    <r>
      <t>Activity 5.5</t>
    </r>
    <r>
      <rPr>
        <sz val="11"/>
        <color rgb="FF000000"/>
        <rFont val="Arial"/>
        <family val="2"/>
      </rPr>
      <t/>
    </r>
  </si>
  <si>
    <t xml:space="preserve">Outcome 6: </t>
  </si>
  <si>
    <t xml:space="preserve">Activity 6.1  </t>
  </si>
  <si>
    <r>
      <t>Activity 6.2</t>
    </r>
    <r>
      <rPr>
        <sz val="11"/>
        <color rgb="FF000000"/>
        <rFont val="Arial"/>
        <family val="2"/>
      </rPr>
      <t/>
    </r>
  </si>
  <si>
    <r>
      <t>Activity 6.3</t>
    </r>
    <r>
      <rPr>
        <sz val="11"/>
        <color rgb="FF000000"/>
        <rFont val="Arial"/>
        <family val="2"/>
      </rPr>
      <t/>
    </r>
  </si>
  <si>
    <r>
      <t>Activity 6.4</t>
    </r>
    <r>
      <rPr>
        <sz val="11"/>
        <color rgb="FF000000"/>
        <rFont val="Arial"/>
        <family val="2"/>
      </rPr>
      <t/>
    </r>
  </si>
  <si>
    <t xml:space="preserve">Outcome 7: </t>
  </si>
  <si>
    <t xml:space="preserve">Activity 7.1 </t>
  </si>
  <si>
    <t>Activity 7.2</t>
  </si>
  <si>
    <t>Activity 7.3</t>
  </si>
  <si>
    <t>Activity 7.4</t>
  </si>
  <si>
    <t>Activity 7.5</t>
  </si>
  <si>
    <t>Activity 7.6</t>
  </si>
  <si>
    <t>Activity 7.7</t>
  </si>
  <si>
    <t>Activity 7.8</t>
  </si>
  <si>
    <t>Outcome 8:</t>
  </si>
  <si>
    <t xml:space="preserve">Activtiy 8.1 </t>
  </si>
  <si>
    <t>Activtiy 8.2</t>
  </si>
  <si>
    <t>Activtiy 8.3</t>
  </si>
  <si>
    <t>Activtiy 8.4</t>
  </si>
  <si>
    <t>Activtiy 8.5</t>
  </si>
  <si>
    <t>Activtiy 8.6</t>
  </si>
  <si>
    <t>Activtiy 8.7</t>
  </si>
  <si>
    <t>Activtiy 8.8</t>
  </si>
  <si>
    <t>Activtiy 8.9</t>
  </si>
  <si>
    <t>Activtiy 8.10</t>
  </si>
  <si>
    <t>Activtiy 8.11</t>
  </si>
  <si>
    <t>Activtiy 8.12</t>
  </si>
  <si>
    <t xml:space="preserve">TRANSFER PLAN (local currency) </t>
  </si>
  <si>
    <t>1st</t>
  </si>
  <si>
    <t>2nd</t>
  </si>
  <si>
    <t>3rd</t>
  </si>
  <si>
    <t>4th</t>
  </si>
  <si>
    <t>Total transferred</t>
  </si>
  <si>
    <t>Total budget</t>
  </si>
  <si>
    <t>Date</t>
  </si>
  <si>
    <t>Amount</t>
  </si>
  <si>
    <t>% of budget</t>
  </si>
  <si>
    <t xml:space="preserve">Date </t>
  </si>
  <si>
    <t>Criteria for the transfers</t>
  </si>
  <si>
    <t>1st transfer</t>
  </si>
  <si>
    <t>&lt;25%</t>
  </si>
  <si>
    <t>Budget and plan for the current year must be approved, ca January</t>
  </si>
  <si>
    <t>2nd transfer</t>
  </si>
  <si>
    <t>25 - 50%</t>
  </si>
  <si>
    <t>Last years report is approved, ca April</t>
  </si>
  <si>
    <t>25 - 0%</t>
  </si>
  <si>
    <t>Semi-annual report and reallocation budget for current year, and annual plan and budget for next year must be received by NMS, ca August</t>
  </si>
  <si>
    <t>&gt;25%</t>
  </si>
  <si>
    <t>Only after GL and Digni approval for semi-annual report and reallocation budget. 3Q-financial report for current year must be received by NMS, ca October.</t>
  </si>
  <si>
    <r>
      <t xml:space="preserve">Transfer of Project funds - actual recived funds </t>
    </r>
    <r>
      <rPr>
        <b/>
        <sz val="11"/>
        <color rgb="FFFF0000"/>
        <rFont val="Arial"/>
        <family val="2"/>
      </rPr>
      <t>per 30.06.22</t>
    </r>
  </si>
  <si>
    <t>NOK transfer</t>
  </si>
  <si>
    <t>Received local currency</t>
  </si>
  <si>
    <t>Exch. Rate</t>
  </si>
  <si>
    <t>Totalt</t>
  </si>
  <si>
    <t>This exchange rate will be used in the actuals reporting (accounts).</t>
  </si>
  <si>
    <r>
      <t>Transfer of Project funds - actual recived funds per</t>
    </r>
    <r>
      <rPr>
        <b/>
        <sz val="11"/>
        <color rgb="FFFF0000"/>
        <rFont val="Arial"/>
        <family val="2"/>
      </rPr>
      <t xml:space="preserve"> 30.09.22</t>
    </r>
  </si>
  <si>
    <r>
      <t>Transfer of Project funds - actual recived funds per</t>
    </r>
    <r>
      <rPr>
        <b/>
        <sz val="11"/>
        <color rgb="FFFF0000"/>
        <rFont val="Arial"/>
        <family val="2"/>
      </rPr>
      <t xml:space="preserve"> 31.12.2022</t>
    </r>
  </si>
  <si>
    <t>LONG TERM BUDGET SUMMARY (DIGNI template)</t>
  </si>
  <si>
    <t>Name of member organisation in Digni:</t>
  </si>
  <si>
    <t>Linked to detailed budgets (activity, salary, operating costs, capital expenses)</t>
  </si>
  <si>
    <t>Only yellow cells must be filled in</t>
  </si>
  <si>
    <t>Currency rate</t>
  </si>
  <si>
    <t>For.ex oanda.com 15.05.2021</t>
  </si>
  <si>
    <t>LTB</t>
  </si>
  <si>
    <t>2022 - 2026</t>
  </si>
  <si>
    <t>NOK</t>
  </si>
  <si>
    <t>PROJECT REVENUES</t>
  </si>
  <si>
    <t>Need from Norway</t>
  </si>
  <si>
    <t>Norad share</t>
  </si>
  <si>
    <t>Norad contribution</t>
  </si>
  <si>
    <t>NMS' own share</t>
  </si>
  <si>
    <t>Other income in the project</t>
  </si>
  <si>
    <t>Local share</t>
  </si>
  <si>
    <t>Local revenues</t>
  </si>
  <si>
    <t>Local bank interest</t>
  </si>
  <si>
    <t>Other contributions/donors</t>
  </si>
  <si>
    <t>Total project revenues</t>
  </si>
  <si>
    <t>PROJECT COSTS</t>
  </si>
  <si>
    <t>Local Partner</t>
  </si>
  <si>
    <t>Salaries</t>
  </si>
  <si>
    <t>Linked to sheet:</t>
  </si>
  <si>
    <t>Staff expenses</t>
  </si>
  <si>
    <t>Travels</t>
  </si>
  <si>
    <t>Activity budget</t>
  </si>
  <si>
    <t>Operating costs</t>
  </si>
  <si>
    <t>Consultants and other external services</t>
  </si>
  <si>
    <t xml:space="preserve">Materials, equipment, vehicles etc. </t>
  </si>
  <si>
    <t>Other direct activity costs</t>
  </si>
  <si>
    <t>Audits and external evaluations</t>
  </si>
  <si>
    <t>Total project costs</t>
  </si>
  <si>
    <t>PROJECT RESULT</t>
  </si>
  <si>
    <t>NMS control Monitoreringsfil 15.09.21</t>
  </si>
  <si>
    <t>Dev</t>
  </si>
  <si>
    <t>Proportions</t>
  </si>
  <si>
    <t>Yearly increase</t>
  </si>
  <si>
    <t>ANNUAL BUDGET SUMMARY (DIGNI template)</t>
  </si>
  <si>
    <t>Linked to detailed budget</t>
  </si>
  <si>
    <t>A</t>
  </si>
  <si>
    <t>B
revised
January present year</t>
  </si>
  <si>
    <t>C</t>
  </si>
  <si>
    <t>D</t>
  </si>
  <si>
    <t>E</t>
  </si>
  <si>
    <t>F</t>
  </si>
  <si>
    <t>Budget
annual application
August 
previous year</t>
  </si>
  <si>
    <t>Comment /explanation</t>
  </si>
  <si>
    <t>Budget
revised
January present year</t>
  </si>
  <si>
    <t>Deviation application vs. Revised  (B-A)</t>
  </si>
  <si>
    <t>Comment /explanation to the deviation</t>
  </si>
  <si>
    <t>Accounts January - June (present year)</t>
  </si>
  <si>
    <t>Deviation Revised Budget vs. Accounts (C-B)</t>
  </si>
  <si>
    <t xml:space="preserve">Deviation Budget vs. Accounts in % </t>
  </si>
  <si>
    <t>Revised budget (reallocation) present year</t>
  </si>
  <si>
    <t>Deviation reallocation vs. revised (D-C)</t>
  </si>
  <si>
    <t>Deviation application vs. Revised  (I - D)</t>
  </si>
  <si>
    <t>Accounts January - Sept(present year)</t>
  </si>
  <si>
    <t>Accounts v budget % (E/D)</t>
  </si>
  <si>
    <t>Accounts January - December (present year)</t>
  </si>
  <si>
    <t>Deviation Budget vs. Accounts  (F-D)</t>
  </si>
  <si>
    <t>Deviation Budget vs. Accounts in % (F/D)</t>
  </si>
  <si>
    <t>Accounts previous year</t>
  </si>
  <si>
    <t xml:space="preserve">From LTB </t>
  </si>
  <si>
    <t>Oanda.com date</t>
  </si>
  <si>
    <t>From actual transfers</t>
  </si>
  <si>
    <t>E2</t>
  </si>
  <si>
    <t>E3</t>
  </si>
  <si>
    <t>E4</t>
  </si>
  <si>
    <t>E5</t>
  </si>
  <si>
    <t>E6</t>
  </si>
  <si>
    <t>E7</t>
  </si>
  <si>
    <t>E8</t>
  </si>
  <si>
    <t>E9</t>
  </si>
  <si>
    <t>E10</t>
  </si>
  <si>
    <t>E11</t>
  </si>
  <si>
    <t>LTB 2022</t>
  </si>
  <si>
    <t>Deviation</t>
  </si>
  <si>
    <t>NARRATIVE EXPLANATIONS to Digni Budget Lines</t>
  </si>
  <si>
    <t>Please use *+* and *-* to open the columns up for explanations for revised budget, Semi-annual accounts, reallocated budget. 3Q report and annual accounts</t>
  </si>
  <si>
    <t>Please use *+* and *-* to open the columns up for explanations in French</t>
  </si>
  <si>
    <t>EXPLANATIONS TO THE REVISED BUDGET DEVIATIONS FROM APPLICATION BUDGET</t>
  </si>
  <si>
    <t>EXPLANATIONS TO ACCUNTS January - June (semi-annual report) DEVIATIONS FROM REVISED BUDGET</t>
  </si>
  <si>
    <t>EXPLANATIONS TO THE REALLOCATED BUDGET DEVIATIONS FROM REVISED BUDGET</t>
  </si>
  <si>
    <t>EXPLANATIONS TO ACCUNTS January - September (3Q report) DEVIATIONS FROM REALLOCATION BUDGET</t>
  </si>
  <si>
    <t>EXPLANATIONS TO ACCUNTS FINAL (PER 31.12.) DEVIATIONS FROM REALLOCATION BUDGET</t>
  </si>
  <si>
    <t>NARRATIVE EXPLANATIONS TO  DIGNI APPLICATION BUDGET  LINES</t>
  </si>
  <si>
    <t>RISK ANALYSIS PER BUDGET LINE</t>
  </si>
  <si>
    <t>Shortly explain what are these used for and what are the risks that can affect the amount. Although detailes are in specified sheets a quick overview here will help to read the budget.</t>
  </si>
  <si>
    <t>English</t>
  </si>
  <si>
    <t>E1 - Currency rate</t>
  </si>
  <si>
    <t>The risk is...</t>
  </si>
  <si>
    <t>Currency rate used oanda.com pe xxx date.</t>
  </si>
  <si>
    <t>E2  Local share</t>
  </si>
  <si>
    <t>E3 Local revenues</t>
  </si>
  <si>
    <t>E3 Own contribution</t>
  </si>
  <si>
    <t>E 4 Other donors</t>
  </si>
  <si>
    <t>E5  Salaries</t>
  </si>
  <si>
    <t>E6 Travels</t>
  </si>
  <si>
    <t>E7 Operating costs</t>
  </si>
  <si>
    <t>E8 Consultants and other external services</t>
  </si>
  <si>
    <t>E9 Materials, equipment, vehicles.</t>
  </si>
  <si>
    <t>E10 Other direct activity costs</t>
  </si>
  <si>
    <t>E11 Audits and external evaluations</t>
  </si>
  <si>
    <t>BUDGET for Operating and admin costs, audit  and external evaluation</t>
  </si>
  <si>
    <t>Inflation %</t>
  </si>
  <si>
    <t>Application budget</t>
  </si>
  <si>
    <t>2022-2026</t>
  </si>
  <si>
    <t>Revised budget</t>
  </si>
  <si>
    <t>Reallocation budget</t>
  </si>
  <si>
    <t>Accounts Jan - June</t>
  </si>
  <si>
    <t>Accounts July - Sept</t>
  </si>
  <si>
    <t>Accounts Oct - December</t>
  </si>
  <si>
    <t>Quantity</t>
  </si>
  <si>
    <t>Unit Price</t>
  </si>
  <si>
    <t>Costs</t>
  </si>
  <si>
    <t>Total</t>
  </si>
  <si>
    <t>Description</t>
  </si>
  <si>
    <t>Office rental</t>
  </si>
  <si>
    <t>Electicity</t>
  </si>
  <si>
    <t>Computer supplies</t>
  </si>
  <si>
    <t>Telephone</t>
  </si>
  <si>
    <t>General maintenance</t>
  </si>
  <si>
    <t>Computer maintenance</t>
  </si>
  <si>
    <t>Bank charges</t>
  </si>
  <si>
    <t>Stationary</t>
  </si>
  <si>
    <t>Internet</t>
  </si>
  <si>
    <t>Internal control</t>
  </si>
  <si>
    <t>Other operatiing costs, specify</t>
  </si>
  <si>
    <t>Total Operating costs</t>
  </si>
  <si>
    <t>Digni LTB budget</t>
  </si>
  <si>
    <t>Digni 2022</t>
  </si>
  <si>
    <t>Control</t>
  </si>
  <si>
    <t>Accounts last year</t>
  </si>
  <si>
    <t>Audits, and external evaluations</t>
  </si>
  <si>
    <t>Local external audit fee</t>
  </si>
  <si>
    <t>External evaluation (inkl evaluation travel)</t>
  </si>
  <si>
    <t>- Other audit and evaluation costs specify</t>
  </si>
  <si>
    <t>Total audit and evaluation costs</t>
  </si>
  <si>
    <t>DETAILED ACTIVITY BUDGET</t>
  </si>
  <si>
    <t>2022, 2022-2026</t>
  </si>
  <si>
    <t>This budget should be understandable both for French and English speakers when relevant.</t>
  </si>
  <si>
    <t>Consider inflation when it is relevant</t>
  </si>
  <si>
    <t>The detailed budget needs to show link to Digni format sheet.</t>
  </si>
  <si>
    <t>Long term budget</t>
  </si>
  <si>
    <t>Q1+Q2</t>
  </si>
  <si>
    <t>Q1+Q2+Q3+Q4</t>
  </si>
  <si>
    <t>Digni budget line</t>
  </si>
  <si>
    <t>Number</t>
  </si>
  <si>
    <t>Comments , if any</t>
  </si>
  <si>
    <t>Outcome</t>
  </si>
  <si>
    <t>Output</t>
  </si>
  <si>
    <t xml:space="preserve">Activities </t>
  </si>
  <si>
    <t>Description in English</t>
  </si>
  <si>
    <t>Description in French</t>
  </si>
  <si>
    <t>Unit</t>
  </si>
  <si>
    <t>Unit price</t>
  </si>
  <si>
    <t>Application Budget 2022</t>
  </si>
  <si>
    <t>Budget 2023</t>
  </si>
  <si>
    <t>Budget 2024</t>
  </si>
  <si>
    <t>Budget 2025</t>
  </si>
  <si>
    <t>Budget 2026</t>
  </si>
  <si>
    <t>Budget        2022-2026</t>
  </si>
  <si>
    <t>% of total B costs 2022 - 2026</t>
  </si>
  <si>
    <t>Revised budget 2022 January</t>
  </si>
  <si>
    <t>% of total REVB costs 2022</t>
  </si>
  <si>
    <t>Accounts Jan - Jun 2022</t>
  </si>
  <si>
    <t>% of total costs 2022 per 30.06</t>
  </si>
  <si>
    <t>Revised budget Sept 2022</t>
  </si>
  <si>
    <t>% of total costs 2022 REALB</t>
  </si>
  <si>
    <t>Accounts Jul - Sept</t>
  </si>
  <si>
    <t>% of total costs 2022 per 30.09 accum</t>
  </si>
  <si>
    <t>Accounts Oct - Dec</t>
  </si>
  <si>
    <t>Accounts YTD</t>
  </si>
  <si>
    <t>% of total costs 2022 per 31.12. accum</t>
  </si>
  <si>
    <r>
      <t xml:space="preserve">Impact - </t>
    </r>
    <r>
      <rPr>
        <b/>
        <sz val="11"/>
        <color rgb="FFFF0000"/>
        <rFont val="Arial"/>
        <family val="2"/>
      </rPr>
      <t>add impact</t>
    </r>
  </si>
  <si>
    <r>
      <t xml:space="preserve">Outcome 1 : </t>
    </r>
    <r>
      <rPr>
        <b/>
        <sz val="10"/>
        <color rgb="FFFF0000"/>
        <rFont val="Arial"/>
        <family val="2"/>
      </rPr>
      <t>add outcome name</t>
    </r>
  </si>
  <si>
    <r>
      <t xml:space="preserve">Output: </t>
    </r>
    <r>
      <rPr>
        <b/>
        <sz val="10"/>
        <color rgb="FFFF0000"/>
        <rFont val="Arial"/>
        <family val="2"/>
      </rPr>
      <t>add output</t>
    </r>
  </si>
  <si>
    <r>
      <t xml:space="preserve">Activity 1.1 </t>
    </r>
    <r>
      <rPr>
        <b/>
        <sz val="10"/>
        <color rgb="FFFF0000"/>
        <rFont val="Times New Roman"/>
        <family val="1"/>
      </rPr>
      <t>Add activity</t>
    </r>
  </si>
  <si>
    <t>Accommodation</t>
  </si>
  <si>
    <t>Travel (international)</t>
  </si>
  <si>
    <t>Travel local</t>
  </si>
  <si>
    <t>Per diem</t>
  </si>
  <si>
    <t xml:space="preserve">Food expenses </t>
  </si>
  <si>
    <t>Hall renting</t>
  </si>
  <si>
    <t>Refrechments</t>
  </si>
  <si>
    <t>Other, please specify</t>
  </si>
  <si>
    <t xml:space="preserve">Sub total </t>
  </si>
  <si>
    <r>
      <t xml:space="preserve">Activity 1.2 </t>
    </r>
    <r>
      <rPr>
        <b/>
        <sz val="10"/>
        <color rgb="FFFF0000"/>
        <rFont val="Times New Roman"/>
        <family val="1"/>
      </rPr>
      <t>Add activity</t>
    </r>
  </si>
  <si>
    <r>
      <t xml:space="preserve">Activity 1.3 </t>
    </r>
    <r>
      <rPr>
        <b/>
        <sz val="10"/>
        <color rgb="FFFF0000"/>
        <rFont val="Times New Roman"/>
        <family val="1"/>
      </rPr>
      <t>Add activity</t>
    </r>
  </si>
  <si>
    <r>
      <t xml:space="preserve">Activity 1.4 </t>
    </r>
    <r>
      <rPr>
        <b/>
        <sz val="10"/>
        <color rgb="FFFF0000"/>
        <rFont val="Times New Roman"/>
        <family val="1"/>
      </rPr>
      <t>Add activity</t>
    </r>
  </si>
  <si>
    <r>
      <t xml:space="preserve">Activity 1.5 </t>
    </r>
    <r>
      <rPr>
        <b/>
        <sz val="10"/>
        <color rgb="FFFF0000"/>
        <rFont val="Times New Roman"/>
        <family val="1"/>
      </rPr>
      <t>Add activity</t>
    </r>
  </si>
  <si>
    <r>
      <t xml:space="preserve">Activity 1.6 </t>
    </r>
    <r>
      <rPr>
        <b/>
        <sz val="10"/>
        <color rgb="FFFF0000"/>
        <rFont val="Times New Roman"/>
        <family val="1"/>
      </rPr>
      <t>Add activity</t>
    </r>
  </si>
  <si>
    <t>Subtotal 1</t>
  </si>
  <si>
    <t>Subtotal Outcome 1</t>
  </si>
  <si>
    <r>
      <t xml:space="preserve">Outcome 2 : </t>
    </r>
    <r>
      <rPr>
        <b/>
        <sz val="14"/>
        <color rgb="FFFF0000"/>
        <rFont val="Arial"/>
        <family val="2"/>
      </rPr>
      <t>add outcome name</t>
    </r>
  </si>
  <si>
    <r>
      <t xml:space="preserve">Activity 2.1 </t>
    </r>
    <r>
      <rPr>
        <b/>
        <sz val="10"/>
        <color rgb="FFFF0000"/>
        <rFont val="Times New Roman"/>
        <family val="1"/>
      </rPr>
      <t>Add activity</t>
    </r>
  </si>
  <si>
    <r>
      <t xml:space="preserve">Activity 2.2 </t>
    </r>
    <r>
      <rPr>
        <b/>
        <sz val="10"/>
        <color rgb="FFFF0000"/>
        <rFont val="Times New Roman"/>
        <family val="1"/>
      </rPr>
      <t>Add activity</t>
    </r>
  </si>
  <si>
    <r>
      <t xml:space="preserve">Activity 2.3 </t>
    </r>
    <r>
      <rPr>
        <b/>
        <sz val="10"/>
        <color rgb="FFFF0000"/>
        <rFont val="Times New Roman"/>
        <family val="1"/>
      </rPr>
      <t>Add activity</t>
    </r>
  </si>
  <si>
    <r>
      <t xml:space="preserve">Activity 2.4 </t>
    </r>
    <r>
      <rPr>
        <b/>
        <sz val="10"/>
        <color rgb="FFFF0000"/>
        <rFont val="Times New Roman"/>
        <family val="1"/>
      </rPr>
      <t>Add activity</t>
    </r>
  </si>
  <si>
    <r>
      <t xml:space="preserve">Activity 2.5 </t>
    </r>
    <r>
      <rPr>
        <b/>
        <sz val="10"/>
        <color rgb="FFFF0000"/>
        <rFont val="Times New Roman"/>
        <family val="1"/>
      </rPr>
      <t>Add activity</t>
    </r>
  </si>
  <si>
    <t>Subtotal 2</t>
  </si>
  <si>
    <t>Subtotal Outcome 2</t>
  </si>
  <si>
    <r>
      <t xml:space="preserve">Outcome 3 : </t>
    </r>
    <r>
      <rPr>
        <b/>
        <sz val="14"/>
        <color rgb="FFFF0000"/>
        <rFont val="Arial"/>
        <family val="2"/>
      </rPr>
      <t>add outcome name</t>
    </r>
  </si>
  <si>
    <r>
      <t xml:space="preserve">Activity 3.1 </t>
    </r>
    <r>
      <rPr>
        <b/>
        <sz val="10"/>
        <color rgb="FFFF0000"/>
        <rFont val="Times New Roman"/>
        <family val="1"/>
      </rPr>
      <t>Add activity</t>
    </r>
  </si>
  <si>
    <r>
      <t xml:space="preserve">Activity 3.2 </t>
    </r>
    <r>
      <rPr>
        <b/>
        <sz val="10"/>
        <color rgb="FFFF0000"/>
        <rFont val="Times New Roman"/>
        <family val="1"/>
      </rPr>
      <t>Add activity</t>
    </r>
  </si>
  <si>
    <r>
      <t xml:space="preserve">Activity 3.3 </t>
    </r>
    <r>
      <rPr>
        <b/>
        <sz val="10"/>
        <color rgb="FFFF0000"/>
        <rFont val="Times New Roman"/>
        <family val="1"/>
      </rPr>
      <t>Add activity</t>
    </r>
  </si>
  <si>
    <r>
      <t xml:space="preserve">Activity 3.4 </t>
    </r>
    <r>
      <rPr>
        <b/>
        <sz val="10"/>
        <color rgb="FFFF0000"/>
        <rFont val="Times New Roman"/>
        <family val="1"/>
      </rPr>
      <t>Add activity</t>
    </r>
  </si>
  <si>
    <r>
      <t xml:space="preserve">Activity 3.5 </t>
    </r>
    <r>
      <rPr>
        <b/>
        <sz val="10"/>
        <color rgb="FFFF0000"/>
        <rFont val="Times New Roman"/>
        <family val="1"/>
      </rPr>
      <t>Add activity</t>
    </r>
  </si>
  <si>
    <t>Subtotal 3</t>
  </si>
  <si>
    <t>Subtotal Outcome 3</t>
  </si>
  <si>
    <r>
      <t xml:space="preserve">Outcome 4 : </t>
    </r>
    <r>
      <rPr>
        <b/>
        <sz val="14"/>
        <color rgb="FFFF0000"/>
        <rFont val="Arial"/>
        <family val="2"/>
      </rPr>
      <t>add outcome name</t>
    </r>
  </si>
  <si>
    <r>
      <t xml:space="preserve">Activity 4.1 </t>
    </r>
    <r>
      <rPr>
        <b/>
        <sz val="10"/>
        <color rgb="FFFF0000"/>
        <rFont val="Times New Roman"/>
        <family val="1"/>
      </rPr>
      <t>Add activity</t>
    </r>
  </si>
  <si>
    <r>
      <t xml:space="preserve">Activity 4.2 </t>
    </r>
    <r>
      <rPr>
        <b/>
        <sz val="10"/>
        <color rgb="FFFF0000"/>
        <rFont val="Times New Roman"/>
        <family val="1"/>
      </rPr>
      <t>Add activity</t>
    </r>
  </si>
  <si>
    <r>
      <t xml:space="preserve">Activity 4.3 </t>
    </r>
    <r>
      <rPr>
        <b/>
        <sz val="10"/>
        <color rgb="FFFF0000"/>
        <rFont val="Times New Roman"/>
        <family val="1"/>
      </rPr>
      <t>Add activity</t>
    </r>
  </si>
  <si>
    <r>
      <t xml:space="preserve">Activity 4.4 </t>
    </r>
    <r>
      <rPr>
        <b/>
        <sz val="10"/>
        <color rgb="FFFF0000"/>
        <rFont val="Times New Roman"/>
        <family val="1"/>
      </rPr>
      <t>Add activity</t>
    </r>
  </si>
  <si>
    <r>
      <t xml:space="preserve">Activity 4.5 </t>
    </r>
    <r>
      <rPr>
        <b/>
        <sz val="10"/>
        <color rgb="FFFF0000"/>
        <rFont val="Times New Roman"/>
        <family val="1"/>
      </rPr>
      <t>Add activity</t>
    </r>
  </si>
  <si>
    <t>Subtotal 4</t>
  </si>
  <si>
    <t>Subtotal Outcome 4</t>
  </si>
  <si>
    <r>
      <t xml:space="preserve">Outcome 5 : </t>
    </r>
    <r>
      <rPr>
        <b/>
        <sz val="14"/>
        <color rgb="FFFF0000"/>
        <rFont val="Arial"/>
        <family val="2"/>
      </rPr>
      <t>add outcome name</t>
    </r>
  </si>
  <si>
    <r>
      <t xml:space="preserve">Activity 5.1 </t>
    </r>
    <r>
      <rPr>
        <b/>
        <sz val="10"/>
        <color rgb="FFFF0000"/>
        <rFont val="Times New Roman"/>
        <family val="1"/>
      </rPr>
      <t>Add activity</t>
    </r>
  </si>
  <si>
    <r>
      <t xml:space="preserve">Activity 5.2 </t>
    </r>
    <r>
      <rPr>
        <b/>
        <sz val="10"/>
        <color rgb="FFFF0000"/>
        <rFont val="Times New Roman"/>
        <family val="1"/>
      </rPr>
      <t>Add activity</t>
    </r>
  </si>
  <si>
    <r>
      <t xml:space="preserve">Activity 5.3 </t>
    </r>
    <r>
      <rPr>
        <b/>
        <sz val="10"/>
        <color rgb="FFFF0000"/>
        <rFont val="Times New Roman"/>
        <family val="1"/>
      </rPr>
      <t>Add activity</t>
    </r>
  </si>
  <si>
    <r>
      <t xml:space="preserve">Activity 5.4 </t>
    </r>
    <r>
      <rPr>
        <b/>
        <sz val="10"/>
        <color rgb="FFFF0000"/>
        <rFont val="Times New Roman"/>
        <family val="1"/>
      </rPr>
      <t>Add activity</t>
    </r>
  </si>
  <si>
    <r>
      <t xml:space="preserve">Activity 5.5 </t>
    </r>
    <r>
      <rPr>
        <b/>
        <sz val="10"/>
        <color rgb="FFFF0000"/>
        <rFont val="Times New Roman"/>
        <family val="1"/>
      </rPr>
      <t>Add activity</t>
    </r>
  </si>
  <si>
    <t>Subtotal 6</t>
  </si>
  <si>
    <t>Subtotal Outcome 5</t>
  </si>
  <si>
    <r>
      <t xml:space="preserve">Outcome 6 : </t>
    </r>
    <r>
      <rPr>
        <b/>
        <sz val="14"/>
        <color rgb="FFFF0000"/>
        <rFont val="Arial"/>
        <family val="2"/>
      </rPr>
      <t>add outcome name</t>
    </r>
  </si>
  <si>
    <r>
      <t xml:space="preserve">Activity 6.1 </t>
    </r>
    <r>
      <rPr>
        <b/>
        <sz val="10"/>
        <color rgb="FFFF0000"/>
        <rFont val="Times New Roman"/>
        <family val="1"/>
      </rPr>
      <t>Add activity</t>
    </r>
  </si>
  <si>
    <r>
      <t xml:space="preserve">Activity 6.2 </t>
    </r>
    <r>
      <rPr>
        <b/>
        <sz val="10"/>
        <color rgb="FFFF0000"/>
        <rFont val="Times New Roman"/>
        <family val="1"/>
      </rPr>
      <t>Add activity</t>
    </r>
  </si>
  <si>
    <r>
      <t xml:space="preserve">Activity 6.3 </t>
    </r>
    <r>
      <rPr>
        <b/>
        <sz val="10"/>
        <color rgb="FFFF0000"/>
        <rFont val="Times New Roman"/>
        <family val="1"/>
      </rPr>
      <t>Add activity</t>
    </r>
  </si>
  <si>
    <r>
      <t xml:space="preserve">Activity 6.4 </t>
    </r>
    <r>
      <rPr>
        <b/>
        <sz val="10"/>
        <color rgb="FFFF0000"/>
        <rFont val="Times New Roman"/>
        <family val="1"/>
      </rPr>
      <t>Add activity</t>
    </r>
  </si>
  <si>
    <r>
      <t xml:space="preserve">Activity 6.5 </t>
    </r>
    <r>
      <rPr>
        <b/>
        <sz val="10"/>
        <color rgb="FFFF0000"/>
        <rFont val="Times New Roman"/>
        <family val="1"/>
      </rPr>
      <t>Add activity</t>
    </r>
  </si>
  <si>
    <t>Subtotal Outcome 6</t>
  </si>
  <si>
    <t>1-6</t>
  </si>
  <si>
    <t>Subtotal all outcome activities</t>
  </si>
  <si>
    <t>Other (project launching, other non outcome, non monitoring, non admin activities)</t>
  </si>
  <si>
    <t>7.1.</t>
  </si>
  <si>
    <t>7.2.</t>
  </si>
  <si>
    <t>Subtotal 7</t>
  </si>
  <si>
    <t>Subtotal Outcome 7</t>
  </si>
  <si>
    <t>Monitoring and evaluation</t>
  </si>
  <si>
    <t>8.1. Monitoring visits</t>
  </si>
  <si>
    <t>8.2. Internal evaluation</t>
  </si>
  <si>
    <t>Subtotal 8</t>
  </si>
  <si>
    <t>Subtotal  Monioring and Evaluation</t>
  </si>
  <si>
    <t>Admin activities</t>
  </si>
  <si>
    <r>
      <t xml:space="preserve">Output: </t>
    </r>
    <r>
      <rPr>
        <b/>
        <sz val="14"/>
        <color rgb="FFFF0000"/>
        <rFont val="Arial"/>
        <family val="2"/>
      </rPr>
      <t>add output</t>
    </r>
  </si>
  <si>
    <t>9.1.Admin activity expenses</t>
  </si>
  <si>
    <t>9.2.Admin activity expenses</t>
  </si>
  <si>
    <t>Subtotal 9</t>
  </si>
  <si>
    <t>Subtotal Admin activities</t>
  </si>
  <si>
    <t>TOTAL ACTIVITIES</t>
  </si>
  <si>
    <t>Outcome activities % of total budget (should be 80%)</t>
  </si>
  <si>
    <t>Reconcilation</t>
  </si>
  <si>
    <t>Digni LTB 2022-2026</t>
  </si>
  <si>
    <t xml:space="preserve">Sum </t>
  </si>
  <si>
    <t>CAPITAL EXPENSES BUDGET</t>
  </si>
  <si>
    <t xml:space="preserve">INVENTORY LIST (ACTUAL PURCHASES) Jan - June </t>
  </si>
  <si>
    <t>INVENTORY LIST (ACTUAL PURCHASES) July - September</t>
  </si>
  <si>
    <t>INVENTORY LIST (ACTUAL PURCHASES) October - December</t>
  </si>
  <si>
    <t>INVENTORY LIST (ACTUAL PURCHASES) FINAL FULL YEAR</t>
  </si>
  <si>
    <t>Inflation</t>
  </si>
  <si>
    <t>Revised budget 2022</t>
  </si>
  <si>
    <t>Reallocation budget 2022</t>
  </si>
  <si>
    <t>Capital expense type</t>
  </si>
  <si>
    <t>Why needed (in English)</t>
  </si>
  <si>
    <t>Total costs</t>
  </si>
  <si>
    <t>Date of purchace</t>
  </si>
  <si>
    <t>Location</t>
  </si>
  <si>
    <t>Responsible</t>
  </si>
  <si>
    <t>Condition</t>
  </si>
  <si>
    <t>Costs Previous year</t>
  </si>
  <si>
    <t>Equipment</t>
  </si>
  <si>
    <t>Laptop</t>
  </si>
  <si>
    <t>To the project leader</t>
  </si>
  <si>
    <t>xx.xx.20xx</t>
  </si>
  <si>
    <t>for ex 1 pc to project manager</t>
  </si>
  <si>
    <t>Projector</t>
  </si>
  <si>
    <t>To carry out workshops</t>
  </si>
  <si>
    <t>Vehicle</t>
  </si>
  <si>
    <t>- Other capital costs, specify</t>
  </si>
  <si>
    <t>Total capital expenses</t>
  </si>
  <si>
    <t>Digni 2022  budget</t>
  </si>
  <si>
    <t>Digni 2022 budget</t>
  </si>
  <si>
    <t>Digni 2022 budget &amp; accounts</t>
  </si>
  <si>
    <t>Activity budget *materials*</t>
  </si>
  <si>
    <t>Control D+A</t>
  </si>
  <si>
    <t>STAFF NOTE</t>
  </si>
  <si>
    <t>STAFF EXPENSES</t>
  </si>
  <si>
    <t>Annual salary increase</t>
  </si>
  <si>
    <t>B</t>
  </si>
  <si>
    <t>A+B+C</t>
  </si>
  <si>
    <t>NATIONAL STAFF</t>
  </si>
  <si>
    <t>When applicable please include calculation of the amount directly in the cells - for ex taxes 15 %, severance pay 10 % etc</t>
  </si>
  <si>
    <t>If there is annual salary increase agreement in the organisation include the % here</t>
  </si>
  <si>
    <t>Accounts July - September</t>
  </si>
  <si>
    <t>Accounts October - December</t>
  </si>
  <si>
    <r>
      <rPr>
        <b/>
        <sz val="11"/>
        <color rgb="FFFF0000"/>
        <rFont val="Arial"/>
        <family val="2"/>
      </rPr>
      <t>Monthly</t>
    </r>
    <r>
      <rPr>
        <b/>
        <sz val="11"/>
        <rFont val="Arial"/>
        <family val="2"/>
      </rPr>
      <t xml:space="preserve"> expenses in accordance with employment contract and national regulations, 100% position</t>
    </r>
  </si>
  <si>
    <t>Position</t>
  </si>
  <si>
    <r>
      <t xml:space="preserve">Short job description (role in the project) </t>
    </r>
    <r>
      <rPr>
        <b/>
        <sz val="9"/>
        <color rgb="FFFF0000"/>
        <rFont val="Arial"/>
        <family val="2"/>
      </rPr>
      <t>in English</t>
    </r>
  </si>
  <si>
    <r>
      <t xml:space="preserve">Short job description (role in the project) </t>
    </r>
    <r>
      <rPr>
        <b/>
        <sz val="9"/>
        <color rgb="FFFF0000"/>
        <rFont val="Arial"/>
        <family val="2"/>
      </rPr>
      <t>In French</t>
    </r>
  </si>
  <si>
    <t>Contract signed, date</t>
  </si>
  <si>
    <t>Employment period 
from: dd.mm.yy</t>
  </si>
  <si>
    <t>Employment period 
to: dd.mm.yy</t>
  </si>
  <si>
    <t>Need to be hired? Yes/No</t>
  </si>
  <si>
    <t>Total staff costs</t>
  </si>
  <si>
    <t>Total staff costs for the project phase</t>
  </si>
  <si>
    <t>2021 budget,monthly salary</t>
  </si>
  <si>
    <t>For ex: Project coordinator</t>
  </si>
  <si>
    <t>To coordinate the project, sign documents and is the budget holder</t>
  </si>
  <si>
    <t>No</t>
  </si>
  <si>
    <t>CONSULTANT AND OTHER EXTERNAL SERVICES</t>
  </si>
  <si>
    <t>Consultant title</t>
  </si>
  <si>
    <t>Short job description + activity</t>
  </si>
  <si>
    <r>
      <t xml:space="preserve">Short job description (role in the project) </t>
    </r>
    <r>
      <rPr>
        <b/>
        <sz val="9"/>
        <color rgb="FFFF0000"/>
        <rFont val="Arial"/>
        <family val="2"/>
      </rPr>
      <t>In English</t>
    </r>
  </si>
  <si>
    <t>Comments</t>
  </si>
  <si>
    <t>Type of contract</t>
  </si>
  <si>
    <t>Units</t>
  </si>
  <si>
    <t>Total cost</t>
  </si>
  <si>
    <t>BUDGET OWN CONTRIBUTION  - INKIND</t>
  </si>
  <si>
    <t>ACTUAL OWN CONTRIBUTION  - INKIND</t>
  </si>
  <si>
    <t xml:space="preserve">Clusters and synods/church units </t>
  </si>
  <si>
    <t>Food</t>
  </si>
  <si>
    <t>Lodging</t>
  </si>
  <si>
    <t>Transport</t>
  </si>
  <si>
    <t>Voluntary work</t>
  </si>
  <si>
    <t>Unit cost</t>
  </si>
  <si>
    <t>Total cost 2022</t>
  </si>
  <si>
    <t>Total cost 2023</t>
  </si>
  <si>
    <t>Total cost 2024</t>
  </si>
  <si>
    <t>Total cost 2025</t>
  </si>
  <si>
    <t>Total cost 2026</t>
  </si>
  <si>
    <t>Total cost 2022 - 2026</t>
  </si>
  <si>
    <t>Explanation</t>
  </si>
  <si>
    <t>Area/site/activity</t>
  </si>
  <si>
    <t>For ex synod</t>
  </si>
  <si>
    <t>12 volunteers</t>
  </si>
  <si>
    <t>Subtotal</t>
  </si>
  <si>
    <t>Area/site</t>
  </si>
  <si>
    <t>Grand Total</t>
  </si>
  <si>
    <t>Fixed asset list per 31.12.2022</t>
  </si>
  <si>
    <t>Additional requested information - Inventory stock/list of fixed assets per 31.12.2022</t>
  </si>
  <si>
    <t>Classify the items by year of aquisition.</t>
  </si>
  <si>
    <t>The table may be expanded with more lines according to need.</t>
  </si>
  <si>
    <t>Date of purchase</t>
  </si>
  <si>
    <t>Item</t>
  </si>
  <si>
    <t>Q</t>
  </si>
  <si>
    <t>Price at date of purchase
Local currency</t>
  </si>
  <si>
    <t>Total In local currency</t>
  </si>
  <si>
    <t>Price at date of purchase
(NOK)</t>
  </si>
  <si>
    <t>Status 31.12.2022</t>
  </si>
  <si>
    <t>Date discarded</t>
  </si>
  <si>
    <t>Location of the asset</t>
  </si>
  <si>
    <t>Responsible for the asset</t>
  </si>
  <si>
    <t>Funded by (inherited, purchased with NORAD funds, etc)</t>
  </si>
  <si>
    <t>Type (vehicle, equipment, building, other)</t>
  </si>
  <si>
    <t> </t>
  </si>
  <si>
    <t>TOTAL</t>
  </si>
  <si>
    <t>Audit report per 31.12.2022</t>
  </si>
  <si>
    <t>Reporting notes</t>
  </si>
  <si>
    <t>Per 30.06.22</t>
  </si>
  <si>
    <t>Per 30.09.22</t>
  </si>
  <si>
    <t>Per 31.12.2022</t>
  </si>
  <si>
    <t>EXPLANATIONS OF SIGNIFICANT BUDGET DEVIATIONS</t>
  </si>
  <si>
    <t>Expalantions to budget deviations to be filled inn in the Explanations sheet</t>
  </si>
  <si>
    <t>Accounting principles</t>
  </si>
  <si>
    <t xml:space="preserve">As a main principle, the bookkeeping follows the basic accounting principles of the Norwegian Accounting Act, with the following exception: All capital expenses and stocks are recorded and charged at the time of purchase. </t>
  </si>
  <si>
    <t>Note 1 - Transfer of project funds</t>
  </si>
  <si>
    <t>Transfer of funds is filled inn in the Transfer sheet</t>
  </si>
  <si>
    <t>Note 2 - Fixed assets ( in local currency)</t>
  </si>
  <si>
    <t>Buildings</t>
  </si>
  <si>
    <t xml:space="preserve"> Equipment</t>
  </si>
  <si>
    <t>Vehicles</t>
  </si>
  <si>
    <t>Other, specify</t>
  </si>
  <si>
    <t>SUM</t>
  </si>
  <si>
    <t xml:space="preserve">  + cost during year</t>
  </si>
  <si>
    <t xml:space="preserve"> = Accumulated  cost of purchase</t>
  </si>
  <si>
    <t>Explanations</t>
  </si>
  <si>
    <t>Local currency</t>
  </si>
  <si>
    <t>Please specify</t>
  </si>
  <si>
    <t>Accounts receivable</t>
  </si>
  <si>
    <t>Travel advance</t>
  </si>
  <si>
    <t>Salary advance</t>
  </si>
  <si>
    <t>Accounts payable</t>
  </si>
  <si>
    <t>Accrued expenses</t>
  </si>
  <si>
    <t>BALANCE SHEET per 30.06.2022</t>
  </si>
  <si>
    <t>BALANCE SHEET per 30.09.2022</t>
  </si>
  <si>
    <t>BALANCE SHEET per 31.12.2022</t>
  </si>
  <si>
    <t>NOTE</t>
  </si>
  <si>
    <t>Current assets</t>
  </si>
  <si>
    <t>Accounts receivable locally</t>
  </si>
  <si>
    <t>N5</t>
  </si>
  <si>
    <t>Accounts receivable Norway</t>
  </si>
  <si>
    <t>Cash at bank</t>
  </si>
  <si>
    <t>N3</t>
  </si>
  <si>
    <t>Cash on hand</t>
  </si>
  <si>
    <t>N2</t>
  </si>
  <si>
    <t>Bank Norway</t>
  </si>
  <si>
    <t>TOTAL ASSETS</t>
  </si>
  <si>
    <t>EQUITY AND LIABILITIES</t>
  </si>
  <si>
    <t>Equity</t>
  </si>
  <si>
    <t>Excess expenditure</t>
  </si>
  <si>
    <t>0</t>
  </si>
  <si>
    <t>Liabilities</t>
  </si>
  <si>
    <t>Unused NORAD support</t>
  </si>
  <si>
    <t>Unused NMS support</t>
  </si>
  <si>
    <t>Local liability</t>
  </si>
  <si>
    <t>N6</t>
  </si>
  <si>
    <t>Liability to NMS</t>
  </si>
  <si>
    <t>Total liabilities</t>
  </si>
  <si>
    <t>TOTAL EQUITY AND LIABILITIES</t>
  </si>
  <si>
    <t>Net balance locally</t>
  </si>
  <si>
    <t>Net balance in local currency has to match with the local currency project result</t>
  </si>
  <si>
    <t>Accounts</t>
  </si>
  <si>
    <t>Deviation must be explained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</si>
</sst>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 #,##0.00_-;_-* &quot;-&quot;??_-;_-@_-"/>
    <numFmt numFmtId="164" formatCode="_ * #,##0.00_ ;_ * \-#,##0.00_ ;_ * &quot;-&quot;??_ ;_ @_ "/>
    <numFmt numFmtId="165" formatCode="_ * #,##0_ ;_ * \-#,##0_ ;_ * &quot;-&quot;??_ ;_ @_ "/>
    <numFmt numFmtId="166" formatCode="_-* #,##0_-;\-* #,##0_-;_-* &quot;-&quot;??_-;_-@_-"/>
    <numFmt numFmtId="167" formatCode="_(* #,##0_);_(* \(#,##0\);_(* &quot;-&quot;??_);_(@_)"/>
    <numFmt numFmtId="168" formatCode="0.00000"/>
    <numFmt numFmtId="169" formatCode="#,##0.00000"/>
  </numFmts>
  <fonts count="59" x14ac:knownFonts="1">
    <font>
      <sz val="10"/>
      <name val="Arial"/>
    </font>
    <font>
      <sz val="11"/>
      <color theme="1"/>
      <name val="Calibri"/>
      <family val="2"/>
      <scheme val="minor"/>
    </font>
    <font>
      <sz val="11"/>
      <color theme="1"/>
      <name val="Calibri"/>
      <family val="2"/>
      <scheme val="minor"/>
    </font>
    <font>
      <b/>
      <sz val="10"/>
      <name val="Arial"/>
      <family val="2"/>
    </font>
    <font>
      <sz val="8"/>
      <name val="Arial"/>
      <family val="2"/>
    </font>
    <font>
      <i/>
      <sz val="10"/>
      <name val="Arial"/>
      <family val="2"/>
    </font>
    <font>
      <sz val="10"/>
      <name val="Arial"/>
      <family val="2"/>
    </font>
    <font>
      <sz val="10"/>
      <color rgb="FFFF0000"/>
      <name val="Arial"/>
      <family val="2"/>
    </font>
    <font>
      <sz val="10"/>
      <name val="Arial"/>
      <family val="2"/>
    </font>
    <font>
      <sz val="9"/>
      <name val="Arial"/>
      <family val="2"/>
    </font>
    <font>
      <b/>
      <sz val="11"/>
      <name val="Arial"/>
      <family val="2"/>
    </font>
    <font>
      <sz val="10"/>
      <name val="Times New Roman"/>
      <family val="1"/>
    </font>
    <font>
      <b/>
      <sz val="10"/>
      <name val="Times New Roman"/>
      <family val="1"/>
    </font>
    <font>
      <b/>
      <sz val="9"/>
      <name val="Arial"/>
      <family val="2"/>
    </font>
    <font>
      <sz val="9"/>
      <name val="Times New Roman"/>
      <family val="1"/>
    </font>
    <font>
      <b/>
      <sz val="9"/>
      <name val="Times New Roman"/>
      <family val="1"/>
    </font>
    <font>
      <b/>
      <sz val="9"/>
      <color rgb="FFFF0000"/>
      <name val="Arial"/>
      <family val="2"/>
    </font>
    <font>
      <b/>
      <sz val="10"/>
      <color rgb="FF000000"/>
      <name val="Arial"/>
      <family val="2"/>
    </font>
    <font>
      <sz val="10"/>
      <color rgb="FF000000"/>
      <name val="Arial"/>
      <family val="2"/>
    </font>
    <font>
      <b/>
      <sz val="10"/>
      <color rgb="FFFF0000"/>
      <name val="Arial"/>
      <family val="2"/>
    </font>
    <font>
      <u/>
      <sz val="10"/>
      <color theme="10"/>
      <name val="Arial"/>
      <family val="2"/>
    </font>
    <font>
      <sz val="11"/>
      <color rgb="FFFF0000"/>
      <name val="Franklin Gothic Book"/>
      <family val="2"/>
    </font>
    <font>
      <b/>
      <sz val="12"/>
      <name val="Arial"/>
      <family val="2"/>
    </font>
    <font>
      <sz val="10"/>
      <name val="Calibri"/>
      <family val="2"/>
      <scheme val="minor"/>
    </font>
    <font>
      <sz val="8"/>
      <name val="Calibri"/>
      <family val="2"/>
      <scheme val="minor"/>
    </font>
    <font>
      <b/>
      <sz val="10"/>
      <name val="Calibri"/>
      <family val="2"/>
      <scheme val="minor"/>
    </font>
    <font>
      <b/>
      <sz val="8"/>
      <name val="Calibri"/>
      <family val="2"/>
      <scheme val="minor"/>
    </font>
    <font>
      <b/>
      <sz val="11"/>
      <color rgb="FF000000"/>
      <name val="Arial"/>
      <family val="2"/>
    </font>
    <font>
      <b/>
      <sz val="14"/>
      <color rgb="FFFF0000"/>
      <name val="Arial"/>
      <family val="2"/>
    </font>
    <font>
      <b/>
      <sz val="10"/>
      <color theme="3" tint="0.39997558519241921"/>
      <name val="Arial"/>
      <family val="2"/>
    </font>
    <font>
      <b/>
      <sz val="11"/>
      <color rgb="FFFF0000"/>
      <name val="Arial"/>
      <family val="2"/>
    </font>
    <font>
      <sz val="11"/>
      <name val="Arial"/>
      <family val="2"/>
    </font>
    <font>
      <sz val="10"/>
      <color theme="1"/>
      <name val="Arial"/>
      <family val="2"/>
    </font>
    <font>
      <sz val="11"/>
      <color theme="1"/>
      <name val="Arial"/>
      <family val="2"/>
    </font>
    <font>
      <b/>
      <sz val="10"/>
      <color theme="1"/>
      <name val="Arial"/>
      <family val="2"/>
    </font>
    <font>
      <sz val="11"/>
      <color rgb="FF000000"/>
      <name val="Arial"/>
      <family val="2"/>
    </font>
    <font>
      <sz val="11"/>
      <color rgb="FFFF0000"/>
      <name val="Arial"/>
      <family val="2"/>
    </font>
    <font>
      <b/>
      <sz val="8"/>
      <name val="Arial"/>
      <family val="2"/>
    </font>
    <font>
      <sz val="10"/>
      <color rgb="FFFF0000"/>
      <name val="Times New Roman"/>
      <family val="1"/>
    </font>
    <font>
      <sz val="9"/>
      <color rgb="FFFF0000"/>
      <name val="Arial"/>
      <family val="2"/>
    </font>
    <font>
      <b/>
      <i/>
      <sz val="11"/>
      <color rgb="FF000000"/>
      <name val="Arial"/>
      <family val="2"/>
    </font>
    <font>
      <b/>
      <sz val="11"/>
      <name val="Calibri"/>
      <family val="2"/>
      <scheme val="minor"/>
    </font>
    <font>
      <sz val="9"/>
      <color theme="6" tint="-0.499984740745262"/>
      <name val="Arial"/>
      <family val="2"/>
    </font>
    <font>
      <b/>
      <sz val="9"/>
      <color theme="6" tint="-0.499984740745262"/>
      <name val="Arial"/>
      <family val="2"/>
    </font>
    <font>
      <sz val="11"/>
      <color theme="6" tint="-0.499984740745262"/>
      <name val="Arial"/>
      <family val="2"/>
    </font>
    <font>
      <sz val="10"/>
      <name val="Segoe UI"/>
      <family val="2"/>
    </font>
    <font>
      <sz val="9"/>
      <color indexed="81"/>
      <name val="Tahoma"/>
      <family val="2"/>
    </font>
    <font>
      <b/>
      <sz val="9"/>
      <color indexed="81"/>
      <name val="Tahoma"/>
      <family val="2"/>
    </font>
    <font>
      <sz val="10"/>
      <color rgb="FFFF0000"/>
      <name val="Calibri"/>
      <family val="2"/>
      <scheme val="minor"/>
    </font>
    <font>
      <b/>
      <sz val="10"/>
      <color rgb="FFFF0000"/>
      <name val="Times New Roman"/>
      <family val="1"/>
    </font>
    <font>
      <b/>
      <sz val="11"/>
      <color theme="1"/>
      <name val="Arial"/>
      <family val="2"/>
    </font>
    <font>
      <u/>
      <sz val="10"/>
      <name val="Arial"/>
      <family val="2"/>
    </font>
    <font>
      <i/>
      <sz val="10"/>
      <color rgb="FFFF0000"/>
      <name val="Arial"/>
      <family val="2"/>
    </font>
    <font>
      <i/>
      <sz val="11"/>
      <name val="Arial"/>
      <family val="2"/>
    </font>
    <font>
      <b/>
      <sz val="14"/>
      <name val="Arial"/>
      <family val="2"/>
    </font>
    <font>
      <b/>
      <sz val="14"/>
      <name val="Times New Roman"/>
      <family val="1"/>
    </font>
    <font>
      <sz val="14"/>
      <name val="Times New Roman"/>
      <family val="1"/>
    </font>
    <font>
      <sz val="14"/>
      <name val="Arial"/>
      <family val="2"/>
    </font>
    <font>
      <sz val="10"/>
      <color rgb="FF0070C0"/>
      <name val="Arial"/>
      <family val="2"/>
    </font>
  </fonts>
  <fills count="34">
    <fill>
      <patternFill patternType="none"/>
    </fill>
    <fill>
      <patternFill patternType="gray125"/>
    </fill>
    <fill>
      <patternFill patternType="solid">
        <fgColor rgb="FFFFFFCC"/>
        <bgColor indexed="64"/>
      </patternFill>
    </fill>
    <fill>
      <patternFill patternType="solid">
        <fgColor theme="0"/>
        <bgColor indexed="64"/>
      </patternFill>
    </fill>
    <fill>
      <patternFill patternType="solid">
        <fgColor rgb="FFFFFF00"/>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FFFFF"/>
        <bgColor rgb="FF000000"/>
      </patternFill>
    </fill>
    <fill>
      <patternFill patternType="solid">
        <fgColor rgb="FFF2DBDB"/>
        <bgColor rgb="FF000000"/>
      </patternFill>
    </fill>
    <fill>
      <patternFill patternType="solid">
        <fgColor rgb="FFF2C5C5"/>
        <bgColor rgb="FF000000"/>
      </patternFill>
    </fill>
    <fill>
      <patternFill patternType="solid">
        <fgColor rgb="FFCA7474"/>
        <bgColor rgb="FF000000"/>
      </patternFill>
    </fill>
    <fill>
      <patternFill patternType="solid">
        <fgColor rgb="FFD9D9D9"/>
        <bgColor rgb="FF000000"/>
      </patternFill>
    </fill>
    <fill>
      <patternFill patternType="solid">
        <fgColor rgb="FF92D050"/>
        <bgColor indexed="64"/>
      </patternFill>
    </fill>
    <fill>
      <patternFill patternType="solid">
        <fgColor theme="7" tint="0.59999389629810485"/>
        <bgColor indexed="64"/>
      </patternFill>
    </fill>
    <fill>
      <patternFill patternType="solid">
        <fgColor rgb="FFFFC000"/>
        <bgColor indexed="64"/>
      </patternFill>
    </fill>
    <fill>
      <patternFill patternType="solid">
        <fgColor theme="4" tint="0.59999389629810485"/>
        <bgColor indexed="64"/>
      </patternFill>
    </fill>
    <fill>
      <patternFill patternType="solid">
        <fgColor rgb="FFFFFFCC"/>
        <bgColor rgb="FF000000"/>
      </patternFill>
    </fill>
    <fill>
      <patternFill patternType="solid">
        <fgColor rgb="FFF2F2F2"/>
        <bgColor rgb="FF000000"/>
      </patternFill>
    </fill>
    <fill>
      <patternFill patternType="solid">
        <fgColor theme="6" tint="0.79998168889431442"/>
        <bgColor indexed="64"/>
      </patternFill>
    </fill>
    <fill>
      <patternFill patternType="solid">
        <fgColor rgb="FFCFFAFF"/>
        <bgColor indexed="64"/>
      </patternFill>
    </fill>
    <fill>
      <patternFill patternType="solid">
        <fgColor theme="7" tint="0.79998168889431442"/>
        <bgColor indexed="64"/>
      </patternFill>
    </fill>
    <fill>
      <patternFill patternType="solid">
        <fgColor rgb="FF00B0F0"/>
        <bgColor indexed="64"/>
      </patternFill>
    </fill>
    <fill>
      <patternFill patternType="solid">
        <fgColor rgb="FFFFFF00"/>
        <bgColor rgb="FF000000"/>
      </patternFill>
    </fill>
    <fill>
      <patternFill patternType="solid">
        <fgColor theme="9" tint="0.79998168889431442"/>
        <bgColor indexed="64"/>
      </patternFill>
    </fill>
    <fill>
      <patternFill patternType="solid">
        <fgColor rgb="FFFFC000"/>
        <bgColor rgb="FF000000"/>
      </patternFill>
    </fill>
    <fill>
      <patternFill patternType="solid">
        <fgColor theme="6" tint="0.59999389629810485"/>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rgb="FFFFFF99"/>
        <bgColor indexed="64"/>
      </patternFill>
    </fill>
    <fill>
      <patternFill patternType="solid">
        <fgColor theme="0" tint="-0.249977111117893"/>
        <bgColor indexed="64"/>
      </patternFill>
    </fill>
    <fill>
      <patternFill patternType="solid">
        <fgColor theme="9" tint="0.59999389629810485"/>
        <bgColor indexed="64"/>
      </patternFill>
    </fill>
    <fill>
      <patternFill patternType="solid">
        <fgColor theme="3" tint="0.59999389629810485"/>
        <bgColor indexed="64"/>
      </patternFill>
    </fill>
    <fill>
      <patternFill patternType="solid">
        <fgColor theme="0" tint="-4.9989318521683403E-2"/>
        <bgColor rgb="FF000000"/>
      </patternFill>
    </fill>
  </fills>
  <borders count="83">
    <border>
      <left/>
      <right/>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top/>
      <bottom style="thin">
        <color indexed="64"/>
      </bottom>
      <diagonal/>
    </border>
    <border>
      <left/>
      <right/>
      <top style="medium">
        <color auto="1"/>
      </top>
      <bottom/>
      <diagonal/>
    </border>
    <border>
      <left style="thin">
        <color indexed="64"/>
      </left>
      <right style="thin">
        <color indexed="64"/>
      </right>
      <top/>
      <bottom style="medium">
        <color indexed="64"/>
      </bottom>
      <diagonal/>
    </border>
    <border>
      <left style="thin">
        <color rgb="FFBFBFBF"/>
      </left>
      <right style="thin">
        <color rgb="FFBFBFBF"/>
      </right>
      <top style="thin">
        <color rgb="FFBFBFBF"/>
      </top>
      <bottom style="thin">
        <color rgb="FFBFBFBF"/>
      </bottom>
      <diagonal/>
    </border>
    <border>
      <left style="thin">
        <color rgb="FFBFBFBF"/>
      </left>
      <right style="thin">
        <color rgb="FFBFBFBF"/>
      </right>
      <top style="thin">
        <color rgb="FFD9D9D9"/>
      </top>
      <bottom style="thin">
        <color rgb="FFD9D9D9"/>
      </bottom>
      <diagonal/>
    </border>
    <border>
      <left/>
      <right/>
      <top/>
      <bottom style="thin">
        <color rgb="FFD9D9D9"/>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style="medium">
        <color indexed="64"/>
      </top>
      <bottom style="thin">
        <color indexed="64"/>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thin">
        <color indexed="64"/>
      </right>
      <top style="medium">
        <color indexed="64"/>
      </top>
      <bottom style="medium">
        <color indexed="64"/>
      </bottom>
      <diagonal/>
    </border>
    <border>
      <left style="medium">
        <color indexed="64"/>
      </left>
      <right/>
      <top/>
      <bottom style="medium">
        <color indexed="64"/>
      </bottom>
      <diagonal/>
    </border>
    <border>
      <left/>
      <right style="thin">
        <color indexed="64"/>
      </right>
      <top style="thin">
        <color indexed="64"/>
      </top>
      <bottom style="medium">
        <color indexed="64"/>
      </bottom>
      <diagonal/>
    </border>
    <border>
      <left style="thin">
        <color rgb="FFBFBFBF"/>
      </left>
      <right style="thin">
        <color rgb="FFBFBFBF"/>
      </right>
      <top style="thin">
        <color rgb="FFBFBFBF"/>
      </top>
      <bottom/>
      <diagonal/>
    </border>
    <border>
      <left style="medium">
        <color indexed="64"/>
      </left>
      <right style="medium">
        <color indexed="64"/>
      </right>
      <top style="thin">
        <color indexed="64"/>
      </top>
      <bottom style="thin">
        <color indexed="64"/>
      </bottom>
      <diagonal/>
    </border>
    <border>
      <left style="thin">
        <color rgb="FFBFBFBF"/>
      </left>
      <right style="thin">
        <color rgb="FFBFBFBF"/>
      </right>
      <top/>
      <bottom style="thin">
        <color rgb="FFBFBFBF"/>
      </bottom>
      <diagonal/>
    </border>
    <border>
      <left style="thin">
        <color rgb="FFBFBFBF"/>
      </left>
      <right style="thin">
        <color rgb="FFBFBFBF"/>
      </right>
      <top/>
      <bottom style="thin">
        <color rgb="FFD9D9D9"/>
      </bottom>
      <diagonal/>
    </border>
    <border>
      <left style="thin">
        <color rgb="FFBFBFBF"/>
      </left>
      <right/>
      <top/>
      <bottom style="thin">
        <color rgb="FFD9D9D9"/>
      </bottom>
      <diagonal/>
    </border>
    <border>
      <left style="thin">
        <color rgb="FFBFBFBF"/>
      </left>
      <right/>
      <top style="thin">
        <color rgb="FFD9D9D9"/>
      </top>
      <bottom style="thin">
        <color rgb="FFD9D9D9"/>
      </bottom>
      <diagonal/>
    </border>
    <border>
      <left style="medium">
        <color indexed="64"/>
      </left>
      <right style="medium">
        <color indexed="64"/>
      </right>
      <top/>
      <bottom style="thin">
        <color rgb="FFD9D9D9"/>
      </bottom>
      <diagonal/>
    </border>
    <border>
      <left style="medium">
        <color indexed="64"/>
      </left>
      <right style="medium">
        <color indexed="64"/>
      </right>
      <top style="thin">
        <color rgb="FFD9D9D9"/>
      </top>
      <bottom style="thin">
        <color rgb="FFD9D9D9"/>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bottom style="medium">
        <color indexed="64"/>
      </bottom>
      <diagonal/>
    </border>
    <border>
      <left/>
      <right style="medium">
        <color indexed="64"/>
      </right>
      <top/>
      <bottom/>
      <diagonal/>
    </border>
    <border>
      <left/>
      <right style="medium">
        <color indexed="64"/>
      </right>
      <top/>
      <bottom style="medium">
        <color indexed="64"/>
      </bottom>
      <diagonal/>
    </border>
    <border>
      <left style="thin">
        <color indexed="64"/>
      </left>
      <right style="thin">
        <color indexed="64"/>
      </right>
      <top style="medium">
        <color indexed="64"/>
      </top>
      <bottom/>
      <diagonal/>
    </border>
    <border>
      <left/>
      <right style="thin">
        <color rgb="FF000000"/>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right/>
      <top/>
      <bottom style="double">
        <color indexed="64"/>
      </bottom>
      <diagonal/>
    </border>
    <border>
      <left/>
      <right/>
      <top/>
      <bottom style="thin">
        <color rgb="FF000000"/>
      </bottom>
      <diagonal/>
    </border>
    <border>
      <left/>
      <right/>
      <top style="thin">
        <color indexed="64"/>
      </top>
      <bottom style="double">
        <color indexed="64"/>
      </bottom>
      <diagonal/>
    </border>
    <border>
      <left/>
      <right style="medium">
        <color indexed="64"/>
      </right>
      <top/>
      <bottom style="double">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double">
        <color indexed="64"/>
      </bottom>
      <diagonal/>
    </border>
    <border>
      <left style="medium">
        <color indexed="64"/>
      </left>
      <right style="medium">
        <color indexed="64"/>
      </right>
      <top style="medium">
        <color indexed="64"/>
      </top>
      <bottom/>
      <diagonal/>
    </border>
  </borders>
  <cellStyleXfs count="15">
    <xf numFmtId="0" fontId="0" fillId="0" borderId="0"/>
    <xf numFmtId="9" fontId="6" fillId="0" borderId="0" applyFont="0" applyFill="0" applyBorder="0" applyAlignment="0" applyProtection="0"/>
    <xf numFmtId="164" fontId="8" fillId="0" borderId="0" applyFont="0" applyFill="0" applyBorder="0" applyAlignment="0" applyProtection="0"/>
    <xf numFmtId="164" fontId="6" fillId="0" borderId="0" applyFont="0" applyFill="0" applyBorder="0" applyAlignment="0" applyProtection="0"/>
    <xf numFmtId="0" fontId="20" fillId="0" borderId="0" applyNumberFormat="0" applyFill="0" applyBorder="0" applyAlignment="0" applyProtection="0"/>
    <xf numFmtId="0" fontId="6" fillId="0" borderId="0"/>
    <xf numFmtId="0" fontId="6" fillId="0" borderId="0"/>
    <xf numFmtId="9" fontId="6" fillId="0" borderId="0" applyFont="0" applyFill="0" applyBorder="0" applyAlignment="0" applyProtection="0"/>
    <xf numFmtId="43" fontId="6" fillId="0" borderId="0" applyFont="0" applyFill="0" applyBorder="0" applyAlignment="0" applyProtection="0"/>
    <xf numFmtId="0" fontId="6" fillId="0" borderId="0"/>
    <xf numFmtId="43" fontId="6" fillId="0" borderId="0" applyFont="0" applyFill="0" applyBorder="0" applyAlignment="0" applyProtection="0"/>
    <xf numFmtId="0" fontId="2" fillId="0" borderId="0"/>
    <xf numFmtId="43" fontId="2" fillId="0" borderId="0" applyFont="0" applyFill="0" applyBorder="0" applyAlignment="0" applyProtection="0"/>
    <xf numFmtId="164" fontId="6" fillId="0" borderId="0" applyFont="0" applyFill="0" applyBorder="0" applyAlignment="0" applyProtection="0"/>
    <xf numFmtId="0" fontId="1" fillId="0" borderId="0"/>
  </cellStyleXfs>
  <cellXfs count="1059">
    <xf numFmtId="0" fontId="0" fillId="0" borderId="0" xfId="0"/>
    <xf numFmtId="0" fontId="6" fillId="0" borderId="0" xfId="0" applyFont="1"/>
    <xf numFmtId="0" fontId="3" fillId="0" borderId="0" xfId="0" applyFont="1"/>
    <xf numFmtId="0" fontId="6" fillId="0" borderId="0" xfId="0" applyFont="1" applyAlignment="1">
      <alignment wrapText="1"/>
    </xf>
    <xf numFmtId="0" fontId="20" fillId="0" borderId="0" xfId="4"/>
    <xf numFmtId="0" fontId="22" fillId="0" borderId="0" xfId="0" applyFont="1"/>
    <xf numFmtId="0" fontId="29" fillId="0" borderId="0" xfId="0" applyFont="1"/>
    <xf numFmtId="0" fontId="10" fillId="0" borderId="5" xfId="9" applyFont="1" applyBorder="1" applyAlignment="1">
      <alignment horizontal="center" wrapText="1"/>
    </xf>
    <xf numFmtId="0" fontId="0" fillId="2" borderId="0" xfId="0" applyFill="1"/>
    <xf numFmtId="0" fontId="3" fillId="0" borderId="0" xfId="0" applyFont="1" applyAlignment="1">
      <alignment wrapText="1"/>
    </xf>
    <xf numFmtId="0" fontId="6" fillId="0" borderId="0" xfId="0" applyFont="1" applyAlignment="1">
      <alignment vertical="top"/>
    </xf>
    <xf numFmtId="0" fontId="6" fillId="2" borderId="0" xfId="0" applyFont="1" applyFill="1"/>
    <xf numFmtId="0" fontId="33" fillId="0" borderId="0" xfId="0" applyFont="1"/>
    <xf numFmtId="0" fontId="6" fillId="3" borderId="0" xfId="0" applyFont="1" applyFill="1"/>
    <xf numFmtId="0" fontId="32" fillId="0" borderId="0" xfId="0" applyFont="1"/>
    <xf numFmtId="0" fontId="20" fillId="0" borderId="0" xfId="4" applyFill="1"/>
    <xf numFmtId="0" fontId="0" fillId="6" borderId="0" xfId="0" applyFill="1"/>
    <xf numFmtId="0" fontId="6" fillId="0" borderId="0" xfId="0" applyFont="1" applyAlignment="1">
      <alignment horizontal="right"/>
    </xf>
    <xf numFmtId="0" fontId="27" fillId="0" borderId="5" xfId="9" applyFont="1" applyBorder="1" applyAlignment="1">
      <alignment horizontal="center" vertical="center" wrapText="1"/>
    </xf>
    <xf numFmtId="43" fontId="10" fillId="0" borderId="5" xfId="10" applyFont="1" applyBorder="1" applyProtection="1"/>
    <xf numFmtId="0" fontId="10" fillId="0" borderId="5" xfId="9" applyFont="1" applyBorder="1"/>
    <xf numFmtId="0" fontId="27" fillId="7" borderId="5" xfId="9" applyFont="1" applyFill="1" applyBorder="1" applyAlignment="1">
      <alignment horizontal="justify" vertical="center" wrapText="1"/>
    </xf>
    <xf numFmtId="0" fontId="27" fillId="7" borderId="31" xfId="9" applyFont="1" applyFill="1" applyBorder="1" applyAlignment="1">
      <alignment vertical="center" wrapText="1"/>
    </xf>
    <xf numFmtId="0" fontId="31" fillId="0" borderId="0" xfId="0" applyFont="1"/>
    <xf numFmtId="0" fontId="27" fillId="0" borderId="5" xfId="9" applyFont="1" applyBorder="1" applyAlignment="1">
      <alignment horizontal="justify" vertical="center" wrapText="1"/>
    </xf>
    <xf numFmtId="0" fontId="27" fillId="0" borderId="31" xfId="9" applyFont="1" applyBorder="1" applyAlignment="1">
      <alignment vertical="center" wrapText="1"/>
    </xf>
    <xf numFmtId="0" fontId="31" fillId="0" borderId="5" xfId="9" applyFont="1" applyBorder="1"/>
    <xf numFmtId="0" fontId="31" fillId="7" borderId="5" xfId="9" applyFont="1" applyFill="1" applyBorder="1"/>
    <xf numFmtId="0" fontId="35" fillId="0" borderId="5" xfId="9" applyFont="1" applyBorder="1" applyAlignment="1">
      <alignment horizontal="justify" vertical="center" wrapText="1"/>
    </xf>
    <xf numFmtId="0" fontId="31" fillId="0" borderId="5" xfId="9" applyFont="1" applyBorder="1" applyAlignment="1">
      <alignment horizontal="center"/>
    </xf>
    <xf numFmtId="167" fontId="31" fillId="7" borderId="5" xfId="2" applyNumberFormat="1" applyFont="1" applyFill="1" applyBorder="1" applyProtection="1"/>
    <xf numFmtId="167" fontId="31" fillId="0" borderId="5" xfId="2" applyNumberFormat="1" applyFont="1" applyBorder="1" applyProtection="1"/>
    <xf numFmtId="0" fontId="35" fillId="7" borderId="31" xfId="9" applyFont="1" applyFill="1" applyBorder="1" applyAlignment="1">
      <alignment vertical="center" wrapText="1"/>
    </xf>
    <xf numFmtId="0" fontId="35" fillId="7" borderId="5" xfId="9" applyFont="1" applyFill="1" applyBorder="1" applyAlignment="1">
      <alignment horizontal="justify" vertical="center" wrapText="1"/>
    </xf>
    <xf numFmtId="0" fontId="10" fillId="7" borderId="5" xfId="9" applyFont="1" applyFill="1" applyBorder="1" applyAlignment="1">
      <alignment horizontal="center"/>
    </xf>
    <xf numFmtId="9" fontId="31" fillId="0" borderId="0" xfId="1" applyFont="1"/>
    <xf numFmtId="167" fontId="31" fillId="16" borderId="5" xfId="2" applyNumberFormat="1" applyFont="1" applyFill="1" applyBorder="1" applyProtection="1"/>
    <xf numFmtId="167" fontId="10" fillId="16" borderId="5" xfId="2" applyNumberFormat="1" applyFont="1" applyFill="1" applyBorder="1" applyProtection="1"/>
    <xf numFmtId="165" fontId="27" fillId="7" borderId="5" xfId="2" applyNumberFormat="1" applyFont="1" applyFill="1" applyBorder="1" applyAlignment="1">
      <alignment horizontal="center" vertical="center" wrapText="1"/>
    </xf>
    <xf numFmtId="0" fontId="0" fillId="0" borderId="0" xfId="0" applyAlignment="1">
      <alignment horizontal="right"/>
    </xf>
    <xf numFmtId="168" fontId="9" fillId="2" borderId="5" xfId="0" applyNumberFormat="1" applyFont="1" applyFill="1" applyBorder="1" applyAlignment="1" applyProtection="1">
      <alignment horizontal="right"/>
      <protection locked="0"/>
    </xf>
    <xf numFmtId="0" fontId="31" fillId="0" borderId="5" xfId="0" applyFont="1" applyBorder="1"/>
    <xf numFmtId="165" fontId="6" fillId="2" borderId="5" xfId="2" applyNumberFormat="1" applyFont="1" applyFill="1" applyBorder="1" applyProtection="1">
      <protection locked="0"/>
    </xf>
    <xf numFmtId="0" fontId="10" fillId="0" borderId="0" xfId="0" applyFont="1"/>
    <xf numFmtId="0" fontId="35" fillId="0" borderId="5" xfId="0" applyFont="1" applyBorder="1" applyAlignment="1">
      <alignment horizontal="center"/>
    </xf>
    <xf numFmtId="0" fontId="35" fillId="0" borderId="31" xfId="0" applyFont="1" applyBorder="1" applyAlignment="1">
      <alignment horizontal="center"/>
    </xf>
    <xf numFmtId="0" fontId="35" fillId="8" borderId="5" xfId="0" applyFont="1" applyFill="1" applyBorder="1" applyAlignment="1">
      <alignment horizontal="center"/>
    </xf>
    <xf numFmtId="0" fontId="40" fillId="8" borderId="5" xfId="0" applyFont="1" applyFill="1" applyBorder="1" applyAlignment="1">
      <alignment horizontal="left" vertical="center"/>
    </xf>
    <xf numFmtId="0" fontId="35" fillId="8" borderId="5" xfId="0" applyFont="1" applyFill="1" applyBorder="1" applyAlignment="1">
      <alignment vertical="center"/>
    </xf>
    <xf numFmtId="0" fontId="6" fillId="15" borderId="0" xfId="0" applyFont="1" applyFill="1"/>
    <xf numFmtId="0" fontId="0" fillId="15" borderId="0" xfId="0" applyFill="1"/>
    <xf numFmtId="0" fontId="6" fillId="3" borderId="0" xfId="5" applyFill="1"/>
    <xf numFmtId="0" fontId="33" fillId="0" borderId="4" xfId="0" applyFont="1" applyBorder="1"/>
    <xf numFmtId="0" fontId="33" fillId="0" borderId="42" xfId="0" applyFont="1" applyBorder="1"/>
    <xf numFmtId="3" fontId="13" fillId="0" borderId="42" xfId="0" applyNumberFormat="1" applyFont="1" applyBorder="1" applyAlignment="1">
      <alignment horizontal="center" vertical="center" wrapText="1"/>
    </xf>
    <xf numFmtId="0" fontId="13" fillId="0" borderId="0" xfId="0" applyFont="1" applyAlignment="1">
      <alignment horizontal="center" vertical="top" wrapText="1"/>
    </xf>
    <xf numFmtId="0" fontId="13" fillId="0" borderId="4" xfId="0" applyFont="1" applyBorder="1" applyAlignment="1">
      <alignment horizontal="center" vertical="top" wrapText="1"/>
    </xf>
    <xf numFmtId="49" fontId="13" fillId="0" borderId="4" xfId="0" applyNumberFormat="1" applyFont="1" applyBorder="1" applyAlignment="1">
      <alignment horizontal="center" vertical="top" wrapText="1"/>
    </xf>
    <xf numFmtId="0" fontId="3" fillId="3" borderId="0" xfId="5" applyFont="1" applyFill="1"/>
    <xf numFmtId="0" fontId="5" fillId="3" borderId="0" xfId="5" applyFont="1" applyFill="1" applyAlignment="1">
      <alignment horizontal="left"/>
    </xf>
    <xf numFmtId="9" fontId="5" fillId="0" borderId="0" xfId="5" applyNumberFormat="1" applyFont="1"/>
    <xf numFmtId="9" fontId="6" fillId="3" borderId="0" xfId="5" applyNumberFormat="1" applyFill="1"/>
    <xf numFmtId="167" fontId="6" fillId="6" borderId="5" xfId="2" applyNumberFormat="1" applyFont="1" applyFill="1" applyBorder="1" applyProtection="1"/>
    <xf numFmtId="0" fontId="6" fillId="0" borderId="0" xfId="5"/>
    <xf numFmtId="0" fontId="6" fillId="6" borderId="5" xfId="5" applyFill="1" applyBorder="1"/>
    <xf numFmtId="0" fontId="3" fillId="3" borderId="3" xfId="5" applyFont="1" applyFill="1" applyBorder="1"/>
    <xf numFmtId="0" fontId="6" fillId="3" borderId="3" xfId="5" applyFill="1" applyBorder="1"/>
    <xf numFmtId="165" fontId="3" fillId="0" borderId="3" xfId="2" applyNumberFormat="1" applyFont="1" applyFill="1" applyBorder="1" applyProtection="1"/>
    <xf numFmtId="167" fontId="3" fillId="0" borderId="5" xfId="2" applyNumberFormat="1" applyFont="1" applyFill="1" applyBorder="1" applyProtection="1"/>
    <xf numFmtId="165" fontId="6" fillId="6" borderId="5" xfId="2" applyNumberFormat="1" applyFont="1" applyFill="1" applyBorder="1" applyProtection="1"/>
    <xf numFmtId="0" fontId="3" fillId="0" borderId="0" xfId="5" applyFont="1"/>
    <xf numFmtId="165" fontId="3" fillId="0" borderId="3" xfId="5" applyNumberFormat="1" applyFont="1" applyBorder="1"/>
    <xf numFmtId="3" fontId="6" fillId="3" borderId="0" xfId="5" applyNumberFormat="1" applyFill="1" applyAlignment="1">
      <alignment horizontal="right"/>
    </xf>
    <xf numFmtId="0" fontId="13" fillId="3" borderId="0" xfId="0" applyFont="1" applyFill="1" applyAlignment="1">
      <alignment horizontal="center" vertical="top" wrapText="1"/>
    </xf>
    <xf numFmtId="49" fontId="13" fillId="3" borderId="0" xfId="0" applyNumberFormat="1" applyFont="1" applyFill="1" applyAlignment="1">
      <alignment horizontal="center" vertical="top" wrapText="1"/>
    </xf>
    <xf numFmtId="0" fontId="13" fillId="3" borderId="4" xfId="0" applyFont="1" applyFill="1" applyBorder="1" applyAlignment="1">
      <alignment horizontal="center" vertical="top" wrapText="1"/>
    </xf>
    <xf numFmtId="49" fontId="13" fillId="3" borderId="4" xfId="0" applyNumberFormat="1" applyFont="1" applyFill="1" applyBorder="1" applyAlignment="1">
      <alignment horizontal="center" vertical="top" wrapText="1"/>
    </xf>
    <xf numFmtId="0" fontId="13" fillId="6" borderId="12" xfId="0" applyFont="1" applyFill="1" applyBorder="1" applyAlignment="1">
      <alignment horizontal="center" vertical="top" wrapText="1"/>
    </xf>
    <xf numFmtId="0" fontId="5" fillId="3" borderId="0" xfId="5" applyFont="1" applyFill="1" applyAlignment="1">
      <alignment horizontal="right"/>
    </xf>
    <xf numFmtId="9" fontId="6" fillId="6" borderId="0" xfId="1" applyFill="1" applyAlignment="1" applyProtection="1">
      <alignment horizontal="right"/>
    </xf>
    <xf numFmtId="9" fontId="6" fillId="6" borderId="0" xfId="1" applyFill="1" applyProtection="1"/>
    <xf numFmtId="9" fontId="5" fillId="6" borderId="0" xfId="5" applyNumberFormat="1" applyFont="1" applyFill="1"/>
    <xf numFmtId="9" fontId="6" fillId="6" borderId="5" xfId="1" applyFont="1" applyFill="1" applyBorder="1" applyProtection="1"/>
    <xf numFmtId="9" fontId="6" fillId="3" borderId="0" xfId="1" applyFill="1" applyProtection="1"/>
    <xf numFmtId="165" fontId="6" fillId="0" borderId="3" xfId="2" applyNumberFormat="1" applyFont="1" applyFill="1" applyBorder="1" applyProtection="1"/>
    <xf numFmtId="165" fontId="6" fillId="3" borderId="3" xfId="5" applyNumberFormat="1" applyFill="1" applyBorder="1"/>
    <xf numFmtId="0" fontId="13" fillId="2" borderId="12" xfId="0" applyFont="1" applyFill="1" applyBorder="1" applyAlignment="1" applyProtection="1">
      <alignment horizontal="center" vertical="top" wrapText="1"/>
      <protection locked="0"/>
    </xf>
    <xf numFmtId="3" fontId="6" fillId="0" borderId="0" xfId="0" applyNumberFormat="1" applyFont="1"/>
    <xf numFmtId="3" fontId="17" fillId="0" borderId="0" xfId="0" applyNumberFormat="1" applyFont="1" applyAlignment="1">
      <alignment wrapText="1"/>
    </xf>
    <xf numFmtId="0" fontId="6" fillId="0" borderId="0" xfId="0" applyFont="1" applyAlignment="1">
      <alignment horizontal="left" wrapText="1"/>
    </xf>
    <xf numFmtId="0" fontId="3" fillId="0" borderId="0" xfId="0" applyFont="1" applyAlignment="1">
      <alignment horizontal="left" wrapText="1"/>
    </xf>
    <xf numFmtId="0" fontId="0" fillId="0" borderId="0" xfId="0" applyAlignment="1">
      <alignment horizontal="center"/>
    </xf>
    <xf numFmtId="0" fontId="9" fillId="17" borderId="44" xfId="0" applyFont="1" applyFill="1" applyBorder="1" applyProtection="1">
      <protection locked="0"/>
    </xf>
    <xf numFmtId="0" fontId="39" fillId="17" borderId="44" xfId="0" applyFont="1" applyFill="1" applyBorder="1" applyProtection="1">
      <protection locked="0"/>
    </xf>
    <xf numFmtId="0" fontId="23" fillId="0" borderId="0" xfId="6" applyFont="1"/>
    <xf numFmtId="0" fontId="6" fillId="6" borderId="5" xfId="0" applyFont="1" applyFill="1" applyBorder="1" applyAlignment="1">
      <alignment horizontal="right"/>
    </xf>
    <xf numFmtId="0" fontId="23" fillId="0" borderId="0" xfId="6" applyFont="1" applyAlignment="1">
      <alignment wrapText="1"/>
    </xf>
    <xf numFmtId="9" fontId="23" fillId="0" borderId="0" xfId="7" applyFont="1" applyBorder="1" applyAlignment="1" applyProtection="1">
      <alignment horizontal="center"/>
    </xf>
    <xf numFmtId="0" fontId="3" fillId="3" borderId="0" xfId="0" applyFont="1" applyFill="1"/>
    <xf numFmtId="0" fontId="24" fillId="0" borderId="0" xfId="6" applyFont="1"/>
    <xf numFmtId="0" fontId="3" fillId="6" borderId="22" xfId="0" applyFont="1" applyFill="1" applyBorder="1"/>
    <xf numFmtId="0" fontId="3" fillId="6" borderId="47" xfId="0" applyFont="1" applyFill="1" applyBorder="1"/>
    <xf numFmtId="0" fontId="9" fillId="0" borderId="0" xfId="0" applyFont="1"/>
    <xf numFmtId="165" fontId="9" fillId="0" borderId="0" xfId="0" applyNumberFormat="1" applyFont="1"/>
    <xf numFmtId="0" fontId="13" fillId="3" borderId="0" xfId="0" applyFont="1" applyFill="1"/>
    <xf numFmtId="0" fontId="13" fillId="0" borderId="5" xfId="6" applyFont="1" applyBorder="1"/>
    <xf numFmtId="0" fontId="13" fillId="0" borderId="5" xfId="6" applyFont="1" applyBorder="1" applyAlignment="1">
      <alignment horizontal="center"/>
    </xf>
    <xf numFmtId="0" fontId="9" fillId="0" borderId="0" xfId="6" applyFont="1"/>
    <xf numFmtId="1" fontId="13" fillId="0" borderId="5" xfId="6" applyNumberFormat="1" applyFont="1" applyBorder="1" applyAlignment="1">
      <alignment horizontal="center" wrapText="1"/>
    </xf>
    <xf numFmtId="0" fontId="13" fillId="0" borderId="0" xfId="6" applyFont="1" applyAlignment="1">
      <alignment horizontal="center" wrapText="1"/>
    </xf>
    <xf numFmtId="0" fontId="26" fillId="0" borderId="0" xfId="6" applyFont="1" applyAlignment="1">
      <alignment horizontal="center" wrapText="1"/>
    </xf>
    <xf numFmtId="166" fontId="9" fillId="6" borderId="5" xfId="8" applyNumberFormat="1" applyFont="1" applyFill="1" applyBorder="1" applyProtection="1"/>
    <xf numFmtId="166" fontId="9" fillId="0" borderId="0" xfId="8" applyNumberFormat="1" applyFont="1" applyProtection="1"/>
    <xf numFmtId="166" fontId="24" fillId="0" borderId="0" xfId="8" applyNumberFormat="1" applyFont="1" applyProtection="1"/>
    <xf numFmtId="166" fontId="13" fillId="0" borderId="0" xfId="8" applyNumberFormat="1" applyFont="1" applyFill="1" applyBorder="1" applyProtection="1"/>
    <xf numFmtId="166" fontId="13" fillId="0" borderId="0" xfId="8" applyNumberFormat="1" applyFont="1" applyFill="1" applyBorder="1" applyAlignment="1" applyProtection="1">
      <alignment horizontal="left" wrapText="1"/>
    </xf>
    <xf numFmtId="166" fontId="13" fillId="6" borderId="5" xfId="8" applyNumberFormat="1" applyFont="1" applyFill="1" applyBorder="1" applyProtection="1"/>
    <xf numFmtId="166" fontId="26" fillId="0" borderId="0" xfId="8" applyNumberFormat="1" applyFont="1" applyProtection="1"/>
    <xf numFmtId="166" fontId="13" fillId="0" borderId="0" xfId="8" applyNumberFormat="1" applyFont="1" applyProtection="1"/>
    <xf numFmtId="0" fontId="9" fillId="0" borderId="0" xfId="6" applyFont="1" applyAlignment="1">
      <alignment horizontal="right"/>
    </xf>
    <xf numFmtId="165" fontId="9" fillId="0" borderId="0" xfId="2" applyNumberFormat="1" applyFont="1" applyProtection="1"/>
    <xf numFmtId="166" fontId="9" fillId="2" borderId="5" xfId="8" applyNumberFormat="1" applyFont="1" applyFill="1" applyBorder="1" applyAlignment="1" applyProtection="1">
      <alignment wrapText="1"/>
      <protection locked="0"/>
    </xf>
    <xf numFmtId="166" fontId="9" fillId="2" borderId="5" xfId="8" applyNumberFormat="1" applyFont="1" applyFill="1" applyBorder="1" applyAlignment="1" applyProtection="1">
      <alignment horizontal="left" wrapText="1"/>
      <protection locked="0"/>
    </xf>
    <xf numFmtId="166" fontId="9" fillId="2" borderId="5" xfId="8" applyNumberFormat="1" applyFont="1" applyFill="1" applyBorder="1" applyProtection="1">
      <protection locked="0"/>
    </xf>
    <xf numFmtId="0" fontId="25" fillId="0" borderId="0" xfId="6" applyFont="1" applyAlignment="1">
      <alignment horizontal="left"/>
    </xf>
    <xf numFmtId="0" fontId="26" fillId="0" borderId="0" xfId="6" applyFont="1" applyAlignment="1">
      <alignment horizontal="left" wrapText="1"/>
    </xf>
    <xf numFmtId="3" fontId="10" fillId="0" borderId="0" xfId="0" applyNumberFormat="1" applyFont="1" applyAlignment="1">
      <alignment horizontal="left"/>
    </xf>
    <xf numFmtId="3" fontId="13" fillId="0" borderId="5" xfId="0" applyNumberFormat="1" applyFont="1" applyBorder="1" applyAlignment="1">
      <alignment horizontal="center" wrapText="1"/>
    </xf>
    <xf numFmtId="0" fontId="13" fillId="0" borderId="5" xfId="0" applyFont="1" applyBorder="1" applyAlignment="1">
      <alignment horizontal="center" vertical="center" wrapText="1"/>
    </xf>
    <xf numFmtId="0" fontId="13" fillId="0" borderId="31" xfId="0" applyFont="1" applyBorder="1" applyAlignment="1">
      <alignment horizontal="center" vertical="center" wrapText="1"/>
    </xf>
    <xf numFmtId="0" fontId="13" fillId="0" borderId="22" xfId="0" applyFont="1" applyBorder="1" applyAlignment="1">
      <alignment horizontal="center" vertical="center" wrapText="1"/>
    </xf>
    <xf numFmtId="0" fontId="13" fillId="0" borderId="47" xfId="0" applyFont="1" applyBorder="1" applyAlignment="1">
      <alignment horizontal="center" vertical="center" wrapText="1"/>
    </xf>
    <xf numFmtId="0" fontId="13" fillId="0" borderId="37" xfId="0" applyFont="1" applyBorder="1" applyAlignment="1">
      <alignment horizontal="center" vertical="center" wrapText="1"/>
    </xf>
    <xf numFmtId="0" fontId="13" fillId="0" borderId="23" xfId="0" applyFont="1" applyBorder="1" applyAlignment="1">
      <alignment horizontal="center" vertical="center" wrapText="1"/>
    </xf>
    <xf numFmtId="0" fontId="13" fillId="0" borderId="25" xfId="0" applyFont="1" applyBorder="1" applyAlignment="1">
      <alignment horizontal="center" vertical="center" wrapText="1"/>
    </xf>
    <xf numFmtId="0" fontId="13" fillId="0" borderId="0" xfId="0" applyFont="1" applyAlignment="1">
      <alignment horizontal="center" vertical="center"/>
    </xf>
    <xf numFmtId="14" fontId="9" fillId="2" borderId="5" xfId="0" applyNumberFormat="1" applyFont="1" applyFill="1" applyBorder="1" applyAlignment="1" applyProtection="1">
      <alignment horizontal="right"/>
      <protection locked="0"/>
    </xf>
    <xf numFmtId="0" fontId="9" fillId="2" borderId="5" xfId="0" applyFont="1" applyFill="1" applyBorder="1" applyProtection="1">
      <protection locked="0"/>
    </xf>
    <xf numFmtId="167" fontId="13" fillId="6" borderId="25" xfId="2" applyNumberFormat="1" applyFont="1" applyFill="1" applyBorder="1" applyProtection="1"/>
    <xf numFmtId="9" fontId="9" fillId="2" borderId="5" xfId="1" applyFont="1" applyFill="1" applyBorder="1" applyProtection="1">
      <protection locked="0"/>
    </xf>
    <xf numFmtId="9" fontId="9" fillId="6" borderId="5" xfId="1" applyFont="1" applyFill="1" applyBorder="1" applyProtection="1"/>
    <xf numFmtId="167" fontId="9" fillId="6" borderId="25" xfId="2" applyNumberFormat="1" applyFont="1" applyFill="1" applyBorder="1" applyProtection="1"/>
    <xf numFmtId="167" fontId="13" fillId="6" borderId="25" xfId="0" applyNumberFormat="1" applyFont="1" applyFill="1" applyBorder="1"/>
    <xf numFmtId="14" fontId="9" fillId="2" borderId="5" xfId="0" applyNumberFormat="1" applyFont="1" applyFill="1" applyBorder="1" applyProtection="1">
      <protection locked="0"/>
    </xf>
    <xf numFmtId="0" fontId="9" fillId="2" borderId="31" xfId="0" applyFont="1" applyFill="1" applyBorder="1" applyProtection="1">
      <protection locked="0"/>
    </xf>
    <xf numFmtId="167" fontId="13" fillId="6" borderId="28" xfId="2" applyNumberFormat="1" applyFont="1" applyFill="1" applyBorder="1" applyProtection="1"/>
    <xf numFmtId="9" fontId="9" fillId="6" borderId="27" xfId="1" applyFont="1" applyFill="1" applyBorder="1" applyProtection="1"/>
    <xf numFmtId="167" fontId="13" fillId="6" borderId="26" xfId="0" applyNumberFormat="1" applyFont="1" applyFill="1" applyBorder="1"/>
    <xf numFmtId="167" fontId="9" fillId="0" borderId="0" xfId="0" applyNumberFormat="1" applyFont="1"/>
    <xf numFmtId="0" fontId="10" fillId="0" borderId="0" xfId="0" applyFont="1" applyAlignment="1">
      <alignment horizontal="right"/>
    </xf>
    <xf numFmtId="165" fontId="13" fillId="0" borderId="0" xfId="2" applyNumberFormat="1" applyFont="1" applyProtection="1"/>
    <xf numFmtId="166" fontId="9" fillId="2" borderId="5" xfId="2" applyNumberFormat="1" applyFont="1" applyFill="1" applyBorder="1" applyProtection="1">
      <protection locked="0"/>
    </xf>
    <xf numFmtId="0" fontId="13" fillId="0" borderId="0" xfId="6" applyFont="1" applyAlignment="1">
      <alignment horizontal="left"/>
    </xf>
    <xf numFmtId="0" fontId="9" fillId="0" borderId="0" xfId="0" applyFont="1" applyAlignment="1">
      <alignment wrapText="1"/>
    </xf>
    <xf numFmtId="166" fontId="9" fillId="0" borderId="0" xfId="6" applyNumberFormat="1" applyFont="1"/>
    <xf numFmtId="0" fontId="13" fillId="0" borderId="0" xfId="6" applyFont="1" applyAlignment="1">
      <alignment horizontal="left" wrapText="1"/>
    </xf>
    <xf numFmtId="0" fontId="36" fillId="2" borderId="5" xfId="9" applyFont="1" applyFill="1" applyBorder="1" applyAlignment="1" applyProtection="1">
      <alignment horizontal="justify" vertical="center" wrapText="1"/>
      <protection locked="0"/>
    </xf>
    <xf numFmtId="0" fontId="35" fillId="2" borderId="31" xfId="9" applyFont="1" applyFill="1" applyBorder="1" applyAlignment="1" applyProtection="1">
      <alignment vertical="center" wrapText="1"/>
      <protection locked="0"/>
    </xf>
    <xf numFmtId="0" fontId="31" fillId="2" borderId="5" xfId="9" applyFont="1" applyFill="1" applyBorder="1" applyProtection="1">
      <protection locked="0"/>
    </xf>
    <xf numFmtId="0" fontId="35" fillId="2" borderId="5" xfId="9" applyFont="1" applyFill="1" applyBorder="1" applyAlignment="1" applyProtection="1">
      <alignment horizontal="justify" vertical="center" wrapText="1"/>
      <protection locked="0"/>
    </xf>
    <xf numFmtId="0" fontId="35" fillId="2" borderId="5" xfId="9" applyFont="1" applyFill="1" applyBorder="1" applyAlignment="1" applyProtection="1">
      <alignment horizontal="right" vertical="center" wrapText="1"/>
      <protection locked="0"/>
    </xf>
    <xf numFmtId="0" fontId="6" fillId="0" borderId="0" xfId="0" applyFont="1" applyAlignment="1">
      <alignment horizontal="left"/>
    </xf>
    <xf numFmtId="0" fontId="6" fillId="0" borderId="0" xfId="0" applyFont="1" applyAlignment="1">
      <alignment horizontal="center"/>
    </xf>
    <xf numFmtId="165" fontId="6" fillId="0" borderId="0" xfId="2" applyNumberFormat="1" applyFont="1" applyAlignment="1" applyProtection="1">
      <alignment horizontal="right"/>
    </xf>
    <xf numFmtId="164" fontId="6" fillId="0" borderId="0" xfId="2" applyFont="1" applyProtection="1"/>
    <xf numFmtId="165" fontId="6" fillId="0" borderId="0" xfId="2" applyNumberFormat="1" applyFont="1" applyProtection="1"/>
    <xf numFmtId="3" fontId="6" fillId="3" borderId="0" xfId="0" applyNumberFormat="1" applyFont="1" applyFill="1" applyAlignment="1">
      <alignment horizontal="center"/>
    </xf>
    <xf numFmtId="3" fontId="7" fillId="3" borderId="0" xfId="0" applyNumberFormat="1" applyFont="1" applyFill="1" applyAlignment="1">
      <alignment horizontal="right"/>
    </xf>
    <xf numFmtId="165" fontId="7" fillId="3" borderId="0" xfId="2" applyNumberFormat="1" applyFont="1" applyFill="1" applyAlignment="1" applyProtection="1">
      <alignment horizontal="right"/>
    </xf>
    <xf numFmtId="3" fontId="6" fillId="3" borderId="0" xfId="0" applyNumberFormat="1" applyFont="1" applyFill="1" applyAlignment="1">
      <alignment horizontal="right"/>
    </xf>
    <xf numFmtId="3" fontId="6" fillId="3" borderId="0" xfId="0" applyNumberFormat="1" applyFont="1" applyFill="1"/>
    <xf numFmtId="0" fontId="30" fillId="0" borderId="0" xfId="0" applyFont="1"/>
    <xf numFmtId="0" fontId="36" fillId="0" borderId="0" xfId="0" applyFont="1" applyAlignment="1">
      <alignment wrapText="1"/>
    </xf>
    <xf numFmtId="0" fontId="6" fillId="0" borderId="0" xfId="0" applyFont="1" applyAlignment="1">
      <alignment horizontal="center" wrapText="1"/>
    </xf>
    <xf numFmtId="0" fontId="6" fillId="0" borderId="0" xfId="0" applyFont="1" applyAlignment="1">
      <alignment horizontal="right" wrapText="1"/>
    </xf>
    <xf numFmtId="3" fontId="7" fillId="3" borderId="0" xfId="0" applyNumberFormat="1" applyFont="1" applyFill="1" applyAlignment="1">
      <alignment horizontal="center"/>
    </xf>
    <xf numFmtId="3" fontId="7" fillId="3" borderId="0" xfId="0" applyNumberFormat="1" applyFont="1" applyFill="1" applyAlignment="1">
      <alignment horizontal="right" vertical="center"/>
    </xf>
    <xf numFmtId="0" fontId="3" fillId="0" borderId="15" xfId="0" applyFont="1" applyBorder="1" applyAlignment="1">
      <alignment horizontal="center" vertical="center" wrapText="1"/>
    </xf>
    <xf numFmtId="0" fontId="3" fillId="0" borderId="13" xfId="0" applyFont="1" applyBorder="1" applyAlignment="1">
      <alignment horizontal="center" vertical="center" wrapText="1"/>
    </xf>
    <xf numFmtId="0" fontId="37" fillId="4" borderId="15" xfId="0" applyFont="1" applyFill="1" applyBorder="1" applyAlignment="1">
      <alignment horizontal="center" vertical="center" wrapText="1"/>
    </xf>
    <xf numFmtId="0" fontId="3" fillId="0" borderId="21" xfId="0" applyFont="1" applyBorder="1" applyAlignment="1">
      <alignment horizontal="center" vertical="center" wrapText="1"/>
    </xf>
    <xf numFmtId="0" fontId="3" fillId="0" borderId="21" xfId="0" applyFont="1" applyBorder="1" applyAlignment="1">
      <alignment horizontal="right" vertical="center" wrapText="1"/>
    </xf>
    <xf numFmtId="165" fontId="3" fillId="0" borderId="36" xfId="2" applyNumberFormat="1" applyFont="1" applyBorder="1" applyAlignment="1" applyProtection="1">
      <alignment horizontal="right" vertical="center" wrapText="1"/>
    </xf>
    <xf numFmtId="0" fontId="3" fillId="15" borderId="8" xfId="0" applyFont="1" applyFill="1" applyBorder="1" applyAlignment="1">
      <alignment horizontal="center" vertical="center" wrapText="1"/>
    </xf>
    <xf numFmtId="0" fontId="3" fillId="13" borderId="8" xfId="0" applyFont="1" applyFill="1" applyBorder="1" applyAlignment="1">
      <alignment horizontal="center" vertical="center" wrapText="1"/>
    </xf>
    <xf numFmtId="165" fontId="3" fillId="0" borderId="36" xfId="2" applyNumberFormat="1" applyFont="1" applyBorder="1" applyAlignment="1" applyProtection="1">
      <alignment horizontal="center" vertical="center" wrapText="1"/>
    </xf>
    <xf numFmtId="0" fontId="3" fillId="0" borderId="15" xfId="0" applyFont="1" applyBorder="1" applyAlignment="1">
      <alignment horizontal="center" wrapText="1"/>
    </xf>
    <xf numFmtId="0" fontId="3" fillId="0" borderId="21" xfId="0" applyFont="1" applyBorder="1" applyAlignment="1">
      <alignment horizontal="center"/>
    </xf>
    <xf numFmtId="0" fontId="6" fillId="0" borderId="43" xfId="0" applyFont="1" applyBorder="1" applyAlignment="1">
      <alignment wrapText="1"/>
    </xf>
    <xf numFmtId="0" fontId="6" fillId="0" borderId="21" xfId="0" applyFont="1" applyBorder="1" applyAlignment="1">
      <alignment horizontal="left"/>
    </xf>
    <xf numFmtId="0" fontId="3" fillId="0" borderId="21" xfId="0" applyFont="1" applyBorder="1" applyAlignment="1">
      <alignment horizontal="left"/>
    </xf>
    <xf numFmtId="0" fontId="3" fillId="0" borderId="21" xfId="0" applyFont="1" applyBorder="1" applyAlignment="1">
      <alignment horizontal="right"/>
    </xf>
    <xf numFmtId="165" fontId="3" fillId="0" borderId="21" xfId="2" applyNumberFormat="1" applyFont="1" applyBorder="1" applyAlignment="1" applyProtection="1">
      <alignment horizontal="right" wrapText="1"/>
    </xf>
    <xf numFmtId="0" fontId="3" fillId="0" borderId="13" xfId="0" applyFont="1" applyBorder="1"/>
    <xf numFmtId="0" fontId="3" fillId="0" borderId="36" xfId="0" applyFont="1" applyBorder="1"/>
    <xf numFmtId="0" fontId="3" fillId="0" borderId="21" xfId="0" applyFont="1" applyBorder="1"/>
    <xf numFmtId="165" fontId="3" fillId="0" borderId="21" xfId="2" applyNumberFormat="1" applyFont="1" applyBorder="1" applyAlignment="1" applyProtection="1">
      <alignment wrapText="1"/>
    </xf>
    <xf numFmtId="0" fontId="3" fillId="13" borderId="15" xfId="0" applyFont="1" applyFill="1" applyBorder="1" applyAlignment="1">
      <alignment wrapText="1"/>
    </xf>
    <xf numFmtId="0" fontId="3" fillId="13" borderId="21" xfId="0" applyFont="1" applyFill="1" applyBorder="1" applyAlignment="1">
      <alignment horizontal="center" vertical="center"/>
    </xf>
    <xf numFmtId="0" fontId="3" fillId="13" borderId="21" xfId="0" applyFont="1" applyFill="1" applyBorder="1" applyAlignment="1">
      <alignment horizontal="left" wrapText="1"/>
    </xf>
    <xf numFmtId="0" fontId="3" fillId="13" borderId="21" xfId="0" applyFont="1" applyFill="1" applyBorder="1" applyAlignment="1">
      <alignment horizontal="left"/>
    </xf>
    <xf numFmtId="0" fontId="13" fillId="13" borderId="21" xfId="0" applyFont="1" applyFill="1" applyBorder="1" applyAlignment="1">
      <alignment horizontal="center"/>
    </xf>
    <xf numFmtId="0" fontId="13" fillId="13" borderId="21" xfId="0" applyFont="1" applyFill="1" applyBorder="1" applyAlignment="1">
      <alignment horizontal="right"/>
    </xf>
    <xf numFmtId="165" fontId="13" fillId="13" borderId="21" xfId="2" applyNumberFormat="1" applyFont="1" applyFill="1" applyBorder="1" applyAlignment="1" applyProtection="1">
      <alignment horizontal="right" vertical="center"/>
    </xf>
    <xf numFmtId="165" fontId="13" fillId="13" borderId="21" xfId="2" applyNumberFormat="1" applyFont="1" applyFill="1" applyBorder="1" applyAlignment="1" applyProtection="1">
      <alignment horizontal="center" vertical="center"/>
    </xf>
    <xf numFmtId="0" fontId="13" fillId="13" borderId="21" xfId="0" applyFont="1" applyFill="1" applyBorder="1"/>
    <xf numFmtId="165" fontId="13" fillId="13" borderId="13" xfId="2" applyNumberFormat="1" applyFont="1" applyFill="1" applyBorder="1" applyAlignment="1" applyProtection="1">
      <alignment horizontal="center" vertical="center"/>
    </xf>
    <xf numFmtId="0" fontId="3" fillId="0" borderId="12" xfId="0" applyFont="1" applyBorder="1" applyAlignment="1">
      <alignment horizontal="center" vertical="center"/>
    </xf>
    <xf numFmtId="0" fontId="3" fillId="0" borderId="12" xfId="0" applyFont="1" applyBorder="1" applyAlignment="1">
      <alignment wrapText="1"/>
    </xf>
    <xf numFmtId="0" fontId="9" fillId="0" borderId="12" xfId="0" applyFont="1" applyBorder="1" applyAlignment="1">
      <alignment wrapText="1"/>
    </xf>
    <xf numFmtId="0" fontId="3" fillId="0" borderId="12" xfId="0" applyFont="1" applyBorder="1" applyAlignment="1">
      <alignment horizontal="left" wrapText="1"/>
    </xf>
    <xf numFmtId="165" fontId="13" fillId="6" borderId="5" xfId="2" applyNumberFormat="1" applyFont="1" applyFill="1" applyBorder="1" applyAlignment="1" applyProtection="1">
      <alignment horizontal="center" vertical="center"/>
    </xf>
    <xf numFmtId="0" fontId="9" fillId="5" borderId="5" xfId="0" applyFont="1" applyFill="1" applyBorder="1" applyAlignment="1">
      <alignment wrapText="1"/>
    </xf>
    <xf numFmtId="0" fontId="3" fillId="5" borderId="12" xfId="0" applyFont="1" applyFill="1" applyBorder="1" applyAlignment="1">
      <alignment horizontal="center" vertical="center"/>
    </xf>
    <xf numFmtId="0" fontId="3" fillId="5" borderId="12" xfId="0" applyFont="1" applyFill="1" applyBorder="1" applyAlignment="1">
      <alignment wrapText="1"/>
    </xf>
    <xf numFmtId="0" fontId="3" fillId="5" borderId="12" xfId="0" applyFont="1" applyFill="1" applyBorder="1" applyAlignment="1">
      <alignment horizontal="left" wrapText="1"/>
    </xf>
    <xf numFmtId="0" fontId="12" fillId="5" borderId="5" xfId="0" applyFont="1" applyFill="1" applyBorder="1" applyAlignment="1">
      <alignment horizontal="left" vertical="center" wrapText="1"/>
    </xf>
    <xf numFmtId="0" fontId="15" fillId="5" borderId="5" xfId="0" applyFont="1" applyFill="1" applyBorder="1" applyAlignment="1">
      <alignment horizontal="center" wrapText="1"/>
    </xf>
    <xf numFmtId="0" fontId="15" fillId="5" borderId="5" xfId="0" applyFont="1" applyFill="1" applyBorder="1" applyAlignment="1">
      <alignment horizontal="right" vertical="center" wrapText="1"/>
    </xf>
    <xf numFmtId="165" fontId="13" fillId="5" borderId="5" xfId="2" applyNumberFormat="1" applyFont="1" applyFill="1" applyBorder="1" applyAlignment="1" applyProtection="1">
      <alignment horizontal="center" vertical="center"/>
    </xf>
    <xf numFmtId="0" fontId="15" fillId="5" borderId="5" xfId="0" applyFont="1" applyFill="1" applyBorder="1" applyAlignment="1">
      <alignment vertical="center" wrapText="1"/>
    </xf>
    <xf numFmtId="165" fontId="15" fillId="5" borderId="5" xfId="2" applyNumberFormat="1" applyFont="1" applyFill="1" applyBorder="1" applyAlignment="1" applyProtection="1">
      <alignment horizontal="center" vertical="center" wrapText="1"/>
    </xf>
    <xf numFmtId="0" fontId="11" fillId="5" borderId="5" xfId="0" applyFont="1" applyFill="1" applyBorder="1" applyAlignment="1">
      <alignment horizontal="left" vertical="center" wrapText="1"/>
    </xf>
    <xf numFmtId="0" fontId="12" fillId="14" borderId="5" xfId="0" applyFont="1" applyFill="1" applyBorder="1" applyAlignment="1">
      <alignment wrapText="1"/>
    </xf>
    <xf numFmtId="165" fontId="15" fillId="14" borderId="5" xfId="2" applyNumberFormat="1" applyFont="1" applyFill="1" applyBorder="1" applyAlignment="1" applyProtection="1">
      <alignment horizontal="right" wrapText="1"/>
    </xf>
    <xf numFmtId="0" fontId="3" fillId="0" borderId="0" xfId="0" applyFont="1" applyAlignment="1">
      <alignment horizontal="center" vertical="center"/>
    </xf>
    <xf numFmtId="0" fontId="12" fillId="0" borderId="0" xfId="0" applyFont="1" applyAlignment="1">
      <alignment wrapText="1"/>
    </xf>
    <xf numFmtId="165" fontId="15" fillId="0" borderId="0" xfId="2" applyNumberFormat="1" applyFont="1" applyFill="1" applyBorder="1" applyAlignment="1" applyProtection="1">
      <alignment wrapText="1"/>
    </xf>
    <xf numFmtId="165" fontId="15" fillId="0" borderId="0" xfId="2" applyNumberFormat="1" applyFont="1" applyFill="1" applyBorder="1" applyAlignment="1" applyProtection="1">
      <alignment horizontal="right" wrapText="1"/>
    </xf>
    <xf numFmtId="0" fontId="12" fillId="6" borderId="0" xfId="0" applyFont="1" applyFill="1" applyAlignment="1">
      <alignment wrapText="1"/>
    </xf>
    <xf numFmtId="165" fontId="15" fillId="6" borderId="0" xfId="2" applyNumberFormat="1" applyFont="1" applyFill="1" applyBorder="1" applyAlignment="1" applyProtection="1">
      <alignment wrapText="1"/>
    </xf>
    <xf numFmtId="165" fontId="15" fillId="6" borderId="0" xfId="2" applyNumberFormat="1" applyFont="1" applyFill="1" applyBorder="1" applyAlignment="1" applyProtection="1">
      <alignment horizontal="right" wrapText="1"/>
    </xf>
    <xf numFmtId="165" fontId="15" fillId="6" borderId="0" xfId="2" applyNumberFormat="1" applyFont="1" applyFill="1" applyBorder="1" applyAlignment="1" applyProtection="1">
      <alignment horizontal="right"/>
    </xf>
    <xf numFmtId="9" fontId="15" fillId="6" borderId="0" xfId="1" applyFont="1" applyFill="1" applyBorder="1" applyAlignment="1" applyProtection="1">
      <alignment wrapText="1"/>
    </xf>
    <xf numFmtId="0" fontId="3" fillId="13" borderId="21" xfId="0" applyFont="1" applyFill="1" applyBorder="1" applyProtection="1">
      <protection locked="0"/>
    </xf>
    <xf numFmtId="0" fontId="11" fillId="2" borderId="5" xfId="0" applyFont="1" applyFill="1" applyBorder="1" applyAlignment="1" applyProtection="1">
      <alignment horizontal="left" vertical="center" wrapText="1"/>
      <protection locked="0"/>
    </xf>
    <xf numFmtId="0" fontId="38" fillId="2" borderId="5" xfId="0" applyFont="1" applyFill="1" applyBorder="1" applyAlignment="1" applyProtection="1">
      <alignment horizontal="left" vertical="center" wrapText="1"/>
      <protection locked="0"/>
    </xf>
    <xf numFmtId="0" fontId="14" fillId="2" borderId="5" xfId="0" applyFont="1" applyFill="1" applyBorder="1" applyAlignment="1" applyProtection="1">
      <alignment horizontal="center" wrapText="1"/>
      <protection locked="0"/>
    </xf>
    <xf numFmtId="0" fontId="14" fillId="2" borderId="5" xfId="0" applyFont="1" applyFill="1" applyBorder="1" applyAlignment="1" applyProtection="1">
      <alignment horizontal="right" vertical="center" wrapText="1"/>
      <protection locked="0"/>
    </xf>
    <xf numFmtId="165" fontId="14" fillId="2" borderId="5" xfId="2" applyNumberFormat="1" applyFont="1" applyFill="1" applyBorder="1" applyAlignment="1" applyProtection="1">
      <alignment horizontal="right" vertical="center" wrapText="1"/>
      <protection locked="0"/>
    </xf>
    <xf numFmtId="0" fontId="14" fillId="6" borderId="5" xfId="0" applyFont="1" applyFill="1" applyBorder="1" applyAlignment="1">
      <alignment vertical="center" wrapText="1"/>
    </xf>
    <xf numFmtId="165" fontId="14" fillId="6" borderId="5" xfId="2" applyNumberFormat="1" applyFont="1" applyFill="1" applyBorder="1" applyAlignment="1" applyProtection="1">
      <alignment horizontal="center" vertical="center" wrapText="1"/>
    </xf>
    <xf numFmtId="0" fontId="13" fillId="6" borderId="48" xfId="0" applyFont="1" applyFill="1" applyBorder="1" applyAlignment="1">
      <alignment horizontal="center"/>
    </xf>
    <xf numFmtId="0" fontId="6" fillId="6" borderId="42" xfId="0" applyFont="1" applyFill="1" applyBorder="1" applyAlignment="1">
      <alignment horizontal="left"/>
    </xf>
    <xf numFmtId="0" fontId="6" fillId="6" borderId="42" xfId="0" applyFont="1" applyFill="1" applyBorder="1" applyAlignment="1">
      <alignment horizontal="center"/>
    </xf>
    <xf numFmtId="0" fontId="6" fillId="6" borderId="42" xfId="0" applyFont="1" applyFill="1" applyBorder="1" applyAlignment="1">
      <alignment horizontal="right"/>
    </xf>
    <xf numFmtId="165" fontId="6" fillId="6" borderId="42" xfId="2" applyNumberFormat="1" applyFont="1" applyFill="1" applyBorder="1" applyAlignment="1" applyProtection="1">
      <alignment horizontal="right"/>
    </xf>
    <xf numFmtId="164" fontId="6" fillId="6" borderId="42" xfId="2" applyFont="1" applyFill="1" applyBorder="1" applyProtection="1"/>
    <xf numFmtId="0" fontId="13" fillId="6" borderId="6" xfId="0" applyFont="1" applyFill="1" applyBorder="1" applyAlignment="1">
      <alignment horizontal="center"/>
    </xf>
    <xf numFmtId="0" fontId="13" fillId="6" borderId="0" xfId="0" applyFont="1" applyFill="1" applyAlignment="1">
      <alignment horizontal="right"/>
    </xf>
    <xf numFmtId="165" fontId="13" fillId="6" borderId="0" xfId="2" applyNumberFormat="1" applyFont="1" applyFill="1" applyBorder="1" applyAlignment="1" applyProtection="1">
      <alignment horizontal="right"/>
    </xf>
    <xf numFmtId="165" fontId="9" fillId="6" borderId="5" xfId="2" applyNumberFormat="1" applyFont="1" applyFill="1" applyBorder="1" applyProtection="1"/>
    <xf numFmtId="0" fontId="9" fillId="6" borderId="6" xfId="0" applyFont="1" applyFill="1" applyBorder="1" applyAlignment="1">
      <alignment horizontal="center"/>
    </xf>
    <xf numFmtId="0" fontId="9" fillId="6" borderId="0" xfId="0" applyFont="1" applyFill="1" applyAlignment="1">
      <alignment horizontal="right"/>
    </xf>
    <xf numFmtId="165" fontId="9" fillId="6" borderId="0" xfId="2" applyNumberFormat="1" applyFont="1" applyFill="1" applyBorder="1" applyAlignment="1" applyProtection="1">
      <alignment horizontal="right"/>
    </xf>
    <xf numFmtId="165" fontId="9" fillId="6" borderId="25" xfId="2" applyNumberFormat="1" applyFont="1" applyFill="1" applyBorder="1" applyProtection="1"/>
    <xf numFmtId="165" fontId="13" fillId="6" borderId="5" xfId="2" applyNumberFormat="1" applyFont="1" applyFill="1" applyBorder="1" applyProtection="1"/>
    <xf numFmtId="164" fontId="9" fillId="6" borderId="5" xfId="2" applyFont="1" applyFill="1" applyBorder="1" applyProtection="1"/>
    <xf numFmtId="0" fontId="9" fillId="6" borderId="6" xfId="0" applyFont="1" applyFill="1" applyBorder="1" applyAlignment="1">
      <alignment horizontal="left"/>
    </xf>
    <xf numFmtId="0" fontId="9" fillId="6" borderId="54" xfId="0" applyFont="1" applyFill="1" applyBorder="1" applyAlignment="1">
      <alignment horizontal="left"/>
    </xf>
    <xf numFmtId="0" fontId="9" fillId="6" borderId="4" xfId="0" applyFont="1" applyFill="1" applyBorder="1" applyAlignment="1">
      <alignment horizontal="right"/>
    </xf>
    <xf numFmtId="165" fontId="9" fillId="6" borderId="4" xfId="2" applyNumberFormat="1" applyFont="1" applyFill="1" applyBorder="1" applyAlignment="1" applyProtection="1">
      <alignment horizontal="right"/>
    </xf>
    <xf numFmtId="165" fontId="9" fillId="6" borderId="27" xfId="2" applyNumberFormat="1" applyFont="1" applyFill="1" applyBorder="1" applyProtection="1"/>
    <xf numFmtId="0" fontId="3" fillId="19" borderId="12" xfId="0" applyFont="1" applyFill="1" applyBorder="1" applyAlignment="1">
      <alignment horizontal="center" vertical="center"/>
    </xf>
    <xf numFmtId="0" fontId="3" fillId="19" borderId="12" xfId="0" applyFont="1" applyFill="1" applyBorder="1" applyAlignment="1">
      <alignment wrapText="1"/>
    </xf>
    <xf numFmtId="0" fontId="3" fillId="19" borderId="12" xfId="0" applyFont="1" applyFill="1" applyBorder="1" applyAlignment="1" applyProtection="1">
      <alignment horizontal="left" wrapText="1"/>
      <protection locked="0"/>
    </xf>
    <xf numFmtId="0" fontId="12" fillId="19" borderId="12" xfId="0" applyFont="1" applyFill="1" applyBorder="1" applyAlignment="1" applyProtection="1">
      <alignment horizontal="left" vertical="center" wrapText="1"/>
      <protection locked="0"/>
    </xf>
    <xf numFmtId="0" fontId="12" fillId="19" borderId="12" xfId="0" applyFont="1" applyFill="1" applyBorder="1" applyAlignment="1">
      <alignment horizontal="left" vertical="center" wrapText="1"/>
    </xf>
    <xf numFmtId="0" fontId="14" fillId="19" borderId="12" xfId="0" applyFont="1" applyFill="1" applyBorder="1" applyAlignment="1">
      <alignment horizontal="center" wrapText="1"/>
    </xf>
    <xf numFmtId="0" fontId="14" fillId="19" borderId="12" xfId="0" applyFont="1" applyFill="1" applyBorder="1" applyAlignment="1">
      <alignment horizontal="right" vertical="center" wrapText="1"/>
    </xf>
    <xf numFmtId="165" fontId="14" fillId="19" borderId="12" xfId="2" applyNumberFormat="1" applyFont="1" applyFill="1" applyBorder="1" applyAlignment="1" applyProtection="1">
      <alignment horizontal="right" vertical="center" wrapText="1"/>
    </xf>
    <xf numFmtId="165" fontId="16" fillId="19" borderId="12" xfId="2" applyNumberFormat="1" applyFont="1" applyFill="1" applyBorder="1" applyAlignment="1" applyProtection="1">
      <alignment horizontal="center" vertical="center"/>
    </xf>
    <xf numFmtId="0" fontId="36" fillId="8" borderId="5" xfId="0" applyFont="1" applyFill="1" applyBorder="1" applyAlignment="1">
      <alignment vertical="center" wrapText="1"/>
    </xf>
    <xf numFmtId="0" fontId="36" fillId="8" borderId="5" xfId="0" applyFont="1" applyFill="1" applyBorder="1" applyAlignment="1">
      <alignment vertical="center"/>
    </xf>
    <xf numFmtId="0" fontId="10" fillId="2" borderId="5" xfId="9" applyFont="1" applyFill="1" applyBorder="1" applyAlignment="1">
      <alignment horizontal="center" wrapText="1"/>
    </xf>
    <xf numFmtId="14" fontId="36" fillId="2" borderId="26" xfId="0" applyNumberFormat="1" applyFont="1" applyFill="1" applyBorder="1" applyProtection="1">
      <protection locked="0"/>
    </xf>
    <xf numFmtId="165" fontId="31" fillId="2" borderId="27" xfId="2" applyNumberFormat="1" applyFont="1" applyFill="1" applyBorder="1" applyProtection="1">
      <protection locked="0"/>
    </xf>
    <xf numFmtId="9" fontId="23" fillId="0" borderId="0" xfId="7" applyFont="1" applyBorder="1" applyAlignment="1" applyProtection="1">
      <alignment horizontal="left"/>
    </xf>
    <xf numFmtId="166" fontId="39" fillId="2" borderId="5" xfId="8" applyNumberFormat="1" applyFont="1" applyFill="1" applyBorder="1" applyAlignment="1" applyProtection="1">
      <alignment wrapText="1"/>
      <protection locked="0"/>
    </xf>
    <xf numFmtId="166" fontId="39" fillId="2" borderId="5" xfId="8" applyNumberFormat="1" applyFont="1" applyFill="1" applyBorder="1" applyAlignment="1" applyProtection="1">
      <alignment horizontal="center" wrapText="1"/>
      <protection locked="0"/>
    </xf>
    <xf numFmtId="166" fontId="39" fillId="2" borderId="5" xfId="8" applyNumberFormat="1" applyFont="1" applyFill="1" applyBorder="1" applyAlignment="1" applyProtection="1">
      <alignment horizontal="left" wrapText="1"/>
      <protection locked="0"/>
    </xf>
    <xf numFmtId="0" fontId="31" fillId="2" borderId="5" xfId="9" applyFont="1" applyFill="1" applyBorder="1" applyAlignment="1" applyProtection="1">
      <alignment horizontal="center"/>
      <protection locked="0"/>
    </xf>
    <xf numFmtId="167" fontId="31" fillId="7" borderId="5" xfId="2" applyNumberFormat="1" applyFont="1" applyFill="1" applyBorder="1" applyAlignment="1" applyProtection="1">
      <alignment horizontal="center"/>
    </xf>
    <xf numFmtId="167" fontId="31" fillId="0" borderId="5" xfId="2" applyNumberFormat="1" applyFont="1" applyBorder="1" applyAlignment="1" applyProtection="1">
      <alignment horizontal="center"/>
    </xf>
    <xf numFmtId="167" fontId="31" fillId="16" borderId="5" xfId="2" applyNumberFormat="1" applyFont="1" applyFill="1" applyBorder="1" applyAlignment="1" applyProtection="1">
      <alignment horizontal="center"/>
    </xf>
    <xf numFmtId="167" fontId="10" fillId="16" borderId="5" xfId="2" applyNumberFormat="1" applyFont="1" applyFill="1" applyBorder="1" applyAlignment="1" applyProtection="1">
      <alignment horizontal="center"/>
    </xf>
    <xf numFmtId="0" fontId="35" fillId="0" borderId="5" xfId="9" applyFont="1" applyBorder="1" applyAlignment="1">
      <alignment horizontal="center" wrapText="1"/>
    </xf>
    <xf numFmtId="0" fontId="36" fillId="2" borderId="5" xfId="9" applyFont="1" applyFill="1" applyBorder="1" applyAlignment="1" applyProtection="1">
      <alignment horizontal="center" wrapText="1"/>
      <protection locked="0"/>
    </xf>
    <xf numFmtId="0" fontId="35" fillId="2" borderId="31" xfId="9" applyFont="1" applyFill="1" applyBorder="1" applyAlignment="1" applyProtection="1">
      <alignment horizontal="center" wrapText="1"/>
      <protection locked="0"/>
    </xf>
    <xf numFmtId="0" fontId="35" fillId="2" borderId="5" xfId="9" applyFont="1" applyFill="1" applyBorder="1" applyAlignment="1" applyProtection="1">
      <alignment horizontal="center" wrapText="1"/>
      <protection locked="0"/>
    </xf>
    <xf numFmtId="0" fontId="27" fillId="7" borderId="5" xfId="9" applyFont="1" applyFill="1" applyBorder="1" applyAlignment="1">
      <alignment horizontal="center" wrapText="1"/>
    </xf>
    <xf numFmtId="165" fontId="27" fillId="7" borderId="5" xfId="2" applyNumberFormat="1" applyFont="1" applyFill="1" applyBorder="1" applyAlignment="1">
      <alignment horizontal="center" wrapText="1"/>
    </xf>
    <xf numFmtId="0" fontId="27" fillId="0" borderId="5" xfId="9" applyFont="1" applyBorder="1" applyAlignment="1">
      <alignment horizontal="center" wrapText="1"/>
    </xf>
    <xf numFmtId="0" fontId="35" fillId="7" borderId="5" xfId="9" applyFont="1" applyFill="1" applyBorder="1" applyAlignment="1">
      <alignment horizontal="center" wrapText="1"/>
    </xf>
    <xf numFmtId="165" fontId="31" fillId="0" borderId="0" xfId="0" applyNumberFormat="1" applyFont="1"/>
    <xf numFmtId="0" fontId="6" fillId="2" borderId="0" xfId="0" applyFont="1" applyFill="1" applyProtection="1">
      <protection locked="0"/>
    </xf>
    <xf numFmtId="0" fontId="0" fillId="2" borderId="29" xfId="0" applyFill="1" applyBorder="1" applyProtection="1">
      <protection locked="0"/>
    </xf>
    <xf numFmtId="0" fontId="0" fillId="2" borderId="32" xfId="0" applyFill="1" applyBorder="1" applyProtection="1">
      <protection locked="0"/>
    </xf>
    <xf numFmtId="0" fontId="0" fillId="2" borderId="30" xfId="0" applyFill="1" applyBorder="1" applyProtection="1">
      <protection locked="0"/>
    </xf>
    <xf numFmtId="0" fontId="6" fillId="0" borderId="0" xfId="0" applyFont="1" applyAlignment="1">
      <alignment horizontal="left" vertical="top" wrapText="1"/>
    </xf>
    <xf numFmtId="0" fontId="6" fillId="0" borderId="0" xfId="0" applyFont="1" applyAlignment="1">
      <alignment vertical="top" wrapText="1"/>
    </xf>
    <xf numFmtId="0" fontId="6" fillId="0" borderId="5" xfId="0" applyFont="1" applyBorder="1" applyAlignment="1">
      <alignment horizontal="left" vertical="top" wrapText="1"/>
    </xf>
    <xf numFmtId="0" fontId="3" fillId="0" borderId="5" xfId="0" applyFont="1" applyBorder="1" applyAlignment="1">
      <alignment horizontal="left" vertical="top" wrapText="1"/>
    </xf>
    <xf numFmtId="0" fontId="3" fillId="0" borderId="0" xfId="0" applyFont="1" applyAlignment="1">
      <alignment horizontal="left" vertical="top" wrapText="1"/>
    </xf>
    <xf numFmtId="0" fontId="6" fillId="0" borderId="0" xfId="0" applyFont="1" applyAlignment="1">
      <alignment horizontal="left" vertical="top"/>
    </xf>
    <xf numFmtId="0" fontId="18" fillId="0" borderId="5" xfId="0" applyFont="1" applyBorder="1" applyAlignment="1">
      <alignment horizontal="left" vertical="top" wrapText="1"/>
    </xf>
    <xf numFmtId="0" fontId="40" fillId="12" borderId="3" xfId="0" applyFont="1" applyFill="1" applyBorder="1" applyAlignment="1">
      <alignment horizontal="center" vertical="center" wrapText="1"/>
    </xf>
    <xf numFmtId="0" fontId="40" fillId="12" borderId="3" xfId="0" applyFont="1" applyFill="1" applyBorder="1" applyAlignment="1">
      <alignment vertical="center"/>
    </xf>
    <xf numFmtId="0" fontId="40" fillId="12" borderId="24" xfId="0" applyFont="1" applyFill="1" applyBorder="1" applyAlignment="1">
      <alignment vertical="center"/>
    </xf>
    <xf numFmtId="0" fontId="35" fillId="0" borderId="5" xfId="0" applyFont="1" applyBorder="1" applyAlignment="1">
      <alignment horizontal="center" vertical="center"/>
    </xf>
    <xf numFmtId="0" fontId="35" fillId="0" borderId="31" xfId="0" applyFont="1" applyBorder="1" applyAlignment="1">
      <alignment horizontal="center" vertical="center"/>
    </xf>
    <xf numFmtId="0" fontId="40" fillId="12" borderId="24" xfId="0" applyFont="1" applyFill="1" applyBorder="1" applyAlignment="1">
      <alignment horizontal="center" vertical="center" wrapText="1"/>
    </xf>
    <xf numFmtId="0" fontId="31" fillId="12" borderId="0" xfId="0" applyFont="1" applyFill="1" applyAlignment="1">
      <alignment horizontal="center"/>
    </xf>
    <xf numFmtId="0" fontId="35" fillId="8" borderId="5" xfId="0" applyFont="1" applyFill="1" applyBorder="1" applyAlignment="1">
      <alignment horizontal="center" vertical="center"/>
    </xf>
    <xf numFmtId="0" fontId="20" fillId="0" borderId="0" xfId="4" quotePrefix="1" applyProtection="1"/>
    <xf numFmtId="0" fontId="22" fillId="0" borderId="0" xfId="6" applyFont="1" applyAlignment="1">
      <alignment vertical="top"/>
    </xf>
    <xf numFmtId="0" fontId="25" fillId="0" borderId="0" xfId="6" applyFont="1" applyAlignment="1">
      <alignment horizontal="left" vertical="top"/>
    </xf>
    <xf numFmtId="0" fontId="23" fillId="0" borderId="0" xfId="6" applyFont="1" applyAlignment="1">
      <alignment vertical="top"/>
    </xf>
    <xf numFmtId="0" fontId="0" fillId="0" borderId="0" xfId="0" applyAlignment="1">
      <alignment wrapText="1"/>
    </xf>
    <xf numFmtId="3" fontId="6" fillId="0" borderId="0" xfId="0" applyNumberFormat="1" applyFont="1" applyAlignment="1">
      <alignment wrapText="1"/>
    </xf>
    <xf numFmtId="0" fontId="5" fillId="0" borderId="0" xfId="0" applyFont="1" applyAlignment="1">
      <alignment horizontal="left" wrapText="1"/>
    </xf>
    <xf numFmtId="3" fontId="5" fillId="0" borderId="0" xfId="0" applyNumberFormat="1" applyFont="1" applyAlignment="1">
      <alignment horizontal="left" wrapText="1"/>
    </xf>
    <xf numFmtId="0" fontId="0" fillId="0" borderId="0" xfId="0" applyAlignment="1">
      <alignment horizontal="left" wrapText="1"/>
    </xf>
    <xf numFmtId="3" fontId="6" fillId="0" borderId="0" xfId="0" applyNumberFormat="1" applyFont="1" applyAlignment="1">
      <alignment horizontal="left" wrapText="1"/>
    </xf>
    <xf numFmtId="0" fontId="6" fillId="2" borderId="5" xfId="0" applyFont="1" applyFill="1" applyBorder="1" applyProtection="1">
      <protection locked="0"/>
    </xf>
    <xf numFmtId="0" fontId="6" fillId="2" borderId="0" xfId="14" applyFont="1" applyFill="1" applyProtection="1">
      <protection locked="0"/>
    </xf>
    <xf numFmtId="0" fontId="9" fillId="17" borderId="44" xfId="0" applyFont="1" applyFill="1" applyBorder="1" applyAlignment="1" applyProtection="1">
      <alignment wrapText="1"/>
      <protection locked="0"/>
    </xf>
    <xf numFmtId="0" fontId="14" fillId="2" borderId="5" xfId="0" applyFont="1" applyFill="1" applyBorder="1" applyAlignment="1" applyProtection="1">
      <alignment horizontal="center" vertical="center" wrapText="1"/>
      <protection locked="0"/>
    </xf>
    <xf numFmtId="0" fontId="3" fillId="19" borderId="12" xfId="0" applyFont="1" applyFill="1" applyBorder="1" applyAlignment="1">
      <alignment horizontal="left" vertical="center"/>
    </xf>
    <xf numFmtId="0" fontId="7" fillId="0" borderId="0" xfId="0" applyFont="1"/>
    <xf numFmtId="0" fontId="19" fillId="0" borderId="0" xfId="0" applyFont="1"/>
    <xf numFmtId="165" fontId="6" fillId="0" borderId="0" xfId="0" applyNumberFormat="1" applyFont="1" applyAlignment="1">
      <alignment horizontal="center"/>
    </xf>
    <xf numFmtId="165" fontId="6" fillId="0" borderId="0" xfId="0" applyNumberFormat="1" applyFont="1" applyAlignment="1">
      <alignment horizontal="right"/>
    </xf>
    <xf numFmtId="0" fontId="6" fillId="4" borderId="0" xfId="0" applyFont="1" applyFill="1"/>
    <xf numFmtId="168" fontId="42" fillId="2" borderId="5" xfId="0" applyNumberFormat="1" applyFont="1" applyFill="1" applyBorder="1" applyAlignment="1" applyProtection="1">
      <alignment horizontal="right"/>
      <protection locked="0"/>
    </xf>
    <xf numFmtId="14" fontId="42" fillId="2" borderId="5" xfId="0" applyNumberFormat="1" applyFont="1" applyFill="1" applyBorder="1" applyAlignment="1" applyProtection="1">
      <alignment horizontal="right"/>
      <protection locked="0"/>
    </xf>
    <xf numFmtId="14" fontId="42" fillId="2" borderId="5" xfId="0" applyNumberFormat="1" applyFont="1" applyFill="1" applyBorder="1" applyProtection="1">
      <protection locked="0"/>
    </xf>
    <xf numFmtId="0" fontId="42" fillId="2" borderId="31" xfId="0" applyFont="1" applyFill="1" applyBorder="1" applyProtection="1">
      <protection locked="0"/>
    </xf>
    <xf numFmtId="167" fontId="43" fillId="6" borderId="25" xfId="2" applyNumberFormat="1" applyFont="1" applyFill="1" applyBorder="1" applyProtection="1"/>
    <xf numFmtId="9" fontId="42" fillId="6" borderId="5" xfId="1" applyFont="1" applyFill="1" applyBorder="1" applyProtection="1"/>
    <xf numFmtId="167" fontId="42" fillId="6" borderId="25" xfId="2" applyNumberFormat="1" applyFont="1" applyFill="1" applyBorder="1" applyProtection="1"/>
    <xf numFmtId="167" fontId="43" fillId="6" borderId="25" xfId="0" applyNumberFormat="1" applyFont="1" applyFill="1" applyBorder="1"/>
    <xf numFmtId="0" fontId="42" fillId="0" borderId="0" xfId="0" applyFont="1"/>
    <xf numFmtId="0" fontId="44" fillId="0" borderId="0" xfId="0" applyFont="1"/>
    <xf numFmtId="0" fontId="35" fillId="2" borderId="5" xfId="9" applyFont="1" applyFill="1" applyBorder="1" applyAlignment="1" applyProtection="1">
      <alignment horizontal="left" wrapText="1"/>
      <protection locked="0"/>
    </xf>
    <xf numFmtId="14" fontId="31" fillId="2" borderId="26" xfId="0" applyNumberFormat="1" applyFont="1" applyFill="1" applyBorder="1" applyProtection="1">
      <protection locked="0"/>
    </xf>
    <xf numFmtId="0" fontId="6" fillId="8" borderId="0" xfId="0" applyFont="1" applyFill="1" applyProtection="1">
      <protection locked="0"/>
    </xf>
    <xf numFmtId="14" fontId="6" fillId="2" borderId="5" xfId="0" applyNumberFormat="1" applyFont="1" applyFill="1" applyBorder="1" applyAlignment="1" applyProtection="1">
      <alignment horizontal="right"/>
      <protection locked="0"/>
    </xf>
    <xf numFmtId="14" fontId="6" fillId="2" borderId="5" xfId="0" applyNumberFormat="1" applyFont="1" applyFill="1" applyBorder="1" applyProtection="1">
      <protection locked="0"/>
    </xf>
    <xf numFmtId="0" fontId="6" fillId="2" borderId="31" xfId="0" applyFont="1" applyFill="1" applyBorder="1" applyProtection="1">
      <protection locked="0"/>
    </xf>
    <xf numFmtId="168" fontId="6" fillId="2" borderId="5" xfId="0" applyNumberFormat="1" applyFont="1" applyFill="1" applyBorder="1" applyAlignment="1" applyProtection="1">
      <alignment horizontal="left" wrapText="1"/>
      <protection locked="0"/>
    </xf>
    <xf numFmtId="165" fontId="31" fillId="2" borderId="27" xfId="0" applyNumberFormat="1" applyFont="1" applyFill="1" applyBorder="1" applyProtection="1">
      <protection locked="0"/>
    </xf>
    <xf numFmtId="0" fontId="7" fillId="2" borderId="23" xfId="0" applyFont="1" applyFill="1" applyBorder="1" applyAlignment="1" applyProtection="1">
      <alignment horizontal="center"/>
      <protection locked="0"/>
    </xf>
    <xf numFmtId="0" fontId="7" fillId="2" borderId="25" xfId="0" applyFont="1" applyFill="1" applyBorder="1" applyProtection="1">
      <protection locked="0"/>
    </xf>
    <xf numFmtId="0" fontId="7" fillId="2" borderId="16" xfId="0" applyFont="1" applyFill="1" applyBorder="1" applyAlignment="1" applyProtection="1">
      <alignment horizontal="center"/>
      <protection locked="0"/>
    </xf>
    <xf numFmtId="0" fontId="7" fillId="2" borderId="16" xfId="0" applyFont="1" applyFill="1" applyBorder="1" applyProtection="1">
      <protection locked="0"/>
    </xf>
    <xf numFmtId="0" fontId="7" fillId="2" borderId="26" xfId="0" applyFont="1" applyFill="1" applyBorder="1" applyAlignment="1" applyProtection="1">
      <alignment horizontal="center"/>
      <protection locked="0"/>
    </xf>
    <xf numFmtId="0" fontId="7" fillId="2" borderId="28" xfId="0" applyFont="1" applyFill="1" applyBorder="1" applyProtection="1">
      <protection locked="0"/>
    </xf>
    <xf numFmtId="0" fontId="40" fillId="12" borderId="1" xfId="0" applyFont="1" applyFill="1" applyBorder="1" applyAlignment="1">
      <alignment horizontal="center" vertical="center" wrapText="1"/>
    </xf>
    <xf numFmtId="0" fontId="40" fillId="12" borderId="33" xfId="0" applyFont="1" applyFill="1" applyBorder="1" applyAlignment="1">
      <alignment horizontal="center" vertical="center" wrapText="1"/>
    </xf>
    <xf numFmtId="0" fontId="40" fillId="12" borderId="2" xfId="0" applyFont="1" applyFill="1" applyBorder="1" applyAlignment="1">
      <alignment horizontal="center" vertical="center" wrapText="1"/>
    </xf>
    <xf numFmtId="0" fontId="40" fillId="12" borderId="35" xfId="0" applyFont="1" applyFill="1" applyBorder="1" applyAlignment="1">
      <alignment horizontal="center" vertical="center" wrapText="1"/>
    </xf>
    <xf numFmtId="0" fontId="40" fillId="0" borderId="5" xfId="0" applyFont="1" applyBorder="1" applyAlignment="1">
      <alignment horizontal="center" vertical="center" wrapText="1"/>
    </xf>
    <xf numFmtId="0" fontId="31" fillId="0" borderId="5" xfId="0" applyFont="1" applyBorder="1" applyAlignment="1">
      <alignment horizontal="center"/>
    </xf>
    <xf numFmtId="0" fontId="7" fillId="0" borderId="0" xfId="0" applyFont="1" applyAlignment="1">
      <alignment horizontal="center"/>
    </xf>
    <xf numFmtId="0" fontId="3" fillId="0" borderId="51" xfId="0" applyFont="1" applyBorder="1" applyAlignment="1">
      <alignment horizontal="center" vertical="center"/>
    </xf>
    <xf numFmtId="0" fontId="17" fillId="0" borderId="52" xfId="0" applyFont="1" applyBorder="1" applyAlignment="1">
      <alignment horizontal="center" vertical="top"/>
    </xf>
    <xf numFmtId="0" fontId="17" fillId="0" borderId="52" xfId="0" applyFont="1" applyBorder="1" applyAlignment="1">
      <alignment horizontal="center" vertical="top" wrapText="1"/>
    </xf>
    <xf numFmtId="0" fontId="17" fillId="0" borderId="53" xfId="0" applyFont="1" applyBorder="1" applyAlignment="1">
      <alignment horizontal="center" vertical="top"/>
    </xf>
    <xf numFmtId="168" fontId="6" fillId="6" borderId="5" xfId="0" applyNumberFormat="1" applyFont="1" applyFill="1" applyBorder="1"/>
    <xf numFmtId="168" fontId="3" fillId="0" borderId="27" xfId="0" applyNumberFormat="1" applyFont="1" applyBorder="1"/>
    <xf numFmtId="0" fontId="6" fillId="0" borderId="0" xfId="0" applyFont="1" applyAlignment="1" applyProtection="1">
      <alignment horizontal="left" wrapText="1"/>
      <protection locked="0"/>
    </xf>
    <xf numFmtId="0" fontId="32" fillId="0" borderId="0" xfId="0" applyFont="1" applyAlignment="1">
      <alignment horizontal="right"/>
    </xf>
    <xf numFmtId="0" fontId="45" fillId="0" borderId="0" xfId="0" applyFont="1" applyAlignment="1">
      <alignment wrapText="1"/>
    </xf>
    <xf numFmtId="3" fontId="18" fillId="0" borderId="0" xfId="0" applyNumberFormat="1" applyFont="1" applyAlignment="1">
      <alignment horizontal="right" wrapText="1"/>
    </xf>
    <xf numFmtId="3" fontId="18" fillId="0" borderId="0" xfId="0" applyNumberFormat="1" applyFont="1" applyAlignment="1">
      <alignment wrapText="1"/>
    </xf>
    <xf numFmtId="0" fontId="17" fillId="0" borderId="0" xfId="0" applyFont="1" applyAlignment="1">
      <alignment horizontal="right" wrapText="1"/>
    </xf>
    <xf numFmtId="0" fontId="0" fillId="0" borderId="0" xfId="0" applyAlignment="1" applyProtection="1">
      <alignment horizontal="left" wrapText="1"/>
      <protection locked="0"/>
    </xf>
    <xf numFmtId="0" fontId="9" fillId="17" borderId="56" xfId="0" applyFont="1" applyFill="1" applyBorder="1" applyAlignment="1" applyProtection="1">
      <alignment wrapText="1"/>
      <protection locked="0"/>
    </xf>
    <xf numFmtId="0" fontId="25" fillId="0" borderId="0" xfId="6" applyFont="1" applyAlignment="1">
      <alignment horizontal="left" wrapText="1"/>
    </xf>
    <xf numFmtId="0" fontId="25" fillId="0" borderId="0" xfId="6" applyFont="1" applyAlignment="1">
      <alignment horizontal="left" vertical="top" wrapText="1"/>
    </xf>
    <xf numFmtId="0" fontId="6" fillId="3" borderId="0" xfId="0" applyFont="1" applyFill="1" applyAlignment="1">
      <alignment wrapText="1"/>
    </xf>
    <xf numFmtId="0" fontId="3" fillId="3" borderId="0" xfId="0" applyFont="1" applyFill="1" applyAlignment="1">
      <alignment wrapText="1"/>
    </xf>
    <xf numFmtId="0" fontId="31" fillId="0" borderId="0" xfId="0" applyFont="1" applyAlignment="1">
      <alignment wrapText="1"/>
    </xf>
    <xf numFmtId="168" fontId="42" fillId="2" borderId="5" xfId="0" applyNumberFormat="1" applyFont="1" applyFill="1" applyBorder="1" applyAlignment="1" applyProtection="1">
      <alignment horizontal="right" wrapText="1"/>
      <protection locked="0"/>
    </xf>
    <xf numFmtId="168" fontId="9" fillId="2" borderId="5" xfId="0" applyNumberFormat="1" applyFont="1" applyFill="1" applyBorder="1" applyAlignment="1" applyProtection="1">
      <alignment horizontal="right" wrapText="1"/>
      <protection locked="0"/>
    </xf>
    <xf numFmtId="0" fontId="9" fillId="2" borderId="5" xfId="0" applyFont="1" applyFill="1" applyBorder="1" applyAlignment="1" applyProtection="1">
      <alignment wrapText="1"/>
      <protection locked="0"/>
    </xf>
    <xf numFmtId="0" fontId="13" fillId="0" borderId="5" xfId="6" applyFont="1" applyBorder="1" applyAlignment="1">
      <alignment wrapText="1"/>
    </xf>
    <xf numFmtId="166" fontId="9" fillId="2" borderId="5" xfId="2" applyNumberFormat="1" applyFont="1" applyFill="1" applyBorder="1" applyAlignment="1" applyProtection="1">
      <alignment wrapText="1"/>
      <protection locked="0"/>
    </xf>
    <xf numFmtId="166" fontId="13" fillId="0" borderId="0" xfId="8" applyNumberFormat="1" applyFont="1" applyFill="1" applyBorder="1" applyAlignment="1" applyProtection="1">
      <alignment wrapText="1"/>
    </xf>
    <xf numFmtId="0" fontId="9" fillId="0" borderId="0" xfId="6" applyFont="1" applyAlignment="1">
      <alignment wrapText="1"/>
    </xf>
    <xf numFmtId="165" fontId="0" fillId="0" borderId="0" xfId="0" applyNumberFormat="1"/>
    <xf numFmtId="3" fontId="13" fillId="0" borderId="0" xfId="0" applyNumberFormat="1" applyFont="1" applyAlignment="1">
      <alignment horizontal="center" vertical="center" wrapText="1"/>
    </xf>
    <xf numFmtId="165" fontId="3" fillId="0" borderId="0" xfId="2" applyNumberFormat="1" applyFont="1" applyFill="1" applyBorder="1" applyProtection="1"/>
    <xf numFmtId="165" fontId="3" fillId="0" borderId="0" xfId="5" applyNumberFormat="1" applyFont="1"/>
    <xf numFmtId="0" fontId="7" fillId="2" borderId="0" xfId="14" applyFont="1" applyFill="1" applyProtection="1">
      <protection locked="0"/>
    </xf>
    <xf numFmtId="165" fontId="6" fillId="17" borderId="58" xfId="2" applyNumberFormat="1" applyFont="1" applyFill="1" applyBorder="1" applyProtection="1">
      <protection locked="0"/>
    </xf>
    <xf numFmtId="165" fontId="9" fillId="17" borderId="58" xfId="2" applyNumberFormat="1" applyFont="1" applyFill="1" applyBorder="1" applyProtection="1">
      <protection locked="0"/>
    </xf>
    <xf numFmtId="0" fontId="27" fillId="7" borderId="0" xfId="9" applyFont="1" applyFill="1" applyAlignment="1">
      <alignment horizontal="center" vertical="center" wrapText="1"/>
    </xf>
    <xf numFmtId="0" fontId="10" fillId="0" borderId="5" xfId="9" applyFont="1" applyBorder="1" applyAlignment="1">
      <alignment wrapText="1"/>
    </xf>
    <xf numFmtId="0" fontId="13" fillId="0" borderId="31" xfId="6" applyFont="1" applyBorder="1" applyAlignment="1">
      <alignment horizontal="center"/>
    </xf>
    <xf numFmtId="1" fontId="13" fillId="0" borderId="31" xfId="6" applyNumberFormat="1" applyFont="1" applyBorder="1" applyAlignment="1">
      <alignment horizontal="center" wrapText="1"/>
    </xf>
    <xf numFmtId="166" fontId="9" fillId="6" borderId="31" xfId="8" applyNumberFormat="1" applyFont="1" applyFill="1" applyBorder="1" applyProtection="1"/>
    <xf numFmtId="166" fontId="13" fillId="6" borderId="31" xfId="8" applyNumberFormat="1" applyFont="1" applyFill="1" applyBorder="1" applyProtection="1"/>
    <xf numFmtId="0" fontId="13" fillId="0" borderId="38" xfId="6" applyFont="1" applyBorder="1" applyAlignment="1">
      <alignment horizontal="center" wrapText="1"/>
    </xf>
    <xf numFmtId="1" fontId="13" fillId="6" borderId="57" xfId="6" applyNumberFormat="1" applyFont="1" applyFill="1" applyBorder="1" applyAlignment="1">
      <alignment horizontal="center" wrapText="1"/>
    </xf>
    <xf numFmtId="166" fontId="13" fillId="6" borderId="57" xfId="8" applyNumberFormat="1" applyFont="1" applyFill="1" applyBorder="1" applyProtection="1"/>
    <xf numFmtId="166" fontId="13" fillId="6" borderId="64" xfId="8" applyNumberFormat="1" applyFont="1" applyFill="1" applyBorder="1" applyProtection="1"/>
    <xf numFmtId="9" fontId="23" fillId="0" borderId="0" xfId="1" applyFont="1" applyBorder="1" applyAlignment="1" applyProtection="1">
      <alignment horizontal="center"/>
    </xf>
    <xf numFmtId="167" fontId="6" fillId="0" borderId="0" xfId="0" applyNumberFormat="1" applyFont="1"/>
    <xf numFmtId="3" fontId="9" fillId="0" borderId="0" xfId="0" applyNumberFormat="1" applyFont="1"/>
    <xf numFmtId="0" fontId="16" fillId="0" borderId="47" xfId="0" applyFont="1" applyBorder="1" applyAlignment="1">
      <alignment horizontal="center" vertical="center" wrapText="1"/>
    </xf>
    <xf numFmtId="9" fontId="48" fillId="4" borderId="0" xfId="6" applyNumberFormat="1" applyFont="1" applyFill="1"/>
    <xf numFmtId="0" fontId="10" fillId="2" borderId="6" xfId="0" applyFont="1" applyFill="1" applyBorder="1" applyAlignment="1" applyProtection="1">
      <alignment wrapText="1"/>
      <protection locked="0"/>
    </xf>
    <xf numFmtId="0" fontId="10" fillId="2" borderId="0" xfId="0" applyFont="1" applyFill="1" applyProtection="1">
      <protection locked="0"/>
    </xf>
    <xf numFmtId="0" fontId="9" fillId="6" borderId="31" xfId="0" applyFont="1" applyFill="1" applyBorder="1" applyAlignment="1">
      <alignment wrapText="1"/>
    </xf>
    <xf numFmtId="0" fontId="9" fillId="6" borderId="24" xfId="0" applyFont="1" applyFill="1" applyBorder="1" applyAlignment="1">
      <alignment wrapText="1"/>
    </xf>
    <xf numFmtId="0" fontId="9" fillId="6" borderId="40" xfId="0" applyFont="1" applyFill="1" applyBorder="1" applyAlignment="1">
      <alignment wrapText="1"/>
    </xf>
    <xf numFmtId="0" fontId="9" fillId="6" borderId="55" xfId="0" applyFont="1" applyFill="1" applyBorder="1" applyAlignment="1">
      <alignment wrapText="1"/>
    </xf>
    <xf numFmtId="0" fontId="13" fillId="6" borderId="31" xfId="0" applyFont="1" applyFill="1" applyBorder="1" applyAlignment="1">
      <alignment wrapText="1"/>
    </xf>
    <xf numFmtId="0" fontId="13" fillId="6" borderId="24" xfId="0" applyFont="1" applyFill="1" applyBorder="1" applyAlignment="1">
      <alignment wrapText="1"/>
    </xf>
    <xf numFmtId="0" fontId="3" fillId="0" borderId="8" xfId="0" applyFont="1" applyBorder="1" applyAlignment="1">
      <alignment horizontal="center" vertical="center" wrapText="1"/>
    </xf>
    <xf numFmtId="165" fontId="13" fillId="6" borderId="5" xfId="2" applyNumberFormat="1" applyFont="1" applyFill="1" applyBorder="1" applyAlignment="1" applyProtection="1">
      <alignment horizontal="center" vertical="center"/>
      <protection locked="0"/>
    </xf>
    <xf numFmtId="164" fontId="9" fillId="6" borderId="31" xfId="2" applyFont="1" applyFill="1" applyBorder="1" applyProtection="1"/>
    <xf numFmtId="165" fontId="6" fillId="6" borderId="31" xfId="2" applyNumberFormat="1" applyFont="1" applyFill="1" applyBorder="1" applyProtection="1"/>
    <xf numFmtId="165" fontId="9" fillId="6" borderId="31" xfId="2" applyNumberFormat="1" applyFont="1" applyFill="1" applyBorder="1" applyProtection="1"/>
    <xf numFmtId="165" fontId="9" fillId="6" borderId="40" xfId="2" applyNumberFormat="1" applyFont="1" applyFill="1" applyBorder="1" applyProtection="1"/>
    <xf numFmtId="164" fontId="9" fillId="6" borderId="47" xfId="2" applyFont="1" applyFill="1" applyBorder="1" applyProtection="1"/>
    <xf numFmtId="164" fontId="9" fillId="6" borderId="66" xfId="2" applyFont="1" applyFill="1" applyBorder="1" applyProtection="1"/>
    <xf numFmtId="164" fontId="13" fillId="6" borderId="38" xfId="2" applyFont="1" applyFill="1" applyBorder="1" applyProtection="1"/>
    <xf numFmtId="165" fontId="13" fillId="6" borderId="57" xfId="2" applyNumberFormat="1" applyFont="1" applyFill="1" applyBorder="1" applyProtection="1"/>
    <xf numFmtId="165" fontId="13" fillId="6" borderId="64" xfId="2" applyNumberFormat="1" applyFont="1" applyFill="1" applyBorder="1" applyProtection="1"/>
    <xf numFmtId="165" fontId="0" fillId="0" borderId="0" xfId="2" applyNumberFormat="1" applyFont="1" applyProtection="1"/>
    <xf numFmtId="0" fontId="31" fillId="0" borderId="4" xfId="0" applyFont="1" applyBorder="1"/>
    <xf numFmtId="0" fontId="31" fillId="0" borderId="42" xfId="0" applyFont="1" applyBorder="1"/>
    <xf numFmtId="0" fontId="3" fillId="7" borderId="38" xfId="0" applyFont="1" applyFill="1" applyBorder="1" applyAlignment="1">
      <alignment horizontal="center" vertical="center"/>
    </xf>
    <xf numFmtId="0" fontId="3" fillId="7" borderId="5" xfId="0" applyFont="1" applyFill="1" applyBorder="1" applyAlignment="1">
      <alignment horizontal="center"/>
    </xf>
    <xf numFmtId="0" fontId="10" fillId="12" borderId="1" xfId="0" applyFont="1" applyFill="1" applyBorder="1" applyAlignment="1">
      <alignment horizontal="center"/>
    </xf>
    <xf numFmtId="0" fontId="10" fillId="12" borderId="31" xfId="0" applyFont="1" applyFill="1" applyBorder="1" applyAlignment="1">
      <alignment horizontal="center"/>
    </xf>
    <xf numFmtId="0" fontId="10" fillId="12" borderId="3" xfId="0" applyFont="1" applyFill="1" applyBorder="1" applyAlignment="1">
      <alignment horizontal="center"/>
    </xf>
    <xf numFmtId="0" fontId="10" fillId="12" borderId="24" xfId="0" applyFont="1" applyFill="1" applyBorder="1" applyAlignment="1">
      <alignment horizontal="center"/>
    </xf>
    <xf numFmtId="0" fontId="10" fillId="12" borderId="46" xfId="0" applyFont="1" applyFill="1" applyBorder="1" applyAlignment="1">
      <alignment horizontal="center"/>
    </xf>
    <xf numFmtId="3" fontId="6" fillId="18" borderId="59" xfId="0" applyNumberFormat="1" applyFont="1" applyFill="1" applyBorder="1" applyAlignment="1">
      <alignment horizontal="right"/>
    </xf>
    <xf numFmtId="3" fontId="6" fillId="18" borderId="60" xfId="0" applyNumberFormat="1" applyFont="1" applyFill="1" applyBorder="1" applyAlignment="1">
      <alignment horizontal="right"/>
    </xf>
    <xf numFmtId="3" fontId="3" fillId="18" borderId="63" xfId="0" applyNumberFormat="1" applyFont="1" applyFill="1" applyBorder="1" applyAlignment="1">
      <alignment horizontal="right"/>
    </xf>
    <xf numFmtId="3" fontId="6" fillId="18" borderId="45" xfId="0" applyNumberFormat="1" applyFont="1" applyFill="1" applyBorder="1" applyAlignment="1">
      <alignment horizontal="right"/>
    </xf>
    <xf numFmtId="3" fontId="6" fillId="18" borderId="61" xfId="0" applyNumberFormat="1" applyFont="1" applyFill="1" applyBorder="1" applyAlignment="1">
      <alignment horizontal="right"/>
    </xf>
    <xf numFmtId="0" fontId="10" fillId="8" borderId="3" xfId="0" applyFont="1" applyFill="1" applyBorder="1"/>
    <xf numFmtId="3" fontId="10" fillId="8" borderId="3" xfId="0" applyNumberFormat="1" applyFont="1" applyFill="1" applyBorder="1" applyAlignment="1">
      <alignment horizontal="right"/>
    </xf>
    <xf numFmtId="165" fontId="3" fillId="0" borderId="0" xfId="2" applyNumberFormat="1" applyFont="1" applyProtection="1"/>
    <xf numFmtId="0" fontId="22" fillId="0" borderId="0" xfId="0" applyFont="1" applyAlignment="1">
      <alignment horizontal="right"/>
    </xf>
    <xf numFmtId="0" fontId="33" fillId="0" borderId="0" xfId="0" applyFont="1" applyAlignment="1">
      <alignment wrapText="1"/>
    </xf>
    <xf numFmtId="0" fontId="6" fillId="17" borderId="44" xfId="0" applyFont="1" applyFill="1" applyBorder="1" applyAlignment="1" applyProtection="1">
      <alignment wrapText="1"/>
      <protection locked="0"/>
    </xf>
    <xf numFmtId="0" fontId="10" fillId="8" borderId="3" xfId="0" applyFont="1" applyFill="1" applyBorder="1" applyAlignment="1">
      <alignment wrapText="1"/>
    </xf>
    <xf numFmtId="167" fontId="13" fillId="6" borderId="67" xfId="2" applyNumberFormat="1" applyFont="1" applyFill="1" applyBorder="1" applyProtection="1"/>
    <xf numFmtId="3" fontId="6" fillId="2" borderId="23" xfId="0" applyNumberFormat="1" applyFont="1" applyFill="1" applyBorder="1" applyProtection="1">
      <protection locked="0"/>
    </xf>
    <xf numFmtId="167" fontId="9" fillId="7" borderId="23" xfId="0" applyNumberFormat="1" applyFont="1" applyFill="1" applyBorder="1"/>
    <xf numFmtId="167" fontId="9" fillId="7" borderId="5" xfId="0" applyNumberFormat="1" applyFont="1" applyFill="1" applyBorder="1"/>
    <xf numFmtId="0" fontId="31" fillId="0" borderId="0" xfId="0" applyFont="1" applyAlignment="1">
      <alignment horizontal="left" vertical="center"/>
    </xf>
    <xf numFmtId="0" fontId="6" fillId="4" borderId="0" xfId="0" applyFont="1" applyFill="1" applyAlignment="1">
      <alignment horizontal="left"/>
    </xf>
    <xf numFmtId="165" fontId="6" fillId="0" borderId="0" xfId="0" applyNumberFormat="1" applyFont="1"/>
    <xf numFmtId="9" fontId="6" fillId="0" borderId="0" xfId="1" applyFont="1" applyProtection="1"/>
    <xf numFmtId="0" fontId="0" fillId="2" borderId="0" xfId="0" applyFill="1" applyProtection="1">
      <protection locked="0"/>
    </xf>
    <xf numFmtId="0" fontId="0" fillId="2" borderId="2" xfId="0" applyFill="1" applyBorder="1" applyProtection="1">
      <protection locked="0"/>
    </xf>
    <xf numFmtId="166" fontId="9" fillId="0" borderId="0" xfId="0" applyNumberFormat="1" applyFont="1"/>
    <xf numFmtId="0" fontId="28" fillId="0" borderId="5" xfId="0" applyFont="1" applyBorder="1"/>
    <xf numFmtId="0" fontId="9" fillId="6" borderId="33" xfId="0" applyFont="1" applyFill="1" applyBorder="1" applyAlignment="1">
      <alignment wrapText="1"/>
    </xf>
    <xf numFmtId="3" fontId="6" fillId="0" borderId="4" xfId="0" applyNumberFormat="1" applyFont="1" applyBorder="1"/>
    <xf numFmtId="0" fontId="6" fillId="0" borderId="12" xfId="0" applyFont="1" applyBorder="1"/>
    <xf numFmtId="0" fontId="3" fillId="0" borderId="35" xfId="0" applyFont="1" applyBorder="1" applyAlignment="1">
      <alignment wrapText="1"/>
    </xf>
    <xf numFmtId="0" fontId="3" fillId="0" borderId="35" xfId="0" applyFont="1" applyBorder="1"/>
    <xf numFmtId="3" fontId="3" fillId="0" borderId="35" xfId="0" applyNumberFormat="1" applyFont="1" applyBorder="1"/>
    <xf numFmtId="0" fontId="10" fillId="4" borderId="0" xfId="0" applyFont="1" applyFill="1"/>
    <xf numFmtId="0" fontId="0" fillId="4" borderId="0" xfId="0" applyFill="1" applyAlignment="1">
      <alignment wrapText="1"/>
    </xf>
    <xf numFmtId="0" fontId="0" fillId="4" borderId="0" xfId="0" applyFill="1"/>
    <xf numFmtId="9" fontId="31" fillId="0" borderId="0" xfId="1" applyFont="1" applyProtection="1"/>
    <xf numFmtId="165" fontId="7" fillId="3" borderId="0" xfId="5" applyNumberFormat="1" applyFont="1" applyFill="1"/>
    <xf numFmtId="0" fontId="40" fillId="12" borderId="24" xfId="0" applyFont="1" applyFill="1" applyBorder="1" applyAlignment="1">
      <alignment horizontal="left" vertical="center"/>
    </xf>
    <xf numFmtId="0" fontId="35" fillId="8" borderId="31" xfId="0" applyFont="1" applyFill="1" applyBorder="1" applyAlignment="1">
      <alignment horizontal="center" vertical="center"/>
    </xf>
    <xf numFmtId="0" fontId="27" fillId="7" borderId="5" xfId="9" applyFont="1" applyFill="1" applyBorder="1" applyAlignment="1">
      <alignment horizontal="center" vertical="center" wrapText="1"/>
    </xf>
    <xf numFmtId="0" fontId="27" fillId="16" borderId="5" xfId="9" applyFont="1" applyFill="1" applyBorder="1" applyAlignment="1">
      <alignment horizontal="center" vertical="center"/>
    </xf>
    <xf numFmtId="0" fontId="27" fillId="16" borderId="5" xfId="9" applyFont="1" applyFill="1" applyBorder="1" applyAlignment="1">
      <alignment horizontal="center"/>
    </xf>
    <xf numFmtId="0" fontId="27" fillId="0" borderId="31" xfId="9" applyFont="1" applyBorder="1" applyAlignment="1">
      <alignment horizontal="center" wrapText="1"/>
    </xf>
    <xf numFmtId="0" fontId="27" fillId="0" borderId="24" xfId="9" applyFont="1" applyBorder="1" applyAlignment="1">
      <alignment horizontal="center" wrapText="1"/>
    </xf>
    <xf numFmtId="0" fontId="27" fillId="23" borderId="5" xfId="0" applyFont="1" applyFill="1" applyBorder="1" applyAlignment="1">
      <alignment horizontal="center" vertical="center"/>
    </xf>
    <xf numFmtId="0" fontId="27" fillId="25" borderId="5" xfId="0" applyFont="1" applyFill="1" applyBorder="1" applyAlignment="1">
      <alignment horizontal="center" vertical="center"/>
    </xf>
    <xf numFmtId="0" fontId="35" fillId="2" borderId="5" xfId="0" applyFont="1" applyFill="1" applyBorder="1" applyAlignment="1">
      <alignment horizontal="center"/>
    </xf>
    <xf numFmtId="0" fontId="40" fillId="17" borderId="5" xfId="0" applyFont="1" applyFill="1" applyBorder="1" applyAlignment="1">
      <alignment horizontal="left" vertical="center"/>
    </xf>
    <xf numFmtId="0" fontId="36" fillId="17" borderId="5" xfId="0" applyFont="1" applyFill="1" applyBorder="1" applyAlignment="1">
      <alignment vertical="center" wrapText="1"/>
    </xf>
    <xf numFmtId="0" fontId="36" fillId="17" borderId="5" xfId="0" applyFont="1" applyFill="1" applyBorder="1" applyAlignment="1">
      <alignment vertical="center"/>
    </xf>
    <xf numFmtId="0" fontId="31" fillId="2" borderId="5" xfId="0" applyFont="1" applyFill="1" applyBorder="1"/>
    <xf numFmtId="0" fontId="35" fillId="17" borderId="5" xfId="0" applyFont="1" applyFill="1" applyBorder="1" applyAlignment="1">
      <alignment vertical="center"/>
    </xf>
    <xf numFmtId="0" fontId="3" fillId="6" borderId="48" xfId="5" applyFont="1" applyFill="1" applyBorder="1"/>
    <xf numFmtId="0" fontId="6" fillId="6" borderId="42" xfId="5" applyFill="1" applyBorder="1"/>
    <xf numFmtId="0" fontId="6" fillId="6" borderId="49" xfId="5" applyFill="1" applyBorder="1"/>
    <xf numFmtId="0" fontId="6" fillId="6" borderId="6" xfId="5" applyFill="1" applyBorder="1"/>
    <xf numFmtId="0" fontId="6" fillId="6" borderId="0" xfId="5" applyFill="1"/>
    <xf numFmtId="9" fontId="6" fillId="6" borderId="0" xfId="1" applyFill="1" applyBorder="1" applyProtection="1"/>
    <xf numFmtId="9" fontId="6" fillId="6" borderId="68" xfId="1" applyFill="1" applyBorder="1" applyProtection="1"/>
    <xf numFmtId="0" fontId="6" fillId="6" borderId="54" xfId="5" applyFill="1" applyBorder="1"/>
    <xf numFmtId="0" fontId="6" fillId="6" borderId="4" xfId="5" applyFill="1" applyBorder="1"/>
    <xf numFmtId="9" fontId="6" fillId="6" borderId="4" xfId="1" applyFill="1" applyBorder="1" applyProtection="1"/>
    <xf numFmtId="9" fontId="6" fillId="6" borderId="69" xfId="1" applyFill="1" applyBorder="1" applyProtection="1"/>
    <xf numFmtId="3" fontId="6" fillId="4" borderId="0" xfId="0" applyNumberFormat="1" applyFont="1" applyFill="1"/>
    <xf numFmtId="0" fontId="3" fillId="0" borderId="0" xfId="0" applyFont="1" applyAlignment="1">
      <alignment horizontal="center" wrapText="1"/>
    </xf>
    <xf numFmtId="0" fontId="9" fillId="17" borderId="58" xfId="0" applyFont="1" applyFill="1" applyBorder="1" applyAlignment="1" applyProtection="1">
      <alignment wrapText="1"/>
      <protection locked="0"/>
    </xf>
    <xf numFmtId="0" fontId="6" fillId="17" borderId="58" xfId="0" applyFont="1" applyFill="1" applyBorder="1" applyAlignment="1" applyProtection="1">
      <alignment wrapText="1"/>
      <protection locked="0"/>
    </xf>
    <xf numFmtId="0" fontId="27" fillId="0" borderId="31" xfId="9" applyFont="1" applyBorder="1" applyAlignment="1">
      <alignment horizontal="justify" vertical="center" wrapText="1"/>
    </xf>
    <xf numFmtId="0" fontId="36" fillId="2" borderId="31" xfId="9" applyFont="1" applyFill="1" applyBorder="1" applyAlignment="1" applyProtection="1">
      <alignment horizontal="center" wrapText="1"/>
      <protection locked="0"/>
    </xf>
    <xf numFmtId="0" fontId="27" fillId="4" borderId="29" xfId="9" applyFont="1" applyFill="1" applyBorder="1" applyAlignment="1">
      <alignment horizontal="center" vertical="center" wrapText="1"/>
    </xf>
    <xf numFmtId="0" fontId="27" fillId="4" borderId="30" xfId="9" applyFont="1" applyFill="1" applyBorder="1" applyAlignment="1">
      <alignment horizontal="center" vertical="center" wrapText="1"/>
    </xf>
    <xf numFmtId="0" fontId="13" fillId="24" borderId="25" xfId="0" applyFont="1" applyFill="1" applyBorder="1" applyAlignment="1">
      <alignment horizontal="center" vertical="center" wrapText="1"/>
    </xf>
    <xf numFmtId="9" fontId="23" fillId="0" borderId="0" xfId="1" applyFont="1" applyProtection="1"/>
    <xf numFmtId="9" fontId="23" fillId="0" borderId="0" xfId="1" applyFont="1" applyAlignment="1" applyProtection="1">
      <alignment vertical="top"/>
    </xf>
    <xf numFmtId="9" fontId="13" fillId="24" borderId="25" xfId="1" applyFont="1" applyFill="1" applyBorder="1" applyAlignment="1" applyProtection="1">
      <alignment horizontal="center" vertical="center" wrapText="1"/>
    </xf>
    <xf numFmtId="9" fontId="9" fillId="0" borderId="0" xfId="1" applyFont="1" applyProtection="1"/>
    <xf numFmtId="9" fontId="9" fillId="0" borderId="0" xfId="1" applyFont="1" applyFill="1" applyBorder="1" applyProtection="1"/>
    <xf numFmtId="0" fontId="6" fillId="24" borderId="50" xfId="0" applyFont="1" applyFill="1" applyBorder="1"/>
    <xf numFmtId="9" fontId="6" fillId="24" borderId="50" xfId="1" applyFont="1" applyFill="1" applyBorder="1" applyAlignment="1" applyProtection="1"/>
    <xf numFmtId="9" fontId="9" fillId="24" borderId="25" xfId="1" applyFont="1" applyFill="1" applyBorder="1" applyProtection="1"/>
    <xf numFmtId="3" fontId="7" fillId="3" borderId="0" xfId="0" applyNumberFormat="1" applyFont="1" applyFill="1" applyAlignment="1">
      <alignment horizontal="left"/>
    </xf>
    <xf numFmtId="0" fontId="9" fillId="6" borderId="3" xfId="0" applyFont="1" applyFill="1" applyBorder="1" applyAlignment="1">
      <alignment wrapText="1"/>
    </xf>
    <xf numFmtId="0" fontId="13" fillId="6" borderId="3" xfId="0" applyFont="1" applyFill="1" applyBorder="1" applyAlignment="1">
      <alignment wrapText="1"/>
    </xf>
    <xf numFmtId="0" fontId="9" fillId="6" borderId="1" xfId="0" applyFont="1" applyFill="1" applyBorder="1" applyAlignment="1">
      <alignment wrapText="1"/>
    </xf>
    <xf numFmtId="0" fontId="9" fillId="6" borderId="20" xfId="0" applyFont="1" applyFill="1" applyBorder="1" applyAlignment="1">
      <alignment wrapText="1"/>
    </xf>
    <xf numFmtId="0" fontId="3" fillId="4" borderId="21" xfId="0" applyFont="1" applyFill="1" applyBorder="1" applyAlignment="1">
      <alignment horizontal="center" vertical="center" wrapText="1"/>
    </xf>
    <xf numFmtId="0" fontId="12" fillId="24" borderId="12" xfId="0" applyFont="1" applyFill="1" applyBorder="1" applyAlignment="1">
      <alignment horizontal="left" vertical="center" wrapText="1"/>
    </xf>
    <xf numFmtId="0" fontId="38" fillId="24" borderId="5" xfId="0" applyFont="1" applyFill="1" applyBorder="1" applyAlignment="1" applyProtection="1">
      <alignment horizontal="left" vertical="center" wrapText="1"/>
      <protection locked="0"/>
    </xf>
    <xf numFmtId="0" fontId="11" fillId="24" borderId="5" xfId="0" applyFont="1" applyFill="1" applyBorder="1" applyAlignment="1" applyProtection="1">
      <alignment horizontal="left" vertical="center" wrapText="1"/>
      <protection locked="0"/>
    </xf>
    <xf numFmtId="165" fontId="15" fillId="24" borderId="5" xfId="2" applyNumberFormat="1" applyFont="1" applyFill="1" applyBorder="1" applyAlignment="1" applyProtection="1">
      <alignment horizontal="right" wrapText="1"/>
    </xf>
    <xf numFmtId="0" fontId="13" fillId="24" borderId="5" xfId="0" applyFont="1" applyFill="1" applyBorder="1" applyAlignment="1">
      <alignment horizontal="center" vertical="center" wrapText="1"/>
    </xf>
    <xf numFmtId="168" fontId="6" fillId="24" borderId="5" xfId="0" applyNumberFormat="1" applyFont="1" applyFill="1" applyBorder="1" applyAlignment="1" applyProtection="1">
      <alignment horizontal="left" wrapText="1"/>
      <protection locked="0"/>
    </xf>
    <xf numFmtId="168" fontId="42" fillId="24" borderId="5" xfId="0" applyNumberFormat="1" applyFont="1" applyFill="1" applyBorder="1" applyAlignment="1" applyProtection="1">
      <alignment horizontal="right" wrapText="1"/>
      <protection locked="0"/>
    </xf>
    <xf numFmtId="168" fontId="9" fillId="24" borderId="5" xfId="0" applyNumberFormat="1" applyFont="1" applyFill="1" applyBorder="1" applyAlignment="1" applyProtection="1">
      <alignment horizontal="right" wrapText="1"/>
      <protection locked="0"/>
    </xf>
    <xf numFmtId="0" fontId="9" fillId="24" borderId="5" xfId="0" applyFont="1" applyFill="1" applyBorder="1" applyAlignment="1" applyProtection="1">
      <alignment wrapText="1"/>
      <protection locked="0"/>
    </xf>
    <xf numFmtId="166" fontId="9" fillId="24" borderId="5" xfId="8" applyNumberFormat="1" applyFont="1" applyFill="1" applyBorder="1" applyAlignment="1" applyProtection="1">
      <alignment wrapText="1"/>
      <protection locked="0"/>
    </xf>
    <xf numFmtId="166" fontId="9" fillId="24" borderId="5" xfId="2" applyNumberFormat="1" applyFont="1" applyFill="1" applyBorder="1" applyAlignment="1" applyProtection="1">
      <alignment wrapText="1"/>
      <protection locked="0"/>
    </xf>
    <xf numFmtId="3" fontId="26" fillId="0" borderId="0" xfId="6" applyNumberFormat="1" applyFont="1" applyAlignment="1">
      <alignment horizontal="left" wrapText="1"/>
    </xf>
    <xf numFmtId="9" fontId="41" fillId="0" borderId="0" xfId="1" applyFont="1" applyFill="1" applyAlignment="1" applyProtection="1">
      <alignment horizontal="left" wrapText="1"/>
    </xf>
    <xf numFmtId="3" fontId="13" fillId="3" borderId="42" xfId="0" applyNumberFormat="1" applyFont="1" applyFill="1" applyBorder="1" applyAlignment="1">
      <alignment horizontal="center" vertical="center" wrapText="1"/>
    </xf>
    <xf numFmtId="3" fontId="13" fillId="21" borderId="42" xfId="0" applyNumberFormat="1" applyFont="1" applyFill="1" applyBorder="1" applyAlignment="1">
      <alignment horizontal="center" vertical="center" wrapText="1"/>
    </xf>
    <xf numFmtId="165" fontId="6" fillId="2" borderId="5" xfId="2" applyNumberFormat="1" applyFont="1" applyFill="1" applyBorder="1" applyAlignment="1" applyProtection="1">
      <protection locked="0"/>
    </xf>
    <xf numFmtId="3" fontId="6" fillId="2" borderId="5" xfId="5" applyNumberFormat="1" applyFill="1" applyBorder="1" applyProtection="1">
      <protection locked="0"/>
    </xf>
    <xf numFmtId="3" fontId="13" fillId="26" borderId="42" xfId="0" applyNumberFormat="1" applyFont="1" applyFill="1" applyBorder="1" applyAlignment="1">
      <alignment horizontal="center" vertical="center" wrapText="1"/>
    </xf>
    <xf numFmtId="0" fontId="33" fillId="0" borderId="0" xfId="0" applyFont="1" applyAlignment="1">
      <alignment horizontal="center"/>
    </xf>
    <xf numFmtId="0" fontId="33" fillId="0" borderId="0" xfId="0" applyFont="1" applyAlignment="1">
      <alignment horizontal="center" wrapText="1"/>
    </xf>
    <xf numFmtId="3" fontId="6" fillId="15" borderId="0" xfId="0" applyNumberFormat="1" applyFont="1" applyFill="1"/>
    <xf numFmtId="0" fontId="19" fillId="0" borderId="0" xfId="0" applyFont="1" applyAlignment="1">
      <alignment horizontal="left"/>
    </xf>
    <xf numFmtId="0" fontId="19" fillId="0" borderId="0" xfId="0" applyFont="1" applyAlignment="1">
      <alignment wrapText="1"/>
    </xf>
    <xf numFmtId="3" fontId="13" fillId="27" borderId="42" xfId="0" applyNumberFormat="1" applyFont="1" applyFill="1" applyBorder="1" applyAlignment="1">
      <alignment horizontal="center" vertical="center" wrapText="1"/>
    </xf>
    <xf numFmtId="3" fontId="13" fillId="28" borderId="42" xfId="0" applyNumberFormat="1" applyFont="1" applyFill="1" applyBorder="1" applyAlignment="1">
      <alignment horizontal="center" vertical="center" wrapText="1"/>
    </xf>
    <xf numFmtId="3" fontId="13" fillId="29" borderId="42" xfId="0" applyNumberFormat="1" applyFont="1" applyFill="1" applyBorder="1" applyAlignment="1">
      <alignment horizontal="center" vertical="center" wrapText="1"/>
    </xf>
    <xf numFmtId="3" fontId="13" fillId="6" borderId="42" xfId="0" applyNumberFormat="1" applyFont="1" applyFill="1" applyBorder="1" applyAlignment="1">
      <alignment vertical="center" wrapText="1"/>
    </xf>
    <xf numFmtId="3" fontId="13" fillId="13" borderId="42" xfId="0" applyNumberFormat="1" applyFont="1" applyFill="1" applyBorder="1" applyAlignment="1">
      <alignment horizontal="center" vertical="center" wrapText="1"/>
    </xf>
    <xf numFmtId="3" fontId="13" fillId="30" borderId="42" xfId="0" applyNumberFormat="1" applyFont="1" applyFill="1" applyBorder="1" applyAlignment="1">
      <alignment horizontal="center" vertical="center" wrapText="1"/>
    </xf>
    <xf numFmtId="0" fontId="3" fillId="21" borderId="8" xfId="0" applyFont="1" applyFill="1" applyBorder="1" applyAlignment="1">
      <alignment horizontal="center" vertical="center" wrapText="1"/>
    </xf>
    <xf numFmtId="0" fontId="3" fillId="32" borderId="8" xfId="0" applyFont="1" applyFill="1" applyBorder="1" applyAlignment="1">
      <alignment horizontal="center" vertical="center" wrapText="1"/>
    </xf>
    <xf numFmtId="0" fontId="3" fillId="28" borderId="8" xfId="0" applyFont="1" applyFill="1" applyBorder="1" applyAlignment="1">
      <alignment horizontal="center" vertical="center" wrapText="1"/>
    </xf>
    <xf numFmtId="0" fontId="3" fillId="29" borderId="8" xfId="0" applyFont="1" applyFill="1" applyBorder="1" applyAlignment="1">
      <alignment horizontal="center" vertical="center" wrapText="1"/>
    </xf>
    <xf numFmtId="0" fontId="3" fillId="26" borderId="8" xfId="0" applyFont="1" applyFill="1" applyBorder="1" applyAlignment="1">
      <alignment horizontal="center" vertical="center" wrapText="1"/>
    </xf>
    <xf numFmtId="0" fontId="22" fillId="26" borderId="0" xfId="0" applyFont="1" applyFill="1"/>
    <xf numFmtId="0" fontId="33" fillId="26" borderId="0" xfId="0" applyFont="1" applyFill="1"/>
    <xf numFmtId="0" fontId="0" fillId="26" borderId="0" xfId="0" applyFill="1"/>
    <xf numFmtId="0" fontId="22" fillId="29" borderId="0" xfId="0" applyFont="1" applyFill="1"/>
    <xf numFmtId="0" fontId="33" fillId="29" borderId="0" xfId="0" applyFont="1" applyFill="1"/>
    <xf numFmtId="0" fontId="0" fillId="29" borderId="0" xfId="0" applyFill="1"/>
    <xf numFmtId="0" fontId="22" fillId="28" borderId="0" xfId="0" applyFont="1" applyFill="1"/>
    <xf numFmtId="0" fontId="33" fillId="28" borderId="0" xfId="0" applyFont="1" applyFill="1"/>
    <xf numFmtId="0" fontId="0" fillId="28" borderId="0" xfId="0" applyFill="1"/>
    <xf numFmtId="0" fontId="22" fillId="13" borderId="0" xfId="0" applyFont="1" applyFill="1"/>
    <xf numFmtId="0" fontId="33" fillId="13" borderId="0" xfId="0" applyFont="1" applyFill="1"/>
    <xf numFmtId="0" fontId="0" fillId="13" borderId="0" xfId="0" applyFill="1"/>
    <xf numFmtId="3" fontId="13" fillId="32" borderId="5" xfId="0" applyNumberFormat="1" applyFont="1" applyFill="1" applyBorder="1" applyAlignment="1">
      <alignment horizontal="center" wrapText="1"/>
    </xf>
    <xf numFmtId="3" fontId="13" fillId="28" borderId="5" xfId="0" applyNumberFormat="1" applyFont="1" applyFill="1" applyBorder="1" applyAlignment="1">
      <alignment horizontal="center" wrapText="1"/>
    </xf>
    <xf numFmtId="3" fontId="13" fillId="29" borderId="5" xfId="0" applyNumberFormat="1" applyFont="1" applyFill="1" applyBorder="1" applyAlignment="1">
      <alignment horizontal="center" wrapText="1"/>
    </xf>
    <xf numFmtId="3" fontId="13" fillId="26" borderId="5" xfId="0" applyNumberFormat="1" applyFont="1" applyFill="1" applyBorder="1" applyAlignment="1">
      <alignment horizontal="center" wrapText="1"/>
    </xf>
    <xf numFmtId="3" fontId="13" fillId="4" borderId="5" xfId="0" applyNumberFormat="1" applyFont="1" applyFill="1" applyBorder="1" applyAlignment="1">
      <alignment horizontal="center" wrapText="1"/>
    </xf>
    <xf numFmtId="3" fontId="13" fillId="13" borderId="5" xfId="0" applyNumberFormat="1" applyFont="1" applyFill="1" applyBorder="1" applyAlignment="1">
      <alignment horizontal="center" wrapText="1"/>
    </xf>
    <xf numFmtId="0" fontId="23" fillId="0" borderId="0" xfId="6" applyFont="1" applyAlignment="1">
      <alignment horizontal="center"/>
    </xf>
    <xf numFmtId="9" fontId="9" fillId="0" borderId="0" xfId="1" applyFont="1" applyAlignment="1" applyProtection="1">
      <alignment horizontal="right"/>
    </xf>
    <xf numFmtId="3" fontId="6" fillId="2" borderId="5" xfId="0" applyNumberFormat="1" applyFont="1" applyFill="1" applyBorder="1" applyProtection="1">
      <protection locked="0"/>
    </xf>
    <xf numFmtId="3" fontId="9" fillId="2" borderId="5" xfId="0" applyNumberFormat="1" applyFont="1" applyFill="1" applyBorder="1" applyProtection="1">
      <protection locked="0"/>
    </xf>
    <xf numFmtId="9" fontId="13" fillId="2" borderId="27" xfId="1" applyFont="1" applyFill="1" applyBorder="1" applyProtection="1"/>
    <xf numFmtId="165" fontId="9" fillId="2" borderId="5" xfId="2" applyNumberFormat="1" applyFont="1" applyFill="1" applyBorder="1" applyProtection="1">
      <protection locked="0"/>
    </xf>
    <xf numFmtId="0" fontId="3" fillId="6" borderId="50" xfId="0" applyFont="1" applyFill="1" applyBorder="1" applyAlignment="1">
      <alignment horizontal="right"/>
    </xf>
    <xf numFmtId="168" fontId="13" fillId="6" borderId="12" xfId="0" applyNumberFormat="1" applyFont="1" applyFill="1" applyBorder="1" applyAlignment="1">
      <alignment horizontal="center" vertical="top" wrapText="1"/>
    </xf>
    <xf numFmtId="165" fontId="6" fillId="2" borderId="5" xfId="2" applyNumberFormat="1" applyFont="1" applyFill="1" applyBorder="1" applyAlignment="1" applyProtection="1">
      <alignment horizontal="center"/>
      <protection locked="0"/>
    </xf>
    <xf numFmtId="3" fontId="6" fillId="0" borderId="0" xfId="5" applyNumberFormat="1" applyAlignment="1">
      <alignment horizontal="center"/>
    </xf>
    <xf numFmtId="3" fontId="13" fillId="6" borderId="42" xfId="0" applyNumberFormat="1" applyFont="1" applyFill="1" applyBorder="1" applyAlignment="1">
      <alignment horizontal="center" vertical="center" wrapText="1"/>
    </xf>
    <xf numFmtId="3" fontId="6" fillId="2" borderId="5" xfId="5" applyNumberFormat="1" applyFill="1" applyBorder="1" applyAlignment="1" applyProtection="1">
      <alignment horizontal="center"/>
      <protection locked="0"/>
    </xf>
    <xf numFmtId="0" fontId="3" fillId="7" borderId="24" xfId="0" applyFont="1" applyFill="1" applyBorder="1" applyAlignment="1">
      <alignment horizontal="center"/>
    </xf>
    <xf numFmtId="9" fontId="9" fillId="0" borderId="0" xfId="1" applyFont="1" applyFill="1" applyProtection="1"/>
    <xf numFmtId="9" fontId="13" fillId="6" borderId="25" xfId="1" applyFont="1" applyFill="1" applyBorder="1" applyProtection="1"/>
    <xf numFmtId="0" fontId="3" fillId="0" borderId="0" xfId="0" applyFont="1" applyAlignment="1">
      <alignment vertical="top" wrapText="1"/>
    </xf>
    <xf numFmtId="0" fontId="40" fillId="0" borderId="1" xfId="0" applyFont="1" applyBorder="1" applyAlignment="1">
      <alignment horizontal="center" vertical="center"/>
    </xf>
    <xf numFmtId="0" fontId="40" fillId="0" borderId="0" xfId="0" applyFont="1" applyAlignment="1">
      <alignment horizontal="center" vertical="center"/>
    </xf>
    <xf numFmtId="0" fontId="40" fillId="0" borderId="34" xfId="0" applyFont="1" applyBorder="1" applyAlignment="1">
      <alignment horizontal="center" vertical="center"/>
    </xf>
    <xf numFmtId="0" fontId="40" fillId="0" borderId="2" xfId="0" applyFont="1" applyBorder="1" applyAlignment="1">
      <alignment horizontal="center" vertical="center"/>
    </xf>
    <xf numFmtId="0" fontId="40" fillId="0" borderId="3" xfId="0" applyFont="1" applyBorder="1" applyAlignment="1">
      <alignment horizontal="left" vertical="center" wrapText="1"/>
    </xf>
    <xf numFmtId="0" fontId="31" fillId="0" borderId="24" xfId="0" applyFont="1" applyBorder="1" applyAlignment="1">
      <alignment horizontal="left" vertical="center" wrapText="1"/>
    </xf>
    <xf numFmtId="0" fontId="31" fillId="0" borderId="24" xfId="0" applyFont="1" applyBorder="1" applyAlignment="1">
      <alignment horizontal="left" vertical="center"/>
    </xf>
    <xf numFmtId="0" fontId="35" fillId="0" borderId="24" xfId="0" applyFont="1" applyBorder="1" applyAlignment="1">
      <alignment horizontal="left" vertical="center" wrapText="1"/>
    </xf>
    <xf numFmtId="0" fontId="40" fillId="0" borderId="1" xfId="0" applyFont="1" applyBorder="1" applyAlignment="1">
      <alignment horizontal="left" vertical="center" wrapText="1"/>
    </xf>
    <xf numFmtId="0" fontId="40" fillId="0" borderId="2" xfId="0" applyFont="1" applyBorder="1" applyAlignment="1">
      <alignment horizontal="left" vertical="center" wrapText="1"/>
    </xf>
    <xf numFmtId="0" fontId="31" fillId="0" borderId="24" xfId="0" applyFont="1" applyBorder="1"/>
    <xf numFmtId="0" fontId="10" fillId="0" borderId="2" xfId="0" applyFont="1" applyBorder="1"/>
    <xf numFmtId="0" fontId="36" fillId="0" borderId="0" xfId="0" applyFont="1" applyAlignment="1">
      <alignment horizontal="center"/>
    </xf>
    <xf numFmtId="0" fontId="17" fillId="0" borderId="40" xfId="0" applyFont="1" applyBorder="1"/>
    <xf numFmtId="3" fontId="17" fillId="0" borderId="20" xfId="0" applyNumberFormat="1" applyFont="1" applyBorder="1"/>
    <xf numFmtId="165" fontId="3" fillId="6" borderId="3" xfId="2" applyNumberFormat="1" applyFont="1" applyFill="1" applyBorder="1" applyProtection="1"/>
    <xf numFmtId="9" fontId="3" fillId="6" borderId="5" xfId="1" applyFont="1" applyFill="1" applyBorder="1" applyProtection="1"/>
    <xf numFmtId="167" fontId="3" fillId="6" borderId="5" xfId="2" applyNumberFormat="1" applyFont="1" applyFill="1" applyBorder="1" applyProtection="1"/>
    <xf numFmtId="165" fontId="3" fillId="6" borderId="3" xfId="5" applyNumberFormat="1" applyFont="1" applyFill="1" applyBorder="1"/>
    <xf numFmtId="0" fontId="3" fillId="0" borderId="2" xfId="0" applyFont="1" applyBorder="1"/>
    <xf numFmtId="0" fontId="50" fillId="0" borderId="0" xfId="0" applyFont="1"/>
    <xf numFmtId="0" fontId="5" fillId="0" borderId="0" xfId="0" applyFont="1"/>
    <xf numFmtId="3" fontId="3" fillId="0" borderId="27" xfId="0" applyNumberFormat="1" applyFont="1" applyBorder="1" applyAlignment="1">
      <alignment horizontal="right"/>
    </xf>
    <xf numFmtId="3" fontId="3" fillId="0" borderId="12" xfId="0" applyNumberFormat="1" applyFont="1" applyBorder="1"/>
    <xf numFmtId="3" fontId="3" fillId="0" borderId="5" xfId="0" applyNumberFormat="1" applyFont="1" applyBorder="1"/>
    <xf numFmtId="3" fontId="3" fillId="0" borderId="27" xfId="0" applyNumberFormat="1" applyFont="1" applyBorder="1"/>
    <xf numFmtId="0" fontId="6" fillId="0" borderId="2" xfId="0" applyFont="1" applyBorder="1"/>
    <xf numFmtId="3" fontId="3" fillId="0" borderId="2" xfId="0" applyNumberFormat="1" applyFont="1" applyBorder="1" applyAlignment="1">
      <alignment horizontal="right"/>
    </xf>
    <xf numFmtId="3" fontId="7" fillId="0" borderId="0" xfId="0" applyNumberFormat="1" applyFont="1" applyAlignment="1">
      <alignment horizontal="right"/>
    </xf>
    <xf numFmtId="165" fontId="6" fillId="0" borderId="0" xfId="13" applyNumberFormat="1" applyFont="1"/>
    <xf numFmtId="165" fontId="7" fillId="0" borderId="0" xfId="13" applyNumberFormat="1" applyFont="1"/>
    <xf numFmtId="165" fontId="7" fillId="0" borderId="2" xfId="13" applyNumberFormat="1" applyFont="1" applyBorder="1"/>
    <xf numFmtId="165" fontId="7" fillId="0" borderId="2" xfId="13" applyNumberFormat="1" applyFont="1" applyFill="1" applyBorder="1"/>
    <xf numFmtId="3" fontId="51" fillId="0" borderId="0" xfId="0" applyNumberFormat="1" applyFont="1" applyAlignment="1">
      <alignment horizontal="center"/>
    </xf>
    <xf numFmtId="3" fontId="7" fillId="0" borderId="0" xfId="0" applyNumberFormat="1" applyFont="1"/>
    <xf numFmtId="165" fontId="7" fillId="0" borderId="0" xfId="13" applyNumberFormat="1" applyFont="1" applyBorder="1"/>
    <xf numFmtId="165" fontId="7" fillId="0" borderId="0" xfId="13" applyNumberFormat="1" applyFont="1" applyFill="1" applyBorder="1"/>
    <xf numFmtId="3" fontId="6" fillId="0" borderId="0" xfId="0" applyNumberFormat="1" applyFont="1" applyAlignment="1">
      <alignment horizontal="right"/>
    </xf>
    <xf numFmtId="0" fontId="5" fillId="0" borderId="0" xfId="0" applyFont="1" applyAlignment="1">
      <alignment wrapText="1"/>
    </xf>
    <xf numFmtId="3" fontId="3" fillId="0" borderId="3" xfId="0" applyNumberFormat="1" applyFont="1" applyBorder="1"/>
    <xf numFmtId="3" fontId="32" fillId="0" borderId="5" xfId="0" applyNumberFormat="1" applyFont="1" applyBorder="1" applyAlignment="1">
      <alignment horizontal="right"/>
    </xf>
    <xf numFmtId="0" fontId="32" fillId="0" borderId="5" xfId="0" applyFont="1" applyBorder="1" applyAlignment="1">
      <alignment horizontal="right"/>
    </xf>
    <xf numFmtId="3" fontId="10" fillId="0" borderId="74" xfId="9" applyNumberFormat="1" applyFont="1" applyBorder="1"/>
    <xf numFmtId="3" fontId="31" fillId="0" borderId="2" xfId="9" applyNumberFormat="1" applyFont="1" applyBorder="1" applyAlignment="1">
      <alignment horizontal="right"/>
    </xf>
    <xf numFmtId="3" fontId="31" fillId="0" borderId="75" xfId="9" applyNumberFormat="1" applyFont="1" applyBorder="1" applyAlignment="1">
      <alignment horizontal="right"/>
    </xf>
    <xf numFmtId="3" fontId="10" fillId="0" borderId="3" xfId="9" applyNumberFormat="1" applyFont="1" applyBorder="1"/>
    <xf numFmtId="3" fontId="31" fillId="0" borderId="1" xfId="9" applyNumberFormat="1" applyFont="1" applyBorder="1"/>
    <xf numFmtId="3" fontId="10" fillId="0" borderId="76" xfId="9" applyNumberFormat="1" applyFont="1" applyBorder="1"/>
    <xf numFmtId="3" fontId="3" fillId="6" borderId="12" xfId="0" applyNumberFormat="1" applyFont="1" applyFill="1" applyBorder="1"/>
    <xf numFmtId="3" fontId="3" fillId="6" borderId="5" xfId="0" applyNumberFormat="1" applyFont="1" applyFill="1" applyBorder="1"/>
    <xf numFmtId="0" fontId="0" fillId="0" borderId="42" xfId="0" applyBorder="1"/>
    <xf numFmtId="0" fontId="0" fillId="0" borderId="49" xfId="0" applyBorder="1"/>
    <xf numFmtId="0" fontId="10" fillId="0" borderId="6" xfId="9" applyFont="1" applyBorder="1"/>
    <xf numFmtId="0" fontId="10" fillId="0" borderId="0" xfId="9" applyFont="1" applyAlignment="1">
      <alignment horizontal="center"/>
    </xf>
    <xf numFmtId="14" fontId="10" fillId="0" borderId="0" xfId="9" applyNumberFormat="1" applyFont="1" applyAlignment="1">
      <alignment horizontal="center"/>
    </xf>
    <xf numFmtId="0" fontId="6" fillId="0" borderId="68" xfId="0" applyFont="1" applyBorder="1" applyAlignment="1">
      <alignment horizontal="right"/>
    </xf>
    <xf numFmtId="0" fontId="31" fillId="0" borderId="6" xfId="9" applyFont="1" applyBorder="1"/>
    <xf numFmtId="0" fontId="31" fillId="0" borderId="0" xfId="9" applyFont="1" applyAlignment="1">
      <alignment horizontal="center"/>
    </xf>
    <xf numFmtId="14" fontId="31" fillId="0" borderId="0" xfId="9" applyNumberFormat="1" applyFont="1" applyAlignment="1">
      <alignment horizontal="center"/>
    </xf>
    <xf numFmtId="3" fontId="31" fillId="0" borderId="0" xfId="9" applyNumberFormat="1" applyFont="1" applyAlignment="1">
      <alignment horizontal="center"/>
    </xf>
    <xf numFmtId="3" fontId="31" fillId="0" borderId="68" xfId="9" applyNumberFormat="1" applyFont="1" applyBorder="1" applyAlignment="1">
      <alignment horizontal="center"/>
    </xf>
    <xf numFmtId="169" fontId="31" fillId="0" borderId="0" xfId="9" applyNumberFormat="1" applyFont="1" applyAlignment="1">
      <alignment horizontal="center"/>
    </xf>
    <xf numFmtId="169" fontId="31" fillId="0" borderId="68" xfId="9" applyNumberFormat="1" applyFont="1" applyBorder="1" applyAlignment="1">
      <alignment horizontal="center"/>
    </xf>
    <xf numFmtId="3" fontId="31" fillId="0" borderId="0" xfId="9" applyNumberFormat="1" applyFont="1"/>
    <xf numFmtId="3" fontId="31" fillId="0" borderId="68" xfId="9" applyNumberFormat="1" applyFont="1" applyBorder="1"/>
    <xf numFmtId="3" fontId="31" fillId="0" borderId="0" xfId="9" applyNumberFormat="1" applyFont="1" applyAlignment="1">
      <alignment horizontal="right"/>
    </xf>
    <xf numFmtId="3" fontId="31" fillId="0" borderId="68" xfId="9" applyNumberFormat="1" applyFont="1" applyBorder="1" applyAlignment="1">
      <alignment horizontal="right"/>
    </xf>
    <xf numFmtId="3" fontId="10" fillId="0" borderId="77" xfId="9" applyNumberFormat="1" applyFont="1" applyBorder="1"/>
    <xf numFmtId="3" fontId="31" fillId="0" borderId="78" xfId="9" applyNumberFormat="1" applyFont="1" applyBorder="1" applyAlignment="1">
      <alignment horizontal="right"/>
    </xf>
    <xf numFmtId="3" fontId="10" fillId="0" borderId="79" xfId="9" applyNumberFormat="1" applyFont="1" applyBorder="1"/>
    <xf numFmtId="3" fontId="31" fillId="0" borderId="80" xfId="9" applyNumberFormat="1" applyFont="1" applyBorder="1"/>
    <xf numFmtId="3" fontId="10" fillId="0" borderId="81" xfId="9" applyNumberFormat="1" applyFont="1" applyBorder="1"/>
    <xf numFmtId="0" fontId="53" fillId="0" borderId="6" xfId="9" applyFont="1" applyBorder="1"/>
    <xf numFmtId="0" fontId="53" fillId="0" borderId="0" xfId="9" applyFont="1" applyAlignment="1">
      <alignment horizontal="center"/>
    </xf>
    <xf numFmtId="3" fontId="53" fillId="0" borderId="0" xfId="9" applyNumberFormat="1" applyFont="1"/>
    <xf numFmtId="3" fontId="53" fillId="0" borderId="68" xfId="9" applyNumberFormat="1" applyFont="1" applyBorder="1"/>
    <xf numFmtId="0" fontId="0" fillId="0" borderId="6" xfId="0" applyBorder="1"/>
    <xf numFmtId="0" fontId="0" fillId="0" borderId="68" xfId="0" applyBorder="1"/>
    <xf numFmtId="165" fontId="0" fillId="0" borderId="0" xfId="3" applyNumberFormat="1" applyFont="1" applyFill="1" applyBorder="1"/>
    <xf numFmtId="0" fontId="0" fillId="0" borderId="54" xfId="0" applyBorder="1"/>
    <xf numFmtId="0" fontId="0" fillId="0" borderId="4" xfId="0" applyBorder="1"/>
    <xf numFmtId="0" fontId="0" fillId="0" borderId="69" xfId="0" applyBorder="1"/>
    <xf numFmtId="0" fontId="7" fillId="0" borderId="4" xfId="0" applyFont="1" applyBorder="1"/>
    <xf numFmtId="165" fontId="9" fillId="0" borderId="4" xfId="0" applyNumberFormat="1" applyFont="1" applyBorder="1"/>
    <xf numFmtId="0" fontId="50" fillId="21" borderId="0" xfId="0" applyFont="1" applyFill="1"/>
    <xf numFmtId="0" fontId="50" fillId="5" borderId="0" xfId="0" applyFont="1" applyFill="1"/>
    <xf numFmtId="0" fontId="50" fillId="13" borderId="0" xfId="0" applyFont="1" applyFill="1"/>
    <xf numFmtId="0" fontId="0" fillId="21" borderId="42" xfId="0" applyFill="1" applyBorder="1"/>
    <xf numFmtId="0" fontId="0" fillId="5" borderId="42" xfId="0" applyFill="1" applyBorder="1"/>
    <xf numFmtId="0" fontId="0" fillId="13" borderId="42" xfId="0" applyFill="1" applyBorder="1"/>
    <xf numFmtId="0" fontId="3" fillId="3" borderId="1" xfId="5" applyFont="1" applyFill="1" applyBorder="1"/>
    <xf numFmtId="0" fontId="6" fillId="3" borderId="1" xfId="5" applyFill="1" applyBorder="1"/>
    <xf numFmtId="165" fontId="3" fillId="0" borderId="1" xfId="5" applyNumberFormat="1" applyFont="1" applyBorder="1"/>
    <xf numFmtId="0" fontId="6" fillId="6" borderId="48" xfId="5" applyFill="1" applyBorder="1"/>
    <xf numFmtId="165" fontId="6" fillId="6" borderId="49" xfId="2" applyNumberFormat="1" applyFont="1" applyFill="1" applyBorder="1" applyProtection="1"/>
    <xf numFmtId="165" fontId="7" fillId="6" borderId="69" xfId="5" applyNumberFormat="1" applyFont="1" applyFill="1" applyBorder="1"/>
    <xf numFmtId="9" fontId="6" fillId="6" borderId="0" xfId="1" applyFont="1" applyFill="1" applyProtection="1"/>
    <xf numFmtId="0" fontId="9" fillId="17" borderId="58" xfId="0" applyFont="1" applyFill="1" applyBorder="1" applyProtection="1">
      <protection locked="0"/>
    </xf>
    <xf numFmtId="0" fontId="10" fillId="12" borderId="3" xfId="0" applyFont="1" applyFill="1" applyBorder="1" applyAlignment="1">
      <alignment horizontal="left" wrapText="1"/>
    </xf>
    <xf numFmtId="0" fontId="10" fillId="23" borderId="3" xfId="0" applyFont="1" applyFill="1" applyBorder="1" applyAlignment="1">
      <alignment horizontal="center" wrapText="1"/>
    </xf>
    <xf numFmtId="0" fontId="10" fillId="25" borderId="24" xfId="0" applyFont="1" applyFill="1" applyBorder="1" applyAlignment="1">
      <alignment horizontal="center" wrapText="1"/>
    </xf>
    <xf numFmtId="3" fontId="3" fillId="18" borderId="62" xfId="0" applyNumberFormat="1" applyFont="1" applyFill="1" applyBorder="1" applyAlignment="1">
      <alignment horizontal="right"/>
    </xf>
    <xf numFmtId="0" fontId="10" fillId="12" borderId="57" xfId="0" applyFont="1" applyFill="1" applyBorder="1" applyAlignment="1">
      <alignment horizontal="center"/>
    </xf>
    <xf numFmtId="0" fontId="10" fillId="12" borderId="3" xfId="0" applyFont="1" applyFill="1" applyBorder="1" applyAlignment="1">
      <alignment horizontal="center" wrapText="1"/>
    </xf>
    <xf numFmtId="0" fontId="3" fillId="6" borderId="48" xfId="0" applyFont="1" applyFill="1" applyBorder="1" applyAlignment="1">
      <alignment wrapText="1"/>
    </xf>
    <xf numFmtId="0" fontId="3" fillId="6" borderId="70" xfId="0" applyFont="1" applyFill="1" applyBorder="1" applyAlignment="1">
      <alignment wrapText="1"/>
    </xf>
    <xf numFmtId="0" fontId="3" fillId="6" borderId="71" xfId="0" applyFont="1" applyFill="1" applyBorder="1" applyAlignment="1">
      <alignment wrapText="1"/>
    </xf>
    <xf numFmtId="0" fontId="13" fillId="6" borderId="72" xfId="0" applyFont="1" applyFill="1" applyBorder="1" applyAlignment="1">
      <alignment wrapText="1"/>
    </xf>
    <xf numFmtId="0" fontId="13" fillId="6" borderId="49" xfId="0" applyFont="1" applyFill="1" applyBorder="1" applyAlignment="1">
      <alignment wrapText="1"/>
    </xf>
    <xf numFmtId="0" fontId="13" fillId="6" borderId="73" xfId="0" applyFont="1" applyFill="1" applyBorder="1" applyAlignment="1">
      <alignment wrapText="1"/>
    </xf>
    <xf numFmtId="0" fontId="3" fillId="20" borderId="12" xfId="0" applyFont="1" applyFill="1" applyBorder="1" applyAlignment="1">
      <alignment horizontal="left" vertical="center"/>
    </xf>
    <xf numFmtId="0" fontId="3" fillId="20" borderId="12" xfId="0" applyFont="1" applyFill="1" applyBorder="1" applyAlignment="1">
      <alignment horizontal="center" vertical="center"/>
    </xf>
    <xf numFmtId="0" fontId="12" fillId="20" borderId="12" xfId="0" applyFont="1" applyFill="1" applyBorder="1" applyAlignment="1" applyProtection="1">
      <alignment horizontal="left" vertical="center" wrapText="1"/>
      <protection locked="0"/>
    </xf>
    <xf numFmtId="0" fontId="12" fillId="20" borderId="12" xfId="0" applyFont="1" applyFill="1" applyBorder="1" applyAlignment="1">
      <alignment horizontal="left" vertical="center" wrapText="1"/>
    </xf>
    <xf numFmtId="0" fontId="14" fillId="20" borderId="12" xfId="0" applyFont="1" applyFill="1" applyBorder="1" applyAlignment="1">
      <alignment horizontal="center" wrapText="1"/>
    </xf>
    <xf numFmtId="0" fontId="14" fillId="20" borderId="12" xfId="0" applyFont="1" applyFill="1" applyBorder="1" applyAlignment="1">
      <alignment horizontal="right" vertical="center" wrapText="1"/>
    </xf>
    <xf numFmtId="165" fontId="14" fillId="20" borderId="12" xfId="2" applyNumberFormat="1" applyFont="1" applyFill="1" applyBorder="1" applyAlignment="1" applyProtection="1">
      <alignment horizontal="right" vertical="center" wrapText="1"/>
    </xf>
    <xf numFmtId="165" fontId="16" fillId="20" borderId="12" xfId="2" applyNumberFormat="1" applyFont="1" applyFill="1" applyBorder="1" applyAlignment="1" applyProtection="1">
      <alignment horizontal="center" vertical="center"/>
    </xf>
    <xf numFmtId="0" fontId="54" fillId="13" borderId="5" xfId="0" applyFont="1" applyFill="1" applyBorder="1" applyAlignment="1">
      <alignment wrapText="1"/>
    </xf>
    <xf numFmtId="0" fontId="54" fillId="13" borderId="12" xfId="0" applyFont="1" applyFill="1" applyBorder="1" applyAlignment="1">
      <alignment horizontal="center" vertical="center"/>
    </xf>
    <xf numFmtId="0" fontId="54" fillId="13" borderId="12" xfId="0" applyFont="1" applyFill="1" applyBorder="1"/>
    <xf numFmtId="0" fontId="55" fillId="13" borderId="5" xfId="0" applyFont="1" applyFill="1" applyBorder="1" applyAlignment="1">
      <alignment wrapText="1"/>
    </xf>
    <xf numFmtId="165" fontId="55" fillId="13" borderId="5" xfId="2" applyNumberFormat="1" applyFont="1" applyFill="1" applyBorder="1" applyAlignment="1" applyProtection="1">
      <alignment horizontal="right" wrapText="1"/>
    </xf>
    <xf numFmtId="0" fontId="54" fillId="0" borderId="0" xfId="0" applyFont="1"/>
    <xf numFmtId="0" fontId="54" fillId="13" borderId="12" xfId="0" applyFont="1" applyFill="1" applyBorder="1" applyAlignment="1">
      <alignment wrapText="1"/>
    </xf>
    <xf numFmtId="16" fontId="54" fillId="13" borderId="12" xfId="0" quotePrefix="1" applyNumberFormat="1" applyFont="1" applyFill="1" applyBorder="1" applyAlignment="1">
      <alignment horizontal="center" vertical="center"/>
    </xf>
    <xf numFmtId="0" fontId="55" fillId="13" borderId="12" xfId="0" applyFont="1" applyFill="1" applyBorder="1" applyAlignment="1">
      <alignment wrapText="1"/>
    </xf>
    <xf numFmtId="165" fontId="55" fillId="13" borderId="12" xfId="2" applyNumberFormat="1" applyFont="1" applyFill="1" applyBorder="1" applyAlignment="1" applyProtection="1">
      <alignment horizontal="right" wrapText="1"/>
    </xf>
    <xf numFmtId="0" fontId="54" fillId="13" borderId="15" xfId="0" applyFont="1" applyFill="1" applyBorder="1" applyAlignment="1">
      <alignment wrapText="1"/>
    </xf>
    <xf numFmtId="0" fontId="54" fillId="13" borderId="21" xfId="0" applyFont="1" applyFill="1" applyBorder="1" applyAlignment="1">
      <alignment horizontal="center" vertical="center"/>
    </xf>
    <xf numFmtId="0" fontId="54" fillId="13" borderId="21" xfId="0" applyFont="1" applyFill="1" applyBorder="1" applyProtection="1">
      <protection locked="0"/>
    </xf>
    <xf numFmtId="0" fontId="54" fillId="13" borderId="21" xfId="0" applyFont="1" applyFill="1" applyBorder="1" applyAlignment="1">
      <alignment horizontal="left" wrapText="1"/>
    </xf>
    <xf numFmtId="0" fontId="54" fillId="13" borderId="21" xfId="0" applyFont="1" applyFill="1" applyBorder="1" applyAlignment="1">
      <alignment horizontal="left"/>
    </xf>
    <xf numFmtId="0" fontId="54" fillId="13" borderId="21" xfId="0" applyFont="1" applyFill="1" applyBorder="1" applyAlignment="1">
      <alignment horizontal="center"/>
    </xf>
    <xf numFmtId="0" fontId="54" fillId="13" borderId="21" xfId="0" applyFont="1" applyFill="1" applyBorder="1" applyAlignment="1">
      <alignment horizontal="right"/>
    </xf>
    <xf numFmtId="165" fontId="54" fillId="13" borderId="21" xfId="2" applyNumberFormat="1" applyFont="1" applyFill="1" applyBorder="1" applyAlignment="1" applyProtection="1">
      <alignment horizontal="right" vertical="center"/>
    </xf>
    <xf numFmtId="165" fontId="54" fillId="13" borderId="21" xfId="2" applyNumberFormat="1" applyFont="1" applyFill="1" applyBorder="1" applyAlignment="1" applyProtection="1">
      <alignment horizontal="center" vertical="center"/>
    </xf>
    <xf numFmtId="0" fontId="54" fillId="13" borderId="21" xfId="0" applyFont="1" applyFill="1" applyBorder="1"/>
    <xf numFmtId="165" fontId="54" fillId="13" borderId="13" xfId="2" applyNumberFormat="1" applyFont="1" applyFill="1" applyBorder="1" applyAlignment="1" applyProtection="1">
      <alignment horizontal="center" vertical="center"/>
    </xf>
    <xf numFmtId="0" fontId="54" fillId="22" borderId="12" xfId="0" applyFont="1" applyFill="1" applyBorder="1" applyAlignment="1">
      <alignment horizontal="center" vertical="center"/>
    </xf>
    <xf numFmtId="0" fontId="54" fillId="20" borderId="12" xfId="0" applyFont="1" applyFill="1" applyBorder="1" applyAlignment="1">
      <alignment horizontal="left" vertical="center"/>
    </xf>
    <xf numFmtId="0" fontId="54" fillId="20" borderId="12" xfId="0" applyFont="1" applyFill="1" applyBorder="1" applyAlignment="1">
      <alignment horizontal="center" vertical="center"/>
    </xf>
    <xf numFmtId="0" fontId="55" fillId="20" borderId="12" xfId="0" applyFont="1" applyFill="1" applyBorder="1" applyAlignment="1" applyProtection="1">
      <alignment horizontal="left" vertical="center" wrapText="1"/>
      <protection locked="0"/>
    </xf>
    <xf numFmtId="0" fontId="55" fillId="20" borderId="12" xfId="0" applyFont="1" applyFill="1" applyBorder="1" applyAlignment="1">
      <alignment horizontal="left" vertical="center" wrapText="1"/>
    </xf>
    <xf numFmtId="0" fontId="56" fillId="20" borderId="12" xfId="0" applyFont="1" applyFill="1" applyBorder="1" applyAlignment="1">
      <alignment horizontal="center" wrapText="1"/>
    </xf>
    <xf numFmtId="0" fontId="56" fillId="20" borderId="12" xfId="0" applyFont="1" applyFill="1" applyBorder="1" applyAlignment="1">
      <alignment horizontal="right" vertical="center" wrapText="1"/>
    </xf>
    <xf numFmtId="165" fontId="56" fillId="20" borderId="12" xfId="2" applyNumberFormat="1" applyFont="1" applyFill="1" applyBorder="1" applyAlignment="1" applyProtection="1">
      <alignment horizontal="right" vertical="center" wrapText="1"/>
    </xf>
    <xf numFmtId="165" fontId="28" fillId="20" borderId="12" xfId="2" applyNumberFormat="1" applyFont="1" applyFill="1" applyBorder="1" applyAlignment="1" applyProtection="1">
      <alignment horizontal="center" vertical="center"/>
    </xf>
    <xf numFmtId="0" fontId="57" fillId="0" borderId="0" xfId="0" applyFont="1"/>
    <xf numFmtId="0" fontId="11" fillId="20" borderId="12" xfId="0" applyFont="1" applyFill="1" applyBorder="1" applyAlignment="1">
      <alignment horizontal="center" wrapText="1"/>
    </xf>
    <xf numFmtId="0" fontId="11" fillId="20" borderId="12" xfId="0" applyFont="1" applyFill="1" applyBorder="1" applyAlignment="1">
      <alignment horizontal="right" vertical="center" wrapText="1"/>
    </xf>
    <xf numFmtId="165" fontId="11" fillId="20" borderId="12" xfId="2" applyNumberFormat="1" applyFont="1" applyFill="1" applyBorder="1" applyAlignment="1" applyProtection="1">
      <alignment horizontal="right" vertical="center" wrapText="1"/>
    </xf>
    <xf numFmtId="165" fontId="19" fillId="20" borderId="12" xfId="2" applyNumberFormat="1" applyFont="1" applyFill="1" applyBorder="1" applyAlignment="1" applyProtection="1">
      <alignment horizontal="center" vertical="center"/>
    </xf>
    <xf numFmtId="0" fontId="38" fillId="2" borderId="12" xfId="0" applyFont="1" applyFill="1" applyBorder="1" applyAlignment="1" applyProtection="1">
      <alignment horizontal="left" vertical="center" wrapText="1"/>
      <protection locked="0"/>
    </xf>
    <xf numFmtId="0" fontId="38" fillId="24" borderId="12" xfId="0" applyFont="1" applyFill="1" applyBorder="1" applyAlignment="1" applyProtection="1">
      <alignment horizontal="left" vertical="center" wrapText="1"/>
      <protection locked="0"/>
    </xf>
    <xf numFmtId="0" fontId="14" fillId="2" borderId="12" xfId="0" applyFont="1" applyFill="1" applyBorder="1" applyAlignment="1" applyProtection="1">
      <alignment horizontal="center" wrapText="1"/>
      <protection locked="0"/>
    </xf>
    <xf numFmtId="165" fontId="13" fillId="6" borderId="12" xfId="2" applyNumberFormat="1" applyFont="1" applyFill="1" applyBorder="1" applyAlignment="1" applyProtection="1">
      <alignment horizontal="center" vertical="center"/>
    </xf>
    <xf numFmtId="165" fontId="13" fillId="6" borderId="12" xfId="2" applyNumberFormat="1" applyFont="1" applyFill="1" applyBorder="1" applyAlignment="1" applyProtection="1">
      <alignment horizontal="center" vertical="center"/>
      <protection locked="0"/>
    </xf>
    <xf numFmtId="0" fontId="14" fillId="6" borderId="12" xfId="0" applyFont="1" applyFill="1" applyBorder="1" applyAlignment="1">
      <alignment vertical="center" wrapText="1"/>
    </xf>
    <xf numFmtId="165" fontId="14" fillId="6" borderId="12" xfId="2" applyNumberFormat="1" applyFont="1" applyFill="1" applyBorder="1" applyAlignment="1" applyProtection="1">
      <alignment horizontal="center" vertical="center" wrapText="1"/>
    </xf>
    <xf numFmtId="0" fontId="54" fillId="20" borderId="5" xfId="0" applyFont="1" applyFill="1" applyBorder="1" applyAlignment="1">
      <alignment horizontal="left" vertical="center"/>
    </xf>
    <xf numFmtId="0" fontId="54" fillId="20" borderId="5" xfId="0" applyFont="1" applyFill="1" applyBorder="1" applyAlignment="1">
      <alignment horizontal="center" vertical="center"/>
    </xf>
    <xf numFmtId="0" fontId="55" fillId="20" borderId="5" xfId="0" applyFont="1" applyFill="1" applyBorder="1" applyAlignment="1" applyProtection="1">
      <alignment horizontal="left" vertical="center" wrapText="1"/>
      <protection locked="0"/>
    </xf>
    <xf numFmtId="0" fontId="55" fillId="20" borderId="5" xfId="0" applyFont="1" applyFill="1" applyBorder="1" applyAlignment="1">
      <alignment horizontal="left" vertical="center" wrapText="1"/>
    </xf>
    <xf numFmtId="0" fontId="56" fillId="20" borderId="5" xfId="0" applyFont="1" applyFill="1" applyBorder="1" applyAlignment="1">
      <alignment horizontal="center" wrapText="1"/>
    </xf>
    <xf numFmtId="0" fontId="56" fillId="20" borderId="5" xfId="0" applyFont="1" applyFill="1" applyBorder="1" applyAlignment="1">
      <alignment horizontal="right" vertical="center" wrapText="1"/>
    </xf>
    <xf numFmtId="165" fontId="56" fillId="20" borderId="5" xfId="2" applyNumberFormat="1" applyFont="1" applyFill="1" applyBorder="1" applyAlignment="1" applyProtection="1">
      <alignment horizontal="right" vertical="center" wrapText="1"/>
    </xf>
    <xf numFmtId="165" fontId="28" fillId="20" borderId="5" xfId="2" applyNumberFormat="1" applyFont="1" applyFill="1" applyBorder="1" applyAlignment="1" applyProtection="1">
      <alignment horizontal="center" vertical="center"/>
    </xf>
    <xf numFmtId="0" fontId="54" fillId="22" borderId="5" xfId="0" applyFont="1" applyFill="1" applyBorder="1" applyAlignment="1">
      <alignment wrapText="1"/>
    </xf>
    <xf numFmtId="0" fontId="54" fillId="22" borderId="12" xfId="0" applyFont="1" applyFill="1" applyBorder="1"/>
    <xf numFmtId="0" fontId="55" fillId="22" borderId="5" xfId="0" applyFont="1" applyFill="1" applyBorder="1" applyAlignment="1">
      <alignment wrapText="1"/>
    </xf>
    <xf numFmtId="165" fontId="55" fillId="22" borderId="5" xfId="2" applyNumberFormat="1" applyFont="1" applyFill="1" applyBorder="1" applyAlignment="1" applyProtection="1">
      <alignment horizontal="right" wrapText="1"/>
    </xf>
    <xf numFmtId="0" fontId="11" fillId="0" borderId="5" xfId="0" applyFont="1" applyBorder="1" applyAlignment="1">
      <alignment horizontal="left" vertical="center" wrapText="1"/>
    </xf>
    <xf numFmtId="0" fontId="3" fillId="15" borderId="21" xfId="0" applyFont="1" applyFill="1" applyBorder="1" applyAlignment="1">
      <alignment horizontal="center" vertical="center" wrapText="1"/>
    </xf>
    <xf numFmtId="0" fontId="6" fillId="6" borderId="82" xfId="0" applyFont="1" applyFill="1" applyBorder="1" applyAlignment="1">
      <alignment horizontal="left"/>
    </xf>
    <xf numFmtId="0" fontId="9" fillId="6" borderId="57" xfId="0" applyFont="1" applyFill="1" applyBorder="1" applyAlignment="1">
      <alignment wrapText="1"/>
    </xf>
    <xf numFmtId="0" fontId="13" fillId="6" borderId="57" xfId="0" applyFont="1" applyFill="1" applyBorder="1" applyAlignment="1">
      <alignment wrapText="1"/>
    </xf>
    <xf numFmtId="0" fontId="9" fillId="6" borderId="64" xfId="0" applyFont="1" applyFill="1" applyBorder="1" applyAlignment="1">
      <alignment wrapText="1"/>
    </xf>
    <xf numFmtId="0" fontId="54" fillId="22" borderId="12" xfId="0" applyFont="1" applyFill="1" applyBorder="1" applyAlignment="1">
      <alignment horizontal="left" vertical="center"/>
    </xf>
    <xf numFmtId="0" fontId="55" fillId="22" borderId="12" xfId="0" applyFont="1" applyFill="1" applyBorder="1" applyAlignment="1" applyProtection="1">
      <alignment horizontal="left" vertical="center" wrapText="1"/>
      <protection locked="0"/>
    </xf>
    <xf numFmtId="0" fontId="55" fillId="22" borderId="12" xfId="0" applyFont="1" applyFill="1" applyBorder="1" applyAlignment="1">
      <alignment horizontal="left" vertical="center" wrapText="1"/>
    </xf>
    <xf numFmtId="0" fontId="56" fillId="22" borderId="12" xfId="0" applyFont="1" applyFill="1" applyBorder="1" applyAlignment="1">
      <alignment horizontal="center" wrapText="1"/>
    </xf>
    <xf numFmtId="0" fontId="55" fillId="22" borderId="12" xfId="0" applyFont="1" applyFill="1" applyBorder="1" applyAlignment="1">
      <alignment horizontal="right" vertical="center" wrapText="1"/>
    </xf>
    <xf numFmtId="9" fontId="57" fillId="0" borderId="0" xfId="1" applyFont="1" applyProtection="1"/>
    <xf numFmtId="0" fontId="3" fillId="4" borderId="8" xfId="0" applyFont="1" applyFill="1" applyBorder="1" applyAlignment="1">
      <alignment horizontal="center" vertical="center" wrapText="1"/>
    </xf>
    <xf numFmtId="0" fontId="3" fillId="4" borderId="0" xfId="0" applyFont="1" applyFill="1"/>
    <xf numFmtId="0" fontId="7" fillId="2" borderId="5" xfId="0" applyFont="1" applyFill="1" applyBorder="1" applyAlignment="1">
      <alignment horizontal="left"/>
    </xf>
    <xf numFmtId="0" fontId="7" fillId="2" borderId="5" xfId="2" applyNumberFormat="1" applyFont="1" applyFill="1" applyBorder="1" applyAlignment="1">
      <alignment horizontal="left"/>
    </xf>
    <xf numFmtId="0" fontId="7" fillId="0" borderId="0" xfId="0" applyFont="1" applyAlignment="1">
      <alignment horizontal="center" vertical="center"/>
    </xf>
    <xf numFmtId="0" fontId="7" fillId="2" borderId="0" xfId="0" applyFont="1" applyFill="1" applyAlignment="1" applyProtection="1">
      <alignment horizontal="center"/>
      <protection locked="0"/>
    </xf>
    <xf numFmtId="0" fontId="21" fillId="0" borderId="0" xfId="5" applyFont="1"/>
    <xf numFmtId="0" fontId="3" fillId="0" borderId="22" xfId="0" applyFont="1" applyBorder="1" applyAlignment="1">
      <alignment horizontal="center"/>
    </xf>
    <xf numFmtId="0" fontId="3" fillId="0" borderId="37" xfId="0" applyFont="1" applyBorder="1" applyAlignment="1">
      <alignment horizontal="center"/>
    </xf>
    <xf numFmtId="0" fontId="58" fillId="0" borderId="0" xfId="0" applyFont="1"/>
    <xf numFmtId="3" fontId="6" fillId="2" borderId="5" xfId="5" applyNumberFormat="1" applyFill="1" applyBorder="1"/>
    <xf numFmtId="165" fontId="6" fillId="6" borderId="5" xfId="2" applyNumberFormat="1" applyFont="1" applyFill="1" applyBorder="1" applyAlignment="1" applyProtection="1"/>
    <xf numFmtId="167" fontId="6" fillId="2" borderId="5" xfId="2" applyNumberFormat="1" applyFont="1" applyFill="1" applyBorder="1" applyProtection="1">
      <protection locked="0"/>
    </xf>
    <xf numFmtId="0" fontId="9" fillId="33" borderId="44" xfId="0" applyFont="1" applyFill="1" applyBorder="1" applyAlignment="1" applyProtection="1">
      <alignment wrapText="1"/>
      <protection locked="0"/>
    </xf>
    <xf numFmtId="0" fontId="9" fillId="33" borderId="58" xfId="0" applyFont="1" applyFill="1" applyBorder="1" applyAlignment="1" applyProtection="1">
      <alignment wrapText="1"/>
      <protection locked="0"/>
    </xf>
    <xf numFmtId="0" fontId="10" fillId="7" borderId="38" xfId="0" applyFont="1" applyFill="1" applyBorder="1"/>
    <xf numFmtId="0" fontId="31" fillId="0" borderId="23" xfId="0" applyFont="1" applyBorder="1"/>
    <xf numFmtId="0" fontId="31" fillId="7" borderId="25" xfId="0" applyFont="1" applyFill="1" applyBorder="1"/>
    <xf numFmtId="9" fontId="31" fillId="6" borderId="27" xfId="1" applyFont="1" applyFill="1" applyBorder="1" applyProtection="1"/>
    <xf numFmtId="165" fontId="31" fillId="22" borderId="28" xfId="0" applyNumberFormat="1" applyFont="1" applyFill="1" applyBorder="1"/>
    <xf numFmtId="165" fontId="31" fillId="7" borderId="28" xfId="2" applyNumberFormat="1" applyFont="1" applyFill="1" applyBorder="1" applyProtection="1"/>
    <xf numFmtId="9" fontId="6" fillId="0" borderId="0" xfId="0" applyNumberFormat="1" applyFont="1" applyAlignment="1">
      <alignment horizontal="right"/>
    </xf>
    <xf numFmtId="14" fontId="7" fillId="2" borderId="12" xfId="0" applyNumberFormat="1" applyFont="1" applyFill="1" applyBorder="1" applyAlignment="1" applyProtection="1">
      <alignment horizontal="center"/>
      <protection locked="0"/>
    </xf>
    <xf numFmtId="165" fontId="6" fillId="2" borderId="12" xfId="2" applyNumberFormat="1" applyFont="1" applyFill="1" applyBorder="1" applyProtection="1">
      <protection locked="0"/>
    </xf>
    <xf numFmtId="0" fontId="6" fillId="2" borderId="12" xfId="0" applyFont="1" applyFill="1" applyBorder="1" applyProtection="1">
      <protection locked="0"/>
    </xf>
    <xf numFmtId="0" fontId="6" fillId="2" borderId="12" xfId="0" applyFont="1" applyFill="1" applyBorder="1" applyAlignment="1" applyProtection="1">
      <alignment horizontal="center"/>
      <protection locked="0"/>
    </xf>
    <xf numFmtId="0" fontId="3" fillId="0" borderId="0" xfId="0" applyFont="1" applyAlignment="1">
      <alignment horizontal="right"/>
    </xf>
    <xf numFmtId="0" fontId="3" fillId="7" borderId="38" xfId="0" applyFont="1" applyFill="1" applyBorder="1" applyAlignment="1">
      <alignment horizontal="right" wrapText="1"/>
    </xf>
    <xf numFmtId="0" fontId="3" fillId="7" borderId="5" xfId="0" applyFont="1" applyFill="1" applyBorder="1" applyAlignment="1">
      <alignment horizontal="center" wrapText="1"/>
    </xf>
    <xf numFmtId="0" fontId="10" fillId="23" borderId="3" xfId="0" applyFont="1" applyFill="1" applyBorder="1" applyAlignment="1">
      <alignment horizontal="center"/>
    </xf>
    <xf numFmtId="0" fontId="10" fillId="25" borderId="3" xfId="0" applyFont="1" applyFill="1" applyBorder="1" applyAlignment="1">
      <alignment horizontal="center"/>
    </xf>
    <xf numFmtId="165" fontId="6" fillId="18" borderId="59" xfId="2" applyNumberFormat="1" applyFont="1" applyFill="1" applyBorder="1" applyAlignment="1" applyProtection="1">
      <alignment horizontal="right"/>
    </xf>
    <xf numFmtId="165" fontId="6" fillId="18" borderId="60" xfId="2" applyNumberFormat="1" applyFont="1" applyFill="1" applyBorder="1" applyAlignment="1" applyProtection="1">
      <alignment horizontal="right"/>
    </xf>
    <xf numFmtId="165" fontId="6" fillId="18" borderId="45" xfId="2" applyNumberFormat="1" applyFont="1" applyFill="1" applyBorder="1" applyAlignment="1" applyProtection="1">
      <alignment horizontal="right"/>
    </xf>
    <xf numFmtId="165" fontId="6" fillId="18" borderId="61" xfId="2" applyNumberFormat="1" applyFont="1" applyFill="1" applyBorder="1" applyAlignment="1" applyProtection="1">
      <alignment horizontal="right"/>
    </xf>
    <xf numFmtId="0" fontId="3" fillId="8" borderId="3" xfId="0" applyFont="1" applyFill="1" applyBorder="1"/>
    <xf numFmtId="0" fontId="9" fillId="0" borderId="3" xfId="0" applyFont="1" applyBorder="1" applyAlignment="1">
      <alignment wrapText="1"/>
    </xf>
    <xf numFmtId="3" fontId="3" fillId="8" borderId="3" xfId="0" applyNumberFormat="1" applyFont="1" applyFill="1" applyBorder="1" applyAlignment="1">
      <alignment horizontal="right"/>
    </xf>
    <xf numFmtId="3" fontId="3" fillId="8" borderId="65" xfId="0" applyNumberFormat="1" applyFont="1" applyFill="1" applyBorder="1" applyAlignment="1">
      <alignment horizontal="right"/>
    </xf>
    <xf numFmtId="0" fontId="3" fillId="7" borderId="38" xfId="0" applyFont="1" applyFill="1" applyBorder="1" applyAlignment="1">
      <alignment horizontal="center"/>
    </xf>
    <xf numFmtId="0" fontId="10" fillId="12" borderId="3" xfId="0" applyFont="1" applyFill="1" applyBorder="1" applyAlignment="1">
      <alignment wrapText="1"/>
    </xf>
    <xf numFmtId="0" fontId="3" fillId="12" borderId="3" xfId="0" applyFont="1" applyFill="1" applyBorder="1" applyAlignment="1">
      <alignment horizontal="center"/>
    </xf>
    <xf numFmtId="0" fontId="3" fillId="12" borderId="57" xfId="0" applyFont="1" applyFill="1" applyBorder="1" applyAlignment="1">
      <alignment horizontal="center"/>
    </xf>
    <xf numFmtId="0" fontId="3" fillId="12" borderId="1" xfId="0" applyFont="1" applyFill="1" applyBorder="1" applyAlignment="1">
      <alignment horizontal="center"/>
    </xf>
    <xf numFmtId="0" fontId="3" fillId="12" borderId="46" xfId="0" applyFont="1" applyFill="1" applyBorder="1" applyAlignment="1">
      <alignment horizontal="center"/>
    </xf>
    <xf numFmtId="0" fontId="3" fillId="8" borderId="3" xfId="0" applyFont="1" applyFill="1" applyBorder="1" applyAlignment="1">
      <alignment horizontal="left" wrapText="1"/>
    </xf>
    <xf numFmtId="3" fontId="3" fillId="8" borderId="64" xfId="0" applyNumberFormat="1" applyFont="1" applyFill="1" applyBorder="1" applyAlignment="1">
      <alignment horizontal="right"/>
    </xf>
    <xf numFmtId="0" fontId="10" fillId="12" borderId="1" xfId="0" applyFont="1" applyFill="1" applyBorder="1" applyAlignment="1" applyProtection="1">
      <alignment horizontal="center"/>
      <protection locked="0"/>
    </xf>
    <xf numFmtId="3" fontId="6" fillId="17" borderId="45" xfId="0" applyNumberFormat="1" applyFont="1" applyFill="1" applyBorder="1" applyAlignment="1" applyProtection="1">
      <alignment horizontal="right"/>
      <protection locked="0"/>
    </xf>
    <xf numFmtId="9" fontId="3" fillId="2" borderId="0" xfId="0" applyNumberFormat="1" applyFont="1" applyFill="1" applyProtection="1">
      <protection locked="0"/>
    </xf>
    <xf numFmtId="0" fontId="6" fillId="17" borderId="0" xfId="0" applyFont="1" applyFill="1" applyProtection="1">
      <protection locked="0"/>
    </xf>
    <xf numFmtId="0" fontId="39" fillId="17" borderId="0" xfId="0" applyFont="1" applyFill="1" applyProtection="1">
      <protection locked="0"/>
    </xf>
    <xf numFmtId="0" fontId="9" fillId="8" borderId="0" xfId="0" applyFont="1" applyFill="1" applyProtection="1">
      <protection locked="0"/>
    </xf>
    <xf numFmtId="0" fontId="39" fillId="17" borderId="58" xfId="0" applyFont="1" applyFill="1" applyBorder="1" applyProtection="1">
      <protection locked="0"/>
    </xf>
    <xf numFmtId="0" fontId="9" fillId="17" borderId="0" xfId="0" quotePrefix="1" applyFont="1" applyFill="1" applyProtection="1">
      <protection locked="0"/>
    </xf>
    <xf numFmtId="3" fontId="6" fillId="17" borderId="59" xfId="0" applyNumberFormat="1" applyFont="1" applyFill="1" applyBorder="1" applyAlignment="1" applyProtection="1">
      <alignment horizontal="right"/>
      <protection locked="0"/>
    </xf>
    <xf numFmtId="0" fontId="3" fillId="0" borderId="0" xfId="0" applyFont="1" applyAlignment="1">
      <alignment horizontal="center"/>
    </xf>
    <xf numFmtId="14" fontId="6" fillId="2" borderId="5" xfId="0" applyNumberFormat="1" applyFont="1" applyFill="1" applyBorder="1"/>
    <xf numFmtId="0" fontId="6" fillId="2" borderId="5" xfId="0" applyFont="1" applyFill="1" applyBorder="1" applyAlignment="1">
      <alignment wrapText="1"/>
    </xf>
    <xf numFmtId="3" fontId="6" fillId="2" borderId="5" xfId="0" applyNumberFormat="1" applyFont="1" applyFill="1" applyBorder="1" applyAlignment="1">
      <alignment wrapText="1"/>
    </xf>
    <xf numFmtId="3" fontId="6" fillId="2" borderId="5" xfId="0" applyNumberFormat="1" applyFont="1" applyFill="1" applyBorder="1"/>
    <xf numFmtId="14" fontId="6" fillId="2" borderId="5" xfId="0" applyNumberFormat="1" applyFont="1" applyFill="1" applyBorder="1" applyAlignment="1">
      <alignment wrapText="1"/>
    </xf>
    <xf numFmtId="0" fontId="6" fillId="2" borderId="5" xfId="0" applyFont="1" applyFill="1" applyBorder="1"/>
    <xf numFmtId="0" fontId="7" fillId="2" borderId="5" xfId="0" applyFont="1" applyFill="1" applyBorder="1" applyAlignment="1">
      <alignment wrapText="1"/>
    </xf>
    <xf numFmtId="3" fontId="7" fillId="2" borderId="5" xfId="0" applyNumberFormat="1" applyFont="1" applyFill="1" applyBorder="1" applyAlignment="1">
      <alignment wrapText="1"/>
    </xf>
    <xf numFmtId="3" fontId="7" fillId="2" borderId="5" xfId="0" applyNumberFormat="1" applyFont="1" applyFill="1" applyBorder="1"/>
    <xf numFmtId="14" fontId="7" fillId="2" borderId="5" xfId="0" applyNumberFormat="1" applyFont="1" applyFill="1" applyBorder="1"/>
    <xf numFmtId="0" fontId="7" fillId="2" borderId="5" xfId="0" applyFont="1" applyFill="1" applyBorder="1"/>
    <xf numFmtId="0" fontId="6" fillId="0" borderId="48" xfId="0" applyFont="1" applyBorder="1"/>
    <xf numFmtId="0" fontId="6" fillId="0" borderId="42" xfId="0" applyFont="1" applyBorder="1" applyAlignment="1">
      <alignment wrapText="1"/>
    </xf>
    <xf numFmtId="0" fontId="3" fillId="0" borderId="42" xfId="0" applyFont="1" applyBorder="1" applyAlignment="1">
      <alignment wrapText="1"/>
    </xf>
    <xf numFmtId="0" fontId="6" fillId="0" borderId="42" xfId="0" applyFont="1" applyBorder="1"/>
    <xf numFmtId="0" fontId="6" fillId="0" borderId="49" xfId="0" applyFont="1" applyBorder="1"/>
    <xf numFmtId="0" fontId="6" fillId="0" borderId="54" xfId="0" applyFont="1" applyBorder="1"/>
    <xf numFmtId="3" fontId="6" fillId="0" borderId="4" xfId="0" applyNumberFormat="1" applyFont="1" applyBorder="1" applyAlignment="1">
      <alignment wrapText="1"/>
    </xf>
    <xf numFmtId="0" fontId="6" fillId="0" borderId="69" xfId="0" applyFont="1" applyBorder="1"/>
    <xf numFmtId="165" fontId="0" fillId="0" borderId="4" xfId="0" applyNumberFormat="1" applyBorder="1"/>
    <xf numFmtId="167" fontId="9" fillId="24" borderId="25" xfId="0" applyNumberFormat="1" applyFont="1" applyFill="1" applyBorder="1" applyProtection="1">
      <protection locked="0"/>
    </xf>
    <xf numFmtId="167" fontId="9" fillId="2" borderId="23" xfId="0" applyNumberFormat="1" applyFont="1" applyFill="1" applyBorder="1" applyProtection="1">
      <protection locked="0"/>
    </xf>
    <xf numFmtId="3" fontId="6" fillId="2" borderId="12" xfId="0" applyNumberFormat="1" applyFont="1" applyFill="1" applyBorder="1" applyProtection="1">
      <protection locked="0"/>
    </xf>
    <xf numFmtId="165" fontId="6" fillId="2" borderId="3" xfId="13" applyNumberFormat="1" applyFont="1" applyFill="1" applyBorder="1" applyProtection="1">
      <protection locked="0"/>
    </xf>
    <xf numFmtId="3" fontId="6" fillId="2" borderId="0" xfId="0" applyNumberFormat="1" applyFont="1" applyFill="1" applyProtection="1">
      <protection locked="0"/>
    </xf>
    <xf numFmtId="165" fontId="6" fillId="2" borderId="0" xfId="2" applyNumberFormat="1" applyFont="1" applyFill="1" applyAlignment="1" applyProtection="1">
      <alignment horizontal="right"/>
      <protection locked="0"/>
    </xf>
    <xf numFmtId="0" fontId="32" fillId="2" borderId="47" xfId="0" applyFont="1" applyFill="1" applyBorder="1" applyAlignment="1" applyProtection="1">
      <alignment horizontal="center"/>
      <protection locked="0"/>
    </xf>
    <xf numFmtId="3" fontId="32" fillId="2" borderId="5" xfId="0" applyNumberFormat="1" applyFont="1" applyFill="1" applyBorder="1" applyAlignment="1" applyProtection="1">
      <alignment horizontal="right"/>
      <protection locked="0"/>
    </xf>
    <xf numFmtId="4" fontId="32" fillId="2" borderId="5" xfId="0" applyNumberFormat="1" applyFont="1" applyFill="1" applyBorder="1" applyAlignment="1" applyProtection="1">
      <alignment horizontal="right"/>
      <protection locked="0"/>
    </xf>
    <xf numFmtId="165" fontId="32" fillId="2" borderId="5" xfId="0" applyNumberFormat="1" applyFont="1" applyFill="1" applyBorder="1" applyAlignment="1" applyProtection="1">
      <alignment horizontal="right"/>
      <protection locked="0"/>
    </xf>
    <xf numFmtId="3" fontId="32" fillId="2" borderId="25" xfId="0" applyNumberFormat="1" applyFont="1" applyFill="1" applyBorder="1" applyAlignment="1" applyProtection="1">
      <alignment horizontal="right"/>
      <protection locked="0"/>
    </xf>
    <xf numFmtId="0" fontId="32" fillId="2" borderId="25" xfId="0" applyFont="1" applyFill="1" applyBorder="1" applyAlignment="1" applyProtection="1">
      <alignment horizontal="right"/>
      <protection locked="0"/>
    </xf>
    <xf numFmtId="0" fontId="50" fillId="21" borderId="48" xfId="0" applyFont="1" applyFill="1" applyBorder="1"/>
    <xf numFmtId="0" fontId="10" fillId="5" borderId="48" xfId="0" applyFont="1" applyFill="1" applyBorder="1"/>
    <xf numFmtId="0" fontId="10" fillId="13" borderId="48" xfId="0" applyFont="1" applyFill="1" applyBorder="1"/>
    <xf numFmtId="0" fontId="9" fillId="0" borderId="58" xfId="0" applyFont="1" applyBorder="1" applyAlignment="1" applyProtection="1">
      <alignment wrapText="1"/>
      <protection locked="0"/>
    </xf>
    <xf numFmtId="0" fontId="9" fillId="0" borderId="44" xfId="0" applyFont="1" applyBorder="1" applyAlignment="1" applyProtection="1">
      <alignment wrapText="1"/>
      <protection locked="0"/>
    </xf>
    <xf numFmtId="0" fontId="7" fillId="17" borderId="58" xfId="0" applyFont="1" applyFill="1" applyBorder="1" applyAlignment="1" applyProtection="1">
      <alignment wrapText="1"/>
      <protection locked="0"/>
    </xf>
    <xf numFmtId="0" fontId="7" fillId="17" borderId="44" xfId="0" applyFont="1" applyFill="1" applyBorder="1" applyAlignment="1" applyProtection="1">
      <alignment wrapText="1"/>
      <protection locked="0"/>
    </xf>
    <xf numFmtId="165" fontId="7" fillId="17" borderId="58" xfId="2" applyNumberFormat="1" applyFont="1" applyFill="1" applyBorder="1" applyProtection="1">
      <protection locked="0"/>
    </xf>
    <xf numFmtId="0" fontId="7" fillId="2" borderId="5" xfId="0" applyFont="1" applyFill="1" applyBorder="1" applyProtection="1">
      <protection locked="0"/>
    </xf>
    <xf numFmtId="168" fontId="7" fillId="2" borderId="5" xfId="0" applyNumberFormat="1" applyFont="1" applyFill="1" applyBorder="1" applyAlignment="1" applyProtection="1">
      <alignment horizontal="left" wrapText="1"/>
      <protection locked="0"/>
    </xf>
    <xf numFmtId="14" fontId="7" fillId="2" borderId="5" xfId="0" applyNumberFormat="1" applyFont="1" applyFill="1" applyBorder="1" applyProtection="1">
      <protection locked="0"/>
    </xf>
    <xf numFmtId="0" fontId="7" fillId="2" borderId="31" xfId="0" applyFont="1" applyFill="1" applyBorder="1" applyProtection="1">
      <protection locked="0"/>
    </xf>
    <xf numFmtId="3" fontId="7" fillId="2" borderId="23" xfId="0" applyNumberFormat="1" applyFont="1" applyFill="1" applyBorder="1" applyProtection="1">
      <protection locked="0"/>
    </xf>
    <xf numFmtId="3" fontId="7" fillId="2" borderId="5" xfId="0" applyNumberFormat="1" applyFont="1" applyFill="1" applyBorder="1" applyProtection="1">
      <protection locked="0"/>
    </xf>
    <xf numFmtId="0" fontId="39" fillId="2" borderId="5" xfId="0" applyFont="1" applyFill="1" applyBorder="1" applyProtection="1">
      <protection locked="0"/>
    </xf>
    <xf numFmtId="165" fontId="39" fillId="2" borderId="5" xfId="2" applyNumberFormat="1" applyFont="1" applyFill="1" applyBorder="1" applyProtection="1">
      <protection locked="0"/>
    </xf>
    <xf numFmtId="9" fontId="39" fillId="2" borderId="5" xfId="1" applyFont="1" applyFill="1" applyBorder="1" applyProtection="1">
      <protection locked="0"/>
    </xf>
    <xf numFmtId="0" fontId="34" fillId="0" borderId="0" xfId="0" applyFont="1" applyAlignment="1">
      <alignment horizontal="center" vertical="center" wrapText="1"/>
    </xf>
    <xf numFmtId="0" fontId="6" fillId="6" borderId="31" xfId="0" applyFont="1" applyFill="1" applyBorder="1" applyAlignment="1">
      <alignment horizontal="right"/>
    </xf>
    <xf numFmtId="0" fontId="32" fillId="6" borderId="24" xfId="0" applyFont="1" applyFill="1" applyBorder="1" applyAlignment="1">
      <alignment horizontal="right"/>
    </xf>
    <xf numFmtId="0" fontId="6" fillId="0" borderId="41" xfId="5" applyBorder="1" applyAlignment="1">
      <alignment horizontal="left"/>
    </xf>
    <xf numFmtId="0" fontId="6" fillId="0" borderId="2" xfId="5" applyBorder="1" applyAlignment="1">
      <alignment horizontal="left"/>
    </xf>
    <xf numFmtId="0" fontId="6" fillId="0" borderId="7" xfId="5" applyBorder="1" applyAlignment="1">
      <alignment vertical="top" wrapText="1"/>
    </xf>
    <xf numFmtId="0" fontId="6" fillId="0" borderId="3" xfId="5" applyBorder="1" applyAlignment="1">
      <alignment vertical="top" wrapText="1"/>
    </xf>
    <xf numFmtId="0" fontId="6" fillId="0" borderId="19" xfId="5" applyBorder="1" applyAlignment="1">
      <alignment vertical="top" wrapText="1"/>
    </xf>
    <xf numFmtId="0" fontId="6" fillId="0" borderId="20" xfId="5" applyBorder="1" applyAlignment="1">
      <alignment vertical="top" wrapText="1"/>
    </xf>
    <xf numFmtId="0" fontId="6" fillId="0" borderId="17" xfId="5" applyBorder="1" applyAlignment="1">
      <alignment vertical="top" wrapText="1"/>
    </xf>
    <xf numFmtId="0" fontId="6" fillId="0" borderId="18" xfId="5" applyBorder="1" applyAlignment="1">
      <alignment vertical="top" wrapText="1"/>
    </xf>
    <xf numFmtId="0" fontId="20" fillId="0" borderId="7" xfId="4" applyBorder="1" applyAlignment="1" applyProtection="1">
      <alignment vertical="top" wrapText="1"/>
    </xf>
    <xf numFmtId="0" fontId="20" fillId="0" borderId="3" xfId="4" applyBorder="1" applyAlignment="1" applyProtection="1">
      <alignment vertical="top" wrapText="1"/>
    </xf>
    <xf numFmtId="0" fontId="6" fillId="2" borderId="29" xfId="0" applyFont="1" applyFill="1" applyBorder="1" applyAlignment="1" applyProtection="1">
      <alignment horizontal="left" vertical="top" wrapText="1"/>
      <protection locked="0"/>
    </xf>
    <xf numFmtId="0" fontId="0" fillId="2" borderId="1" xfId="0" applyFill="1" applyBorder="1" applyAlignment="1" applyProtection="1">
      <alignment horizontal="left" vertical="top" wrapText="1"/>
      <protection locked="0"/>
    </xf>
    <xf numFmtId="0" fontId="0" fillId="2" borderId="33" xfId="0" applyFill="1" applyBorder="1" applyAlignment="1" applyProtection="1">
      <alignment horizontal="left" vertical="top" wrapText="1"/>
      <protection locked="0"/>
    </xf>
    <xf numFmtId="0" fontId="0" fillId="2" borderId="32" xfId="0" applyFill="1" applyBorder="1" applyAlignment="1" applyProtection="1">
      <alignment horizontal="left" vertical="top" wrapText="1"/>
      <protection locked="0"/>
    </xf>
    <xf numFmtId="0" fontId="0" fillId="2" borderId="0" xfId="0" applyFill="1" applyAlignment="1" applyProtection="1">
      <alignment horizontal="left" vertical="top" wrapText="1"/>
      <protection locked="0"/>
    </xf>
    <xf numFmtId="0" fontId="0" fillId="2" borderId="34" xfId="0" applyFill="1" applyBorder="1" applyAlignment="1" applyProtection="1">
      <alignment horizontal="left" vertical="top" wrapText="1"/>
      <protection locked="0"/>
    </xf>
    <xf numFmtId="0" fontId="0" fillId="2" borderId="30" xfId="0" applyFill="1" applyBorder="1" applyAlignment="1" applyProtection="1">
      <alignment horizontal="left" vertical="top" wrapText="1"/>
      <protection locked="0"/>
    </xf>
    <xf numFmtId="0" fontId="0" fillId="2" borderId="2" xfId="0" applyFill="1" applyBorder="1" applyAlignment="1" applyProtection="1">
      <alignment horizontal="left" vertical="top" wrapText="1"/>
      <protection locked="0"/>
    </xf>
    <xf numFmtId="0" fontId="0" fillId="2" borderId="35" xfId="0" applyFill="1" applyBorder="1" applyAlignment="1" applyProtection="1">
      <alignment horizontal="left" vertical="top" wrapText="1"/>
      <protection locked="0"/>
    </xf>
    <xf numFmtId="0" fontId="7" fillId="2" borderId="1" xfId="0" applyFont="1" applyFill="1" applyBorder="1" applyAlignment="1" applyProtection="1">
      <alignment horizontal="left" vertical="top" wrapText="1"/>
      <protection locked="0"/>
    </xf>
    <xf numFmtId="0" fontId="35" fillId="8" borderId="31" xfId="0" applyFont="1" applyFill="1" applyBorder="1" applyAlignment="1">
      <alignment horizontal="left" vertical="center" wrapText="1"/>
    </xf>
    <xf numFmtId="0" fontId="35" fillId="8" borderId="24" xfId="0" applyFont="1" applyFill="1" applyBorder="1" applyAlignment="1">
      <alignment horizontal="left" vertical="center" wrapText="1"/>
    </xf>
    <xf numFmtId="0" fontId="27" fillId="11" borderId="31" xfId="0" applyFont="1" applyFill="1" applyBorder="1" applyAlignment="1">
      <alignment horizontal="center" vertical="center"/>
    </xf>
    <xf numFmtId="0" fontId="27" fillId="11" borderId="3" xfId="0" applyFont="1" applyFill="1" applyBorder="1" applyAlignment="1">
      <alignment horizontal="center" vertical="center"/>
    </xf>
    <xf numFmtId="0" fontId="27" fillId="11" borderId="24" xfId="0" applyFont="1" applyFill="1" applyBorder="1" applyAlignment="1">
      <alignment horizontal="center" vertical="center"/>
    </xf>
    <xf numFmtId="0" fontId="40" fillId="12" borderId="31" xfId="0" applyFont="1" applyFill="1" applyBorder="1" applyAlignment="1">
      <alignment horizontal="left" vertical="center"/>
    </xf>
    <xf numFmtId="0" fontId="40" fillId="12" borderId="3" xfId="0" applyFont="1" applyFill="1" applyBorder="1" applyAlignment="1">
      <alignment horizontal="left" vertical="center"/>
    </xf>
    <xf numFmtId="0" fontId="40" fillId="12" borderId="24" xfId="0" applyFont="1" applyFill="1" applyBorder="1" applyAlignment="1">
      <alignment horizontal="left" vertical="center"/>
    </xf>
    <xf numFmtId="0" fontId="35" fillId="0" borderId="31" xfId="0" applyFont="1" applyBorder="1" applyAlignment="1">
      <alignment horizontal="center" vertical="center"/>
    </xf>
    <xf numFmtId="0" fontId="35" fillId="0" borderId="3" xfId="0" applyFont="1" applyBorder="1" applyAlignment="1">
      <alignment horizontal="center" vertical="center"/>
    </xf>
    <xf numFmtId="0" fontId="35" fillId="0" borderId="24" xfId="0" applyFont="1" applyBorder="1" applyAlignment="1">
      <alignment horizontal="center" vertical="center"/>
    </xf>
    <xf numFmtId="0" fontId="27" fillId="10" borderId="31" xfId="0" applyFont="1" applyFill="1" applyBorder="1" applyAlignment="1">
      <alignment horizontal="center" vertical="center"/>
    </xf>
    <xf numFmtId="0" fontId="27" fillId="10" borderId="3" xfId="0" applyFont="1" applyFill="1" applyBorder="1" applyAlignment="1">
      <alignment horizontal="center" vertical="center"/>
    </xf>
    <xf numFmtId="0" fontId="27" fillId="10" borderId="24" xfId="0" applyFont="1" applyFill="1" applyBorder="1" applyAlignment="1">
      <alignment horizontal="center" vertical="center"/>
    </xf>
    <xf numFmtId="0" fontId="31" fillId="8" borderId="31" xfId="0" applyFont="1" applyFill="1" applyBorder="1" applyAlignment="1">
      <alignment horizontal="left" vertical="center" wrapText="1"/>
    </xf>
    <xf numFmtId="0" fontId="31" fillId="8" borderId="24" xfId="0" applyFont="1" applyFill="1" applyBorder="1" applyAlignment="1">
      <alignment horizontal="left" vertical="center" wrapText="1"/>
    </xf>
    <xf numFmtId="0" fontId="27" fillId="9" borderId="31" xfId="0" applyFont="1" applyFill="1" applyBorder="1" applyAlignment="1">
      <alignment horizontal="center" vertical="center"/>
    </xf>
    <xf numFmtId="0" fontId="27" fillId="9" borderId="3" xfId="0" applyFont="1" applyFill="1" applyBorder="1" applyAlignment="1">
      <alignment horizontal="center" vertical="center"/>
    </xf>
    <xf numFmtId="0" fontId="27" fillId="9" borderId="24" xfId="0" applyFont="1" applyFill="1" applyBorder="1" applyAlignment="1">
      <alignment horizontal="center" vertical="center"/>
    </xf>
    <xf numFmtId="0" fontId="40" fillId="23" borderId="29" xfId="0" applyFont="1" applyFill="1" applyBorder="1" applyAlignment="1">
      <alignment horizontal="left" vertical="center"/>
    </xf>
    <xf numFmtId="0" fontId="40" fillId="23" borderId="33" xfId="0" applyFont="1" applyFill="1" applyBorder="1" applyAlignment="1">
      <alignment horizontal="left" vertical="center"/>
    </xf>
    <xf numFmtId="0" fontId="40" fillId="23" borderId="32" xfId="0" applyFont="1" applyFill="1" applyBorder="1" applyAlignment="1">
      <alignment horizontal="left" vertical="center"/>
    </xf>
    <xf numFmtId="0" fontId="40" fillId="23" borderId="34" xfId="0" applyFont="1" applyFill="1" applyBorder="1" applyAlignment="1">
      <alignment horizontal="left" vertical="center"/>
    </xf>
    <xf numFmtId="0" fontId="40" fillId="23" borderId="30" xfId="0" applyFont="1" applyFill="1" applyBorder="1" applyAlignment="1">
      <alignment horizontal="left" vertical="center"/>
    </xf>
    <xf numFmtId="0" fontId="40" fillId="23" borderId="35" xfId="0" applyFont="1" applyFill="1" applyBorder="1" applyAlignment="1">
      <alignment horizontal="left" vertical="center"/>
    </xf>
    <xf numFmtId="0" fontId="35" fillId="8" borderId="31" xfId="0" applyFont="1" applyFill="1" applyBorder="1" applyAlignment="1">
      <alignment horizontal="center"/>
    </xf>
    <xf numFmtId="0" fontId="35" fillId="8" borderId="3" xfId="0" applyFont="1" applyFill="1" applyBorder="1" applyAlignment="1">
      <alignment horizontal="center"/>
    </xf>
    <xf numFmtId="0" fontId="35" fillId="8" borderId="24" xfId="0" applyFont="1" applyFill="1" applyBorder="1" applyAlignment="1">
      <alignment horizontal="center"/>
    </xf>
    <xf numFmtId="0" fontId="35" fillId="8" borderId="31" xfId="0" applyFont="1" applyFill="1" applyBorder="1" applyAlignment="1">
      <alignment horizontal="center" vertical="center"/>
    </xf>
    <xf numFmtId="0" fontId="35" fillId="8" borderId="3" xfId="0" applyFont="1" applyFill="1" applyBorder="1" applyAlignment="1">
      <alignment horizontal="center" vertical="center"/>
    </xf>
    <xf numFmtId="0" fontId="35" fillId="8" borderId="24" xfId="0" applyFont="1" applyFill="1" applyBorder="1" applyAlignment="1">
      <alignment horizontal="center" vertical="center"/>
    </xf>
    <xf numFmtId="0" fontId="40" fillId="25" borderId="29" xfId="0" applyFont="1" applyFill="1" applyBorder="1" applyAlignment="1">
      <alignment horizontal="center" vertical="center"/>
    </xf>
    <xf numFmtId="0" fontId="40" fillId="25" borderId="33" xfId="0" applyFont="1" applyFill="1" applyBorder="1" applyAlignment="1">
      <alignment horizontal="center" vertical="center"/>
    </xf>
    <xf numFmtId="0" fontId="40" fillId="25" borderId="32" xfId="0" applyFont="1" applyFill="1" applyBorder="1" applyAlignment="1">
      <alignment horizontal="center" vertical="center"/>
    </xf>
    <xf numFmtId="0" fontId="40" fillId="25" borderId="34" xfId="0" applyFont="1" applyFill="1" applyBorder="1" applyAlignment="1">
      <alignment horizontal="center" vertical="center"/>
    </xf>
    <xf numFmtId="0" fontId="40" fillId="25" borderId="30" xfId="0" applyFont="1" applyFill="1" applyBorder="1" applyAlignment="1">
      <alignment horizontal="center" vertical="center"/>
    </xf>
    <xf numFmtId="0" fontId="40" fillId="25" borderId="35" xfId="0" applyFont="1" applyFill="1" applyBorder="1" applyAlignment="1">
      <alignment horizontal="center" vertical="center"/>
    </xf>
    <xf numFmtId="0" fontId="40" fillId="17" borderId="31" xfId="0" applyFont="1" applyFill="1" applyBorder="1" applyAlignment="1">
      <alignment horizontal="left" vertical="center" wrapText="1"/>
    </xf>
    <xf numFmtId="0" fontId="40" fillId="17" borderId="3" xfId="0" applyFont="1" applyFill="1" applyBorder="1" applyAlignment="1">
      <alignment horizontal="left" vertical="center" wrapText="1"/>
    </xf>
    <xf numFmtId="0" fontId="40" fillId="12" borderId="31" xfId="0" applyFont="1" applyFill="1" applyBorder="1" applyAlignment="1">
      <alignment horizontal="left" vertical="center" wrapText="1"/>
    </xf>
    <xf numFmtId="0" fontId="40" fillId="12" borderId="3" xfId="0" applyFont="1" applyFill="1" applyBorder="1" applyAlignment="1">
      <alignment horizontal="left" vertical="center" wrapText="1"/>
    </xf>
    <xf numFmtId="0" fontId="31" fillId="2" borderId="3" xfId="0" applyFont="1" applyFill="1" applyBorder="1" applyAlignment="1">
      <alignment horizontal="left" vertical="center"/>
    </xf>
    <xf numFmtId="0" fontId="31" fillId="2" borderId="24" xfId="0" applyFont="1" applyFill="1" applyBorder="1" applyAlignment="1">
      <alignment horizontal="left" vertical="center"/>
    </xf>
    <xf numFmtId="0" fontId="35" fillId="17" borderId="31" xfId="0" applyFont="1" applyFill="1" applyBorder="1" applyAlignment="1">
      <alignment horizontal="left" vertical="center" wrapText="1"/>
    </xf>
    <xf numFmtId="0" fontId="35" fillId="17" borderId="24" xfId="0" applyFont="1" applyFill="1" applyBorder="1" applyAlignment="1">
      <alignment horizontal="left" vertical="center" wrapText="1"/>
    </xf>
    <xf numFmtId="0" fontId="31" fillId="17" borderId="31" xfId="0" applyFont="1" applyFill="1" applyBorder="1" applyAlignment="1">
      <alignment horizontal="left" vertical="center" wrapText="1"/>
    </xf>
    <xf numFmtId="0" fontId="31" fillId="17" borderId="24" xfId="0" applyFont="1" applyFill="1" applyBorder="1" applyAlignment="1">
      <alignment horizontal="left" vertical="center" wrapText="1"/>
    </xf>
    <xf numFmtId="0" fontId="31" fillId="2" borderId="3" xfId="0" applyFont="1" applyFill="1" applyBorder="1"/>
    <xf numFmtId="0" fontId="31" fillId="2" borderId="24" xfId="0" applyFont="1" applyFill="1" applyBorder="1"/>
    <xf numFmtId="0" fontId="10" fillId="7" borderId="17" xfId="0" applyFont="1" applyFill="1" applyBorder="1" applyAlignment="1">
      <alignment horizontal="center"/>
    </xf>
    <xf numFmtId="0" fontId="10" fillId="7" borderId="18" xfId="0" applyFont="1" applyFill="1" applyBorder="1" applyAlignment="1">
      <alignment horizontal="center"/>
    </xf>
    <xf numFmtId="0" fontId="10" fillId="7" borderId="39" xfId="0" applyFont="1" applyFill="1" applyBorder="1" applyAlignment="1">
      <alignment horizontal="center"/>
    </xf>
    <xf numFmtId="0" fontId="6" fillId="2" borderId="31" xfId="0" applyFont="1" applyFill="1" applyBorder="1" applyAlignment="1" applyProtection="1">
      <alignment horizontal="right"/>
      <protection locked="0"/>
    </xf>
    <xf numFmtId="0" fontId="6" fillId="2" borderId="24" xfId="0" applyFont="1" applyFill="1" applyBorder="1" applyAlignment="1" applyProtection="1">
      <alignment horizontal="right"/>
      <protection locked="0"/>
    </xf>
    <xf numFmtId="3" fontId="6" fillId="2" borderId="31" xfId="5" applyNumberFormat="1" applyFill="1" applyBorder="1" applyAlignment="1" applyProtection="1">
      <alignment horizontal="center"/>
      <protection locked="0"/>
    </xf>
    <xf numFmtId="3" fontId="6" fillId="2" borderId="24" xfId="5" applyNumberFormat="1" applyFill="1" applyBorder="1" applyAlignment="1" applyProtection="1">
      <alignment horizontal="center"/>
      <protection locked="0"/>
    </xf>
    <xf numFmtId="3" fontId="6" fillId="0" borderId="0" xfId="5" applyNumberFormat="1" applyAlignment="1">
      <alignment horizontal="center"/>
    </xf>
    <xf numFmtId="165" fontId="6" fillId="2" borderId="5" xfId="2" applyNumberFormat="1" applyFont="1" applyFill="1" applyBorder="1" applyAlignment="1" applyProtection="1">
      <alignment horizontal="center"/>
      <protection locked="0"/>
    </xf>
    <xf numFmtId="3" fontId="13" fillId="6" borderId="42" xfId="0" applyNumberFormat="1" applyFont="1" applyFill="1" applyBorder="1" applyAlignment="1">
      <alignment horizontal="center" vertical="center" wrapText="1"/>
    </xf>
    <xf numFmtId="3" fontId="6" fillId="2" borderId="5" xfId="5" applyNumberFormat="1" applyFill="1" applyBorder="1" applyAlignment="1" applyProtection="1">
      <alignment horizontal="center"/>
      <protection locked="0"/>
    </xf>
    <xf numFmtId="0" fontId="6" fillId="0" borderId="0" xfId="0" applyFont="1" applyAlignment="1">
      <alignment horizontal="right"/>
    </xf>
    <xf numFmtId="49" fontId="13" fillId="6" borderId="30" xfId="0" applyNumberFormat="1" applyFont="1" applyFill="1" applyBorder="1" applyAlignment="1">
      <alignment horizontal="center" vertical="top" wrapText="1"/>
    </xf>
    <xf numFmtId="49" fontId="13" fillId="6" borderId="35" xfId="0" applyNumberFormat="1" applyFont="1" applyFill="1" applyBorder="1" applyAlignment="1">
      <alignment horizontal="center" vertical="top" wrapText="1"/>
    </xf>
    <xf numFmtId="0" fontId="6" fillId="2" borderId="0" xfId="0" applyFont="1" applyFill="1" applyAlignment="1" applyProtection="1">
      <alignment horizontal="left" wrapText="1"/>
      <protection locked="0"/>
    </xf>
    <xf numFmtId="0" fontId="5" fillId="0" borderId="0" xfId="0" applyFont="1" applyAlignment="1">
      <alignment horizontal="left" wrapText="1"/>
    </xf>
    <xf numFmtId="0" fontId="3" fillId="0" borderId="0" xfId="0" applyFont="1" applyAlignment="1">
      <alignment horizontal="left" wrapText="1"/>
    </xf>
    <xf numFmtId="0" fontId="3" fillId="13" borderId="0" xfId="0" applyFont="1" applyFill="1" applyAlignment="1">
      <alignment horizontal="center" wrapText="1"/>
    </xf>
    <xf numFmtId="0" fontId="3" fillId="26" borderId="0" xfId="0" applyFont="1" applyFill="1" applyAlignment="1">
      <alignment horizontal="center" wrapText="1"/>
    </xf>
    <xf numFmtId="0" fontId="3" fillId="31" borderId="0" xfId="0" applyFont="1" applyFill="1" applyAlignment="1">
      <alignment horizontal="center" wrapText="1"/>
    </xf>
    <xf numFmtId="0" fontId="3" fillId="0" borderId="0" xfId="0" applyFont="1" applyAlignment="1">
      <alignment horizontal="center" wrapText="1"/>
    </xf>
    <xf numFmtId="0" fontId="0" fillId="2" borderId="0" xfId="0" applyFill="1" applyAlignment="1" applyProtection="1">
      <alignment horizontal="left" wrapText="1"/>
      <protection locked="0"/>
    </xf>
    <xf numFmtId="0" fontId="3" fillId="29" borderId="0" xfId="0" applyFont="1" applyFill="1" applyAlignment="1">
      <alignment horizontal="center" wrapText="1"/>
    </xf>
    <xf numFmtId="0" fontId="3" fillId="27" borderId="0" xfId="0" applyFont="1" applyFill="1" applyAlignment="1">
      <alignment horizontal="center" wrapText="1"/>
    </xf>
    <xf numFmtId="0" fontId="3" fillId="21" borderId="0" xfId="0" applyFont="1" applyFill="1" applyAlignment="1">
      <alignment horizontal="center" wrapText="1"/>
    </xf>
    <xf numFmtId="0" fontId="6" fillId="0" borderId="0" xfId="0" applyFont="1" applyAlignment="1">
      <alignment horizontal="left" wrapText="1"/>
    </xf>
    <xf numFmtId="0" fontId="3" fillId="28" borderId="31" xfId="0" applyFont="1" applyFill="1" applyBorder="1" applyAlignment="1">
      <alignment horizontal="center"/>
    </xf>
    <xf numFmtId="0" fontId="3" fillId="28" borderId="3" xfId="0" applyFont="1" applyFill="1" applyBorder="1" applyAlignment="1">
      <alignment horizontal="center"/>
    </xf>
    <xf numFmtId="0" fontId="3" fillId="28" borderId="24" xfId="0" applyFont="1" applyFill="1" applyBorder="1" applyAlignment="1">
      <alignment horizontal="center"/>
    </xf>
    <xf numFmtId="0" fontId="3" fillId="26" borderId="31" xfId="0" applyFont="1" applyFill="1" applyBorder="1" applyAlignment="1">
      <alignment horizontal="center"/>
    </xf>
    <xf numFmtId="0" fontId="3" fillId="26" borderId="3" xfId="0" applyFont="1" applyFill="1" applyBorder="1" applyAlignment="1">
      <alignment horizontal="center"/>
    </xf>
    <xf numFmtId="0" fontId="3" fillId="26" borderId="24" xfId="0" applyFont="1" applyFill="1" applyBorder="1" applyAlignment="1">
      <alignment horizontal="center"/>
    </xf>
    <xf numFmtId="0" fontId="3" fillId="13" borderId="31" xfId="0" applyFont="1" applyFill="1" applyBorder="1" applyAlignment="1">
      <alignment horizontal="center"/>
    </xf>
    <xf numFmtId="0" fontId="3" fillId="13" borderId="3" xfId="0" applyFont="1" applyFill="1" applyBorder="1" applyAlignment="1">
      <alignment horizontal="center"/>
    </xf>
    <xf numFmtId="0" fontId="3" fillId="13" borderId="24" xfId="0" applyFont="1" applyFill="1" applyBorder="1" applyAlignment="1">
      <alignment horizontal="center"/>
    </xf>
    <xf numFmtId="0" fontId="3" fillId="21" borderId="31" xfId="0" applyFont="1" applyFill="1" applyBorder="1" applyAlignment="1">
      <alignment horizontal="center"/>
    </xf>
    <xf numFmtId="0" fontId="3" fillId="21" borderId="3" xfId="0" applyFont="1" applyFill="1" applyBorder="1" applyAlignment="1">
      <alignment horizontal="center"/>
    </xf>
    <xf numFmtId="0" fontId="3" fillId="21" borderId="24" xfId="0" applyFont="1" applyFill="1" applyBorder="1" applyAlignment="1">
      <alignment horizontal="center"/>
    </xf>
    <xf numFmtId="0" fontId="3" fillId="27" borderId="31" xfId="0" applyFont="1" applyFill="1" applyBorder="1" applyAlignment="1">
      <alignment horizontal="center"/>
    </xf>
    <xf numFmtId="0" fontId="3" fillId="27" borderId="3" xfId="0" applyFont="1" applyFill="1" applyBorder="1" applyAlignment="1">
      <alignment horizontal="center"/>
    </xf>
    <xf numFmtId="0" fontId="3" fillId="27" borderId="24" xfId="0" applyFont="1" applyFill="1" applyBorder="1" applyAlignment="1">
      <alignment horizontal="center"/>
    </xf>
    <xf numFmtId="0" fontId="3" fillId="29" borderId="31" xfId="0" applyFont="1" applyFill="1" applyBorder="1" applyAlignment="1">
      <alignment horizontal="center"/>
    </xf>
    <xf numFmtId="0" fontId="3" fillId="29" borderId="3" xfId="0" applyFont="1" applyFill="1" applyBorder="1" applyAlignment="1">
      <alignment horizontal="center"/>
    </xf>
    <xf numFmtId="0" fontId="3" fillId="29" borderId="24" xfId="0" applyFont="1" applyFill="1" applyBorder="1" applyAlignment="1">
      <alignment horizontal="center"/>
    </xf>
    <xf numFmtId="0" fontId="3" fillId="0" borderId="31" xfId="0" applyFont="1" applyBorder="1" applyAlignment="1">
      <alignment horizontal="center"/>
    </xf>
    <xf numFmtId="0" fontId="3" fillId="0" borderId="3" xfId="0" applyFont="1" applyBorder="1" applyAlignment="1">
      <alignment horizontal="center"/>
    </xf>
    <xf numFmtId="0" fontId="3" fillId="0" borderId="24" xfId="0" applyFont="1" applyBorder="1" applyAlignment="1">
      <alignment horizontal="center"/>
    </xf>
    <xf numFmtId="0" fontId="3" fillId="7" borderId="31" xfId="0" applyFont="1" applyFill="1" applyBorder="1" applyAlignment="1">
      <alignment horizontal="center"/>
    </xf>
    <xf numFmtId="0" fontId="3" fillId="7" borderId="3" xfId="0" applyFont="1" applyFill="1" applyBorder="1" applyAlignment="1">
      <alignment horizontal="center"/>
    </xf>
    <xf numFmtId="0" fontId="3" fillId="7" borderId="24" xfId="0" applyFont="1" applyFill="1" applyBorder="1" applyAlignment="1">
      <alignment horizontal="center"/>
    </xf>
    <xf numFmtId="0" fontId="6" fillId="6" borderId="3" xfId="0" applyFont="1" applyFill="1" applyBorder="1" applyAlignment="1">
      <alignment horizontal="right"/>
    </xf>
    <xf numFmtId="0" fontId="54" fillId="20" borderId="31" xfId="0" applyFont="1" applyFill="1" applyBorder="1" applyAlignment="1">
      <alignment horizontal="center" vertical="center" wrapText="1"/>
    </xf>
    <xf numFmtId="0" fontId="54" fillId="20" borderId="3" xfId="0" applyFont="1" applyFill="1" applyBorder="1" applyAlignment="1">
      <alignment horizontal="center" vertical="center" wrapText="1"/>
    </xf>
    <xf numFmtId="0" fontId="54" fillId="20" borderId="24" xfId="0" applyFont="1" applyFill="1" applyBorder="1" applyAlignment="1">
      <alignment horizontal="center" vertical="center" wrapText="1"/>
    </xf>
    <xf numFmtId="0" fontId="3" fillId="20" borderId="31" xfId="0" applyFont="1" applyFill="1" applyBorder="1" applyAlignment="1">
      <alignment horizontal="center" vertical="center" wrapText="1"/>
    </xf>
    <xf numFmtId="0" fontId="3" fillId="20" borderId="3" xfId="0" applyFont="1" applyFill="1" applyBorder="1" applyAlignment="1">
      <alignment horizontal="center" vertical="center" wrapText="1"/>
    </xf>
    <xf numFmtId="0" fontId="3" fillId="20" borderId="24" xfId="0" applyFont="1" applyFill="1" applyBorder="1" applyAlignment="1">
      <alignment horizontal="center" vertical="center" wrapText="1"/>
    </xf>
    <xf numFmtId="3" fontId="10" fillId="3" borderId="9" xfId="0" applyNumberFormat="1" applyFont="1" applyFill="1" applyBorder="1" applyAlignment="1">
      <alignment horizontal="center" wrapText="1"/>
    </xf>
    <xf numFmtId="3" fontId="10" fillId="3" borderId="14" xfId="0" applyNumberFormat="1" applyFont="1" applyFill="1" applyBorder="1" applyAlignment="1">
      <alignment horizontal="center" wrapText="1"/>
    </xf>
    <xf numFmtId="3" fontId="10" fillId="3" borderId="10" xfId="0" applyNumberFormat="1" applyFont="1" applyFill="1" applyBorder="1" applyAlignment="1">
      <alignment horizontal="center" wrapText="1"/>
    </xf>
    <xf numFmtId="0" fontId="6" fillId="7" borderId="29" xfId="0" applyFont="1" applyFill="1" applyBorder="1" applyAlignment="1">
      <alignment horizontal="right"/>
    </xf>
    <xf numFmtId="0" fontId="6" fillId="7" borderId="33" xfId="0" applyFont="1" applyFill="1" applyBorder="1" applyAlignment="1">
      <alignment horizontal="right"/>
    </xf>
    <xf numFmtId="0" fontId="6" fillId="7" borderId="30" xfId="0" applyFont="1" applyFill="1" applyBorder="1" applyAlignment="1">
      <alignment horizontal="right"/>
    </xf>
    <xf numFmtId="0" fontId="6" fillId="7" borderId="35" xfId="0" applyFont="1" applyFill="1" applyBorder="1" applyAlignment="1">
      <alignment horizontal="right"/>
    </xf>
    <xf numFmtId="0" fontId="6" fillId="7" borderId="31" xfId="0" applyFont="1" applyFill="1" applyBorder="1" applyAlignment="1">
      <alignment horizontal="right"/>
    </xf>
    <xf numFmtId="0" fontId="6" fillId="7" borderId="24" xfId="0" applyFont="1" applyFill="1" applyBorder="1" applyAlignment="1">
      <alignment horizontal="right"/>
    </xf>
    <xf numFmtId="0" fontId="12" fillId="14" borderId="31" xfId="0" applyFont="1" applyFill="1" applyBorder="1" applyAlignment="1">
      <alignment horizontal="center" wrapText="1"/>
    </xf>
    <xf numFmtId="0" fontId="12" fillId="14" borderId="3" xfId="0" applyFont="1" applyFill="1" applyBorder="1" applyAlignment="1">
      <alignment horizontal="center" wrapText="1"/>
    </xf>
    <xf numFmtId="0" fontId="12" fillId="14" borderId="24" xfId="0" applyFont="1" applyFill="1" applyBorder="1" applyAlignment="1">
      <alignment horizontal="center" wrapText="1"/>
    </xf>
    <xf numFmtId="0" fontId="54" fillId="22" borderId="31" xfId="0" applyFont="1" applyFill="1" applyBorder="1" applyAlignment="1">
      <alignment horizontal="center"/>
    </xf>
    <xf numFmtId="0" fontId="54" fillId="22" borderId="3" xfId="0" applyFont="1" applyFill="1" applyBorder="1" applyAlignment="1">
      <alignment horizontal="center"/>
    </xf>
    <xf numFmtId="0" fontId="54" fillId="22" borderId="24" xfId="0" applyFont="1" applyFill="1" applyBorder="1" applyAlignment="1">
      <alignment horizontal="center"/>
    </xf>
    <xf numFmtId="0" fontId="54" fillId="20" borderId="5" xfId="0" applyFont="1" applyFill="1" applyBorder="1" applyAlignment="1">
      <alignment horizontal="center" vertical="center" wrapText="1"/>
    </xf>
    <xf numFmtId="0" fontId="54" fillId="22" borderId="31" xfId="0" applyFont="1" applyFill="1" applyBorder="1" applyAlignment="1">
      <alignment horizontal="center" vertical="center" wrapText="1"/>
    </xf>
    <xf numFmtId="0" fontId="54" fillId="22" borderId="3" xfId="0" applyFont="1" applyFill="1" applyBorder="1" applyAlignment="1">
      <alignment horizontal="center" vertical="center" wrapText="1"/>
    </xf>
    <xf numFmtId="0" fontId="54" fillId="22" borderId="24" xfId="0" applyFont="1" applyFill="1" applyBorder="1" applyAlignment="1">
      <alignment horizontal="center" vertical="center" wrapText="1"/>
    </xf>
    <xf numFmtId="0" fontId="22" fillId="0" borderId="0" xfId="0" applyFont="1" applyAlignment="1">
      <alignment horizontal="center"/>
    </xf>
    <xf numFmtId="0" fontId="10" fillId="0" borderId="48" xfId="0" applyFont="1" applyBorder="1" applyAlignment="1">
      <alignment horizontal="center" wrapText="1"/>
    </xf>
    <xf numFmtId="0" fontId="10" fillId="0" borderId="42" xfId="0" applyFont="1" applyBorder="1" applyAlignment="1">
      <alignment horizontal="center" wrapText="1"/>
    </xf>
    <xf numFmtId="0" fontId="10" fillId="0" borderId="49" xfId="0" applyFont="1" applyBorder="1" applyAlignment="1">
      <alignment horizontal="center" wrapText="1"/>
    </xf>
    <xf numFmtId="0" fontId="3" fillId="6" borderId="17" xfId="0" applyFont="1" applyFill="1" applyBorder="1" applyAlignment="1">
      <alignment horizontal="center"/>
    </xf>
    <xf numFmtId="0" fontId="3" fillId="6" borderId="18" xfId="0" applyFont="1" applyFill="1" applyBorder="1" applyAlignment="1">
      <alignment horizontal="center"/>
    </xf>
    <xf numFmtId="0" fontId="3" fillId="6" borderId="50" xfId="0" applyFont="1" applyFill="1" applyBorder="1" applyAlignment="1">
      <alignment horizontal="center"/>
    </xf>
    <xf numFmtId="0" fontId="9" fillId="0" borderId="0" xfId="0" applyFont="1" applyAlignment="1">
      <alignment horizontal="center" wrapText="1"/>
    </xf>
    <xf numFmtId="0" fontId="22" fillId="0" borderId="0" xfId="0" applyFont="1" applyAlignment="1">
      <alignment horizontal="center" wrapText="1"/>
    </xf>
    <xf numFmtId="0" fontId="6" fillId="6" borderId="5" xfId="0" applyFont="1" applyFill="1" applyBorder="1" applyAlignment="1">
      <alignment horizontal="right"/>
    </xf>
    <xf numFmtId="0" fontId="27" fillId="0" borderId="31" xfId="9" applyFont="1" applyBorder="1" applyAlignment="1">
      <alignment horizontal="center" vertical="center" wrapText="1"/>
    </xf>
    <xf numFmtId="0" fontId="27" fillId="0" borderId="3" xfId="9" applyFont="1" applyBorder="1" applyAlignment="1">
      <alignment horizontal="center" vertical="center" wrapText="1"/>
    </xf>
    <xf numFmtId="0" fontId="27" fillId="0" borderId="24" xfId="9" applyFont="1" applyBorder="1" applyAlignment="1">
      <alignment horizontal="center" vertical="center" wrapText="1"/>
    </xf>
    <xf numFmtId="0" fontId="27" fillId="0" borderId="11" xfId="9" applyFont="1" applyBorder="1" applyAlignment="1">
      <alignment horizontal="center" vertical="center" wrapText="1"/>
    </xf>
    <xf numFmtId="0" fontId="27" fillId="0" borderId="12" xfId="9" applyFont="1" applyBorder="1" applyAlignment="1">
      <alignment horizontal="center" vertical="center" wrapText="1"/>
    </xf>
    <xf numFmtId="0" fontId="27" fillId="0" borderId="29" xfId="9" applyFont="1" applyBorder="1" applyAlignment="1">
      <alignment horizontal="center" vertical="center" wrapText="1"/>
    </xf>
    <xf numFmtId="0" fontId="27" fillId="0" borderId="30" xfId="9" applyFont="1" applyBorder="1" applyAlignment="1">
      <alignment horizontal="center" vertical="center" wrapText="1"/>
    </xf>
    <xf numFmtId="0" fontId="27" fillId="7" borderId="5" xfId="9" applyFont="1" applyFill="1" applyBorder="1" applyAlignment="1">
      <alignment horizontal="center" vertical="center" wrapText="1"/>
    </xf>
    <xf numFmtId="0" fontId="27" fillId="16" borderId="5" xfId="9" applyFont="1" applyFill="1" applyBorder="1" applyAlignment="1">
      <alignment horizontal="center" vertical="center"/>
    </xf>
    <xf numFmtId="0" fontId="27" fillId="15" borderId="11" xfId="9" applyFont="1" applyFill="1" applyBorder="1" applyAlignment="1">
      <alignment horizontal="center" vertical="center" wrapText="1"/>
    </xf>
    <xf numFmtId="0" fontId="27" fillId="15" borderId="12" xfId="9" applyFont="1" applyFill="1" applyBorder="1" applyAlignment="1">
      <alignment horizontal="center" vertical="center" wrapText="1"/>
    </xf>
    <xf numFmtId="0" fontId="27" fillId="16" borderId="5" xfId="9" applyFont="1" applyFill="1" applyBorder="1" applyAlignment="1">
      <alignment horizontal="center"/>
    </xf>
    <xf numFmtId="0" fontId="27" fillId="0" borderId="31" xfId="9" applyFont="1" applyBorder="1" applyAlignment="1">
      <alignment horizontal="center" wrapText="1"/>
    </xf>
    <xf numFmtId="0" fontId="27" fillId="0" borderId="3" xfId="9" applyFont="1" applyBorder="1" applyAlignment="1">
      <alignment horizontal="center" wrapText="1"/>
    </xf>
    <xf numFmtId="0" fontId="27" fillId="0" borderId="24" xfId="9" applyFont="1" applyBorder="1" applyAlignment="1">
      <alignment horizontal="center" wrapText="1"/>
    </xf>
    <xf numFmtId="0" fontId="5" fillId="0" borderId="0" xfId="0" applyFont="1" applyAlignment="1">
      <alignment wrapText="1"/>
    </xf>
    <xf numFmtId="0" fontId="52" fillId="0" borderId="0" xfId="0" applyFont="1" applyAlignment="1">
      <alignment horizontal="left" vertical="top" wrapText="1"/>
    </xf>
  </cellXfs>
  <cellStyles count="15">
    <cellStyle name="Comma" xfId="2" builtinId="3"/>
    <cellStyle name="Comma 2" xfId="8" xr:uid="{00000000-0005-0000-0000-000000000000}"/>
    <cellStyle name="Comma 4" xfId="13" xr:uid="{00000000-0005-0000-0000-000001000000}"/>
    <cellStyle name="Comma 9" xfId="12" xr:uid="{00000000-0005-0000-0000-000002000000}"/>
    <cellStyle name="Hyperlink" xfId="4" builtinId="8"/>
    <cellStyle name="Komma 2" xfId="3" xr:uid="{00000000-0005-0000-0000-000003000000}"/>
    <cellStyle name="Komma 3" xfId="10" xr:uid="{00000000-0005-0000-0000-000004000000}"/>
    <cellStyle name="Normal" xfId="0" builtinId="0"/>
    <cellStyle name="Normal 11" xfId="6" xr:uid="{00000000-0005-0000-0000-000008000000}"/>
    <cellStyle name="Normal 2 2 2" xfId="5" xr:uid="{00000000-0005-0000-0000-000009000000}"/>
    <cellStyle name="Normal 3" xfId="14" xr:uid="{00000000-0005-0000-0000-00000A000000}"/>
    <cellStyle name="Normal 3 5" xfId="9" xr:uid="{00000000-0005-0000-0000-00000B000000}"/>
    <cellStyle name="Normal 6 2" xfId="11" xr:uid="{00000000-0005-0000-0000-00000C000000}"/>
    <cellStyle name="Percent" xfId="1" builtinId="5"/>
    <cellStyle name="Percent 3" xfId="7" xr:uid="{00000000-0005-0000-0000-00000D000000}"/>
  </cellStyles>
  <dxfs count="10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s>
  <tableStyles count="0" defaultTableStyle="TableStyleMedium9" defaultPivotStyle="PivotStyleLight16"/>
  <colors>
    <mruColors>
      <color rgb="FFFFFFCC"/>
      <color rgb="FFCFFA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10/relationships/person" Target="persons/perso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xdr:col>
      <xdr:colOff>47626</xdr:colOff>
      <xdr:row>19</xdr:row>
      <xdr:rowOff>95250</xdr:rowOff>
    </xdr:from>
    <xdr:to>
      <xdr:col>3</xdr:col>
      <xdr:colOff>501651</xdr:colOff>
      <xdr:row>23</xdr:row>
      <xdr:rowOff>39325</xdr:rowOff>
    </xdr:to>
    <xdr:pic>
      <xdr:nvPicPr>
        <xdr:cNvPr id="4" name="Bilde 3">
          <a:extLst>
            <a:ext uri="{FF2B5EF4-FFF2-40B4-BE49-F238E27FC236}">
              <a16:creationId xmlns:a16="http://schemas.microsoft.com/office/drawing/2014/main" id="{359C54F2-BEF2-4297-A8E6-DEE34C9E137D}"/>
            </a:ext>
          </a:extLst>
        </xdr:cNvPr>
        <xdr:cNvPicPr>
          <a:picLocks noChangeAspect="1"/>
        </xdr:cNvPicPr>
      </xdr:nvPicPr>
      <xdr:blipFill>
        <a:blip xmlns:r="http://schemas.openxmlformats.org/officeDocument/2006/relationships" r:embed="rId1"/>
        <a:stretch>
          <a:fillRect/>
        </a:stretch>
      </xdr:blipFill>
      <xdr:spPr>
        <a:xfrm>
          <a:off x="2000251" y="3390900"/>
          <a:ext cx="1219200" cy="591775"/>
        </a:xfrm>
        <a:prstGeom prst="rect">
          <a:avLst/>
        </a:prstGeom>
      </xdr:spPr>
    </xdr:pic>
    <xdr:clientData/>
  </xdr:twoCellAnchor>
  <xdr:twoCellAnchor editAs="oneCell">
    <xdr:from>
      <xdr:col>3</xdr:col>
      <xdr:colOff>742950</xdr:colOff>
      <xdr:row>19</xdr:row>
      <xdr:rowOff>85726</xdr:rowOff>
    </xdr:from>
    <xdr:to>
      <xdr:col>5</xdr:col>
      <xdr:colOff>552450</xdr:colOff>
      <xdr:row>23</xdr:row>
      <xdr:rowOff>144299</xdr:rowOff>
    </xdr:to>
    <xdr:pic>
      <xdr:nvPicPr>
        <xdr:cNvPr id="5" name="Bilde 4">
          <a:extLst>
            <a:ext uri="{FF2B5EF4-FFF2-40B4-BE49-F238E27FC236}">
              <a16:creationId xmlns:a16="http://schemas.microsoft.com/office/drawing/2014/main" id="{C2D4B669-9C10-4FFA-A236-9E86B38293E8}"/>
            </a:ext>
          </a:extLst>
        </xdr:cNvPr>
        <xdr:cNvPicPr>
          <a:picLocks noChangeAspect="1"/>
        </xdr:cNvPicPr>
      </xdr:nvPicPr>
      <xdr:blipFill>
        <a:blip xmlns:r="http://schemas.openxmlformats.org/officeDocument/2006/relationships" r:embed="rId2"/>
        <a:stretch>
          <a:fillRect/>
        </a:stretch>
      </xdr:blipFill>
      <xdr:spPr>
        <a:xfrm>
          <a:off x="3457575" y="3381376"/>
          <a:ext cx="2352675" cy="703098"/>
        </a:xfrm>
        <a:prstGeom prst="rect">
          <a:avLst/>
        </a:prstGeom>
      </xdr:spPr>
    </xdr:pic>
    <xdr:clientData/>
  </xdr:twoCellAnchor>
  <xdr:twoCellAnchor editAs="oneCell">
    <xdr:from>
      <xdr:col>6</xdr:col>
      <xdr:colOff>0</xdr:colOff>
      <xdr:row>20</xdr:row>
      <xdr:rowOff>0</xdr:rowOff>
    </xdr:from>
    <xdr:to>
      <xdr:col>7</xdr:col>
      <xdr:colOff>676275</xdr:colOff>
      <xdr:row>23</xdr:row>
      <xdr:rowOff>110642</xdr:rowOff>
    </xdr:to>
    <xdr:pic>
      <xdr:nvPicPr>
        <xdr:cNvPr id="6" name="Bilde 5">
          <a:extLst>
            <a:ext uri="{FF2B5EF4-FFF2-40B4-BE49-F238E27FC236}">
              <a16:creationId xmlns:a16="http://schemas.microsoft.com/office/drawing/2014/main" id="{8AC1F3F1-3F30-4E14-95DF-0A1EED7585D9}"/>
            </a:ext>
          </a:extLst>
        </xdr:cNvPr>
        <xdr:cNvPicPr>
          <a:picLocks noChangeAspect="1"/>
        </xdr:cNvPicPr>
      </xdr:nvPicPr>
      <xdr:blipFill>
        <a:blip xmlns:r="http://schemas.openxmlformats.org/officeDocument/2006/relationships" r:embed="rId3"/>
        <a:stretch>
          <a:fillRect/>
        </a:stretch>
      </xdr:blipFill>
      <xdr:spPr>
        <a:xfrm>
          <a:off x="6486525" y="3457575"/>
          <a:ext cx="1476375" cy="596417"/>
        </a:xfrm>
        <a:prstGeom prst="rect">
          <a:avLst/>
        </a:prstGeom>
        <a:ln>
          <a:solidFill>
            <a:schemeClr val="tx1"/>
          </a:solidFill>
        </a:ln>
      </xdr:spPr>
    </xdr:pic>
    <xdr:clientData/>
  </xdr:twoCellAnchor>
  <xdr:twoCellAnchor editAs="oneCell">
    <xdr:from>
      <xdr:col>8</xdr:col>
      <xdr:colOff>57150</xdr:colOff>
      <xdr:row>19</xdr:row>
      <xdr:rowOff>133350</xdr:rowOff>
    </xdr:from>
    <xdr:to>
      <xdr:col>12</xdr:col>
      <xdr:colOff>158750</xdr:colOff>
      <xdr:row>24</xdr:row>
      <xdr:rowOff>55849</xdr:rowOff>
    </xdr:to>
    <xdr:pic>
      <xdr:nvPicPr>
        <xdr:cNvPr id="7" name="Bilde 6">
          <a:extLst>
            <a:ext uri="{FF2B5EF4-FFF2-40B4-BE49-F238E27FC236}">
              <a16:creationId xmlns:a16="http://schemas.microsoft.com/office/drawing/2014/main" id="{0954BDEC-213E-44EB-8048-1F0B82F353A5}"/>
            </a:ext>
          </a:extLst>
        </xdr:cNvPr>
        <xdr:cNvPicPr>
          <a:picLocks noChangeAspect="1"/>
        </xdr:cNvPicPr>
      </xdr:nvPicPr>
      <xdr:blipFill>
        <a:blip xmlns:r="http://schemas.openxmlformats.org/officeDocument/2006/relationships" r:embed="rId4"/>
        <a:stretch>
          <a:fillRect/>
        </a:stretch>
      </xdr:blipFill>
      <xdr:spPr>
        <a:xfrm>
          <a:off x="8143875" y="3429000"/>
          <a:ext cx="3302000" cy="732124"/>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Madli Dirdal" id="{5B14E03C-3FA4-4778-89C8-6CE50716262A}" userId="S::madlid@nms.no::917c8abd-5f3a-4f9a-9b62-a7d9b719139b"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D13" dT="2021-11-04T07:53:27.09" personId="{5B14E03C-3FA4-4778-89C8-6CE50716262A}" id="{C662EA8A-F67E-4304-B09D-815EE1663595}">
    <text>For the application the explanations with risk analysis are added in sheet Explanations</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9.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F20"/>
  <sheetViews>
    <sheetView workbookViewId="0">
      <selection activeCell="C24" sqref="C24"/>
    </sheetView>
  </sheetViews>
  <sheetFormatPr defaultColWidth="11.453125" defaultRowHeight="12.5" x14ac:dyDescent="0.25"/>
  <cols>
    <col min="1" max="1" width="4.453125" customWidth="1"/>
    <col min="3" max="3" width="24.26953125" customWidth="1"/>
  </cols>
  <sheetData>
    <row r="2" spans="1:6" ht="15.5" x14ac:dyDescent="0.35">
      <c r="B2" s="5" t="s">
        <v>0</v>
      </c>
      <c r="C2" s="1" t="s">
        <v>1</v>
      </c>
      <c r="D2" s="1"/>
      <c r="F2" s="1"/>
    </row>
    <row r="3" spans="1:6" x14ac:dyDescent="0.25">
      <c r="F3" s="1"/>
    </row>
    <row r="4" spans="1:6" x14ac:dyDescent="0.25">
      <c r="A4">
        <v>1</v>
      </c>
      <c r="B4" s="15" t="s">
        <v>2</v>
      </c>
      <c r="D4" s="1"/>
    </row>
    <row r="5" spans="1:6" x14ac:dyDescent="0.25">
      <c r="A5">
        <v>2</v>
      </c>
      <c r="B5" s="4" t="s">
        <v>3</v>
      </c>
      <c r="D5" s="1"/>
    </row>
    <row r="6" spans="1:6" x14ac:dyDescent="0.25">
      <c r="A6">
        <v>3</v>
      </c>
      <c r="B6" s="4" t="s">
        <v>4</v>
      </c>
      <c r="D6" s="1"/>
    </row>
    <row r="7" spans="1:6" x14ac:dyDescent="0.25">
      <c r="A7">
        <v>4</v>
      </c>
      <c r="B7" s="4" t="s">
        <v>5</v>
      </c>
      <c r="D7" s="1"/>
    </row>
    <row r="8" spans="1:6" x14ac:dyDescent="0.25">
      <c r="A8">
        <v>5</v>
      </c>
      <c r="B8" s="4" t="s">
        <v>6</v>
      </c>
      <c r="D8" s="1"/>
    </row>
    <row r="9" spans="1:6" x14ac:dyDescent="0.25">
      <c r="A9">
        <v>6</v>
      </c>
      <c r="B9" s="4" t="s">
        <v>7</v>
      </c>
      <c r="D9" s="1"/>
    </row>
    <row r="10" spans="1:6" x14ac:dyDescent="0.25">
      <c r="A10">
        <v>7</v>
      </c>
      <c r="B10" s="4" t="s">
        <v>8</v>
      </c>
      <c r="D10" s="1"/>
    </row>
    <row r="11" spans="1:6" x14ac:dyDescent="0.25">
      <c r="A11">
        <v>8</v>
      </c>
      <c r="B11" s="15" t="s">
        <v>9</v>
      </c>
      <c r="D11" s="1"/>
    </row>
    <row r="12" spans="1:6" x14ac:dyDescent="0.25">
      <c r="A12">
        <v>9</v>
      </c>
      <c r="B12" s="4" t="s">
        <v>10</v>
      </c>
      <c r="D12" s="1"/>
    </row>
    <row r="13" spans="1:6" x14ac:dyDescent="0.25">
      <c r="A13">
        <v>10</v>
      </c>
      <c r="B13" s="4" t="s">
        <v>11</v>
      </c>
      <c r="D13" s="1"/>
    </row>
    <row r="14" spans="1:6" x14ac:dyDescent="0.25">
      <c r="A14">
        <v>11</v>
      </c>
      <c r="B14" s="4" t="s">
        <v>12</v>
      </c>
      <c r="D14" s="1"/>
    </row>
    <row r="15" spans="1:6" x14ac:dyDescent="0.25">
      <c r="A15">
        <v>12</v>
      </c>
      <c r="B15" s="4" t="s">
        <v>13</v>
      </c>
      <c r="D15" s="1"/>
    </row>
    <row r="16" spans="1:6" x14ac:dyDescent="0.25">
      <c r="A16">
        <v>13</v>
      </c>
      <c r="B16" s="4" t="s">
        <v>14</v>
      </c>
      <c r="D16" s="1"/>
    </row>
    <row r="17" spans="1:4" x14ac:dyDescent="0.25">
      <c r="A17">
        <v>14</v>
      </c>
      <c r="B17" s="4" t="s">
        <v>15</v>
      </c>
      <c r="D17" s="1"/>
    </row>
    <row r="20" spans="1:4" x14ac:dyDescent="0.25">
      <c r="B20" t="s">
        <v>16</v>
      </c>
    </row>
  </sheetData>
  <hyperlinks>
    <hyperlink ref="B5" location="Checklist!A1" display="Checklist" xr:uid="{00000000-0004-0000-0000-000000000000}"/>
    <hyperlink ref="B6" location="'Principles of budgeting'!A1" display="Principles of budgeting" xr:uid="{00000000-0004-0000-0000-000001000000}"/>
    <hyperlink ref="B7" location="'Short narrative'!A1" display="Short narrative" xr:uid="{00000000-0004-0000-0000-000002000000}"/>
    <hyperlink ref="B10" location="'Digni LTB 2022- 2026'!A1" display="DIGNI LTB xxxx - xxxx" xr:uid="{00000000-0004-0000-0000-000003000000}"/>
    <hyperlink ref="B8" location="'Workplan 2022 - 2026'!A1" display="Workplan" xr:uid="{00000000-0004-0000-0000-000004000000}"/>
    <hyperlink ref="B9" location="'Transfer plan 2022'!A1" display="Transfer plan 2022" xr:uid="{00000000-0004-0000-0000-000005000000}"/>
    <hyperlink ref="B4" location="'Input + read me'!A1" display="Input + read me" xr:uid="{00000000-0004-0000-0000-000006000000}"/>
    <hyperlink ref="B12" location="'Explanations 2022'!A1" display="Explanations 2022" xr:uid="{00000000-0004-0000-0000-000007000000}"/>
    <hyperlink ref="B13" location="'Activity budget'!A1" display="Detailed activity budget " xr:uid="{00000000-0004-0000-0000-000008000000}"/>
    <hyperlink ref="B15" location="'Capital expenses'!A1" display="Capital expenses" xr:uid="{00000000-0004-0000-0000-000009000000}"/>
    <hyperlink ref="B16" location="'Staff expenses'!A1" display="Staff detailed LTB 2022 - 2026" xr:uid="{00000000-0004-0000-0000-00000A000000}"/>
    <hyperlink ref="B17" location="'Own contribution - inkind'!A1" display="Own contribution - inkind" xr:uid="{00000000-0004-0000-0000-00000B000000}"/>
    <hyperlink ref="B11" location="'Digni budget &amp; accounts 2022'!A1" display="DIGNI budget accounts 2022" xr:uid="{00000000-0004-0000-0000-00000C000000}"/>
    <hyperlink ref="B14" location="'Operating + audit costs'!A1" display="Operating + audit costs" xr:uid="{00000000-0004-0000-0000-00000D000000}"/>
  </hyperlinks>
  <pageMargins left="0.7" right="0.7" top="0.75" bottom="0.75" header="0.3" footer="0.3"/>
  <pageSetup paperSize="9"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CC"/>
  </sheetPr>
  <dimension ref="A1:BA299"/>
  <sheetViews>
    <sheetView topLeftCell="A39" workbookViewId="0"/>
  </sheetViews>
  <sheetFormatPr defaultColWidth="11.453125" defaultRowHeight="12.5" outlineLevelRow="1" outlineLevelCol="2" x14ac:dyDescent="0.25"/>
  <cols>
    <col min="1" max="1" width="24.7265625" style="1" customWidth="1"/>
    <col min="2" max="2" width="2.81640625" style="1" customWidth="1"/>
    <col min="3" max="3" width="24.453125" style="1" customWidth="1"/>
    <col min="4" max="4" width="6" style="87" customWidth="1"/>
    <col min="5" max="5" width="21" style="87" hidden="1" customWidth="1" outlineLevel="1"/>
    <col min="6" max="6" width="3.7265625" style="87" customWidth="1" collapsed="1"/>
    <col min="7" max="11" width="9.1796875" style="318" customWidth="1"/>
    <col min="12" max="12" width="22" style="318" hidden="1" customWidth="1" outlineLevel="1"/>
    <col min="13" max="13" width="4.453125" customWidth="1" collapsed="1"/>
    <col min="14" max="16" width="11.453125" hidden="1" customWidth="1" outlineLevel="1"/>
    <col min="17" max="17" width="18.81640625" hidden="1" customWidth="1" outlineLevel="1"/>
    <col min="18" max="18" width="4.81640625" hidden="1" customWidth="1" outlineLevel="1"/>
    <col min="19" max="19" width="20.81640625" hidden="1" customWidth="1" outlineLevel="2"/>
    <col min="20" max="20" width="3.81640625" hidden="1" customWidth="1" outlineLevel="1"/>
    <col min="21" max="21" width="3.453125" customWidth="1" collapsed="1"/>
    <col min="22" max="24" width="11.453125" hidden="1" customWidth="1" outlineLevel="1"/>
    <col min="25" max="25" width="13.7265625" hidden="1" customWidth="1" outlineLevel="1"/>
    <col min="26" max="26" width="7" hidden="1" customWidth="1" outlineLevel="1"/>
    <col min="27" max="27" width="15.81640625" hidden="1" customWidth="1" outlineLevel="2"/>
    <col min="28" max="28" width="4.54296875" hidden="1" customWidth="1" outlineLevel="1"/>
    <col min="29" max="29" width="5.7265625" customWidth="1" collapsed="1"/>
    <col min="30" max="32" width="11.453125" hidden="1" customWidth="1" outlineLevel="1"/>
    <col min="33" max="33" width="18.81640625" hidden="1" customWidth="1" outlineLevel="1"/>
    <col min="34" max="34" width="7" hidden="1" customWidth="1" outlineLevel="1"/>
    <col min="35" max="35" width="15.81640625" hidden="1" customWidth="1" outlineLevel="2"/>
    <col min="36" max="36" width="4.54296875" hidden="1" customWidth="1" outlineLevel="1"/>
    <col min="37" max="37" width="4.7265625" customWidth="1" collapsed="1"/>
    <col min="38" max="40" width="11.453125" hidden="1" customWidth="1" outlineLevel="1"/>
    <col min="41" max="41" width="18.81640625" hidden="1" customWidth="1" outlineLevel="1"/>
    <col min="42" max="42" width="7" hidden="1" customWidth="1" outlineLevel="1"/>
    <col min="43" max="43" width="10.7265625" hidden="1" customWidth="1" outlineLevel="2"/>
    <col min="44" max="44" width="5.81640625" hidden="1" customWidth="1" outlineLevel="1"/>
    <col min="45" max="45" width="6.54296875" customWidth="1" collapsed="1"/>
    <col min="46" max="48" width="11.453125" hidden="1" customWidth="1" outlineLevel="1"/>
    <col min="49" max="49" width="18.81640625" hidden="1" customWidth="1" outlineLevel="1"/>
    <col min="50" max="50" width="7" hidden="1" customWidth="1" outlineLevel="1"/>
    <col min="51" max="51" width="15.81640625" hidden="1" customWidth="1" outlineLevel="2"/>
    <col min="52" max="52" width="6" hidden="1" customWidth="1" outlineLevel="1"/>
    <col min="53" max="53" width="11.453125" collapsed="1"/>
  </cols>
  <sheetData>
    <row r="1" spans="1:52" ht="15.5" x14ac:dyDescent="0.35">
      <c r="A1" s="5" t="s">
        <v>337</v>
      </c>
      <c r="B1" s="12"/>
      <c r="C1" s="12"/>
      <c r="G1" s="374"/>
    </row>
    <row r="2" spans="1:52" outlineLevel="1" x14ac:dyDescent="0.25">
      <c r="A2" s="13"/>
      <c r="B2" s="13"/>
      <c r="C2" s="17"/>
      <c r="G2" s="375"/>
    </row>
    <row r="3" spans="1:52" ht="13" outlineLevel="1" x14ac:dyDescent="0.3">
      <c r="A3" s="13" t="str">
        <f>'Input + read me'!B3</f>
        <v>Name of partner organisation:</v>
      </c>
      <c r="B3" s="13"/>
      <c r="C3" s="885">
        <f>'Input + read me'!D3</f>
        <v>0</v>
      </c>
      <c r="D3" s="886"/>
      <c r="E3" s="372"/>
      <c r="G3" s="376"/>
      <c r="H3" s="547" t="s">
        <v>338</v>
      </c>
      <c r="I3" s="548"/>
      <c r="J3" s="548"/>
      <c r="K3" s="548"/>
      <c r="L3" s="548"/>
      <c r="M3" s="330"/>
      <c r="N3" s="330"/>
    </row>
    <row r="4" spans="1:52" ht="13" outlineLevel="1" x14ac:dyDescent="0.3">
      <c r="A4" s="14" t="s">
        <v>21</v>
      </c>
      <c r="B4" s="14"/>
      <c r="C4" s="885">
        <f>'Input + read me'!D4</f>
        <v>0</v>
      </c>
      <c r="D4" s="886"/>
      <c r="E4" s="372"/>
      <c r="G4" s="88"/>
      <c r="H4" s="547" t="s">
        <v>339</v>
      </c>
    </row>
    <row r="5" spans="1:52" outlineLevel="1" x14ac:dyDescent="0.25">
      <c r="A5" s="13" t="s">
        <v>79</v>
      </c>
      <c r="B5" s="13"/>
      <c r="C5" s="885">
        <f>'Input + read me'!D5</f>
        <v>0</v>
      </c>
      <c r="D5" s="886"/>
      <c r="E5" s="372"/>
    </row>
    <row r="6" spans="1:52" outlineLevel="1" x14ac:dyDescent="0.25">
      <c r="A6" s="14" t="s">
        <v>23</v>
      </c>
      <c r="B6" s="14"/>
      <c r="C6" s="885">
        <f>'Input + read me'!D6</f>
        <v>0</v>
      </c>
      <c r="D6" s="886"/>
      <c r="E6" s="372"/>
    </row>
    <row r="7" spans="1:52" outlineLevel="1" x14ac:dyDescent="0.25">
      <c r="A7" s="13" t="s">
        <v>24</v>
      </c>
      <c r="B7" s="13"/>
      <c r="C7" s="885">
        <f>'Input + read me'!D7</f>
        <v>0</v>
      </c>
      <c r="D7" s="886"/>
      <c r="E7" s="372"/>
    </row>
    <row r="8" spans="1:52" outlineLevel="1" x14ac:dyDescent="0.25">
      <c r="A8" s="14" t="s">
        <v>80</v>
      </c>
      <c r="B8" s="14"/>
      <c r="C8" s="885">
        <f>'Input + read me'!D8</f>
        <v>0</v>
      </c>
      <c r="D8" s="886"/>
      <c r="E8" s="372"/>
    </row>
    <row r="9" spans="1:52" outlineLevel="1" x14ac:dyDescent="0.25">
      <c r="A9" s="14" t="s">
        <v>26</v>
      </c>
      <c r="B9" s="14"/>
      <c r="C9" s="885">
        <f>'Input + read me'!D9</f>
        <v>0</v>
      </c>
      <c r="D9" s="886"/>
      <c r="E9" s="372"/>
    </row>
    <row r="10" spans="1:52" ht="12.75" customHeight="1" x14ac:dyDescent="0.3">
      <c r="N10" s="979" t="s">
        <v>340</v>
      </c>
      <c r="O10" s="979"/>
      <c r="P10" s="979"/>
      <c r="Q10" s="979"/>
      <c r="R10" s="9"/>
      <c r="S10" s="504"/>
      <c r="T10" s="504"/>
      <c r="U10" s="9"/>
      <c r="V10" s="975" t="s">
        <v>341</v>
      </c>
      <c r="W10" s="975"/>
      <c r="X10" s="975"/>
      <c r="Y10" s="975"/>
      <c r="Z10" s="975"/>
      <c r="AA10" s="504"/>
      <c r="AB10" s="504"/>
      <c r="AD10" s="978" t="s">
        <v>342</v>
      </c>
      <c r="AE10" s="978"/>
      <c r="AF10" s="978"/>
      <c r="AG10" s="978"/>
      <c r="AH10" s="978"/>
      <c r="AI10" s="504"/>
      <c r="AJ10" s="504"/>
      <c r="AL10" s="974" t="s">
        <v>343</v>
      </c>
      <c r="AM10" s="974"/>
      <c r="AN10" s="974"/>
      <c r="AO10" s="974"/>
      <c r="AP10" s="974"/>
      <c r="AQ10" s="504"/>
      <c r="AR10" s="504"/>
      <c r="AT10" s="973" t="s">
        <v>344</v>
      </c>
      <c r="AU10" s="973"/>
      <c r="AV10" s="973"/>
      <c r="AW10" s="973"/>
      <c r="AX10" s="973"/>
      <c r="AY10" s="504"/>
      <c r="AZ10" s="504"/>
    </row>
    <row r="11" spans="1:52" ht="63.75" customHeight="1" x14ac:dyDescent="0.3">
      <c r="A11" s="980" t="s">
        <v>345</v>
      </c>
      <c r="B11" s="980"/>
      <c r="C11" s="980"/>
      <c r="D11" s="980"/>
      <c r="G11" s="972" t="s">
        <v>346</v>
      </c>
      <c r="H11" s="972"/>
      <c r="I11" s="972"/>
      <c r="J11" s="972"/>
      <c r="N11" s="979"/>
      <c r="O11" s="979"/>
      <c r="P11" s="979"/>
      <c r="Q11" s="979"/>
      <c r="R11" s="9"/>
      <c r="S11" s="504"/>
      <c r="T11" s="504"/>
      <c r="U11" s="9"/>
      <c r="V11" s="975"/>
      <c r="W11" s="975"/>
      <c r="X11" s="975"/>
      <c r="Y11" s="975"/>
      <c r="Z11" s="975"/>
      <c r="AA11" s="504"/>
      <c r="AB11" s="504"/>
      <c r="AD11" s="978"/>
      <c r="AE11" s="978"/>
      <c r="AF11" s="978"/>
      <c r="AG11" s="978"/>
      <c r="AH11" s="978"/>
      <c r="AI11" s="504"/>
      <c r="AJ11" s="504"/>
      <c r="AL11" s="974"/>
      <c r="AM11" s="974"/>
      <c r="AN11" s="974"/>
      <c r="AO11" s="974"/>
      <c r="AP11" s="974"/>
      <c r="AQ11" s="504"/>
      <c r="AR11" s="504"/>
      <c r="AT11" s="973"/>
      <c r="AU11" s="973"/>
      <c r="AV11" s="973"/>
      <c r="AW11" s="973"/>
      <c r="AX11" s="973"/>
      <c r="AY11" s="504"/>
      <c r="AZ11" s="504"/>
    </row>
    <row r="12" spans="1:52" ht="30" customHeight="1" x14ac:dyDescent="0.3">
      <c r="A12" s="971" t="s">
        <v>347</v>
      </c>
      <c r="B12" s="971"/>
      <c r="C12" s="971"/>
      <c r="D12" s="971"/>
      <c r="E12" s="971"/>
      <c r="F12" s="971"/>
      <c r="G12" s="971"/>
      <c r="H12" s="971"/>
      <c r="I12" s="971"/>
      <c r="J12" s="971"/>
    </row>
    <row r="13" spans="1:52" ht="13" x14ac:dyDescent="0.3">
      <c r="A13" s="320"/>
      <c r="B13" s="320"/>
      <c r="C13" s="320"/>
      <c r="D13" s="321"/>
      <c r="E13" s="321"/>
      <c r="F13" s="321"/>
      <c r="G13" s="322"/>
      <c r="H13" s="322"/>
      <c r="I13" s="322"/>
      <c r="J13" s="322"/>
      <c r="K13" s="322"/>
      <c r="L13" s="322"/>
    </row>
    <row r="14" spans="1:52" ht="25.5" customHeight="1" x14ac:dyDescent="0.3">
      <c r="A14" s="503" t="s">
        <v>348</v>
      </c>
      <c r="B14" s="320"/>
      <c r="C14" s="320"/>
      <c r="D14" s="321"/>
      <c r="E14" s="546" t="s">
        <v>138</v>
      </c>
      <c r="F14" s="321"/>
      <c r="G14" s="503" t="s">
        <v>348</v>
      </c>
      <c r="H14" s="503"/>
      <c r="I14" s="503"/>
      <c r="J14" s="503"/>
      <c r="K14" s="322"/>
      <c r="L14" s="546" t="s">
        <v>138</v>
      </c>
      <c r="N14" s="503" t="s">
        <v>348</v>
      </c>
      <c r="O14" s="503"/>
      <c r="P14" s="503"/>
      <c r="Q14" s="503"/>
      <c r="S14" s="546" t="s">
        <v>138</v>
      </c>
      <c r="V14" s="503" t="s">
        <v>348</v>
      </c>
      <c r="W14" s="503"/>
      <c r="AA14" s="546" t="s">
        <v>138</v>
      </c>
      <c r="AB14" s="87"/>
      <c r="AD14" s="503" t="s">
        <v>348</v>
      </c>
      <c r="AE14" s="503"/>
      <c r="AI14" s="546" t="s">
        <v>138</v>
      </c>
      <c r="AJ14" s="87"/>
      <c r="AL14" s="503" t="s">
        <v>348</v>
      </c>
      <c r="AM14" s="503"/>
      <c r="AQ14" s="546" t="s">
        <v>138</v>
      </c>
      <c r="AR14" s="87"/>
      <c r="AT14" s="503" t="s">
        <v>348</v>
      </c>
      <c r="AU14" s="503"/>
      <c r="AY14" s="546" t="s">
        <v>138</v>
      </c>
      <c r="AZ14" s="87"/>
    </row>
    <row r="15" spans="1:52" ht="25.5" customHeight="1" x14ac:dyDescent="0.3">
      <c r="A15" s="90" t="s">
        <v>349</v>
      </c>
      <c r="B15" s="89"/>
      <c r="C15" s="89"/>
      <c r="D15" s="323"/>
      <c r="E15" s="323"/>
      <c r="F15" s="323"/>
      <c r="G15" s="976" t="s">
        <v>350</v>
      </c>
      <c r="H15" s="976"/>
      <c r="I15" s="976"/>
      <c r="J15" s="976"/>
      <c r="K15" s="322"/>
      <c r="L15" s="322"/>
      <c r="N15" s="2" t="s">
        <v>349</v>
      </c>
      <c r="O15" s="1"/>
      <c r="P15" s="1"/>
      <c r="Q15" s="87"/>
      <c r="S15" s="87"/>
      <c r="T15" s="87"/>
      <c r="V15" s="2" t="s">
        <v>349</v>
      </c>
      <c r="W15" s="1"/>
      <c r="X15" s="1"/>
      <c r="Y15" s="87"/>
      <c r="AA15" s="87"/>
      <c r="AB15" s="87"/>
      <c r="AD15" s="2" t="s">
        <v>349</v>
      </c>
      <c r="AE15" s="1"/>
      <c r="AF15" s="1"/>
      <c r="AG15" s="87"/>
      <c r="AI15" s="87"/>
      <c r="AJ15" s="87"/>
      <c r="AL15" s="2" t="s">
        <v>349</v>
      </c>
      <c r="AM15" s="1"/>
      <c r="AN15" s="1"/>
      <c r="AO15" s="87"/>
      <c r="AQ15" s="87"/>
      <c r="AR15" s="87"/>
      <c r="AT15" s="2" t="s">
        <v>349</v>
      </c>
      <c r="AU15" s="1"/>
      <c r="AV15" s="1"/>
      <c r="AW15" s="87"/>
      <c r="AY15" s="87"/>
      <c r="AZ15" s="87"/>
    </row>
    <row r="16" spans="1:52" ht="16" x14ac:dyDescent="0.45">
      <c r="A16" s="970" t="s">
        <v>351</v>
      </c>
      <c r="B16" s="970"/>
      <c r="C16" s="970"/>
      <c r="D16" s="970"/>
      <c r="E16" s="373"/>
      <c r="F16" s="89"/>
      <c r="G16" s="970"/>
      <c r="H16" s="977"/>
      <c r="I16" s="977"/>
      <c r="J16" s="977"/>
      <c r="K16" s="977"/>
      <c r="L16" s="371"/>
      <c r="M16" s="91"/>
      <c r="N16" s="970" t="s">
        <v>351</v>
      </c>
      <c r="O16" s="970"/>
      <c r="P16" s="970"/>
      <c r="Q16" s="970"/>
      <c r="S16" s="371"/>
      <c r="T16" s="371"/>
      <c r="V16" s="970" t="s">
        <v>351</v>
      </c>
      <c r="W16" s="970"/>
      <c r="X16" s="970"/>
      <c r="Y16" s="970"/>
      <c r="AA16" s="371"/>
      <c r="AB16" s="371"/>
      <c r="AD16" s="970" t="s">
        <v>351</v>
      </c>
      <c r="AE16" s="970"/>
      <c r="AF16" s="970"/>
      <c r="AG16" s="970"/>
      <c r="AI16" s="371"/>
      <c r="AJ16" s="371"/>
      <c r="AL16" s="970" t="s">
        <v>351</v>
      </c>
      <c r="AM16" s="970"/>
      <c r="AN16" s="970"/>
      <c r="AO16" s="970"/>
      <c r="AQ16" s="371"/>
      <c r="AR16" s="371"/>
      <c r="AT16" s="970" t="s">
        <v>351</v>
      </c>
      <c r="AU16" s="970"/>
      <c r="AV16" s="970"/>
      <c r="AW16" s="970"/>
      <c r="AY16" s="371"/>
      <c r="AZ16" s="371"/>
    </row>
    <row r="17" spans="1:52" ht="13" x14ac:dyDescent="0.3">
      <c r="A17" s="90"/>
      <c r="B17" s="90"/>
      <c r="C17" s="90"/>
      <c r="D17" s="90"/>
      <c r="E17" s="90"/>
      <c r="F17" s="90"/>
      <c r="G17" s="322"/>
      <c r="H17" s="322"/>
      <c r="I17" s="322"/>
      <c r="J17" s="322"/>
      <c r="K17" s="322"/>
      <c r="L17" s="322"/>
      <c r="N17" s="90"/>
      <c r="O17" s="90"/>
      <c r="P17" s="90"/>
      <c r="Q17" s="90"/>
      <c r="S17" s="90"/>
      <c r="T17" s="90"/>
      <c r="V17" s="90"/>
      <c r="W17" s="90"/>
      <c r="X17" s="90"/>
      <c r="Y17" s="90"/>
      <c r="AA17" s="90"/>
      <c r="AB17" s="90"/>
      <c r="AD17" s="90"/>
      <c r="AE17" s="90"/>
      <c r="AF17" s="90"/>
      <c r="AG17" s="90"/>
      <c r="AI17" s="90"/>
      <c r="AJ17" s="90"/>
      <c r="AL17" s="90"/>
      <c r="AM17" s="90"/>
      <c r="AN17" s="90"/>
      <c r="AO17" s="90"/>
      <c r="AQ17" s="90"/>
      <c r="AR17" s="90"/>
      <c r="AT17" s="90"/>
      <c r="AU17" s="90"/>
      <c r="AV17" s="90"/>
      <c r="AW17" s="90"/>
      <c r="AY17" s="90"/>
      <c r="AZ17" s="90"/>
    </row>
    <row r="18" spans="1:52" ht="13" x14ac:dyDescent="0.3">
      <c r="A18" s="90" t="s">
        <v>352</v>
      </c>
      <c r="B18" s="89"/>
      <c r="C18" s="89"/>
      <c r="D18" s="323"/>
      <c r="E18" s="323"/>
      <c r="F18" s="323"/>
      <c r="G18" s="976" t="s">
        <v>350</v>
      </c>
      <c r="H18" s="976"/>
      <c r="I18" s="976"/>
      <c r="J18" s="976"/>
      <c r="K18" s="322"/>
      <c r="L18" s="322"/>
      <c r="N18" s="2" t="s">
        <v>352</v>
      </c>
      <c r="O18" s="1"/>
      <c r="P18" s="1"/>
      <c r="Q18" s="87"/>
      <c r="S18" s="87"/>
      <c r="T18" s="87"/>
      <c r="V18" s="2" t="s">
        <v>352</v>
      </c>
      <c r="W18" s="1"/>
      <c r="X18" s="1"/>
      <c r="Y18" s="87"/>
      <c r="AA18" s="87"/>
      <c r="AB18" s="87"/>
      <c r="AD18" s="2" t="s">
        <v>352</v>
      </c>
      <c r="AE18" s="1"/>
      <c r="AF18" s="1"/>
      <c r="AG18" s="87"/>
      <c r="AI18" s="87"/>
      <c r="AJ18" s="87"/>
      <c r="AL18" s="2" t="s">
        <v>352</v>
      </c>
      <c r="AM18" s="1"/>
      <c r="AN18" s="1"/>
      <c r="AO18" s="87"/>
      <c r="AQ18" s="87"/>
      <c r="AR18" s="87"/>
      <c r="AT18" s="2" t="s">
        <v>352</v>
      </c>
      <c r="AU18" s="1"/>
      <c r="AV18" s="1"/>
      <c r="AW18" s="87"/>
      <c r="AY18" s="87"/>
      <c r="AZ18" s="87"/>
    </row>
    <row r="19" spans="1:52" x14ac:dyDescent="0.25">
      <c r="A19" s="970"/>
      <c r="B19" s="970"/>
      <c r="C19" s="970"/>
      <c r="D19" s="970"/>
      <c r="E19" s="371"/>
      <c r="F19" s="89"/>
      <c r="G19" s="977"/>
      <c r="H19" s="977"/>
      <c r="I19" s="977"/>
      <c r="J19" s="977"/>
      <c r="K19" s="977"/>
      <c r="L19" s="377"/>
      <c r="M19" s="91"/>
      <c r="N19" s="970"/>
      <c r="O19" s="970"/>
      <c r="P19" s="970"/>
      <c r="Q19" s="970"/>
      <c r="S19" s="371"/>
      <c r="T19" s="371"/>
      <c r="V19" s="970"/>
      <c r="W19" s="970"/>
      <c r="X19" s="970"/>
      <c r="Y19" s="970"/>
      <c r="AA19" s="371"/>
      <c r="AB19" s="371"/>
      <c r="AD19" s="970"/>
      <c r="AE19" s="970"/>
      <c r="AF19" s="970"/>
      <c r="AG19" s="970"/>
      <c r="AI19" s="371"/>
      <c r="AJ19" s="371"/>
      <c r="AL19" s="970"/>
      <c r="AM19" s="970"/>
      <c r="AN19" s="970"/>
      <c r="AO19" s="970"/>
      <c r="AQ19" s="371"/>
      <c r="AR19" s="371"/>
      <c r="AT19" s="970"/>
      <c r="AU19" s="970"/>
      <c r="AV19" s="970"/>
      <c r="AW19" s="970"/>
      <c r="AY19" s="371"/>
      <c r="AZ19" s="371"/>
    </row>
    <row r="20" spans="1:52" ht="13" x14ac:dyDescent="0.3">
      <c r="A20" s="90"/>
      <c r="B20" s="90"/>
      <c r="C20" s="90"/>
      <c r="D20" s="90"/>
      <c r="E20" s="90"/>
      <c r="F20" s="90"/>
      <c r="G20" s="322"/>
      <c r="H20" s="322"/>
      <c r="I20" s="322"/>
      <c r="J20" s="322"/>
      <c r="K20" s="322"/>
      <c r="L20" s="322"/>
      <c r="N20" s="90"/>
      <c r="O20" s="90"/>
      <c r="P20" s="90"/>
      <c r="Q20" s="90"/>
      <c r="S20" s="90"/>
      <c r="T20" s="90"/>
      <c r="V20" s="90"/>
      <c r="W20" s="90"/>
      <c r="X20" s="90"/>
      <c r="Y20" s="90"/>
      <c r="AA20" s="90"/>
      <c r="AB20" s="90"/>
      <c r="AD20" s="90"/>
      <c r="AE20" s="90"/>
      <c r="AF20" s="90"/>
      <c r="AG20" s="90"/>
      <c r="AI20" s="90"/>
      <c r="AJ20" s="90"/>
      <c r="AL20" s="90"/>
      <c r="AM20" s="90"/>
      <c r="AN20" s="90"/>
      <c r="AO20" s="90"/>
      <c r="AQ20" s="90"/>
      <c r="AR20" s="90"/>
      <c r="AT20" s="90"/>
      <c r="AU20" s="90"/>
      <c r="AV20" s="90"/>
      <c r="AW20" s="90"/>
      <c r="AY20" s="90"/>
      <c r="AZ20" s="90"/>
    </row>
    <row r="21" spans="1:52" ht="13" x14ac:dyDescent="0.3">
      <c r="A21" s="90" t="s">
        <v>353</v>
      </c>
      <c r="B21" s="89"/>
      <c r="C21" s="89"/>
      <c r="D21" s="323"/>
      <c r="E21" s="323"/>
      <c r="F21" s="323"/>
      <c r="G21" s="976" t="s">
        <v>350</v>
      </c>
      <c r="H21" s="976"/>
      <c r="I21" s="976"/>
      <c r="J21" s="976"/>
      <c r="K21" s="322"/>
      <c r="L21" s="322"/>
      <c r="N21" s="2" t="s">
        <v>354</v>
      </c>
      <c r="O21" s="1"/>
      <c r="P21" s="1"/>
      <c r="Q21" s="87"/>
      <c r="S21" s="87"/>
      <c r="T21" s="87"/>
      <c r="V21" s="2" t="s">
        <v>354</v>
      </c>
      <c r="W21" s="1"/>
      <c r="X21" s="1"/>
      <c r="Y21" s="87"/>
      <c r="AA21" s="87"/>
      <c r="AB21" s="87"/>
      <c r="AD21" s="2" t="s">
        <v>354</v>
      </c>
      <c r="AE21" s="1"/>
      <c r="AF21" s="1"/>
      <c r="AG21" s="87"/>
      <c r="AI21" s="87"/>
      <c r="AJ21" s="87"/>
      <c r="AL21" s="2" t="s">
        <v>354</v>
      </c>
      <c r="AM21" s="1"/>
      <c r="AN21" s="1"/>
      <c r="AO21" s="87"/>
      <c r="AQ21" s="87"/>
      <c r="AR21" s="87"/>
      <c r="AT21" s="2" t="s">
        <v>354</v>
      </c>
      <c r="AU21" s="1"/>
      <c r="AV21" s="1"/>
      <c r="AW21" s="87"/>
      <c r="AY21" s="87"/>
      <c r="AZ21" s="87"/>
    </row>
    <row r="22" spans="1:52" ht="54" customHeight="1" x14ac:dyDescent="0.25">
      <c r="A22" s="970"/>
      <c r="B22" s="970"/>
      <c r="C22" s="970"/>
      <c r="D22" s="970"/>
      <c r="E22" s="371"/>
      <c r="F22" s="89"/>
      <c r="G22" s="970"/>
      <c r="H22" s="977"/>
      <c r="I22" s="977"/>
      <c r="J22" s="977"/>
      <c r="K22" s="977"/>
      <c r="L22" s="371"/>
      <c r="M22" s="91"/>
      <c r="N22" s="970"/>
      <c r="O22" s="970"/>
      <c r="P22" s="970"/>
      <c r="Q22" s="970"/>
      <c r="S22" s="371"/>
      <c r="T22" s="371"/>
      <c r="V22" s="970"/>
      <c r="W22" s="970"/>
      <c r="X22" s="970"/>
      <c r="Y22" s="970"/>
      <c r="AA22" s="371"/>
      <c r="AB22" s="371"/>
      <c r="AD22" s="970"/>
      <c r="AE22" s="970"/>
      <c r="AF22" s="970"/>
      <c r="AG22" s="970"/>
      <c r="AI22" s="371"/>
      <c r="AJ22" s="371"/>
      <c r="AL22" s="970"/>
      <c r="AM22" s="970"/>
      <c r="AN22" s="970"/>
      <c r="AO22" s="970"/>
      <c r="AQ22" s="371"/>
      <c r="AR22" s="371"/>
      <c r="AT22" s="970"/>
      <c r="AU22" s="970"/>
      <c r="AV22" s="970"/>
      <c r="AW22" s="970"/>
      <c r="AY22" s="371"/>
      <c r="AZ22" s="371"/>
    </row>
    <row r="23" spans="1:52" ht="13" x14ac:dyDescent="0.3">
      <c r="A23" s="90"/>
      <c r="B23" s="90"/>
      <c r="C23" s="90"/>
      <c r="D23" s="90"/>
      <c r="E23" s="90"/>
      <c r="F23" s="90"/>
      <c r="G23" s="90"/>
      <c r="H23" s="322"/>
      <c r="I23" s="322"/>
      <c r="J23" s="322"/>
      <c r="K23" s="322"/>
      <c r="L23" s="322"/>
      <c r="N23" s="90"/>
      <c r="O23" s="90"/>
      <c r="P23" s="90"/>
      <c r="Q23" s="90"/>
      <c r="S23" s="90"/>
      <c r="T23" s="90"/>
      <c r="V23" s="90"/>
      <c r="W23" s="90"/>
      <c r="X23" s="90"/>
      <c r="Y23" s="90"/>
      <c r="AA23" s="90"/>
      <c r="AB23" s="90"/>
      <c r="AD23" s="90"/>
      <c r="AE23" s="90"/>
      <c r="AF23" s="90"/>
      <c r="AG23" s="90"/>
      <c r="AI23" s="90"/>
      <c r="AJ23" s="90"/>
      <c r="AL23" s="90"/>
      <c r="AM23" s="90"/>
      <c r="AN23" s="90"/>
      <c r="AO23" s="90"/>
      <c r="AQ23" s="90"/>
      <c r="AR23" s="90"/>
      <c r="AT23" s="90"/>
      <c r="AU23" s="90"/>
      <c r="AV23" s="90"/>
      <c r="AW23" s="90"/>
      <c r="AY23" s="90"/>
      <c r="AZ23" s="90"/>
    </row>
    <row r="24" spans="1:52" ht="13" x14ac:dyDescent="0.3">
      <c r="A24" s="90" t="s">
        <v>355</v>
      </c>
      <c r="B24" s="89"/>
      <c r="C24" s="89"/>
      <c r="D24" s="323"/>
      <c r="E24" s="323"/>
      <c r="F24" s="323"/>
      <c r="G24" s="976" t="s">
        <v>350</v>
      </c>
      <c r="H24" s="976"/>
      <c r="I24" s="976"/>
      <c r="J24" s="976"/>
      <c r="K24" s="322"/>
      <c r="L24" s="322"/>
      <c r="N24" s="2" t="s">
        <v>355</v>
      </c>
      <c r="O24" s="1"/>
      <c r="P24" s="1"/>
      <c r="Q24" s="87"/>
      <c r="S24" s="87"/>
      <c r="T24" s="87"/>
      <c r="V24" s="2" t="s">
        <v>355</v>
      </c>
      <c r="W24" s="1"/>
      <c r="X24" s="1"/>
      <c r="Y24" s="87"/>
      <c r="AA24" s="87"/>
      <c r="AB24" s="87"/>
      <c r="AD24" s="2" t="s">
        <v>355</v>
      </c>
      <c r="AE24" s="1"/>
      <c r="AF24" s="1"/>
      <c r="AG24" s="87"/>
      <c r="AI24" s="87"/>
      <c r="AJ24" s="87"/>
      <c r="AL24" s="2" t="s">
        <v>355</v>
      </c>
      <c r="AM24" s="1"/>
      <c r="AN24" s="1"/>
      <c r="AO24" s="87"/>
      <c r="AQ24" s="87"/>
      <c r="AR24" s="87"/>
      <c r="AT24" s="2" t="s">
        <v>355</v>
      </c>
      <c r="AU24" s="1"/>
      <c r="AV24" s="1"/>
      <c r="AW24" s="87"/>
      <c r="AY24" s="87"/>
      <c r="AZ24" s="87"/>
    </row>
    <row r="25" spans="1:52" x14ac:dyDescent="0.25">
      <c r="A25" s="970"/>
      <c r="B25" s="970"/>
      <c r="C25" s="970"/>
      <c r="D25" s="970"/>
      <c r="E25" s="371"/>
      <c r="F25" s="89"/>
      <c r="G25" s="970"/>
      <c r="H25" s="977"/>
      <c r="I25" s="977"/>
      <c r="J25" s="977"/>
      <c r="K25" s="977"/>
      <c r="L25" s="371"/>
      <c r="M25" s="91"/>
      <c r="N25" s="970"/>
      <c r="O25" s="970"/>
      <c r="P25" s="970"/>
      <c r="Q25" s="970"/>
      <c r="S25" s="371"/>
      <c r="T25" s="371"/>
      <c r="V25" s="970"/>
      <c r="W25" s="970"/>
      <c r="X25" s="970"/>
      <c r="Y25" s="970"/>
      <c r="AA25" s="371"/>
      <c r="AB25" s="371"/>
      <c r="AD25" s="970"/>
      <c r="AE25" s="970"/>
      <c r="AF25" s="970"/>
      <c r="AG25" s="970"/>
      <c r="AI25" s="371"/>
      <c r="AJ25" s="371"/>
      <c r="AL25" s="970"/>
      <c r="AM25" s="970"/>
      <c r="AN25" s="970"/>
      <c r="AO25" s="970"/>
      <c r="AQ25" s="371"/>
      <c r="AR25" s="371"/>
      <c r="AT25" s="970"/>
      <c r="AU25" s="970"/>
      <c r="AV25" s="970"/>
      <c r="AW25" s="970"/>
      <c r="AY25" s="371"/>
      <c r="AZ25" s="371"/>
    </row>
    <row r="26" spans="1:52" ht="13" x14ac:dyDescent="0.3">
      <c r="A26" s="90"/>
      <c r="B26" s="90"/>
      <c r="C26" s="90"/>
      <c r="D26" s="90"/>
      <c r="E26" s="90"/>
      <c r="F26" s="90"/>
      <c r="G26" s="322"/>
      <c r="H26" s="322"/>
      <c r="I26" s="322"/>
      <c r="J26" s="322"/>
      <c r="K26" s="322"/>
      <c r="L26" s="322"/>
      <c r="N26" s="90"/>
      <c r="O26" s="90"/>
      <c r="P26" s="90"/>
      <c r="Q26" s="90"/>
      <c r="S26" s="90"/>
      <c r="T26" s="90"/>
      <c r="V26" s="90"/>
      <c r="W26" s="90"/>
      <c r="X26" s="90"/>
      <c r="Y26" s="90"/>
      <c r="AA26" s="90"/>
      <c r="AB26" s="90"/>
      <c r="AD26" s="90"/>
      <c r="AE26" s="90"/>
      <c r="AF26" s="90"/>
      <c r="AG26" s="90"/>
      <c r="AI26" s="90"/>
      <c r="AJ26" s="90"/>
      <c r="AL26" s="90"/>
      <c r="AM26" s="90"/>
      <c r="AN26" s="90"/>
      <c r="AO26" s="90"/>
      <c r="AQ26" s="90"/>
      <c r="AR26" s="90"/>
      <c r="AT26" s="90"/>
      <c r="AU26" s="90"/>
      <c r="AV26" s="90"/>
      <c r="AW26" s="90"/>
      <c r="AY26" s="90"/>
      <c r="AZ26" s="90"/>
    </row>
    <row r="27" spans="1:52" ht="13" x14ac:dyDescent="0.3">
      <c r="A27" s="90" t="s">
        <v>356</v>
      </c>
      <c r="B27" s="89"/>
      <c r="C27" s="89"/>
      <c r="D27" s="323"/>
      <c r="E27" s="323"/>
      <c r="F27" s="323"/>
      <c r="G27" s="976" t="s">
        <v>350</v>
      </c>
      <c r="H27" s="976"/>
      <c r="I27" s="976"/>
      <c r="J27" s="976"/>
      <c r="K27" s="322"/>
      <c r="L27" s="322"/>
      <c r="N27" s="2" t="s">
        <v>356</v>
      </c>
      <c r="O27" s="1"/>
      <c r="P27" s="1"/>
      <c r="Q27" s="87"/>
      <c r="S27" s="87"/>
      <c r="T27" s="87"/>
      <c r="V27" s="2" t="s">
        <v>356</v>
      </c>
      <c r="W27" s="1"/>
      <c r="X27" s="1"/>
      <c r="Y27" s="87"/>
      <c r="AA27" s="87"/>
      <c r="AB27" s="87"/>
      <c r="AD27" s="2" t="s">
        <v>356</v>
      </c>
      <c r="AE27" s="1"/>
      <c r="AF27" s="1"/>
      <c r="AG27" s="87"/>
      <c r="AI27" s="87"/>
      <c r="AJ27" s="87"/>
      <c r="AL27" s="2" t="s">
        <v>356</v>
      </c>
      <c r="AM27" s="1"/>
      <c r="AN27" s="1"/>
      <c r="AO27" s="87"/>
      <c r="AQ27" s="87"/>
      <c r="AR27" s="87"/>
      <c r="AT27" s="2" t="s">
        <v>356</v>
      </c>
      <c r="AU27" s="1"/>
      <c r="AV27" s="1"/>
      <c r="AW27" s="87"/>
      <c r="AY27" s="87"/>
      <c r="AZ27" s="87"/>
    </row>
    <row r="28" spans="1:52" ht="99" customHeight="1" x14ac:dyDescent="0.25">
      <c r="A28" s="970"/>
      <c r="B28" s="970"/>
      <c r="C28" s="970"/>
      <c r="D28" s="970"/>
      <c r="E28" s="371"/>
      <c r="F28" s="89"/>
      <c r="G28" s="970"/>
      <c r="H28" s="977"/>
      <c r="I28" s="977"/>
      <c r="J28" s="977"/>
      <c r="K28" s="977"/>
      <c r="L28" s="371"/>
      <c r="M28" s="91"/>
      <c r="N28" s="970"/>
      <c r="O28" s="970"/>
      <c r="P28" s="970"/>
      <c r="Q28" s="970"/>
      <c r="S28" s="371"/>
      <c r="T28" s="371"/>
      <c r="V28" s="970"/>
      <c r="W28" s="970"/>
      <c r="X28" s="970"/>
      <c r="Y28" s="970"/>
      <c r="AA28" s="371"/>
      <c r="AB28" s="371"/>
      <c r="AD28" s="970"/>
      <c r="AE28" s="970"/>
      <c r="AF28" s="970"/>
      <c r="AG28" s="970"/>
      <c r="AI28" s="371"/>
      <c r="AJ28" s="371"/>
      <c r="AL28" s="970"/>
      <c r="AM28" s="970"/>
      <c r="AN28" s="970"/>
      <c r="AO28" s="970"/>
      <c r="AQ28" s="371"/>
      <c r="AR28" s="371"/>
      <c r="AT28" s="970"/>
      <c r="AU28" s="970"/>
      <c r="AV28" s="970"/>
      <c r="AW28" s="970"/>
      <c r="AY28" s="371"/>
      <c r="AZ28" s="371"/>
    </row>
    <row r="29" spans="1:52" ht="13" x14ac:dyDescent="0.3">
      <c r="A29" s="90"/>
      <c r="B29" s="90"/>
      <c r="C29" s="90"/>
      <c r="D29" s="90"/>
      <c r="E29" s="90"/>
      <c r="F29" s="90"/>
      <c r="G29" s="322"/>
      <c r="H29" s="322"/>
      <c r="I29" s="322"/>
      <c r="J29" s="322"/>
      <c r="K29" s="322"/>
      <c r="L29" s="322"/>
      <c r="N29" s="90"/>
      <c r="O29" s="90"/>
      <c r="P29" s="90"/>
      <c r="Q29" s="90"/>
      <c r="S29" s="90"/>
      <c r="T29" s="90"/>
      <c r="V29" s="90"/>
      <c r="W29" s="90"/>
      <c r="X29" s="90"/>
      <c r="Y29" s="90"/>
      <c r="AA29" s="90"/>
      <c r="AB29" s="90"/>
      <c r="AD29" s="90"/>
      <c r="AE29" s="90"/>
      <c r="AF29" s="90"/>
      <c r="AG29" s="90"/>
      <c r="AI29" s="90"/>
      <c r="AJ29" s="90"/>
      <c r="AL29" s="90"/>
      <c r="AM29" s="90"/>
      <c r="AN29" s="90"/>
      <c r="AO29" s="90"/>
      <c r="AQ29" s="90"/>
      <c r="AR29" s="90"/>
      <c r="AT29" s="90"/>
      <c r="AU29" s="90"/>
      <c r="AV29" s="90"/>
      <c r="AW29" s="90"/>
      <c r="AY29" s="90"/>
      <c r="AZ29" s="90"/>
    </row>
    <row r="30" spans="1:52" ht="13" x14ac:dyDescent="0.3">
      <c r="A30" s="90" t="s">
        <v>357</v>
      </c>
      <c r="B30" s="89"/>
      <c r="C30" s="89"/>
      <c r="D30" s="323"/>
      <c r="E30" s="323"/>
      <c r="F30" s="323"/>
      <c r="G30" s="976" t="s">
        <v>350</v>
      </c>
      <c r="H30" s="976"/>
      <c r="I30" s="976"/>
      <c r="J30" s="976"/>
      <c r="K30" s="322"/>
      <c r="L30" s="322"/>
      <c r="N30" s="2" t="s">
        <v>357</v>
      </c>
      <c r="O30" s="1"/>
      <c r="P30" s="1"/>
      <c r="Q30" s="87"/>
      <c r="S30" s="87"/>
      <c r="T30" s="87"/>
      <c r="V30" s="2" t="s">
        <v>357</v>
      </c>
      <c r="W30" s="1"/>
      <c r="X30" s="1"/>
      <c r="Y30" s="87"/>
      <c r="AA30" s="87"/>
      <c r="AB30" s="87"/>
      <c r="AD30" s="2" t="s">
        <v>357</v>
      </c>
      <c r="AE30" s="1"/>
      <c r="AF30" s="1"/>
      <c r="AG30" s="87"/>
      <c r="AI30" s="87"/>
      <c r="AJ30" s="87"/>
      <c r="AL30" s="2" t="s">
        <v>357</v>
      </c>
      <c r="AM30" s="1"/>
      <c r="AN30" s="1"/>
      <c r="AO30" s="87"/>
      <c r="AQ30" s="87"/>
      <c r="AR30" s="87"/>
      <c r="AT30" s="2" t="s">
        <v>357</v>
      </c>
      <c r="AU30" s="1"/>
      <c r="AV30" s="1"/>
      <c r="AW30" s="87"/>
      <c r="AY30" s="87"/>
      <c r="AZ30" s="87"/>
    </row>
    <row r="31" spans="1:52" ht="77.25" customHeight="1" x14ac:dyDescent="0.25">
      <c r="A31" s="970"/>
      <c r="B31" s="970"/>
      <c r="C31" s="970"/>
      <c r="D31" s="970"/>
      <c r="E31" s="371"/>
      <c r="F31" s="89"/>
      <c r="G31" s="970"/>
      <c r="H31" s="977"/>
      <c r="I31" s="977"/>
      <c r="J31" s="977"/>
      <c r="K31" s="977"/>
      <c r="L31" s="371"/>
      <c r="M31" s="91"/>
      <c r="N31" s="970"/>
      <c r="O31" s="970"/>
      <c r="P31" s="970"/>
      <c r="Q31" s="970"/>
      <c r="S31" s="371"/>
      <c r="T31" s="371"/>
      <c r="V31" s="970"/>
      <c r="W31" s="970"/>
      <c r="X31" s="970"/>
      <c r="Y31" s="970"/>
      <c r="AA31" s="371"/>
      <c r="AB31" s="371"/>
      <c r="AD31" s="970"/>
      <c r="AE31" s="970"/>
      <c r="AF31" s="970"/>
      <c r="AG31" s="970"/>
      <c r="AI31" s="371"/>
      <c r="AJ31" s="371"/>
      <c r="AL31" s="970"/>
      <c r="AM31" s="970"/>
      <c r="AN31" s="970"/>
      <c r="AO31" s="970"/>
      <c r="AQ31" s="371"/>
      <c r="AR31" s="371"/>
      <c r="AT31" s="970"/>
      <c r="AU31" s="970"/>
      <c r="AV31" s="970"/>
      <c r="AW31" s="970"/>
      <c r="AY31" s="371"/>
      <c r="AZ31" s="371"/>
    </row>
    <row r="32" spans="1:52" ht="13" x14ac:dyDescent="0.3">
      <c r="A32" s="970"/>
      <c r="B32" s="970"/>
      <c r="C32" s="970"/>
      <c r="D32" s="970"/>
      <c r="E32" s="90"/>
      <c r="F32" s="90"/>
      <c r="K32" s="322"/>
      <c r="L32" s="322"/>
      <c r="N32" s="90"/>
      <c r="O32" s="90"/>
      <c r="P32" s="90"/>
      <c r="Q32" s="90"/>
      <c r="S32" s="90"/>
      <c r="T32" s="90"/>
      <c r="V32" s="90"/>
      <c r="W32" s="90"/>
      <c r="X32" s="90"/>
      <c r="Y32" s="90"/>
      <c r="AA32" s="90"/>
      <c r="AB32" s="90"/>
      <c r="AD32" s="90"/>
      <c r="AE32" s="90"/>
      <c r="AF32" s="90"/>
      <c r="AG32" s="90"/>
      <c r="AI32" s="90"/>
      <c r="AJ32" s="90"/>
      <c r="AL32" s="90"/>
      <c r="AM32" s="90"/>
      <c r="AN32" s="90"/>
      <c r="AO32" s="90"/>
      <c r="AQ32" s="90"/>
      <c r="AR32" s="90"/>
      <c r="AT32" s="90"/>
      <c r="AU32" s="90"/>
      <c r="AV32" s="90"/>
      <c r="AW32" s="90"/>
      <c r="AY32" s="90"/>
      <c r="AZ32" s="90"/>
    </row>
    <row r="33" spans="1:52" ht="13" x14ac:dyDescent="0.3">
      <c r="A33" s="90" t="s">
        <v>358</v>
      </c>
      <c r="B33" s="89"/>
      <c r="C33" s="89"/>
      <c r="D33" s="323"/>
      <c r="E33" s="323"/>
      <c r="F33" s="323"/>
      <c r="G33" s="976" t="s">
        <v>350</v>
      </c>
      <c r="H33" s="976"/>
      <c r="I33" s="976"/>
      <c r="J33" s="976"/>
      <c r="K33" s="322"/>
      <c r="L33" s="322"/>
      <c r="N33" s="2" t="s">
        <v>358</v>
      </c>
      <c r="O33" s="1"/>
      <c r="P33" s="1"/>
      <c r="Q33" s="87"/>
      <c r="S33" s="87"/>
      <c r="T33" s="87"/>
      <c r="V33" s="2" t="s">
        <v>358</v>
      </c>
      <c r="W33" s="1"/>
      <c r="X33" s="1"/>
      <c r="Y33" s="87"/>
      <c r="AA33" s="87"/>
      <c r="AB33" s="87"/>
      <c r="AD33" s="2" t="s">
        <v>358</v>
      </c>
      <c r="AE33" s="1"/>
      <c r="AF33" s="1"/>
      <c r="AG33" s="87"/>
      <c r="AI33" s="87"/>
      <c r="AJ33" s="87"/>
      <c r="AL33" s="2" t="s">
        <v>358</v>
      </c>
      <c r="AM33" s="1"/>
      <c r="AN33" s="1"/>
      <c r="AO33" s="87"/>
      <c r="AQ33" s="87"/>
      <c r="AR33" s="87"/>
      <c r="AT33" s="2" t="s">
        <v>358</v>
      </c>
      <c r="AU33" s="1"/>
      <c r="AV33" s="1"/>
      <c r="AW33" s="87"/>
      <c r="AY33" s="87"/>
      <c r="AZ33" s="87"/>
    </row>
    <row r="34" spans="1:52" x14ac:dyDescent="0.25">
      <c r="A34" s="970"/>
      <c r="B34" s="970"/>
      <c r="C34" s="970"/>
      <c r="D34" s="970"/>
      <c r="E34" s="371"/>
      <c r="F34" s="89"/>
      <c r="G34" s="970"/>
      <c r="H34" s="977"/>
      <c r="I34" s="977"/>
      <c r="J34" s="977"/>
      <c r="K34" s="977"/>
      <c r="L34" s="371"/>
      <c r="M34" s="91"/>
      <c r="N34" s="970"/>
      <c r="O34" s="970"/>
      <c r="P34" s="970"/>
      <c r="Q34" s="970"/>
      <c r="S34" s="371"/>
      <c r="T34" s="371"/>
      <c r="V34" s="970"/>
      <c r="W34" s="970"/>
      <c r="X34" s="970"/>
      <c r="Y34" s="970"/>
      <c r="AA34" s="371"/>
      <c r="AB34" s="371"/>
      <c r="AD34" s="970"/>
      <c r="AE34" s="970"/>
      <c r="AF34" s="970"/>
      <c r="AG34" s="970"/>
      <c r="AI34" s="371"/>
      <c r="AJ34" s="371"/>
      <c r="AL34" s="970"/>
      <c r="AM34" s="970"/>
      <c r="AN34" s="970"/>
      <c r="AO34" s="970"/>
      <c r="AQ34" s="371"/>
      <c r="AR34" s="371"/>
      <c r="AT34" s="970"/>
      <c r="AU34" s="970"/>
      <c r="AV34" s="970"/>
      <c r="AW34" s="970"/>
      <c r="AY34" s="371"/>
      <c r="AZ34" s="371"/>
    </row>
    <row r="35" spans="1:52" ht="13" x14ac:dyDescent="0.3">
      <c r="A35" s="90"/>
      <c r="B35" s="90"/>
      <c r="C35" s="90"/>
      <c r="D35" s="90"/>
      <c r="E35" s="90"/>
      <c r="F35" s="90"/>
      <c r="G35" s="322"/>
      <c r="H35" s="322"/>
      <c r="I35" s="322"/>
      <c r="J35" s="322"/>
      <c r="K35" s="322"/>
      <c r="L35" s="322"/>
      <c r="N35" s="90"/>
      <c r="O35" s="90"/>
      <c r="P35" s="90"/>
      <c r="Q35" s="90"/>
      <c r="S35" s="90"/>
      <c r="T35" s="90"/>
      <c r="V35" s="90"/>
      <c r="W35" s="90"/>
      <c r="X35" s="90"/>
      <c r="Y35" s="90"/>
      <c r="AA35" s="90"/>
      <c r="AB35" s="90"/>
      <c r="AD35" s="90"/>
      <c r="AE35" s="90"/>
      <c r="AF35" s="90"/>
      <c r="AG35" s="90"/>
      <c r="AI35" s="90"/>
      <c r="AJ35" s="90"/>
      <c r="AL35" s="90"/>
      <c r="AM35" s="90"/>
      <c r="AN35" s="90"/>
      <c r="AO35" s="90"/>
      <c r="AQ35" s="90"/>
      <c r="AR35" s="90"/>
      <c r="AT35" s="90"/>
      <c r="AU35" s="90"/>
      <c r="AV35" s="90"/>
      <c r="AW35" s="90"/>
      <c r="AY35" s="90"/>
      <c r="AZ35" s="90"/>
    </row>
    <row r="36" spans="1:52" ht="25.5" customHeight="1" x14ac:dyDescent="0.3">
      <c r="A36" s="972" t="s">
        <v>359</v>
      </c>
      <c r="B36" s="972"/>
      <c r="C36" s="972"/>
      <c r="D36" s="323"/>
      <c r="E36" s="323"/>
      <c r="F36" s="323"/>
      <c r="G36" s="976" t="s">
        <v>350</v>
      </c>
      <c r="H36" s="976"/>
      <c r="I36" s="976"/>
      <c r="J36" s="976"/>
      <c r="K36" s="322"/>
      <c r="L36" s="322"/>
      <c r="N36" s="2" t="s">
        <v>359</v>
      </c>
      <c r="O36" s="1"/>
      <c r="P36" s="1"/>
      <c r="Q36" s="87"/>
      <c r="S36" s="87"/>
      <c r="T36" s="87"/>
      <c r="V36" s="2" t="s">
        <v>359</v>
      </c>
      <c r="W36" s="1"/>
      <c r="X36" s="1"/>
      <c r="Y36" s="87"/>
      <c r="AA36" s="87"/>
      <c r="AB36" s="87"/>
      <c r="AD36" s="2" t="s">
        <v>359</v>
      </c>
      <c r="AE36" s="1"/>
      <c r="AF36" s="1"/>
      <c r="AG36" s="87"/>
      <c r="AI36" s="87"/>
      <c r="AJ36" s="87"/>
      <c r="AL36" s="2" t="s">
        <v>359</v>
      </c>
      <c r="AM36" s="1"/>
      <c r="AN36" s="1"/>
      <c r="AO36" s="87"/>
      <c r="AQ36" s="87"/>
      <c r="AR36" s="87"/>
      <c r="AT36" s="2" t="s">
        <v>359</v>
      </c>
      <c r="AU36" s="1"/>
      <c r="AV36" s="1"/>
      <c r="AW36" s="87"/>
      <c r="AY36" s="87"/>
      <c r="AZ36" s="87"/>
    </row>
    <row r="37" spans="1:52" x14ac:dyDescent="0.25">
      <c r="A37" s="970"/>
      <c r="B37" s="970"/>
      <c r="C37" s="970"/>
      <c r="D37" s="970"/>
      <c r="E37" s="371"/>
      <c r="F37" s="89"/>
      <c r="G37" s="970"/>
      <c r="H37" s="977"/>
      <c r="I37" s="977"/>
      <c r="J37" s="977"/>
      <c r="K37" s="977"/>
      <c r="L37" s="371"/>
      <c r="M37" s="91"/>
      <c r="N37" s="970"/>
      <c r="O37" s="970"/>
      <c r="P37" s="970"/>
      <c r="Q37" s="970"/>
      <c r="S37" s="371"/>
      <c r="T37" s="371"/>
      <c r="V37" s="970"/>
      <c r="W37" s="970"/>
      <c r="X37" s="970"/>
      <c r="Y37" s="970"/>
      <c r="AA37" s="371"/>
      <c r="AB37" s="371"/>
      <c r="AD37" s="970"/>
      <c r="AE37" s="970"/>
      <c r="AF37" s="970"/>
      <c r="AG37" s="970"/>
      <c r="AI37" s="371"/>
      <c r="AJ37" s="371"/>
      <c r="AL37" s="970"/>
      <c r="AM37" s="970"/>
      <c r="AN37" s="970"/>
      <c r="AO37" s="970"/>
      <c r="AQ37" s="371"/>
      <c r="AR37" s="371"/>
      <c r="AT37" s="970"/>
      <c r="AU37" s="970"/>
      <c r="AV37" s="970"/>
      <c r="AW37" s="970"/>
      <c r="AY37" s="371"/>
      <c r="AZ37" s="371"/>
    </row>
    <row r="38" spans="1:52" ht="13" x14ac:dyDescent="0.3">
      <c r="A38" s="90"/>
      <c r="B38" s="90"/>
      <c r="C38" s="90"/>
      <c r="D38" s="90"/>
      <c r="E38" s="90"/>
      <c r="F38" s="90"/>
      <c r="G38" s="322"/>
      <c r="H38" s="322"/>
      <c r="I38" s="322"/>
      <c r="J38" s="322"/>
      <c r="K38" s="322"/>
      <c r="L38" s="322"/>
      <c r="N38" s="90"/>
      <c r="O38" s="90"/>
      <c r="P38" s="90"/>
      <c r="Q38" s="90"/>
      <c r="S38" s="90"/>
      <c r="T38" s="90"/>
      <c r="V38" s="90"/>
      <c r="W38" s="90"/>
      <c r="X38" s="90"/>
      <c r="Y38" s="90"/>
      <c r="AA38" s="90"/>
      <c r="AB38" s="90"/>
      <c r="AD38" s="90"/>
      <c r="AE38" s="90"/>
      <c r="AF38" s="90"/>
      <c r="AG38" s="90"/>
      <c r="AI38" s="90"/>
      <c r="AJ38" s="90"/>
      <c r="AL38" s="90"/>
      <c r="AM38" s="90"/>
      <c r="AN38" s="90"/>
      <c r="AO38" s="90"/>
      <c r="AQ38" s="90"/>
      <c r="AR38" s="90"/>
      <c r="AT38" s="90"/>
      <c r="AU38" s="90"/>
      <c r="AV38" s="90"/>
      <c r="AW38" s="90"/>
      <c r="AY38" s="90"/>
      <c r="AZ38" s="90"/>
    </row>
    <row r="39" spans="1:52" ht="26" x14ac:dyDescent="0.3">
      <c r="A39" s="90" t="s">
        <v>360</v>
      </c>
      <c r="B39" s="89"/>
      <c r="C39" s="89"/>
      <c r="D39" s="323"/>
      <c r="E39" s="323"/>
      <c r="F39" s="323"/>
      <c r="G39" s="976" t="s">
        <v>350</v>
      </c>
      <c r="H39" s="976"/>
      <c r="I39" s="976"/>
      <c r="J39" s="976"/>
      <c r="K39" s="322"/>
      <c r="L39" s="322"/>
      <c r="N39" s="2" t="s">
        <v>360</v>
      </c>
      <c r="O39" s="1"/>
      <c r="P39" s="1"/>
      <c r="Q39" s="87"/>
      <c r="S39" s="87"/>
      <c r="T39" s="87"/>
      <c r="V39" s="2" t="s">
        <v>360</v>
      </c>
      <c r="W39" s="1"/>
      <c r="X39" s="1"/>
      <c r="Y39" s="87"/>
      <c r="AA39" s="87"/>
      <c r="AB39" s="87"/>
      <c r="AD39" s="2" t="s">
        <v>360</v>
      </c>
      <c r="AE39" s="1"/>
      <c r="AF39" s="1"/>
      <c r="AG39" s="87"/>
      <c r="AI39" s="87"/>
      <c r="AJ39" s="87"/>
      <c r="AL39" s="2" t="s">
        <v>360</v>
      </c>
      <c r="AM39" s="1"/>
      <c r="AN39" s="1"/>
      <c r="AO39" s="87"/>
      <c r="AQ39" s="87"/>
      <c r="AR39" s="87"/>
      <c r="AT39" s="2" t="s">
        <v>360</v>
      </c>
      <c r="AU39" s="1"/>
      <c r="AV39" s="1"/>
      <c r="AW39" s="87"/>
      <c r="AY39" s="87"/>
      <c r="AZ39" s="87"/>
    </row>
    <row r="40" spans="1:52" x14ac:dyDescent="0.25">
      <c r="A40" s="970"/>
      <c r="B40" s="970"/>
      <c r="C40" s="970"/>
      <c r="D40" s="970"/>
      <c r="E40" s="371"/>
      <c r="F40" s="89"/>
      <c r="G40" s="970"/>
      <c r="H40" s="977"/>
      <c r="I40" s="977"/>
      <c r="J40" s="977"/>
      <c r="K40" s="977"/>
      <c r="L40" s="371"/>
      <c r="M40" s="91"/>
      <c r="N40" s="970"/>
      <c r="O40" s="970"/>
      <c r="P40" s="970"/>
      <c r="Q40" s="970"/>
      <c r="S40" s="371"/>
      <c r="T40" s="371"/>
      <c r="V40" s="970"/>
      <c r="W40" s="970"/>
      <c r="X40" s="970"/>
      <c r="Y40" s="970"/>
      <c r="AA40" s="371"/>
      <c r="AB40" s="371"/>
      <c r="AD40" s="970"/>
      <c r="AE40" s="970"/>
      <c r="AF40" s="970"/>
      <c r="AG40" s="970"/>
      <c r="AI40" s="371"/>
      <c r="AJ40" s="371"/>
      <c r="AL40" s="970"/>
      <c r="AM40" s="970"/>
      <c r="AN40" s="970"/>
      <c r="AO40" s="970"/>
      <c r="AQ40" s="371"/>
      <c r="AR40" s="371"/>
      <c r="AT40" s="970"/>
      <c r="AU40" s="970"/>
      <c r="AV40" s="970"/>
      <c r="AW40" s="970"/>
      <c r="AY40" s="371"/>
      <c r="AZ40" s="371"/>
    </row>
    <row r="41" spans="1:52" ht="13" x14ac:dyDescent="0.3">
      <c r="A41" s="90"/>
      <c r="B41" s="90"/>
      <c r="C41" s="90"/>
      <c r="D41" s="90"/>
      <c r="E41" s="90"/>
      <c r="F41" s="90"/>
      <c r="G41" s="322"/>
      <c r="H41" s="322"/>
      <c r="I41" s="322"/>
      <c r="J41" s="322"/>
      <c r="K41" s="322"/>
      <c r="L41" s="322"/>
      <c r="N41" s="90"/>
      <c r="O41" s="90"/>
      <c r="P41" s="90"/>
      <c r="Q41" s="90"/>
      <c r="S41" s="90"/>
      <c r="T41" s="90"/>
      <c r="V41" s="90"/>
      <c r="W41" s="90"/>
      <c r="X41" s="90"/>
      <c r="Y41" s="90"/>
      <c r="AA41" s="90"/>
      <c r="AB41" s="90"/>
      <c r="AD41" s="90"/>
      <c r="AE41" s="90"/>
      <c r="AF41" s="90"/>
      <c r="AG41" s="90"/>
      <c r="AI41" s="90"/>
      <c r="AJ41" s="90"/>
      <c r="AL41" s="90"/>
      <c r="AM41" s="90"/>
      <c r="AN41" s="90"/>
      <c r="AO41" s="90"/>
      <c r="AQ41" s="90"/>
      <c r="AR41" s="90"/>
      <c r="AT41" s="90"/>
      <c r="AU41" s="90"/>
      <c r="AV41" s="90"/>
      <c r="AW41" s="90"/>
      <c r="AY41" s="90"/>
      <c r="AZ41" s="90"/>
    </row>
    <row r="42" spans="1:52" ht="26" x14ac:dyDescent="0.3">
      <c r="A42" s="90" t="s">
        <v>361</v>
      </c>
      <c r="B42" s="89"/>
      <c r="C42" s="89"/>
      <c r="D42" s="323"/>
      <c r="E42" s="323"/>
      <c r="F42" s="323"/>
      <c r="G42" s="976" t="s">
        <v>350</v>
      </c>
      <c r="H42" s="976"/>
      <c r="I42" s="976"/>
      <c r="J42" s="976"/>
      <c r="K42" s="322"/>
      <c r="L42" s="322"/>
      <c r="N42" s="2" t="s">
        <v>361</v>
      </c>
      <c r="O42" s="1"/>
      <c r="P42" s="1"/>
      <c r="Q42" s="87"/>
      <c r="S42" s="87"/>
      <c r="T42" s="87"/>
      <c r="V42" s="2" t="s">
        <v>361</v>
      </c>
      <c r="W42" s="1"/>
      <c r="X42" s="1"/>
      <c r="Y42" s="87"/>
      <c r="AA42" s="87"/>
      <c r="AB42" s="87"/>
      <c r="AD42" s="2" t="s">
        <v>361</v>
      </c>
      <c r="AE42" s="1"/>
      <c r="AF42" s="1"/>
      <c r="AG42" s="87"/>
      <c r="AI42" s="87"/>
      <c r="AJ42" s="87"/>
      <c r="AL42" s="2" t="s">
        <v>361</v>
      </c>
      <c r="AM42" s="1"/>
      <c r="AN42" s="1"/>
      <c r="AO42" s="87"/>
      <c r="AQ42" s="87"/>
      <c r="AR42" s="87"/>
      <c r="AT42" s="2" t="s">
        <v>361</v>
      </c>
      <c r="AU42" s="1"/>
      <c r="AV42" s="1"/>
      <c r="AW42" s="87"/>
      <c r="AY42" s="87"/>
      <c r="AZ42" s="87"/>
    </row>
    <row r="43" spans="1:52" x14ac:dyDescent="0.25">
      <c r="A43" s="970"/>
      <c r="B43" s="970"/>
      <c r="C43" s="970"/>
      <c r="D43" s="970"/>
      <c r="E43" s="371"/>
      <c r="F43" s="89"/>
      <c r="G43" s="970"/>
      <c r="H43" s="977"/>
      <c r="I43" s="977"/>
      <c r="J43" s="977"/>
      <c r="K43" s="977"/>
      <c r="L43" s="371"/>
      <c r="M43" s="91"/>
      <c r="N43" s="970"/>
      <c r="O43" s="970"/>
      <c r="P43" s="970"/>
      <c r="Q43" s="970"/>
      <c r="S43" s="371"/>
      <c r="T43" s="371"/>
      <c r="V43" s="970"/>
      <c r="W43" s="970"/>
      <c r="X43" s="970"/>
      <c r="Y43" s="970"/>
      <c r="AA43" s="371"/>
      <c r="AB43" s="371"/>
      <c r="AD43" s="970"/>
      <c r="AE43" s="970"/>
      <c r="AF43" s="970"/>
      <c r="AG43" s="970"/>
      <c r="AI43" s="371"/>
      <c r="AJ43" s="371"/>
      <c r="AL43" s="970"/>
      <c r="AM43" s="970"/>
      <c r="AN43" s="970"/>
      <c r="AO43" s="970"/>
      <c r="AQ43" s="371"/>
      <c r="AR43" s="371"/>
      <c r="AT43" s="970"/>
      <c r="AU43" s="970"/>
      <c r="AV43" s="970"/>
      <c r="AW43" s="970"/>
      <c r="AY43" s="371"/>
      <c r="AZ43" s="371"/>
    </row>
    <row r="44" spans="1:52" ht="13" x14ac:dyDescent="0.3">
      <c r="A44" s="90"/>
      <c r="B44" s="90"/>
      <c r="C44" s="90"/>
      <c r="D44" s="90"/>
      <c r="E44" s="90"/>
      <c r="F44" s="90"/>
      <c r="G44" s="322"/>
      <c r="H44" s="322"/>
      <c r="I44" s="322"/>
      <c r="J44" s="322"/>
      <c r="K44" s="322"/>
      <c r="L44" s="322"/>
      <c r="N44" s="90"/>
      <c r="O44" s="90"/>
      <c r="P44" s="90"/>
      <c r="Q44" s="90"/>
      <c r="S44" s="90"/>
      <c r="T44" s="90"/>
      <c r="V44" s="90"/>
      <c r="W44" s="90"/>
      <c r="X44" s="90"/>
      <c r="Y44" s="90"/>
      <c r="AA44" s="90"/>
      <c r="AB44" s="90"/>
      <c r="AD44" s="90"/>
      <c r="AE44" s="90"/>
      <c r="AF44" s="90"/>
      <c r="AG44" s="90"/>
      <c r="AI44" s="90"/>
      <c r="AJ44" s="90"/>
      <c r="AL44" s="90"/>
      <c r="AM44" s="90"/>
      <c r="AN44" s="90"/>
      <c r="AO44" s="90"/>
      <c r="AQ44" s="90"/>
      <c r="AR44" s="90"/>
      <c r="AT44" s="90"/>
      <c r="AU44" s="90"/>
      <c r="AV44" s="90"/>
      <c r="AW44" s="90"/>
      <c r="AY44" s="90"/>
      <c r="AZ44" s="90"/>
    </row>
    <row r="45" spans="1:52" ht="26" x14ac:dyDescent="0.3">
      <c r="A45" s="90" t="s">
        <v>362</v>
      </c>
      <c r="B45" s="89"/>
      <c r="C45" s="89"/>
      <c r="D45" s="323"/>
      <c r="E45" s="323"/>
      <c r="F45" s="323"/>
      <c r="G45" s="976" t="s">
        <v>350</v>
      </c>
      <c r="H45" s="976"/>
      <c r="I45" s="976"/>
      <c r="J45" s="976"/>
      <c r="K45" s="322"/>
      <c r="L45" s="322"/>
      <c r="N45" s="2" t="s">
        <v>362</v>
      </c>
      <c r="O45" s="1"/>
      <c r="P45" s="1"/>
      <c r="Q45" s="87"/>
      <c r="S45" s="87"/>
      <c r="T45" s="87"/>
      <c r="V45" s="2" t="s">
        <v>362</v>
      </c>
      <c r="W45" s="1"/>
      <c r="X45" s="1"/>
      <c r="Y45" s="87"/>
      <c r="AA45" s="87"/>
      <c r="AB45" s="87"/>
      <c r="AD45" s="2" t="s">
        <v>362</v>
      </c>
      <c r="AE45" s="1"/>
      <c r="AF45" s="1"/>
      <c r="AG45" s="87"/>
      <c r="AI45" s="87"/>
      <c r="AJ45" s="87"/>
      <c r="AL45" s="2" t="s">
        <v>362</v>
      </c>
      <c r="AM45" s="1"/>
      <c r="AN45" s="1"/>
      <c r="AO45" s="87"/>
      <c r="AQ45" s="87"/>
      <c r="AR45" s="87"/>
      <c r="AT45" s="2" t="s">
        <v>362</v>
      </c>
      <c r="AU45" s="1"/>
      <c r="AV45" s="1"/>
      <c r="AW45" s="87"/>
      <c r="AY45" s="87"/>
      <c r="AZ45" s="87"/>
    </row>
    <row r="46" spans="1:52" ht="72" customHeight="1" x14ac:dyDescent="0.25">
      <c r="A46" s="970"/>
      <c r="B46" s="970"/>
      <c r="C46" s="970"/>
      <c r="D46" s="970"/>
      <c r="E46" s="371"/>
      <c r="F46" s="89"/>
      <c r="G46" s="970"/>
      <c r="H46" s="977"/>
      <c r="I46" s="977"/>
      <c r="J46" s="977"/>
      <c r="K46" s="977"/>
      <c r="L46" s="371"/>
      <c r="M46" s="91"/>
      <c r="N46" s="970"/>
      <c r="O46" s="970"/>
      <c r="P46" s="970"/>
      <c r="Q46" s="970"/>
      <c r="S46" s="371"/>
      <c r="T46" s="371"/>
      <c r="V46" s="970"/>
      <c r="W46" s="970"/>
      <c r="X46" s="970"/>
      <c r="Y46" s="970"/>
      <c r="AA46" s="371"/>
      <c r="AB46" s="371"/>
      <c r="AD46" s="970"/>
      <c r="AE46" s="970"/>
      <c r="AF46" s="970"/>
      <c r="AG46" s="970"/>
      <c r="AI46" s="371"/>
      <c r="AJ46" s="371"/>
      <c r="AL46" s="970"/>
      <c r="AM46" s="970"/>
      <c r="AN46" s="970"/>
      <c r="AO46" s="970"/>
      <c r="AQ46" s="371"/>
      <c r="AR46" s="371"/>
      <c r="AT46" s="970"/>
      <c r="AU46" s="970"/>
      <c r="AV46" s="970"/>
      <c r="AW46" s="970"/>
      <c r="AY46" s="371"/>
      <c r="AZ46" s="371"/>
    </row>
    <row r="47" spans="1:52" ht="13" x14ac:dyDescent="0.3">
      <c r="A47" s="90"/>
      <c r="B47" s="90"/>
      <c r="C47" s="90"/>
      <c r="D47" s="90"/>
      <c r="E47" s="90"/>
      <c r="F47" s="90"/>
    </row>
    <row r="48" spans="1:52" ht="13" x14ac:dyDescent="0.3">
      <c r="A48" s="9"/>
      <c r="B48" s="3"/>
      <c r="C48" s="3"/>
      <c r="D48" s="319"/>
      <c r="E48" s="319"/>
      <c r="F48" s="319"/>
    </row>
    <row r="49" spans="1:6" x14ac:dyDescent="0.25">
      <c r="A49" s="981"/>
      <c r="B49" s="981"/>
      <c r="C49" s="981"/>
      <c r="D49" s="981"/>
      <c r="E49" s="89"/>
      <c r="F49" s="89"/>
    </row>
    <row r="50" spans="1:6" ht="13" x14ac:dyDescent="0.3">
      <c r="A50" s="90"/>
      <c r="B50" s="90"/>
      <c r="C50" s="90"/>
      <c r="D50" s="90"/>
      <c r="E50" s="90"/>
      <c r="F50" s="90"/>
    </row>
    <row r="51" spans="1:6" ht="13" x14ac:dyDescent="0.3">
      <c r="A51" s="9"/>
      <c r="B51" s="3"/>
      <c r="C51" s="3"/>
      <c r="D51" s="319"/>
      <c r="E51" s="319"/>
      <c r="F51" s="319"/>
    </row>
    <row r="52" spans="1:6" x14ac:dyDescent="0.25">
      <c r="A52" s="981"/>
      <c r="B52" s="981"/>
      <c r="C52" s="981"/>
      <c r="D52" s="981"/>
      <c r="E52" s="89"/>
      <c r="F52" s="89"/>
    </row>
    <row r="53" spans="1:6" ht="13" x14ac:dyDescent="0.3">
      <c r="A53" s="90"/>
      <c r="B53" s="90"/>
      <c r="C53" s="90"/>
      <c r="D53" s="90"/>
      <c r="E53" s="90"/>
      <c r="F53" s="90"/>
    </row>
    <row r="54" spans="1:6" ht="13" x14ac:dyDescent="0.3">
      <c r="A54" s="2"/>
    </row>
    <row r="55" spans="1:6" x14ac:dyDescent="0.25">
      <c r="A55" s="981"/>
      <c r="B55" s="981"/>
      <c r="C55" s="981"/>
      <c r="D55" s="981"/>
      <c r="E55" s="89"/>
      <c r="F55" s="89"/>
    </row>
    <row r="56" spans="1:6" ht="13" x14ac:dyDescent="0.3">
      <c r="A56" s="90"/>
      <c r="B56" s="90"/>
      <c r="C56" s="90"/>
      <c r="D56" s="90"/>
      <c r="E56" s="90"/>
      <c r="F56" s="90"/>
    </row>
    <row r="57" spans="1:6" ht="13" x14ac:dyDescent="0.3">
      <c r="A57" s="2"/>
    </row>
    <row r="58" spans="1:6" x14ac:dyDescent="0.25">
      <c r="A58" s="981"/>
      <c r="B58" s="981"/>
      <c r="C58" s="981"/>
      <c r="D58" s="981"/>
      <c r="E58" s="89"/>
      <c r="F58" s="89"/>
    </row>
    <row r="59" spans="1:6" ht="13" x14ac:dyDescent="0.3">
      <c r="A59" s="90"/>
      <c r="B59" s="90"/>
      <c r="C59" s="90"/>
      <c r="D59" s="90"/>
      <c r="E59" s="90"/>
      <c r="F59" s="90"/>
    </row>
    <row r="60" spans="1:6" ht="13" x14ac:dyDescent="0.3">
      <c r="A60" s="2"/>
    </row>
    <row r="61" spans="1:6" x14ac:dyDescent="0.25">
      <c r="A61" s="981"/>
      <c r="B61" s="981"/>
      <c r="C61" s="981"/>
      <c r="D61" s="981"/>
      <c r="E61" s="89"/>
      <c r="F61" s="89"/>
    </row>
    <row r="62" spans="1:6" ht="13" x14ac:dyDescent="0.3">
      <c r="A62" s="90"/>
      <c r="B62" s="90"/>
      <c r="C62" s="90"/>
      <c r="D62" s="90"/>
      <c r="E62" s="90"/>
      <c r="F62" s="90"/>
    </row>
    <row r="63" spans="1:6" ht="13" x14ac:dyDescent="0.3">
      <c r="A63" s="2"/>
    </row>
    <row r="64" spans="1:6" x14ac:dyDescent="0.25">
      <c r="A64" s="981"/>
      <c r="B64" s="981"/>
      <c r="C64" s="981"/>
      <c r="D64" s="981"/>
      <c r="E64" s="89"/>
      <c r="F64" s="89"/>
    </row>
    <row r="65" spans="1:6" ht="13" x14ac:dyDescent="0.3">
      <c r="A65" s="90"/>
      <c r="B65" s="90"/>
      <c r="C65" s="90"/>
      <c r="D65" s="90"/>
      <c r="E65" s="90"/>
      <c r="F65" s="90"/>
    </row>
    <row r="66" spans="1:6" ht="13" x14ac:dyDescent="0.3">
      <c r="A66" s="2"/>
    </row>
    <row r="67" spans="1:6" x14ac:dyDescent="0.25">
      <c r="A67" s="981"/>
      <c r="B67" s="981"/>
      <c r="C67" s="981"/>
      <c r="D67" s="981"/>
      <c r="E67" s="89"/>
      <c r="F67" s="89"/>
    </row>
    <row r="68" spans="1:6" ht="13" x14ac:dyDescent="0.3">
      <c r="A68" s="90"/>
      <c r="B68" s="90"/>
      <c r="C68" s="90"/>
      <c r="D68" s="90"/>
      <c r="E68" s="90"/>
      <c r="F68" s="90"/>
    </row>
    <row r="69" spans="1:6" ht="13" x14ac:dyDescent="0.3">
      <c r="A69" s="2"/>
    </row>
    <row r="70" spans="1:6" x14ac:dyDescent="0.25">
      <c r="A70" s="981"/>
      <c r="B70" s="981"/>
      <c r="C70" s="981"/>
      <c r="D70" s="981"/>
      <c r="E70" s="89"/>
      <c r="F70" s="89"/>
    </row>
    <row r="71" spans="1:6" ht="13" x14ac:dyDescent="0.3">
      <c r="A71" s="90"/>
      <c r="B71" s="90"/>
      <c r="C71" s="90"/>
      <c r="D71" s="90"/>
      <c r="E71" s="90"/>
      <c r="F71" s="90"/>
    </row>
    <row r="72" spans="1:6" ht="13" x14ac:dyDescent="0.3">
      <c r="A72" s="2"/>
    </row>
    <row r="73" spans="1:6" x14ac:dyDescent="0.25">
      <c r="A73" s="981"/>
      <c r="B73" s="981"/>
      <c r="C73" s="981"/>
      <c r="D73" s="981"/>
      <c r="E73" s="89"/>
      <c r="F73" s="89"/>
    </row>
    <row r="74" spans="1:6" ht="13" x14ac:dyDescent="0.3">
      <c r="A74" s="90"/>
      <c r="B74" s="90"/>
      <c r="C74" s="90"/>
      <c r="D74" s="90"/>
      <c r="E74" s="90"/>
      <c r="F74" s="90"/>
    </row>
    <row r="75" spans="1:6" ht="13" x14ac:dyDescent="0.3">
      <c r="A75" s="2"/>
    </row>
    <row r="76" spans="1:6" x14ac:dyDescent="0.25">
      <c r="A76" s="981"/>
      <c r="B76" s="981"/>
      <c r="C76" s="981"/>
      <c r="D76" s="981"/>
      <c r="E76" s="89"/>
      <c r="F76" s="89"/>
    </row>
    <row r="77" spans="1:6" ht="13" x14ac:dyDescent="0.3">
      <c r="A77" s="90"/>
      <c r="B77" s="90"/>
      <c r="C77" s="90"/>
      <c r="D77" s="90"/>
      <c r="E77" s="90"/>
      <c r="F77" s="90"/>
    </row>
    <row r="78" spans="1:6" ht="13" x14ac:dyDescent="0.3">
      <c r="A78" s="2"/>
    </row>
    <row r="79" spans="1:6" x14ac:dyDescent="0.25">
      <c r="A79" s="981"/>
      <c r="B79" s="981"/>
      <c r="C79" s="981"/>
      <c r="D79" s="981"/>
      <c r="E79" s="89"/>
      <c r="F79" s="89"/>
    </row>
    <row r="80" spans="1:6" ht="13" x14ac:dyDescent="0.3">
      <c r="A80" s="90"/>
      <c r="B80" s="90"/>
      <c r="C80" s="90"/>
      <c r="D80" s="90"/>
      <c r="E80" s="90"/>
      <c r="F80" s="90"/>
    </row>
    <row r="81" spans="1:6" ht="13" x14ac:dyDescent="0.3">
      <c r="A81" s="2"/>
    </row>
    <row r="82" spans="1:6" x14ac:dyDescent="0.25">
      <c r="A82" s="981"/>
      <c r="B82" s="981"/>
      <c r="C82" s="981"/>
      <c r="D82" s="981"/>
      <c r="E82" s="89"/>
      <c r="F82" s="89"/>
    </row>
    <row r="83" spans="1:6" ht="13" x14ac:dyDescent="0.3">
      <c r="A83" s="90"/>
      <c r="B83" s="90"/>
      <c r="C83" s="90"/>
      <c r="D83" s="90"/>
      <c r="E83" s="90"/>
      <c r="F83" s="90"/>
    </row>
    <row r="84" spans="1:6" ht="13" x14ac:dyDescent="0.3">
      <c r="A84" s="2"/>
    </row>
    <row r="85" spans="1:6" x14ac:dyDescent="0.25">
      <c r="A85" s="981"/>
      <c r="B85" s="981"/>
      <c r="C85" s="981"/>
      <c r="D85" s="981"/>
      <c r="E85" s="89"/>
      <c r="F85" s="89"/>
    </row>
    <row r="86" spans="1:6" ht="13" x14ac:dyDescent="0.3">
      <c r="A86" s="90"/>
      <c r="B86" s="90"/>
      <c r="C86" s="90"/>
      <c r="D86" s="90"/>
      <c r="E86" s="90"/>
      <c r="F86" s="90"/>
    </row>
    <row r="87" spans="1:6" ht="13" x14ac:dyDescent="0.3">
      <c r="A87" s="2"/>
    </row>
    <row r="88" spans="1:6" x14ac:dyDescent="0.25">
      <c r="A88" s="981"/>
      <c r="B88" s="981"/>
      <c r="C88" s="981"/>
      <c r="D88" s="981"/>
      <c r="E88" s="89"/>
      <c r="F88" s="89"/>
    </row>
    <row r="89" spans="1:6" ht="13" x14ac:dyDescent="0.3">
      <c r="A89" s="90"/>
      <c r="B89" s="90"/>
      <c r="C89" s="90"/>
      <c r="D89" s="90"/>
      <c r="E89" s="90"/>
      <c r="F89" s="90"/>
    </row>
    <row r="90" spans="1:6" ht="13" x14ac:dyDescent="0.3">
      <c r="A90" s="2"/>
    </row>
    <row r="91" spans="1:6" x14ac:dyDescent="0.25">
      <c r="A91" s="981"/>
      <c r="B91" s="981"/>
      <c r="C91" s="981"/>
      <c r="D91" s="981"/>
      <c r="E91" s="89"/>
      <c r="F91" s="89"/>
    </row>
    <row r="92" spans="1:6" ht="13" x14ac:dyDescent="0.3">
      <c r="A92" s="90"/>
      <c r="B92" s="90"/>
      <c r="C92" s="90"/>
      <c r="D92" s="90"/>
      <c r="E92" s="90"/>
      <c r="F92" s="90"/>
    </row>
    <row r="93" spans="1:6" ht="13" x14ac:dyDescent="0.3">
      <c r="A93" s="2"/>
    </row>
    <row r="94" spans="1:6" x14ac:dyDescent="0.25">
      <c r="A94" s="981"/>
      <c r="B94" s="981"/>
      <c r="C94" s="981"/>
      <c r="D94" s="981"/>
      <c r="E94" s="89"/>
      <c r="F94" s="89"/>
    </row>
    <row r="95" spans="1:6" ht="13" x14ac:dyDescent="0.3">
      <c r="A95" s="90"/>
      <c r="B95" s="90"/>
      <c r="C95" s="90"/>
      <c r="D95" s="90"/>
      <c r="E95" s="90"/>
      <c r="F95" s="90"/>
    </row>
    <row r="96" spans="1:6" ht="13" x14ac:dyDescent="0.3">
      <c r="A96" s="2"/>
    </row>
    <row r="97" spans="1:6" x14ac:dyDescent="0.25">
      <c r="A97" s="981"/>
      <c r="B97" s="981"/>
      <c r="C97" s="981"/>
      <c r="D97" s="981"/>
      <c r="E97" s="89"/>
      <c r="F97" s="89"/>
    </row>
    <row r="98" spans="1:6" ht="13" x14ac:dyDescent="0.3">
      <c r="A98" s="90"/>
      <c r="B98" s="90"/>
      <c r="C98" s="90"/>
      <c r="D98" s="90"/>
      <c r="E98" s="90"/>
      <c r="F98" s="90"/>
    </row>
    <row r="99" spans="1:6" ht="13" x14ac:dyDescent="0.3">
      <c r="A99" s="2"/>
    </row>
    <row r="100" spans="1:6" x14ac:dyDescent="0.25">
      <c r="A100" s="981"/>
      <c r="B100" s="981"/>
      <c r="C100" s="981"/>
      <c r="D100" s="981"/>
      <c r="E100" s="89"/>
      <c r="F100" s="89"/>
    </row>
    <row r="101" spans="1:6" ht="13" x14ac:dyDescent="0.3">
      <c r="A101" s="90"/>
      <c r="B101" s="90"/>
      <c r="C101" s="90"/>
      <c r="D101" s="90"/>
      <c r="E101" s="90"/>
      <c r="F101" s="90"/>
    </row>
    <row r="102" spans="1:6" ht="13" x14ac:dyDescent="0.3">
      <c r="A102" s="2"/>
    </row>
    <row r="103" spans="1:6" x14ac:dyDescent="0.25">
      <c r="A103" s="981"/>
      <c r="B103" s="981"/>
      <c r="C103" s="981"/>
      <c r="D103" s="981"/>
      <c r="E103" s="89"/>
      <c r="F103" s="89"/>
    </row>
    <row r="104" spans="1:6" ht="13" x14ac:dyDescent="0.3">
      <c r="A104" s="90"/>
      <c r="B104" s="90"/>
      <c r="C104" s="90"/>
      <c r="D104" s="90"/>
      <c r="E104" s="90"/>
      <c r="F104" s="90"/>
    </row>
    <row r="105" spans="1:6" ht="13" x14ac:dyDescent="0.3">
      <c r="A105" s="2"/>
    </row>
    <row r="106" spans="1:6" x14ac:dyDescent="0.25">
      <c r="A106" s="981"/>
      <c r="B106" s="981"/>
      <c r="C106" s="981"/>
      <c r="D106" s="981"/>
      <c r="E106" s="89"/>
      <c r="F106" s="89"/>
    </row>
    <row r="107" spans="1:6" ht="13" x14ac:dyDescent="0.3">
      <c r="A107" s="90"/>
      <c r="B107" s="90"/>
      <c r="C107" s="90"/>
      <c r="D107" s="90"/>
      <c r="E107" s="90"/>
      <c r="F107" s="90"/>
    </row>
    <row r="108" spans="1:6" ht="13" x14ac:dyDescent="0.3">
      <c r="A108" s="2"/>
    </row>
    <row r="109" spans="1:6" x14ac:dyDescent="0.25">
      <c r="A109" s="981"/>
      <c r="B109" s="981"/>
      <c r="C109" s="981"/>
      <c r="D109" s="981"/>
      <c r="E109" s="89"/>
      <c r="F109" s="89"/>
    </row>
    <row r="110" spans="1:6" ht="13" x14ac:dyDescent="0.3">
      <c r="A110" s="90"/>
      <c r="B110" s="90"/>
      <c r="C110" s="90"/>
      <c r="D110" s="90"/>
      <c r="E110" s="90"/>
      <c r="F110" s="90"/>
    </row>
    <row r="111" spans="1:6" ht="13" x14ac:dyDescent="0.3">
      <c r="A111" s="2"/>
    </row>
    <row r="112" spans="1:6" x14ac:dyDescent="0.25">
      <c r="A112" s="981"/>
      <c r="B112" s="981"/>
      <c r="C112" s="981"/>
      <c r="D112" s="981"/>
      <c r="E112" s="89"/>
      <c r="F112" s="89"/>
    </row>
    <row r="113" spans="1:6" ht="13" x14ac:dyDescent="0.3">
      <c r="A113" s="90"/>
      <c r="B113" s="90"/>
      <c r="C113" s="90"/>
      <c r="D113" s="90"/>
      <c r="E113" s="90"/>
      <c r="F113" s="90"/>
    </row>
    <row r="114" spans="1:6" ht="13" x14ac:dyDescent="0.3">
      <c r="A114" s="2"/>
    </row>
    <row r="115" spans="1:6" x14ac:dyDescent="0.25">
      <c r="A115" s="981"/>
      <c r="B115" s="981"/>
      <c r="C115" s="981"/>
      <c r="D115" s="981"/>
      <c r="E115" s="89"/>
      <c r="F115" s="89"/>
    </row>
    <row r="116" spans="1:6" ht="13" x14ac:dyDescent="0.3">
      <c r="A116" s="90"/>
      <c r="B116" s="90"/>
      <c r="C116" s="90"/>
      <c r="D116" s="90"/>
      <c r="E116" s="90"/>
      <c r="F116" s="90"/>
    </row>
    <row r="117" spans="1:6" ht="13" x14ac:dyDescent="0.3">
      <c r="A117" s="2"/>
    </row>
    <row r="118" spans="1:6" x14ac:dyDescent="0.25">
      <c r="A118" s="981"/>
      <c r="B118" s="981"/>
      <c r="C118" s="981"/>
      <c r="D118" s="981"/>
      <c r="E118" s="89"/>
      <c r="F118" s="89"/>
    </row>
    <row r="119" spans="1:6" ht="13" x14ac:dyDescent="0.3">
      <c r="A119" s="90"/>
      <c r="B119" s="90"/>
      <c r="C119" s="90"/>
      <c r="D119" s="90"/>
      <c r="E119" s="90"/>
      <c r="F119" s="90"/>
    </row>
    <row r="120" spans="1:6" ht="13" x14ac:dyDescent="0.3">
      <c r="A120" s="2"/>
    </row>
    <row r="121" spans="1:6" x14ac:dyDescent="0.25">
      <c r="A121" s="981"/>
      <c r="B121" s="981"/>
      <c r="C121" s="981"/>
      <c r="D121" s="981"/>
      <c r="E121" s="89"/>
      <c r="F121" s="89"/>
    </row>
    <row r="122" spans="1:6" ht="13" x14ac:dyDescent="0.3">
      <c r="A122" s="90"/>
      <c r="B122" s="90"/>
      <c r="C122" s="90"/>
      <c r="D122" s="90"/>
      <c r="E122" s="90"/>
      <c r="F122" s="90"/>
    </row>
    <row r="123" spans="1:6" ht="13" x14ac:dyDescent="0.3">
      <c r="A123" s="2"/>
    </row>
    <row r="124" spans="1:6" x14ac:dyDescent="0.25">
      <c r="A124" s="981"/>
      <c r="B124" s="981"/>
      <c r="C124" s="981"/>
      <c r="D124" s="981"/>
      <c r="E124" s="89"/>
      <c r="F124" s="89"/>
    </row>
    <row r="125" spans="1:6" ht="13" x14ac:dyDescent="0.3">
      <c r="A125" s="90"/>
      <c r="B125" s="90"/>
      <c r="C125" s="90"/>
      <c r="D125" s="90"/>
      <c r="E125" s="90"/>
      <c r="F125" s="90"/>
    </row>
    <row r="126" spans="1:6" ht="13" x14ac:dyDescent="0.3">
      <c r="A126" s="2"/>
    </row>
    <row r="127" spans="1:6" x14ac:dyDescent="0.25">
      <c r="A127" s="981"/>
      <c r="B127" s="981"/>
      <c r="C127" s="981"/>
      <c r="D127" s="981"/>
      <c r="E127" s="89"/>
      <c r="F127" s="89"/>
    </row>
    <row r="128" spans="1:6" ht="13" x14ac:dyDescent="0.3">
      <c r="A128" s="90"/>
      <c r="B128" s="90"/>
      <c r="C128" s="90"/>
      <c r="D128" s="90"/>
      <c r="E128" s="90"/>
      <c r="F128" s="90"/>
    </row>
    <row r="129" spans="1:6" ht="13" x14ac:dyDescent="0.3">
      <c r="A129" s="2"/>
    </row>
    <row r="130" spans="1:6" x14ac:dyDescent="0.25">
      <c r="A130" s="981"/>
      <c r="B130" s="981"/>
      <c r="C130" s="981"/>
      <c r="D130" s="981"/>
      <c r="E130" s="89"/>
      <c r="F130" s="89"/>
    </row>
    <row r="131" spans="1:6" ht="13" x14ac:dyDescent="0.3">
      <c r="A131" s="90"/>
      <c r="B131" s="90"/>
      <c r="C131" s="90"/>
      <c r="D131" s="90"/>
      <c r="E131" s="90"/>
      <c r="F131" s="90"/>
    </row>
    <row r="132" spans="1:6" ht="13" x14ac:dyDescent="0.3">
      <c r="A132" s="2"/>
    </row>
    <row r="133" spans="1:6" x14ac:dyDescent="0.25">
      <c r="A133" s="981"/>
      <c r="B133" s="981"/>
      <c r="C133" s="981"/>
      <c r="D133" s="981"/>
      <c r="E133" s="89"/>
      <c r="F133" s="89"/>
    </row>
    <row r="134" spans="1:6" ht="13" x14ac:dyDescent="0.3">
      <c r="A134" s="90"/>
      <c r="B134" s="90"/>
      <c r="C134" s="90"/>
      <c r="D134" s="90"/>
      <c r="E134" s="90"/>
      <c r="F134" s="90"/>
    </row>
    <row r="135" spans="1:6" ht="13" x14ac:dyDescent="0.3">
      <c r="A135" s="2"/>
    </row>
    <row r="136" spans="1:6" x14ac:dyDescent="0.25">
      <c r="A136" s="981"/>
      <c r="B136" s="981"/>
      <c r="C136" s="981"/>
      <c r="D136" s="981"/>
      <c r="E136" s="89"/>
      <c r="F136" s="89"/>
    </row>
    <row r="137" spans="1:6" ht="13" x14ac:dyDescent="0.3">
      <c r="A137" s="90"/>
      <c r="B137" s="90"/>
      <c r="C137" s="90"/>
      <c r="D137" s="90"/>
      <c r="E137" s="90"/>
      <c r="F137" s="90"/>
    </row>
    <row r="138" spans="1:6" ht="13" x14ac:dyDescent="0.3">
      <c r="A138" s="2"/>
    </row>
    <row r="139" spans="1:6" x14ac:dyDescent="0.25">
      <c r="A139" s="981"/>
      <c r="B139" s="981"/>
      <c r="C139" s="981"/>
      <c r="D139" s="981"/>
      <c r="E139" s="89"/>
      <c r="F139" s="89"/>
    </row>
    <row r="140" spans="1:6" ht="13" x14ac:dyDescent="0.3">
      <c r="A140" s="90"/>
      <c r="B140" s="90"/>
      <c r="C140" s="90"/>
      <c r="D140" s="90"/>
      <c r="E140" s="90"/>
      <c r="F140" s="90"/>
    </row>
    <row r="141" spans="1:6" ht="13" x14ac:dyDescent="0.3">
      <c r="A141" s="2"/>
    </row>
    <row r="142" spans="1:6" x14ac:dyDescent="0.25">
      <c r="A142" s="981"/>
      <c r="B142" s="981"/>
      <c r="C142" s="981"/>
      <c r="D142" s="981"/>
      <c r="E142" s="89"/>
      <c r="F142" s="89"/>
    </row>
    <row r="143" spans="1:6" ht="13" x14ac:dyDescent="0.3">
      <c r="A143" s="90"/>
      <c r="B143" s="90"/>
      <c r="C143" s="90"/>
      <c r="D143" s="90"/>
      <c r="E143" s="90"/>
      <c r="F143" s="90"/>
    </row>
    <row r="144" spans="1:6" ht="13" x14ac:dyDescent="0.3">
      <c r="A144" s="2"/>
    </row>
    <row r="145" spans="1:6" x14ac:dyDescent="0.25">
      <c r="A145" s="981"/>
      <c r="B145" s="981"/>
      <c r="C145" s="981"/>
      <c r="D145" s="981"/>
      <c r="E145" s="89"/>
      <c r="F145" s="89"/>
    </row>
    <row r="146" spans="1:6" ht="13" x14ac:dyDescent="0.3">
      <c r="A146" s="90"/>
      <c r="B146" s="90"/>
      <c r="C146" s="90"/>
      <c r="D146" s="90"/>
      <c r="E146" s="90"/>
      <c r="F146" s="90"/>
    </row>
    <row r="147" spans="1:6" ht="13" x14ac:dyDescent="0.3">
      <c r="A147" s="2"/>
    </row>
    <row r="148" spans="1:6" x14ac:dyDescent="0.25">
      <c r="A148" s="981"/>
      <c r="B148" s="981"/>
      <c r="C148" s="981"/>
      <c r="D148" s="981"/>
      <c r="E148" s="89"/>
      <c r="F148" s="89"/>
    </row>
    <row r="149" spans="1:6" ht="13" x14ac:dyDescent="0.3">
      <c r="A149" s="90"/>
      <c r="B149" s="90"/>
      <c r="C149" s="90"/>
      <c r="D149" s="90"/>
      <c r="E149" s="90"/>
      <c r="F149" s="90"/>
    </row>
    <row r="150" spans="1:6" ht="13" x14ac:dyDescent="0.3">
      <c r="A150" s="2"/>
    </row>
    <row r="151" spans="1:6" x14ac:dyDescent="0.25">
      <c r="A151" s="981"/>
      <c r="B151" s="981"/>
      <c r="C151" s="981"/>
      <c r="D151" s="981"/>
      <c r="E151" s="89"/>
      <c r="F151" s="89"/>
    </row>
    <row r="152" spans="1:6" ht="13" x14ac:dyDescent="0.3">
      <c r="A152" s="90"/>
      <c r="B152" s="90"/>
      <c r="C152" s="90"/>
      <c r="D152" s="90"/>
      <c r="E152" s="90"/>
      <c r="F152" s="90"/>
    </row>
    <row r="153" spans="1:6" ht="13" x14ac:dyDescent="0.3">
      <c r="A153" s="2"/>
    </row>
    <row r="154" spans="1:6" x14ac:dyDescent="0.25">
      <c r="A154" s="981"/>
      <c r="B154" s="981"/>
      <c r="C154" s="981"/>
      <c r="D154" s="981"/>
      <c r="E154" s="89"/>
      <c r="F154" s="89"/>
    </row>
    <row r="155" spans="1:6" ht="13" x14ac:dyDescent="0.3">
      <c r="A155" s="90"/>
      <c r="B155" s="90"/>
      <c r="C155" s="90"/>
      <c r="D155" s="90"/>
      <c r="E155" s="90"/>
      <c r="F155" s="90"/>
    </row>
    <row r="156" spans="1:6" ht="13" x14ac:dyDescent="0.3">
      <c r="A156" s="2"/>
    </row>
    <row r="157" spans="1:6" x14ac:dyDescent="0.25">
      <c r="A157" s="981"/>
      <c r="B157" s="981"/>
      <c r="C157" s="981"/>
      <c r="D157" s="981"/>
      <c r="E157" s="89"/>
      <c r="F157" s="89"/>
    </row>
    <row r="158" spans="1:6" ht="13" x14ac:dyDescent="0.3">
      <c r="A158" s="90"/>
      <c r="B158" s="90"/>
      <c r="C158" s="90"/>
      <c r="D158" s="90"/>
      <c r="E158" s="90"/>
      <c r="F158" s="90"/>
    </row>
    <row r="159" spans="1:6" ht="13" x14ac:dyDescent="0.3">
      <c r="A159" s="2"/>
    </row>
    <row r="160" spans="1:6" x14ac:dyDescent="0.25">
      <c r="A160" s="981"/>
      <c r="B160" s="981"/>
      <c r="C160" s="981"/>
      <c r="D160" s="981"/>
      <c r="E160" s="89"/>
      <c r="F160" s="89"/>
    </row>
    <row r="161" spans="1:6" ht="13" x14ac:dyDescent="0.3">
      <c r="A161" s="90"/>
      <c r="B161" s="90"/>
      <c r="C161" s="90"/>
      <c r="D161" s="90"/>
      <c r="E161" s="90"/>
      <c r="F161" s="90"/>
    </row>
    <row r="162" spans="1:6" ht="13" x14ac:dyDescent="0.3">
      <c r="A162" s="2"/>
    </row>
    <row r="163" spans="1:6" x14ac:dyDescent="0.25">
      <c r="A163" s="981"/>
      <c r="B163" s="981"/>
      <c r="C163" s="981"/>
      <c r="D163" s="981"/>
      <c r="E163" s="89"/>
      <c r="F163" s="89"/>
    </row>
    <row r="164" spans="1:6" ht="13" x14ac:dyDescent="0.3">
      <c r="A164" s="90"/>
      <c r="B164" s="90"/>
      <c r="C164" s="90"/>
      <c r="D164" s="90"/>
      <c r="E164" s="90"/>
      <c r="F164" s="90"/>
    </row>
    <row r="165" spans="1:6" ht="13" x14ac:dyDescent="0.3">
      <c r="A165" s="2"/>
    </row>
    <row r="166" spans="1:6" x14ac:dyDescent="0.25">
      <c r="A166" s="981"/>
      <c r="B166" s="981"/>
      <c r="C166" s="981"/>
      <c r="D166" s="981"/>
      <c r="E166" s="89"/>
      <c r="F166" s="89"/>
    </row>
    <row r="167" spans="1:6" ht="13" x14ac:dyDescent="0.3">
      <c r="A167" s="90"/>
      <c r="B167" s="90"/>
      <c r="C167" s="90"/>
      <c r="D167" s="90"/>
      <c r="E167" s="90"/>
      <c r="F167" s="90"/>
    </row>
    <row r="168" spans="1:6" ht="13" x14ac:dyDescent="0.3">
      <c r="A168" s="2"/>
    </row>
    <row r="169" spans="1:6" x14ac:dyDescent="0.25">
      <c r="A169" s="981"/>
      <c r="B169" s="981"/>
      <c r="C169" s="981"/>
      <c r="D169" s="981"/>
      <c r="E169" s="89"/>
      <c r="F169" s="89"/>
    </row>
    <row r="170" spans="1:6" ht="13" x14ac:dyDescent="0.3">
      <c r="A170" s="90"/>
      <c r="B170" s="90"/>
      <c r="C170" s="90"/>
      <c r="D170" s="90"/>
      <c r="E170" s="90"/>
      <c r="F170" s="90"/>
    </row>
    <row r="171" spans="1:6" ht="13" x14ac:dyDescent="0.3">
      <c r="A171" s="2"/>
    </row>
    <row r="172" spans="1:6" x14ac:dyDescent="0.25">
      <c r="A172" s="981"/>
      <c r="B172" s="981"/>
      <c r="C172" s="981"/>
      <c r="D172" s="981"/>
      <c r="E172" s="89"/>
      <c r="F172" s="89"/>
    </row>
    <row r="173" spans="1:6" ht="13" x14ac:dyDescent="0.3">
      <c r="A173" s="90"/>
      <c r="B173" s="90"/>
      <c r="C173" s="90"/>
      <c r="D173" s="90"/>
      <c r="E173" s="90"/>
      <c r="F173" s="90"/>
    </row>
    <row r="174" spans="1:6" ht="13" x14ac:dyDescent="0.3">
      <c r="A174" s="2"/>
    </row>
    <row r="175" spans="1:6" x14ac:dyDescent="0.25">
      <c r="A175" s="981"/>
      <c r="B175" s="981"/>
      <c r="C175" s="981"/>
      <c r="D175" s="981"/>
      <c r="E175" s="89"/>
      <c r="F175" s="89"/>
    </row>
    <row r="176" spans="1:6" ht="13" x14ac:dyDescent="0.3">
      <c r="A176" s="90"/>
      <c r="B176" s="90"/>
      <c r="C176" s="90"/>
      <c r="D176" s="90"/>
      <c r="E176" s="90"/>
      <c r="F176" s="90"/>
    </row>
    <row r="177" spans="1:6" ht="13" x14ac:dyDescent="0.3">
      <c r="A177" s="2"/>
    </row>
    <row r="178" spans="1:6" x14ac:dyDescent="0.25">
      <c r="A178" s="981"/>
      <c r="B178" s="981"/>
      <c r="C178" s="981"/>
      <c r="D178" s="981"/>
      <c r="E178" s="89"/>
      <c r="F178" s="89"/>
    </row>
    <row r="179" spans="1:6" ht="13" x14ac:dyDescent="0.3">
      <c r="A179" s="90"/>
      <c r="B179" s="90"/>
      <c r="C179" s="90"/>
      <c r="D179" s="90"/>
      <c r="E179" s="90"/>
      <c r="F179" s="90"/>
    </row>
    <row r="180" spans="1:6" ht="13" x14ac:dyDescent="0.3">
      <c r="A180" s="2"/>
    </row>
    <row r="181" spans="1:6" x14ac:dyDescent="0.25">
      <c r="A181" s="981"/>
      <c r="B181" s="981"/>
      <c r="C181" s="981"/>
      <c r="D181" s="981"/>
      <c r="E181" s="89"/>
      <c r="F181" s="89"/>
    </row>
    <row r="182" spans="1:6" ht="13" x14ac:dyDescent="0.3">
      <c r="A182" s="90"/>
      <c r="B182" s="90"/>
      <c r="C182" s="90"/>
      <c r="D182" s="90"/>
      <c r="E182" s="90"/>
      <c r="F182" s="90"/>
    </row>
    <row r="183" spans="1:6" ht="13" x14ac:dyDescent="0.3">
      <c r="A183" s="2"/>
    </row>
    <row r="184" spans="1:6" x14ac:dyDescent="0.25">
      <c r="A184" s="981"/>
      <c r="B184" s="981"/>
      <c r="C184" s="981"/>
      <c r="D184" s="981"/>
      <c r="E184" s="89"/>
      <c r="F184" s="89"/>
    </row>
    <row r="185" spans="1:6" ht="13" x14ac:dyDescent="0.3">
      <c r="A185" s="90"/>
      <c r="B185" s="90"/>
      <c r="C185" s="90"/>
      <c r="D185" s="90"/>
      <c r="E185" s="90"/>
      <c r="F185" s="90"/>
    </row>
    <row r="186" spans="1:6" ht="13" x14ac:dyDescent="0.3">
      <c r="A186" s="2"/>
    </row>
    <row r="187" spans="1:6" x14ac:dyDescent="0.25">
      <c r="A187" s="981"/>
      <c r="B187" s="981"/>
      <c r="C187" s="981"/>
      <c r="D187" s="981"/>
      <c r="E187" s="89"/>
      <c r="F187" s="89"/>
    </row>
    <row r="188" spans="1:6" ht="13" x14ac:dyDescent="0.3">
      <c r="A188" s="90"/>
      <c r="B188" s="90"/>
      <c r="C188" s="90"/>
      <c r="D188" s="90"/>
      <c r="E188" s="90"/>
      <c r="F188" s="90"/>
    </row>
    <row r="189" spans="1:6" ht="13" x14ac:dyDescent="0.3">
      <c r="A189" s="2"/>
    </row>
    <row r="190" spans="1:6" x14ac:dyDescent="0.25">
      <c r="A190" s="981"/>
      <c r="B190" s="981"/>
      <c r="C190" s="981"/>
      <c r="D190" s="981"/>
      <c r="E190" s="89"/>
      <c r="F190" s="89"/>
    </row>
    <row r="191" spans="1:6" ht="13" x14ac:dyDescent="0.3">
      <c r="A191" s="90"/>
      <c r="B191" s="90"/>
      <c r="C191" s="90"/>
      <c r="D191" s="90"/>
      <c r="E191" s="90"/>
      <c r="F191" s="90"/>
    </row>
    <row r="192" spans="1:6" ht="13" x14ac:dyDescent="0.3">
      <c r="A192" s="2"/>
    </row>
    <row r="193" spans="1:6" x14ac:dyDescent="0.25">
      <c r="A193" s="981"/>
      <c r="B193" s="981"/>
      <c r="C193" s="981"/>
      <c r="D193" s="981"/>
      <c r="E193" s="89"/>
      <c r="F193" s="89"/>
    </row>
    <row r="194" spans="1:6" ht="13" x14ac:dyDescent="0.3">
      <c r="A194" s="90"/>
      <c r="B194" s="90"/>
      <c r="C194" s="90"/>
      <c r="D194" s="90"/>
      <c r="E194" s="90"/>
      <c r="F194" s="90"/>
    </row>
    <row r="195" spans="1:6" ht="13" x14ac:dyDescent="0.3">
      <c r="A195" s="2"/>
    </row>
    <row r="196" spans="1:6" x14ac:dyDescent="0.25">
      <c r="A196" s="981"/>
      <c r="B196" s="981"/>
      <c r="C196" s="981"/>
      <c r="D196" s="981"/>
      <c r="E196" s="89"/>
      <c r="F196" s="89"/>
    </row>
    <row r="197" spans="1:6" ht="13" x14ac:dyDescent="0.3">
      <c r="A197" s="90"/>
      <c r="B197" s="90"/>
      <c r="C197" s="90"/>
      <c r="D197" s="90"/>
      <c r="E197" s="90"/>
      <c r="F197" s="90"/>
    </row>
    <row r="198" spans="1:6" ht="13" x14ac:dyDescent="0.3">
      <c r="A198" s="2"/>
    </row>
    <row r="199" spans="1:6" x14ac:dyDescent="0.25">
      <c r="A199" s="981"/>
      <c r="B199" s="981"/>
      <c r="C199" s="981"/>
      <c r="D199" s="981"/>
      <c r="E199" s="89"/>
      <c r="F199" s="89"/>
    </row>
    <row r="200" spans="1:6" ht="13" x14ac:dyDescent="0.3">
      <c r="A200" s="90"/>
      <c r="B200" s="90"/>
      <c r="C200" s="90"/>
      <c r="D200" s="90"/>
      <c r="E200" s="90"/>
      <c r="F200" s="90"/>
    </row>
    <row r="201" spans="1:6" ht="13" x14ac:dyDescent="0.3">
      <c r="A201" s="2"/>
    </row>
    <row r="202" spans="1:6" x14ac:dyDescent="0.25">
      <c r="A202" s="981"/>
      <c r="B202" s="981"/>
      <c r="C202" s="981"/>
      <c r="D202" s="981"/>
      <c r="E202" s="89"/>
      <c r="F202" s="89"/>
    </row>
    <row r="203" spans="1:6" ht="13" x14ac:dyDescent="0.3">
      <c r="A203" s="90"/>
      <c r="B203" s="90"/>
      <c r="C203" s="90"/>
      <c r="D203" s="90"/>
      <c r="E203" s="90"/>
      <c r="F203" s="90"/>
    </row>
    <row r="204" spans="1:6" ht="13" x14ac:dyDescent="0.3">
      <c r="A204" s="2"/>
    </row>
    <row r="205" spans="1:6" x14ac:dyDescent="0.25">
      <c r="A205" s="981"/>
      <c r="B205" s="981"/>
      <c r="C205" s="981"/>
      <c r="D205" s="981"/>
      <c r="E205" s="89"/>
      <c r="F205" s="89"/>
    </row>
    <row r="206" spans="1:6" ht="13" x14ac:dyDescent="0.3">
      <c r="A206" s="90"/>
      <c r="B206" s="90"/>
      <c r="C206" s="90"/>
      <c r="D206" s="90"/>
      <c r="E206" s="90"/>
      <c r="F206" s="90"/>
    </row>
    <row r="207" spans="1:6" ht="13" x14ac:dyDescent="0.3">
      <c r="A207" s="2"/>
    </row>
    <row r="208" spans="1:6" x14ac:dyDescent="0.25">
      <c r="A208" s="981"/>
      <c r="B208" s="981"/>
      <c r="C208" s="981"/>
      <c r="D208" s="981"/>
      <c r="E208" s="89"/>
      <c r="F208" s="89"/>
    </row>
    <row r="209" spans="1:6" ht="13" x14ac:dyDescent="0.3">
      <c r="A209" s="90"/>
      <c r="B209" s="90"/>
      <c r="C209" s="90"/>
      <c r="D209" s="90"/>
      <c r="E209" s="90"/>
      <c r="F209" s="90"/>
    </row>
    <row r="210" spans="1:6" ht="13" x14ac:dyDescent="0.3">
      <c r="A210" s="2"/>
    </row>
    <row r="211" spans="1:6" x14ac:dyDescent="0.25">
      <c r="A211" s="981"/>
      <c r="B211" s="981"/>
      <c r="C211" s="981"/>
      <c r="D211" s="981"/>
      <c r="E211" s="89"/>
      <c r="F211" s="89"/>
    </row>
    <row r="212" spans="1:6" ht="13" x14ac:dyDescent="0.3">
      <c r="A212" s="90"/>
      <c r="B212" s="90"/>
      <c r="C212" s="90"/>
      <c r="D212" s="90"/>
      <c r="E212" s="90"/>
      <c r="F212" s="90"/>
    </row>
    <row r="213" spans="1:6" ht="13" x14ac:dyDescent="0.3">
      <c r="A213" s="2"/>
    </row>
    <row r="214" spans="1:6" x14ac:dyDescent="0.25">
      <c r="A214" s="981"/>
      <c r="B214" s="981"/>
      <c r="C214" s="981"/>
      <c r="D214" s="981"/>
      <c r="E214" s="89"/>
      <c r="F214" s="89"/>
    </row>
    <row r="215" spans="1:6" ht="13" x14ac:dyDescent="0.3">
      <c r="A215" s="90"/>
      <c r="B215" s="90"/>
      <c r="C215" s="90"/>
      <c r="D215" s="90"/>
      <c r="E215" s="90"/>
      <c r="F215" s="90"/>
    </row>
    <row r="216" spans="1:6" ht="13" x14ac:dyDescent="0.3">
      <c r="A216" s="2"/>
    </row>
    <row r="217" spans="1:6" x14ac:dyDescent="0.25">
      <c r="A217" s="981"/>
      <c r="B217" s="981"/>
      <c r="C217" s="981"/>
      <c r="D217" s="981"/>
      <c r="E217" s="89"/>
      <c r="F217" s="89"/>
    </row>
    <row r="218" spans="1:6" ht="13" x14ac:dyDescent="0.3">
      <c r="A218" s="90"/>
      <c r="B218" s="90"/>
      <c r="C218" s="90"/>
      <c r="D218" s="90"/>
      <c r="E218" s="90"/>
      <c r="F218" s="90"/>
    </row>
    <row r="219" spans="1:6" ht="13" x14ac:dyDescent="0.3">
      <c r="A219" s="2"/>
    </row>
    <row r="220" spans="1:6" x14ac:dyDescent="0.25">
      <c r="A220" s="981"/>
      <c r="B220" s="981"/>
      <c r="C220" s="981"/>
      <c r="D220" s="981"/>
      <c r="E220" s="89"/>
      <c r="F220" s="89"/>
    </row>
    <row r="221" spans="1:6" ht="13" x14ac:dyDescent="0.3">
      <c r="A221" s="90"/>
      <c r="B221" s="90"/>
      <c r="C221" s="90"/>
      <c r="D221" s="90"/>
      <c r="E221" s="90"/>
      <c r="F221" s="90"/>
    </row>
    <row r="222" spans="1:6" ht="13" x14ac:dyDescent="0.3">
      <c r="A222" s="2"/>
    </row>
    <row r="223" spans="1:6" x14ac:dyDescent="0.25">
      <c r="A223" s="981"/>
      <c r="B223" s="981"/>
      <c r="C223" s="981"/>
      <c r="D223" s="981"/>
      <c r="E223" s="89"/>
      <c r="F223" s="89"/>
    </row>
    <row r="224" spans="1:6" ht="13" x14ac:dyDescent="0.3">
      <c r="A224" s="90"/>
      <c r="B224" s="90"/>
      <c r="C224" s="90"/>
      <c r="D224" s="90"/>
      <c r="E224" s="90"/>
      <c r="F224" s="90"/>
    </row>
    <row r="225" spans="1:6" ht="13" x14ac:dyDescent="0.3">
      <c r="A225" s="2"/>
    </row>
    <row r="226" spans="1:6" x14ac:dyDescent="0.25">
      <c r="A226" s="981"/>
      <c r="B226" s="981"/>
      <c r="C226" s="981"/>
      <c r="D226" s="981"/>
      <c r="E226" s="89"/>
      <c r="F226" s="89"/>
    </row>
    <row r="227" spans="1:6" ht="13" x14ac:dyDescent="0.3">
      <c r="A227" s="90"/>
      <c r="B227" s="90"/>
      <c r="C227" s="90"/>
      <c r="D227" s="90"/>
      <c r="E227" s="90"/>
      <c r="F227" s="90"/>
    </row>
    <row r="228" spans="1:6" ht="13" x14ac:dyDescent="0.3">
      <c r="A228" s="2"/>
    </row>
    <row r="229" spans="1:6" x14ac:dyDescent="0.25">
      <c r="A229" s="981"/>
      <c r="B229" s="981"/>
      <c r="C229" s="981"/>
      <c r="D229" s="981"/>
      <c r="E229" s="89"/>
      <c r="F229" s="89"/>
    </row>
    <row r="230" spans="1:6" ht="13" x14ac:dyDescent="0.3">
      <c r="A230" s="90"/>
      <c r="B230" s="90"/>
      <c r="C230" s="90"/>
      <c r="D230" s="90"/>
      <c r="E230" s="90"/>
      <c r="F230" s="90"/>
    </row>
    <row r="231" spans="1:6" ht="13" x14ac:dyDescent="0.3">
      <c r="A231" s="2"/>
    </row>
    <row r="232" spans="1:6" x14ac:dyDescent="0.25">
      <c r="A232" s="981"/>
      <c r="B232" s="981"/>
      <c r="C232" s="981"/>
      <c r="D232" s="981"/>
      <c r="E232" s="89"/>
      <c r="F232" s="89"/>
    </row>
    <row r="233" spans="1:6" ht="13" x14ac:dyDescent="0.3">
      <c r="A233" s="90"/>
      <c r="B233" s="90"/>
      <c r="C233" s="90"/>
      <c r="D233" s="90"/>
      <c r="E233" s="90"/>
      <c r="F233" s="90"/>
    </row>
    <row r="234" spans="1:6" ht="13" x14ac:dyDescent="0.3">
      <c r="A234" s="2"/>
    </row>
    <row r="235" spans="1:6" x14ac:dyDescent="0.25">
      <c r="A235" s="981"/>
      <c r="B235" s="981"/>
      <c r="C235" s="981"/>
      <c r="D235" s="981"/>
      <c r="E235" s="89"/>
      <c r="F235" s="89"/>
    </row>
    <row r="236" spans="1:6" ht="13" x14ac:dyDescent="0.3">
      <c r="A236" s="90"/>
      <c r="B236" s="90"/>
      <c r="C236" s="90"/>
      <c r="D236" s="90"/>
      <c r="E236" s="90"/>
      <c r="F236" s="90"/>
    </row>
    <row r="237" spans="1:6" ht="13" x14ac:dyDescent="0.3">
      <c r="A237" s="2"/>
    </row>
    <row r="238" spans="1:6" x14ac:dyDescent="0.25">
      <c r="A238" s="981"/>
      <c r="B238" s="981"/>
      <c r="C238" s="981"/>
      <c r="D238" s="981"/>
      <c r="E238" s="89"/>
      <c r="F238" s="89"/>
    </row>
    <row r="239" spans="1:6" ht="13" x14ac:dyDescent="0.3">
      <c r="A239" s="90"/>
      <c r="B239" s="90"/>
      <c r="C239" s="90"/>
      <c r="D239" s="90"/>
      <c r="E239" s="90"/>
      <c r="F239" s="90"/>
    </row>
    <row r="240" spans="1:6" ht="13" x14ac:dyDescent="0.3">
      <c r="A240" s="2"/>
    </row>
    <row r="241" spans="1:6" x14ac:dyDescent="0.25">
      <c r="A241" s="981"/>
      <c r="B241" s="981"/>
      <c r="C241" s="981"/>
      <c r="D241" s="981"/>
      <c r="E241" s="89"/>
      <c r="F241" s="89"/>
    </row>
    <row r="242" spans="1:6" ht="13" x14ac:dyDescent="0.3">
      <c r="A242" s="90"/>
      <c r="B242" s="90"/>
      <c r="C242" s="90"/>
      <c r="D242" s="90"/>
      <c r="E242" s="90"/>
      <c r="F242" s="90"/>
    </row>
    <row r="243" spans="1:6" ht="13" x14ac:dyDescent="0.3">
      <c r="A243" s="2"/>
    </row>
    <row r="244" spans="1:6" x14ac:dyDescent="0.25">
      <c r="A244" s="981"/>
      <c r="B244" s="981"/>
      <c r="C244" s="981"/>
      <c r="D244" s="981"/>
      <c r="E244" s="89"/>
      <c r="F244" s="89"/>
    </row>
    <row r="245" spans="1:6" ht="13" x14ac:dyDescent="0.3">
      <c r="A245" s="90"/>
      <c r="B245" s="90"/>
      <c r="C245" s="90"/>
      <c r="D245" s="90"/>
      <c r="E245" s="90"/>
      <c r="F245" s="90"/>
    </row>
    <row r="246" spans="1:6" ht="13" x14ac:dyDescent="0.3">
      <c r="A246" s="2"/>
    </row>
    <row r="247" spans="1:6" x14ac:dyDescent="0.25">
      <c r="A247" s="981"/>
      <c r="B247" s="981"/>
      <c r="C247" s="981"/>
      <c r="D247" s="981"/>
      <c r="E247" s="89"/>
      <c r="F247" s="89"/>
    </row>
    <row r="248" spans="1:6" ht="13" x14ac:dyDescent="0.3">
      <c r="A248" s="90"/>
      <c r="B248" s="90"/>
      <c r="C248" s="90"/>
      <c r="D248" s="90"/>
      <c r="E248" s="90"/>
      <c r="F248" s="90"/>
    </row>
    <row r="249" spans="1:6" ht="13" x14ac:dyDescent="0.3">
      <c r="A249" s="2"/>
    </row>
    <row r="250" spans="1:6" x14ac:dyDescent="0.25">
      <c r="A250" s="981"/>
      <c r="B250" s="981"/>
      <c r="C250" s="981"/>
      <c r="D250" s="981"/>
      <c r="E250" s="89"/>
      <c r="F250" s="89"/>
    </row>
    <row r="251" spans="1:6" ht="13" x14ac:dyDescent="0.3">
      <c r="A251" s="90"/>
      <c r="B251" s="90"/>
      <c r="C251" s="90"/>
      <c r="D251" s="90"/>
      <c r="E251" s="90"/>
      <c r="F251" s="90"/>
    </row>
    <row r="252" spans="1:6" ht="13" x14ac:dyDescent="0.3">
      <c r="A252" s="2"/>
    </row>
    <row r="253" spans="1:6" x14ac:dyDescent="0.25">
      <c r="A253" s="981"/>
      <c r="B253" s="981"/>
      <c r="C253" s="981"/>
      <c r="D253" s="981"/>
      <c r="E253" s="89"/>
      <c r="F253" s="89"/>
    </row>
    <row r="254" spans="1:6" ht="13" x14ac:dyDescent="0.3">
      <c r="A254" s="90"/>
      <c r="B254" s="90"/>
      <c r="C254" s="90"/>
      <c r="D254" s="90"/>
      <c r="E254" s="90"/>
      <c r="F254" s="90"/>
    </row>
    <row r="255" spans="1:6" ht="13" x14ac:dyDescent="0.3">
      <c r="A255" s="2"/>
    </row>
    <row r="256" spans="1:6" x14ac:dyDescent="0.25">
      <c r="A256" s="981"/>
      <c r="B256" s="981"/>
      <c r="C256" s="981"/>
      <c r="D256" s="981"/>
      <c r="E256" s="89"/>
      <c r="F256" s="89"/>
    </row>
    <row r="257" spans="1:6" ht="13" x14ac:dyDescent="0.3">
      <c r="A257" s="90"/>
      <c r="B257" s="90"/>
      <c r="C257" s="90"/>
      <c r="D257" s="90"/>
      <c r="E257" s="90"/>
      <c r="F257" s="90"/>
    </row>
    <row r="258" spans="1:6" ht="13" x14ac:dyDescent="0.3">
      <c r="A258" s="2"/>
    </row>
    <row r="259" spans="1:6" x14ac:dyDescent="0.25">
      <c r="A259" s="981"/>
      <c r="B259" s="981"/>
      <c r="C259" s="981"/>
      <c r="D259" s="981"/>
      <c r="E259" s="89"/>
      <c r="F259" s="89"/>
    </row>
    <row r="260" spans="1:6" ht="13" x14ac:dyDescent="0.3">
      <c r="A260" s="90"/>
      <c r="B260" s="90"/>
      <c r="C260" s="90"/>
      <c r="D260" s="90"/>
      <c r="E260" s="90"/>
      <c r="F260" s="90"/>
    </row>
    <row r="261" spans="1:6" ht="13" x14ac:dyDescent="0.3">
      <c r="A261" s="2"/>
    </row>
    <row r="262" spans="1:6" x14ac:dyDescent="0.25">
      <c r="A262" s="981"/>
      <c r="B262" s="981"/>
      <c r="C262" s="981"/>
      <c r="D262" s="981"/>
      <c r="E262" s="89"/>
      <c r="F262" s="89"/>
    </row>
    <row r="263" spans="1:6" ht="13" x14ac:dyDescent="0.3">
      <c r="A263" s="90"/>
      <c r="B263" s="90"/>
      <c r="C263" s="90"/>
      <c r="D263" s="90"/>
      <c r="E263" s="90"/>
      <c r="F263" s="90"/>
    </row>
    <row r="264" spans="1:6" ht="13" x14ac:dyDescent="0.3">
      <c r="A264" s="2"/>
    </row>
    <row r="265" spans="1:6" x14ac:dyDescent="0.25">
      <c r="A265" s="981"/>
      <c r="B265" s="981"/>
      <c r="C265" s="981"/>
      <c r="D265" s="981"/>
      <c r="E265" s="89"/>
      <c r="F265" s="89"/>
    </row>
    <row r="266" spans="1:6" ht="13" x14ac:dyDescent="0.3">
      <c r="A266" s="90"/>
      <c r="B266" s="90"/>
      <c r="C266" s="90"/>
      <c r="D266" s="90"/>
      <c r="E266" s="90"/>
      <c r="F266" s="90"/>
    </row>
    <row r="267" spans="1:6" ht="13" x14ac:dyDescent="0.3">
      <c r="A267" s="2"/>
    </row>
    <row r="268" spans="1:6" x14ac:dyDescent="0.25">
      <c r="A268" s="981"/>
      <c r="B268" s="981"/>
      <c r="C268" s="981"/>
      <c r="D268" s="981"/>
      <c r="E268" s="89"/>
      <c r="F268" s="89"/>
    </row>
    <row r="269" spans="1:6" ht="13" x14ac:dyDescent="0.3">
      <c r="A269" s="90"/>
      <c r="B269" s="90"/>
      <c r="C269" s="90"/>
      <c r="D269" s="90"/>
      <c r="E269" s="90"/>
      <c r="F269" s="90"/>
    </row>
    <row r="270" spans="1:6" ht="13" x14ac:dyDescent="0.3">
      <c r="A270" s="2"/>
    </row>
    <row r="271" spans="1:6" x14ac:dyDescent="0.25">
      <c r="A271" s="981"/>
      <c r="B271" s="981"/>
      <c r="C271" s="981"/>
      <c r="D271" s="981"/>
      <c r="E271" s="89"/>
      <c r="F271" s="89"/>
    </row>
    <row r="272" spans="1:6" ht="13" x14ac:dyDescent="0.3">
      <c r="A272" s="90"/>
      <c r="B272" s="90"/>
      <c r="C272" s="90"/>
      <c r="D272" s="90"/>
      <c r="E272" s="90"/>
      <c r="F272" s="90"/>
    </row>
    <row r="273" spans="1:6" ht="13" x14ac:dyDescent="0.3">
      <c r="A273" s="2"/>
    </row>
    <row r="274" spans="1:6" x14ac:dyDescent="0.25">
      <c r="A274" s="981"/>
      <c r="B274" s="981"/>
      <c r="C274" s="981"/>
      <c r="D274" s="981"/>
      <c r="E274" s="89"/>
      <c r="F274" s="89"/>
    </row>
    <row r="275" spans="1:6" ht="13" x14ac:dyDescent="0.3">
      <c r="A275" s="90"/>
      <c r="B275" s="90"/>
      <c r="C275" s="90"/>
      <c r="D275" s="90"/>
      <c r="E275" s="90"/>
      <c r="F275" s="90"/>
    </row>
    <row r="276" spans="1:6" ht="13" x14ac:dyDescent="0.3">
      <c r="A276" s="2"/>
    </row>
    <row r="277" spans="1:6" x14ac:dyDescent="0.25">
      <c r="A277" s="981"/>
      <c r="B277" s="981"/>
      <c r="C277" s="981"/>
      <c r="D277" s="981"/>
      <c r="E277" s="89"/>
      <c r="F277" s="89"/>
    </row>
    <row r="278" spans="1:6" ht="13" x14ac:dyDescent="0.3">
      <c r="A278" s="90"/>
      <c r="B278" s="90"/>
      <c r="C278" s="90"/>
      <c r="D278" s="90"/>
      <c r="E278" s="90"/>
      <c r="F278" s="90"/>
    </row>
    <row r="279" spans="1:6" ht="13" x14ac:dyDescent="0.3">
      <c r="A279" s="2"/>
    </row>
    <row r="280" spans="1:6" x14ac:dyDescent="0.25">
      <c r="A280" s="981"/>
      <c r="B280" s="981"/>
      <c r="C280" s="981"/>
      <c r="D280" s="981"/>
      <c r="E280" s="89"/>
      <c r="F280" s="89"/>
    </row>
    <row r="281" spans="1:6" ht="13" x14ac:dyDescent="0.3">
      <c r="A281" s="90"/>
      <c r="B281" s="90"/>
      <c r="C281" s="90"/>
      <c r="D281" s="90"/>
      <c r="E281" s="90"/>
      <c r="F281" s="90"/>
    </row>
    <row r="282" spans="1:6" ht="13" x14ac:dyDescent="0.3">
      <c r="A282" s="2"/>
    </row>
    <row r="283" spans="1:6" x14ac:dyDescent="0.25">
      <c r="A283" s="981"/>
      <c r="B283" s="981"/>
      <c r="C283" s="981"/>
      <c r="D283" s="981"/>
      <c r="E283" s="89"/>
      <c r="F283" s="89"/>
    </row>
    <row r="284" spans="1:6" ht="13" x14ac:dyDescent="0.3">
      <c r="A284" s="90"/>
      <c r="B284" s="90"/>
      <c r="C284" s="90"/>
      <c r="D284" s="90"/>
      <c r="E284" s="90"/>
      <c r="F284" s="90"/>
    </row>
    <row r="285" spans="1:6" ht="13" x14ac:dyDescent="0.3">
      <c r="A285" s="2"/>
    </row>
    <row r="286" spans="1:6" x14ac:dyDescent="0.25">
      <c r="A286" s="981"/>
      <c r="B286" s="981"/>
      <c r="C286" s="981"/>
      <c r="D286" s="981"/>
      <c r="E286" s="89"/>
      <c r="F286" s="89"/>
    </row>
    <row r="287" spans="1:6" ht="13" x14ac:dyDescent="0.3">
      <c r="A287" s="90"/>
      <c r="B287" s="90"/>
      <c r="C287" s="90"/>
      <c r="D287" s="90"/>
      <c r="E287" s="90"/>
      <c r="F287" s="90"/>
    </row>
    <row r="288" spans="1:6" ht="13" x14ac:dyDescent="0.3">
      <c r="A288" s="2"/>
    </row>
    <row r="289" spans="1:6" x14ac:dyDescent="0.25">
      <c r="A289" s="981"/>
      <c r="B289" s="981"/>
      <c r="C289" s="981"/>
      <c r="D289" s="981"/>
      <c r="E289" s="89"/>
      <c r="F289" s="89"/>
    </row>
    <row r="290" spans="1:6" ht="13" x14ac:dyDescent="0.3">
      <c r="A290" s="90"/>
      <c r="B290" s="90"/>
      <c r="C290" s="90"/>
      <c r="D290" s="90"/>
      <c r="E290" s="90"/>
      <c r="F290" s="90"/>
    </row>
    <row r="291" spans="1:6" ht="13" x14ac:dyDescent="0.3">
      <c r="A291" s="2"/>
    </row>
    <row r="292" spans="1:6" x14ac:dyDescent="0.25">
      <c r="A292" s="981"/>
      <c r="B292" s="981"/>
      <c r="C292" s="981"/>
      <c r="D292" s="981"/>
      <c r="E292" s="89"/>
      <c r="F292" s="89"/>
    </row>
    <row r="293" spans="1:6" ht="13" x14ac:dyDescent="0.3">
      <c r="A293" s="90"/>
      <c r="B293" s="90"/>
      <c r="C293" s="90"/>
      <c r="D293" s="90"/>
      <c r="E293" s="90"/>
      <c r="F293" s="90"/>
    </row>
    <row r="294" spans="1:6" ht="13" x14ac:dyDescent="0.3">
      <c r="A294" s="2"/>
    </row>
    <row r="295" spans="1:6" x14ac:dyDescent="0.25">
      <c r="A295" s="981"/>
      <c r="B295" s="981"/>
      <c r="C295" s="981"/>
      <c r="D295" s="981"/>
      <c r="E295" s="89"/>
      <c r="F295" s="89"/>
    </row>
    <row r="296" spans="1:6" ht="13" x14ac:dyDescent="0.3">
      <c r="A296" s="90"/>
      <c r="B296" s="90"/>
      <c r="C296" s="90"/>
      <c r="D296" s="90"/>
      <c r="E296" s="90"/>
      <c r="F296" s="90"/>
    </row>
    <row r="297" spans="1:6" ht="13" x14ac:dyDescent="0.3">
      <c r="A297" s="2"/>
    </row>
    <row r="298" spans="1:6" x14ac:dyDescent="0.25">
      <c r="A298" s="981"/>
      <c r="B298" s="981"/>
      <c r="C298" s="981"/>
      <c r="D298" s="981"/>
      <c r="E298" s="89"/>
      <c r="F298" s="89"/>
    </row>
    <row r="299" spans="1:6" ht="13" x14ac:dyDescent="0.3">
      <c r="A299" s="90"/>
      <c r="B299" s="90"/>
      <c r="C299" s="90"/>
      <c r="D299" s="90"/>
      <c r="E299" s="90"/>
      <c r="F299" s="90"/>
    </row>
  </sheetData>
  <sheetProtection formatColumns="0" formatRows="0" insertColumns="0" insertRows="0" selectLockedCells="1" sort="0"/>
  <mergeCells count="189">
    <mergeCell ref="A298:D298"/>
    <mergeCell ref="A280:D280"/>
    <mergeCell ref="A283:D283"/>
    <mergeCell ref="A286:D286"/>
    <mergeCell ref="A289:D289"/>
    <mergeCell ref="A292:D292"/>
    <mergeCell ref="A295:D295"/>
    <mergeCell ref="A277:D277"/>
    <mergeCell ref="A244:D244"/>
    <mergeCell ref="A247:D247"/>
    <mergeCell ref="A250:D250"/>
    <mergeCell ref="A253:D253"/>
    <mergeCell ref="A256:D256"/>
    <mergeCell ref="A259:D259"/>
    <mergeCell ref="A262:D262"/>
    <mergeCell ref="A265:D265"/>
    <mergeCell ref="A268:D268"/>
    <mergeCell ref="A271:D271"/>
    <mergeCell ref="A274:D274"/>
    <mergeCell ref="A241:D241"/>
    <mergeCell ref="A208:D208"/>
    <mergeCell ref="A211:D211"/>
    <mergeCell ref="A214:D214"/>
    <mergeCell ref="A217:D217"/>
    <mergeCell ref="A220:D220"/>
    <mergeCell ref="A223:D223"/>
    <mergeCell ref="A226:D226"/>
    <mergeCell ref="A229:D229"/>
    <mergeCell ref="A232:D232"/>
    <mergeCell ref="A235:D235"/>
    <mergeCell ref="A238:D238"/>
    <mergeCell ref="A205:D205"/>
    <mergeCell ref="A172:D172"/>
    <mergeCell ref="A175:D175"/>
    <mergeCell ref="A178:D178"/>
    <mergeCell ref="A181:D181"/>
    <mergeCell ref="A184:D184"/>
    <mergeCell ref="A187:D187"/>
    <mergeCell ref="A190:D190"/>
    <mergeCell ref="A193:D193"/>
    <mergeCell ref="A196:D196"/>
    <mergeCell ref="A199:D199"/>
    <mergeCell ref="A202:D202"/>
    <mergeCell ref="A169:D169"/>
    <mergeCell ref="A136:D136"/>
    <mergeCell ref="A139:D139"/>
    <mergeCell ref="A142:D142"/>
    <mergeCell ref="A145:D145"/>
    <mergeCell ref="A148:D148"/>
    <mergeCell ref="A151:D151"/>
    <mergeCell ref="A154:D154"/>
    <mergeCell ref="A157:D157"/>
    <mergeCell ref="A160:D160"/>
    <mergeCell ref="A163:D163"/>
    <mergeCell ref="A166:D166"/>
    <mergeCell ref="A133:D133"/>
    <mergeCell ref="A100:D100"/>
    <mergeCell ref="A103:D103"/>
    <mergeCell ref="A106:D106"/>
    <mergeCell ref="A109:D109"/>
    <mergeCell ref="A112:D112"/>
    <mergeCell ref="A115:D115"/>
    <mergeCell ref="A118:D118"/>
    <mergeCell ref="A121:D121"/>
    <mergeCell ref="A124:D124"/>
    <mergeCell ref="A127:D127"/>
    <mergeCell ref="A130:D130"/>
    <mergeCell ref="A97:D97"/>
    <mergeCell ref="A64:D64"/>
    <mergeCell ref="A67:D67"/>
    <mergeCell ref="A70:D70"/>
    <mergeCell ref="A73:D73"/>
    <mergeCell ref="A76:D76"/>
    <mergeCell ref="A79:D79"/>
    <mergeCell ref="A82:D82"/>
    <mergeCell ref="A85:D85"/>
    <mergeCell ref="A88:D88"/>
    <mergeCell ref="A91:D91"/>
    <mergeCell ref="A94:D94"/>
    <mergeCell ref="G46:K46"/>
    <mergeCell ref="A61:D61"/>
    <mergeCell ref="A28:D28"/>
    <mergeCell ref="A31:D31"/>
    <mergeCell ref="A34:D34"/>
    <mergeCell ref="A37:D37"/>
    <mergeCell ref="A40:D40"/>
    <mergeCell ref="A43:D43"/>
    <mergeCell ref="A46:D46"/>
    <mergeCell ref="A49:D49"/>
    <mergeCell ref="A52:D52"/>
    <mergeCell ref="A55:D55"/>
    <mergeCell ref="A58:D58"/>
    <mergeCell ref="C8:D8"/>
    <mergeCell ref="C9:D9"/>
    <mergeCell ref="N16:Q16"/>
    <mergeCell ref="N19:Q19"/>
    <mergeCell ref="N22:Q22"/>
    <mergeCell ref="N10:Q11"/>
    <mergeCell ref="C3:D3"/>
    <mergeCell ref="C4:D4"/>
    <mergeCell ref="C5:D5"/>
    <mergeCell ref="C6:D6"/>
    <mergeCell ref="C7:D7"/>
    <mergeCell ref="G16:K16"/>
    <mergeCell ref="G19:K19"/>
    <mergeCell ref="G22:K22"/>
    <mergeCell ref="A16:D16"/>
    <mergeCell ref="A19:D19"/>
    <mergeCell ref="A22:D22"/>
    <mergeCell ref="G11:J11"/>
    <mergeCell ref="A11:D11"/>
    <mergeCell ref="G15:J15"/>
    <mergeCell ref="G18:J18"/>
    <mergeCell ref="G21:J21"/>
    <mergeCell ref="N40:Q40"/>
    <mergeCell ref="N43:Q43"/>
    <mergeCell ref="N46:Q46"/>
    <mergeCell ref="AD10:AH11"/>
    <mergeCell ref="V16:Y16"/>
    <mergeCell ref="V19:Y19"/>
    <mergeCell ref="V22:Y22"/>
    <mergeCell ref="V25:Y25"/>
    <mergeCell ref="V28:Y28"/>
    <mergeCell ref="V31:Y31"/>
    <mergeCell ref="V34:Y34"/>
    <mergeCell ref="V37:Y37"/>
    <mergeCell ref="V40:Y40"/>
    <mergeCell ref="V43:Y43"/>
    <mergeCell ref="V46:Y46"/>
    <mergeCell ref="N25:Q25"/>
    <mergeCell ref="N28:Q28"/>
    <mergeCell ref="N31:Q31"/>
    <mergeCell ref="N34:Q34"/>
    <mergeCell ref="N37:Q37"/>
    <mergeCell ref="G24:J24"/>
    <mergeCell ref="G27:J27"/>
    <mergeCell ref="G30:J30"/>
    <mergeCell ref="G33:J33"/>
    <mergeCell ref="A32:D32"/>
    <mergeCell ref="G36:J36"/>
    <mergeCell ref="G39:J39"/>
    <mergeCell ref="G42:J42"/>
    <mergeCell ref="G45:J45"/>
    <mergeCell ref="G25:K25"/>
    <mergeCell ref="G28:K28"/>
    <mergeCell ref="G31:K31"/>
    <mergeCell ref="G34:K34"/>
    <mergeCell ref="G37:K37"/>
    <mergeCell ref="G40:K40"/>
    <mergeCell ref="G43:K43"/>
    <mergeCell ref="A25:D25"/>
    <mergeCell ref="AL34:AO34"/>
    <mergeCell ref="AL37:AO37"/>
    <mergeCell ref="AL40:AO40"/>
    <mergeCell ref="AL43:AO43"/>
    <mergeCell ref="AL46:AO46"/>
    <mergeCell ref="V10:Z11"/>
    <mergeCell ref="AD16:AG16"/>
    <mergeCell ref="AD19:AG19"/>
    <mergeCell ref="AD22:AG22"/>
    <mergeCell ref="AD25:AG25"/>
    <mergeCell ref="AD28:AG28"/>
    <mergeCell ref="AD31:AG31"/>
    <mergeCell ref="AD34:AG34"/>
    <mergeCell ref="AD37:AG37"/>
    <mergeCell ref="AT40:AW40"/>
    <mergeCell ref="AT43:AW43"/>
    <mergeCell ref="AT46:AW46"/>
    <mergeCell ref="A12:J12"/>
    <mergeCell ref="A36:C36"/>
    <mergeCell ref="AT10:AX11"/>
    <mergeCell ref="AT16:AW16"/>
    <mergeCell ref="AT19:AW19"/>
    <mergeCell ref="AT22:AW22"/>
    <mergeCell ref="AT25:AW25"/>
    <mergeCell ref="AT28:AW28"/>
    <mergeCell ref="AT31:AW31"/>
    <mergeCell ref="AT34:AW34"/>
    <mergeCell ref="AT37:AW37"/>
    <mergeCell ref="AD40:AG40"/>
    <mergeCell ref="AD43:AG43"/>
    <mergeCell ref="AD46:AG46"/>
    <mergeCell ref="AL10:AP11"/>
    <mergeCell ref="AL16:AO16"/>
    <mergeCell ref="AL19:AO19"/>
    <mergeCell ref="AL22:AO22"/>
    <mergeCell ref="AL25:AO25"/>
    <mergeCell ref="AL28:AO28"/>
    <mergeCell ref="AL31:AO31"/>
  </mergeCells>
  <pageMargins left="0.7" right="0.7" top="0.75" bottom="0.75" header="0.3" footer="0.3"/>
  <pageSetup paperSize="9" scale="65"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CC"/>
  </sheetPr>
  <dimension ref="A1:AT46"/>
  <sheetViews>
    <sheetView zoomScale="69" zoomScaleNormal="69" workbookViewId="0"/>
  </sheetViews>
  <sheetFormatPr defaultColWidth="11.453125" defaultRowHeight="12.5" outlineLevelRow="1" outlineLevelCol="2" x14ac:dyDescent="0.25"/>
  <cols>
    <col min="1" max="1" width="21" customWidth="1"/>
    <col min="2" max="2" width="24.1796875" customWidth="1"/>
    <col min="3" max="3" width="32.81640625" hidden="1" customWidth="1" outlineLevel="1"/>
    <col min="4" max="4" width="9.7265625" customWidth="1" collapsed="1"/>
    <col min="5" max="5" width="14.81640625" customWidth="1"/>
    <col min="6" max="6" width="12.81640625" bestFit="1" customWidth="1"/>
    <col min="7" max="7" width="9.81640625" customWidth="1" outlineLevel="1"/>
    <col min="8" max="8" width="12.81640625" customWidth="1" outlineLevel="1"/>
    <col min="9" max="11" width="12.1796875" customWidth="1" outlineLevel="1"/>
    <col min="12" max="12" width="15.26953125" customWidth="1" outlineLevel="1"/>
    <col min="13" max="18" width="11.453125" customWidth="1" outlineLevel="1"/>
    <col min="19" max="19" width="13.453125" style="39" customWidth="1"/>
    <col min="20" max="20" width="10.81640625" customWidth="1"/>
    <col min="21" max="21" width="13.453125" hidden="1" customWidth="1" outlineLevel="2"/>
    <col min="22" max="23" width="11.453125" hidden="1" customWidth="1" outlineLevel="2"/>
    <col min="24" max="24" width="11.453125" hidden="1" customWidth="1" outlineLevel="1"/>
    <col min="25" max="25" width="6.1796875" customWidth="1" collapsed="1"/>
    <col min="26" max="28" width="11.453125" hidden="1" customWidth="1" outlineLevel="2"/>
    <col min="29" max="29" width="11.453125" hidden="1" customWidth="1" outlineLevel="1"/>
    <col min="30" max="30" width="11.453125" collapsed="1"/>
    <col min="31" max="33" width="11.453125" hidden="1" customWidth="1" outlineLevel="2"/>
    <col min="34" max="34" width="0" hidden="1" customWidth="1" outlineLevel="1"/>
    <col min="35" max="35" width="11.453125" collapsed="1"/>
    <col min="36" max="38" width="11.453125" hidden="1" customWidth="1" outlineLevel="2"/>
    <col min="39" max="39" width="0" hidden="1" customWidth="1" outlineLevel="1"/>
    <col min="40" max="40" width="4.54296875" customWidth="1" collapsed="1"/>
    <col min="41" max="43" width="11.453125" hidden="1" customWidth="1" outlineLevel="2"/>
    <col min="44" max="44" width="0" hidden="1" customWidth="1" outlineLevel="1"/>
    <col min="45" max="45" width="4.54296875" customWidth="1" collapsed="1"/>
    <col min="46" max="46" width="21.453125" bestFit="1" customWidth="1" outlineLevel="1"/>
  </cols>
  <sheetData>
    <row r="1" spans="1:46" ht="15.5" x14ac:dyDescent="0.35">
      <c r="A1" s="5" t="s">
        <v>363</v>
      </c>
      <c r="B1" s="12"/>
      <c r="C1" s="12"/>
      <c r="D1" s="12"/>
      <c r="R1" s="39"/>
      <c r="S1"/>
    </row>
    <row r="2" spans="1:46" ht="3" customHeight="1" x14ac:dyDescent="0.3">
      <c r="A2" s="12"/>
      <c r="B2" s="12"/>
      <c r="C2" s="12"/>
      <c r="D2" s="12"/>
      <c r="R2" s="39"/>
      <c r="S2"/>
    </row>
    <row r="3" spans="1:46" outlineLevel="1" x14ac:dyDescent="0.25">
      <c r="A3" s="13" t="str">
        <f>'Input + read me'!B3</f>
        <v>Name of partner organisation:</v>
      </c>
      <c r="B3" s="885">
        <f>'Input + read me'!D3</f>
        <v>0</v>
      </c>
      <c r="C3" s="1006"/>
      <c r="D3" s="886"/>
      <c r="R3" s="39"/>
      <c r="S3"/>
    </row>
    <row r="4" spans="1:46" outlineLevel="1" x14ac:dyDescent="0.25">
      <c r="A4" s="13" t="str">
        <f>'Input + read me'!B4</f>
        <v>Project name:</v>
      </c>
      <c r="B4" s="885">
        <f>'Input + read me'!D4</f>
        <v>0</v>
      </c>
      <c r="C4" s="1006"/>
      <c r="D4" s="886"/>
      <c r="R4" s="39"/>
      <c r="S4"/>
    </row>
    <row r="5" spans="1:46" outlineLevel="1" x14ac:dyDescent="0.25">
      <c r="A5" s="13" t="str">
        <f>'Input + read me'!B5</f>
        <v>Fiscal year:</v>
      </c>
      <c r="B5" s="885">
        <f>'Input + read me'!D5</f>
        <v>0</v>
      </c>
      <c r="C5" s="1006"/>
      <c r="D5" s="886"/>
      <c r="R5" s="39"/>
      <c r="S5"/>
    </row>
    <row r="6" spans="1:46" outlineLevel="1" x14ac:dyDescent="0.25">
      <c r="A6" s="13" t="str">
        <f>'Input + read me'!B6</f>
        <v>Digni project number:</v>
      </c>
      <c r="B6" s="885">
        <f>'Input + read me'!D6</f>
        <v>0</v>
      </c>
      <c r="C6" s="1006"/>
      <c r="D6" s="886"/>
      <c r="R6" s="39"/>
      <c r="S6"/>
    </row>
    <row r="7" spans="1:46" outlineLevel="1" x14ac:dyDescent="0.25">
      <c r="A7" s="13" t="str">
        <f>'Input + read me'!B7</f>
        <v>QZA-number:</v>
      </c>
      <c r="B7" s="885">
        <f>'Input + read me'!D7</f>
        <v>0</v>
      </c>
      <c r="C7" s="1006"/>
      <c r="D7" s="886"/>
      <c r="R7" s="39"/>
      <c r="S7"/>
    </row>
    <row r="8" spans="1:46" outlineLevel="1" x14ac:dyDescent="0.25">
      <c r="A8" s="13" t="str">
        <f>'Input + read me'!B8</f>
        <v>NMS project number:</v>
      </c>
      <c r="B8" s="885">
        <f>'Input + read me'!D8</f>
        <v>0</v>
      </c>
      <c r="C8" s="1006"/>
      <c r="D8" s="886"/>
      <c r="R8" s="39"/>
      <c r="S8"/>
    </row>
    <row r="9" spans="1:46" outlineLevel="1" x14ac:dyDescent="0.25">
      <c r="A9" s="13" t="str">
        <f>'Input + read me'!B9</f>
        <v>Currency at local partner</v>
      </c>
      <c r="B9" s="885">
        <f>'Input + read me'!D9</f>
        <v>0</v>
      </c>
      <c r="C9" s="1006"/>
      <c r="D9" s="886"/>
      <c r="R9" s="39"/>
      <c r="S9"/>
    </row>
    <row r="10" spans="1:46" ht="13.5" thickBot="1" x14ac:dyDescent="0.35">
      <c r="F10" s="2" t="s">
        <v>364</v>
      </c>
      <c r="G10" s="2"/>
      <c r="H10" s="2"/>
      <c r="I10" s="827"/>
      <c r="L10" s="827"/>
      <c r="O10" s="827"/>
      <c r="R10" s="827"/>
      <c r="S10" s="804"/>
    </row>
    <row r="11" spans="1:46" ht="24" customHeight="1" x14ac:dyDescent="0.3">
      <c r="B11" s="991" t="s">
        <v>365</v>
      </c>
      <c r="C11" s="992"/>
      <c r="D11" s="992"/>
      <c r="E11" s="993"/>
      <c r="F11" s="590">
        <v>2022</v>
      </c>
      <c r="G11" s="1003">
        <v>2023</v>
      </c>
      <c r="H11" s="1004"/>
      <c r="I11" s="1005"/>
      <c r="J11" s="1003">
        <v>2024</v>
      </c>
      <c r="K11" s="1004"/>
      <c r="L11" s="1005">
        <v>2024</v>
      </c>
      <c r="M11" s="1003">
        <v>2025</v>
      </c>
      <c r="N11" s="1004"/>
      <c r="O11" s="1005">
        <v>2025</v>
      </c>
      <c r="P11" s="1003">
        <v>2026</v>
      </c>
      <c r="Q11" s="1004"/>
      <c r="R11" s="1005">
        <v>2026</v>
      </c>
      <c r="S11" s="805" t="s">
        <v>366</v>
      </c>
      <c r="U11" s="994" t="s">
        <v>367</v>
      </c>
      <c r="V11" s="995"/>
      <c r="W11" s="996"/>
      <c r="X11" s="436">
        <f>B5</f>
        <v>0</v>
      </c>
      <c r="Z11" s="997" t="s">
        <v>368</v>
      </c>
      <c r="AA11" s="998"/>
      <c r="AB11" s="999"/>
      <c r="AC11" s="436">
        <f>B5</f>
        <v>0</v>
      </c>
      <c r="AE11" s="982" t="s">
        <v>369</v>
      </c>
      <c r="AF11" s="983"/>
      <c r="AG11" s="984"/>
      <c r="AH11" s="436">
        <f>X11</f>
        <v>0</v>
      </c>
      <c r="AJ11" s="985" t="s">
        <v>370</v>
      </c>
      <c r="AK11" s="986"/>
      <c r="AL11" s="987"/>
      <c r="AM11" s="436">
        <f>X11</f>
        <v>0</v>
      </c>
      <c r="AO11" s="988" t="s">
        <v>371</v>
      </c>
      <c r="AP11" s="989"/>
      <c r="AQ11" s="990"/>
      <c r="AR11" s="436">
        <f>X11</f>
        <v>0</v>
      </c>
      <c r="AT11" s="806" t="str">
        <f>"Accounts last year   "&amp;B5</f>
        <v>Accounts last year   0</v>
      </c>
    </row>
    <row r="12" spans="1:46" ht="31.5" customHeight="1" x14ac:dyDescent="0.3">
      <c r="A12" s="692" t="s">
        <v>286</v>
      </c>
      <c r="B12" s="807" t="s">
        <v>137</v>
      </c>
      <c r="C12" s="808" t="s">
        <v>138</v>
      </c>
      <c r="D12" s="438" t="s">
        <v>372</v>
      </c>
      <c r="E12" s="439" t="s">
        <v>373</v>
      </c>
      <c r="F12" s="440" t="s">
        <v>374</v>
      </c>
      <c r="G12" s="438" t="s">
        <v>372</v>
      </c>
      <c r="H12" s="439" t="s">
        <v>373</v>
      </c>
      <c r="I12" s="440" t="s">
        <v>374</v>
      </c>
      <c r="J12" s="438" t="s">
        <v>372</v>
      </c>
      <c r="K12" s="439" t="s">
        <v>373</v>
      </c>
      <c r="L12" s="440" t="s">
        <v>374</v>
      </c>
      <c r="M12" s="438" t="s">
        <v>372</v>
      </c>
      <c r="N12" s="439" t="s">
        <v>373</v>
      </c>
      <c r="O12" s="440" t="s">
        <v>374</v>
      </c>
      <c r="P12" s="438" t="s">
        <v>372</v>
      </c>
      <c r="Q12" s="439" t="s">
        <v>373</v>
      </c>
      <c r="R12" s="440" t="s">
        <v>374</v>
      </c>
      <c r="S12" s="696" t="s">
        <v>375</v>
      </c>
      <c r="U12" s="825" t="s">
        <v>376</v>
      </c>
      <c r="V12" s="825" t="s">
        <v>372</v>
      </c>
      <c r="W12" s="825" t="s">
        <v>373</v>
      </c>
      <c r="X12" s="441" t="s">
        <v>374</v>
      </c>
      <c r="Z12" s="437" t="s">
        <v>376</v>
      </c>
      <c r="AA12" s="437" t="s">
        <v>372</v>
      </c>
      <c r="AB12" s="437" t="s">
        <v>373</v>
      </c>
      <c r="AC12" s="441" t="s">
        <v>374</v>
      </c>
      <c r="AE12" s="437" t="s">
        <v>376</v>
      </c>
      <c r="AF12" s="437" t="s">
        <v>372</v>
      </c>
      <c r="AG12" s="437" t="s">
        <v>373</v>
      </c>
      <c r="AH12" s="441" t="s">
        <v>374</v>
      </c>
      <c r="AJ12" s="437" t="s">
        <v>376</v>
      </c>
      <c r="AK12" s="437" t="s">
        <v>372</v>
      </c>
      <c r="AL12" s="437" t="s">
        <v>373</v>
      </c>
      <c r="AM12" s="441" t="s">
        <v>374</v>
      </c>
      <c r="AO12" s="437" t="s">
        <v>376</v>
      </c>
      <c r="AP12" s="437" t="s">
        <v>372</v>
      </c>
      <c r="AQ12" s="437" t="s">
        <v>373</v>
      </c>
      <c r="AR12" s="441" t="s">
        <v>374</v>
      </c>
      <c r="AT12" s="441" t="s">
        <v>374</v>
      </c>
    </row>
    <row r="13" spans="1:46" ht="13" outlineLevel="1" x14ac:dyDescent="0.3">
      <c r="A13" s="792" t="s">
        <v>377</v>
      </c>
      <c r="B13" s="505"/>
      <c r="C13" s="505"/>
      <c r="D13" s="397"/>
      <c r="E13" s="397"/>
      <c r="F13" s="809">
        <f>D13*E13</f>
        <v>0</v>
      </c>
      <c r="G13" s="397"/>
      <c r="H13" s="397"/>
      <c r="I13" s="809">
        <f>G13*H13</f>
        <v>0</v>
      </c>
      <c r="J13" s="397"/>
      <c r="K13" s="397"/>
      <c r="L13" s="809">
        <f>J13*K13</f>
        <v>0</v>
      </c>
      <c r="M13" s="397"/>
      <c r="N13" s="397"/>
      <c r="O13" s="809">
        <f>M13*N13</f>
        <v>0</v>
      </c>
      <c r="P13" s="397"/>
      <c r="Q13" s="397"/>
      <c r="R13" s="810">
        <f>P13*Q13</f>
        <v>0</v>
      </c>
      <c r="S13" s="695">
        <f>F13+I13+L13+O13+R13</f>
        <v>0</v>
      </c>
      <c r="U13" s="92"/>
      <c r="V13" s="397"/>
      <c r="W13" s="397"/>
      <c r="X13" s="445">
        <f>V13*W13</f>
        <v>0</v>
      </c>
      <c r="Z13" s="92"/>
      <c r="AA13" s="397"/>
      <c r="AB13" s="397"/>
      <c r="AC13" s="445">
        <f>AA13*AB13</f>
        <v>0</v>
      </c>
      <c r="AE13" s="92"/>
      <c r="AF13" s="397"/>
      <c r="AG13" s="397"/>
      <c r="AH13" s="445">
        <f>AF13*AG13</f>
        <v>0</v>
      </c>
      <c r="AJ13" s="92"/>
      <c r="AK13" s="397"/>
      <c r="AL13" s="397"/>
      <c r="AM13" s="445">
        <f>AK13*AL13</f>
        <v>0</v>
      </c>
      <c r="AO13" s="92"/>
      <c r="AP13" s="397"/>
      <c r="AQ13" s="397"/>
      <c r="AR13" s="445">
        <f>AP13*AQ13</f>
        <v>0</v>
      </c>
      <c r="AT13" s="826"/>
    </row>
    <row r="14" spans="1:46" ht="13" outlineLevel="1" x14ac:dyDescent="0.3">
      <c r="A14" s="791" t="s">
        <v>378</v>
      </c>
      <c r="B14" s="326"/>
      <c r="C14" s="505"/>
      <c r="D14" s="397"/>
      <c r="E14" s="397"/>
      <c r="F14" s="809">
        <f t="shared" ref="F14:F30" si="0">D14*E14</f>
        <v>0</v>
      </c>
      <c r="G14" s="397"/>
      <c r="H14" s="397"/>
      <c r="I14" s="809">
        <f t="shared" ref="I14:I30" si="1">G14*H14</f>
        <v>0</v>
      </c>
      <c r="J14" s="397"/>
      <c r="K14" s="397"/>
      <c r="L14" s="811">
        <f t="shared" ref="L14:L30" si="2">J14*K14</f>
        <v>0</v>
      </c>
      <c r="M14" s="397"/>
      <c r="N14" s="397"/>
      <c r="O14" s="811">
        <f t="shared" ref="O14:O30" si="3">M14*N14</f>
        <v>0</v>
      </c>
      <c r="P14" s="397"/>
      <c r="Q14" s="397"/>
      <c r="R14" s="812">
        <f t="shared" ref="R14:R30" si="4">P14*Q14</f>
        <v>0</v>
      </c>
      <c r="S14" s="444">
        <f t="shared" ref="S14:S30" si="5">F14+I14+L14+O14+R14</f>
        <v>0</v>
      </c>
      <c r="U14" s="92"/>
      <c r="V14" s="397"/>
      <c r="W14" s="397"/>
      <c r="X14" s="445">
        <f t="shared" ref="X14:X30" si="6">V14*W14</f>
        <v>0</v>
      </c>
      <c r="Z14" s="92"/>
      <c r="AA14" s="397"/>
      <c r="AB14" s="397"/>
      <c r="AC14" s="445">
        <f t="shared" ref="AC14:AC30" si="7">AA14*AB14</f>
        <v>0</v>
      </c>
      <c r="AE14" s="92"/>
      <c r="AF14" s="397"/>
      <c r="AG14" s="397"/>
      <c r="AH14" s="445">
        <f t="shared" ref="AH14:AH30" si="8">AF14*AG14</f>
        <v>0</v>
      </c>
      <c r="AJ14" s="92"/>
      <c r="AK14" s="397"/>
      <c r="AL14" s="397"/>
      <c r="AM14" s="445">
        <f t="shared" ref="AM14:AM30" si="9">AK14*AL14</f>
        <v>0</v>
      </c>
      <c r="AO14" s="92"/>
      <c r="AP14" s="397"/>
      <c r="AQ14" s="397"/>
      <c r="AR14" s="445">
        <f t="shared" ref="AR14:AR30" si="10">AP14*AQ14</f>
        <v>0</v>
      </c>
      <c r="AT14" s="826"/>
    </row>
    <row r="15" spans="1:46" s="1" customFormat="1" ht="46.5" customHeight="1" outlineLevel="1" x14ac:dyDescent="0.3">
      <c r="A15" s="791" t="s">
        <v>379</v>
      </c>
      <c r="B15" s="326"/>
      <c r="C15" s="505"/>
      <c r="D15" s="397"/>
      <c r="E15" s="397"/>
      <c r="F15" s="809">
        <f t="shared" si="0"/>
        <v>0</v>
      </c>
      <c r="G15" s="397"/>
      <c r="H15" s="397"/>
      <c r="I15" s="809">
        <f t="shared" si="1"/>
        <v>0</v>
      </c>
      <c r="J15" s="397"/>
      <c r="K15" s="397"/>
      <c r="L15" s="811">
        <f t="shared" si="2"/>
        <v>0</v>
      </c>
      <c r="M15" s="397"/>
      <c r="N15" s="397"/>
      <c r="O15" s="811">
        <f t="shared" si="3"/>
        <v>0</v>
      </c>
      <c r="P15" s="397"/>
      <c r="Q15" s="397"/>
      <c r="R15" s="812">
        <f t="shared" si="4"/>
        <v>0</v>
      </c>
      <c r="S15" s="444">
        <f t="shared" si="5"/>
        <v>0</v>
      </c>
      <c r="U15" s="92"/>
      <c r="V15" s="397"/>
      <c r="W15" s="397"/>
      <c r="X15" s="445">
        <f t="shared" si="6"/>
        <v>0</v>
      </c>
      <c r="Z15" s="92"/>
      <c r="AA15" s="397"/>
      <c r="AB15" s="397"/>
      <c r="AC15" s="445">
        <f t="shared" si="7"/>
        <v>0</v>
      </c>
      <c r="AE15" s="92"/>
      <c r="AF15" s="397"/>
      <c r="AG15" s="397"/>
      <c r="AH15" s="445">
        <f t="shared" si="8"/>
        <v>0</v>
      </c>
      <c r="AJ15" s="92"/>
      <c r="AK15" s="397"/>
      <c r="AL15" s="397"/>
      <c r="AM15" s="445">
        <f t="shared" si="9"/>
        <v>0</v>
      </c>
      <c r="AO15" s="92"/>
      <c r="AP15" s="397"/>
      <c r="AQ15" s="397"/>
      <c r="AR15" s="445">
        <f t="shared" si="10"/>
        <v>0</v>
      </c>
      <c r="AT15" s="826"/>
    </row>
    <row r="16" spans="1:46" s="1" customFormat="1" ht="17.25" customHeight="1" outlineLevel="1" x14ac:dyDescent="0.3">
      <c r="A16" s="791" t="s">
        <v>380</v>
      </c>
      <c r="B16" s="326"/>
      <c r="C16" s="505"/>
      <c r="D16" s="397"/>
      <c r="E16" s="397"/>
      <c r="F16" s="809">
        <f t="shared" si="0"/>
        <v>0</v>
      </c>
      <c r="G16" s="397"/>
      <c r="H16" s="397"/>
      <c r="I16" s="809">
        <f t="shared" si="1"/>
        <v>0</v>
      </c>
      <c r="J16" s="397"/>
      <c r="K16" s="397"/>
      <c r="L16" s="811">
        <f t="shared" si="2"/>
        <v>0</v>
      </c>
      <c r="M16" s="397"/>
      <c r="N16" s="397"/>
      <c r="O16" s="811">
        <f t="shared" si="3"/>
        <v>0</v>
      </c>
      <c r="P16" s="397"/>
      <c r="Q16" s="397"/>
      <c r="R16" s="812">
        <f t="shared" si="4"/>
        <v>0</v>
      </c>
      <c r="S16" s="444">
        <f t="shared" si="5"/>
        <v>0</v>
      </c>
      <c r="U16" s="92"/>
      <c r="V16" s="397"/>
      <c r="W16" s="397"/>
      <c r="X16" s="445">
        <f t="shared" si="6"/>
        <v>0</v>
      </c>
      <c r="Z16" s="92"/>
      <c r="AA16" s="397"/>
      <c r="AB16" s="397"/>
      <c r="AC16" s="445">
        <f t="shared" si="7"/>
        <v>0</v>
      </c>
      <c r="AE16" s="92"/>
      <c r="AF16" s="397"/>
      <c r="AG16" s="397"/>
      <c r="AH16" s="445">
        <f t="shared" si="8"/>
        <v>0</v>
      </c>
      <c r="AJ16" s="92"/>
      <c r="AK16" s="397"/>
      <c r="AL16" s="397"/>
      <c r="AM16" s="445">
        <f t="shared" si="9"/>
        <v>0</v>
      </c>
      <c r="AO16" s="92"/>
      <c r="AP16" s="397"/>
      <c r="AQ16" s="397"/>
      <c r="AR16" s="445">
        <f t="shared" si="10"/>
        <v>0</v>
      </c>
      <c r="AT16" s="826"/>
    </row>
    <row r="17" spans="1:46" ht="13" outlineLevel="1" x14ac:dyDescent="0.3">
      <c r="A17" s="791" t="s">
        <v>381</v>
      </c>
      <c r="B17" s="326"/>
      <c r="C17" s="505"/>
      <c r="D17" s="397"/>
      <c r="E17" s="397"/>
      <c r="F17" s="809">
        <f t="shared" si="0"/>
        <v>0</v>
      </c>
      <c r="G17" s="397"/>
      <c r="H17" s="397"/>
      <c r="I17" s="809">
        <f t="shared" si="1"/>
        <v>0</v>
      </c>
      <c r="J17" s="397"/>
      <c r="K17" s="397"/>
      <c r="L17" s="811">
        <f t="shared" si="2"/>
        <v>0</v>
      </c>
      <c r="M17" s="397"/>
      <c r="N17" s="397"/>
      <c r="O17" s="811">
        <f t="shared" si="3"/>
        <v>0</v>
      </c>
      <c r="P17" s="397"/>
      <c r="Q17" s="397"/>
      <c r="R17" s="812">
        <f t="shared" si="4"/>
        <v>0</v>
      </c>
      <c r="S17" s="444">
        <f t="shared" si="5"/>
        <v>0</v>
      </c>
      <c r="U17" s="92"/>
      <c r="V17" s="397"/>
      <c r="W17" s="397"/>
      <c r="X17" s="445">
        <f t="shared" si="6"/>
        <v>0</v>
      </c>
      <c r="Z17" s="92"/>
      <c r="AA17" s="397"/>
      <c r="AB17" s="397"/>
      <c r="AC17" s="445">
        <f t="shared" si="7"/>
        <v>0</v>
      </c>
      <c r="AE17" s="92"/>
      <c r="AF17" s="397"/>
      <c r="AG17" s="397"/>
      <c r="AH17" s="445">
        <f t="shared" si="8"/>
        <v>0</v>
      </c>
      <c r="AJ17" s="92"/>
      <c r="AK17" s="397"/>
      <c r="AL17" s="397"/>
      <c r="AM17" s="445">
        <f t="shared" si="9"/>
        <v>0</v>
      </c>
      <c r="AO17" s="92"/>
      <c r="AP17" s="397"/>
      <c r="AQ17" s="397"/>
      <c r="AR17" s="445">
        <f t="shared" si="10"/>
        <v>0</v>
      </c>
      <c r="AT17" s="826"/>
    </row>
    <row r="18" spans="1:46" ht="24.75" customHeight="1" outlineLevel="1" x14ac:dyDescent="0.3">
      <c r="A18" s="791" t="s">
        <v>382</v>
      </c>
      <c r="B18" s="326"/>
      <c r="C18" s="505"/>
      <c r="D18" s="397"/>
      <c r="E18" s="397"/>
      <c r="F18" s="809">
        <f t="shared" si="0"/>
        <v>0</v>
      </c>
      <c r="G18" s="397"/>
      <c r="H18" s="397"/>
      <c r="I18" s="809">
        <f t="shared" si="1"/>
        <v>0</v>
      </c>
      <c r="J18" s="397"/>
      <c r="K18" s="397"/>
      <c r="L18" s="811">
        <f t="shared" si="2"/>
        <v>0</v>
      </c>
      <c r="M18" s="397"/>
      <c r="N18" s="397"/>
      <c r="O18" s="811">
        <f t="shared" si="3"/>
        <v>0</v>
      </c>
      <c r="P18" s="397"/>
      <c r="Q18" s="397"/>
      <c r="R18" s="812">
        <f t="shared" si="4"/>
        <v>0</v>
      </c>
      <c r="S18" s="444">
        <f t="shared" si="5"/>
        <v>0</v>
      </c>
      <c r="U18" s="92"/>
      <c r="V18" s="397"/>
      <c r="W18" s="397"/>
      <c r="X18" s="445">
        <f t="shared" si="6"/>
        <v>0</v>
      </c>
      <c r="Z18" s="92"/>
      <c r="AA18" s="397"/>
      <c r="AB18" s="397"/>
      <c r="AC18" s="445">
        <f t="shared" si="7"/>
        <v>0</v>
      </c>
      <c r="AE18" s="92"/>
      <c r="AF18" s="397"/>
      <c r="AG18" s="397"/>
      <c r="AH18" s="445">
        <f t="shared" si="8"/>
        <v>0</v>
      </c>
      <c r="AJ18" s="92"/>
      <c r="AK18" s="397"/>
      <c r="AL18" s="397"/>
      <c r="AM18" s="445">
        <f t="shared" si="9"/>
        <v>0</v>
      </c>
      <c r="AO18" s="92"/>
      <c r="AP18" s="397"/>
      <c r="AQ18" s="397"/>
      <c r="AR18" s="445">
        <f t="shared" si="10"/>
        <v>0</v>
      </c>
      <c r="AT18" s="826"/>
    </row>
    <row r="19" spans="1:46" s="1" customFormat="1" ht="93.75" customHeight="1" outlineLevel="1" x14ac:dyDescent="0.3">
      <c r="A19" s="791" t="s">
        <v>383</v>
      </c>
      <c r="B19" s="326"/>
      <c r="C19" s="505"/>
      <c r="D19" s="397"/>
      <c r="E19" s="397"/>
      <c r="F19" s="809">
        <f t="shared" si="0"/>
        <v>0</v>
      </c>
      <c r="G19" s="397"/>
      <c r="H19" s="397"/>
      <c r="I19" s="809">
        <f t="shared" si="1"/>
        <v>0</v>
      </c>
      <c r="J19" s="397"/>
      <c r="K19" s="397"/>
      <c r="L19" s="811">
        <f t="shared" si="2"/>
        <v>0</v>
      </c>
      <c r="M19" s="397"/>
      <c r="N19" s="397"/>
      <c r="O19" s="811">
        <f t="shared" si="3"/>
        <v>0</v>
      </c>
      <c r="P19" s="397"/>
      <c r="Q19" s="397"/>
      <c r="R19" s="812">
        <f t="shared" si="4"/>
        <v>0</v>
      </c>
      <c r="S19" s="444">
        <f t="shared" si="5"/>
        <v>0</v>
      </c>
      <c r="U19" s="92"/>
      <c r="V19" s="397"/>
      <c r="W19" s="397"/>
      <c r="X19" s="445">
        <f t="shared" si="6"/>
        <v>0</v>
      </c>
      <c r="Z19" s="92"/>
      <c r="AA19" s="397"/>
      <c r="AB19" s="397"/>
      <c r="AC19" s="445">
        <f t="shared" si="7"/>
        <v>0</v>
      </c>
      <c r="AE19" s="92"/>
      <c r="AF19" s="397"/>
      <c r="AG19" s="397"/>
      <c r="AH19" s="445">
        <f t="shared" si="8"/>
        <v>0</v>
      </c>
      <c r="AJ19" s="92"/>
      <c r="AK19" s="397"/>
      <c r="AL19" s="397"/>
      <c r="AM19" s="445">
        <f t="shared" si="9"/>
        <v>0</v>
      </c>
      <c r="AO19" s="92"/>
      <c r="AP19" s="397"/>
      <c r="AQ19" s="397"/>
      <c r="AR19" s="445">
        <f t="shared" si="10"/>
        <v>0</v>
      </c>
      <c r="AT19" s="826"/>
    </row>
    <row r="20" spans="1:46" ht="13" outlineLevel="1" x14ac:dyDescent="0.3">
      <c r="A20" s="791" t="s">
        <v>384</v>
      </c>
      <c r="B20" s="326"/>
      <c r="C20" s="505"/>
      <c r="D20" s="397"/>
      <c r="E20" s="397"/>
      <c r="F20" s="809">
        <f t="shared" si="0"/>
        <v>0</v>
      </c>
      <c r="G20" s="397"/>
      <c r="H20" s="397"/>
      <c r="I20" s="809">
        <f t="shared" si="1"/>
        <v>0</v>
      </c>
      <c r="J20" s="397"/>
      <c r="K20" s="397"/>
      <c r="L20" s="811">
        <f t="shared" si="2"/>
        <v>0</v>
      </c>
      <c r="M20" s="397"/>
      <c r="N20" s="397"/>
      <c r="O20" s="811">
        <f t="shared" si="3"/>
        <v>0</v>
      </c>
      <c r="P20" s="397"/>
      <c r="Q20" s="397"/>
      <c r="R20" s="812">
        <f t="shared" si="4"/>
        <v>0</v>
      </c>
      <c r="S20" s="444">
        <f t="shared" si="5"/>
        <v>0</v>
      </c>
      <c r="U20" s="92"/>
      <c r="V20" s="397"/>
      <c r="W20" s="397"/>
      <c r="X20" s="445">
        <f t="shared" si="6"/>
        <v>0</v>
      </c>
      <c r="Z20" s="92"/>
      <c r="AA20" s="397"/>
      <c r="AB20" s="397"/>
      <c r="AC20" s="445">
        <f t="shared" si="7"/>
        <v>0</v>
      </c>
      <c r="AE20" s="92"/>
      <c r="AF20" s="397"/>
      <c r="AG20" s="397"/>
      <c r="AH20" s="445">
        <f t="shared" si="8"/>
        <v>0</v>
      </c>
      <c r="AJ20" s="92"/>
      <c r="AK20" s="397"/>
      <c r="AL20" s="397"/>
      <c r="AM20" s="445">
        <f t="shared" si="9"/>
        <v>0</v>
      </c>
      <c r="AO20" s="92"/>
      <c r="AP20" s="397"/>
      <c r="AQ20" s="397"/>
      <c r="AR20" s="445">
        <f t="shared" si="10"/>
        <v>0</v>
      </c>
      <c r="AT20" s="826"/>
    </row>
    <row r="21" spans="1:46" s="329" customFormat="1" ht="13" outlineLevel="1" x14ac:dyDescent="0.3">
      <c r="A21" s="791" t="s">
        <v>385</v>
      </c>
      <c r="B21" s="326"/>
      <c r="C21" s="505"/>
      <c r="D21" s="397"/>
      <c r="E21" s="397"/>
      <c r="F21" s="809">
        <f t="shared" si="0"/>
        <v>0</v>
      </c>
      <c r="G21" s="397"/>
      <c r="H21" s="397"/>
      <c r="I21" s="809">
        <f t="shared" si="1"/>
        <v>0</v>
      </c>
      <c r="J21" s="397"/>
      <c r="K21" s="397"/>
      <c r="L21" s="811">
        <f t="shared" si="2"/>
        <v>0</v>
      </c>
      <c r="M21" s="397"/>
      <c r="N21" s="397"/>
      <c r="O21" s="811">
        <f t="shared" si="3"/>
        <v>0</v>
      </c>
      <c r="P21" s="397"/>
      <c r="Q21" s="397"/>
      <c r="R21" s="812">
        <f t="shared" si="4"/>
        <v>0</v>
      </c>
      <c r="S21" s="444">
        <f t="shared" si="5"/>
        <v>0</v>
      </c>
      <c r="U21" s="93"/>
      <c r="V21" s="397"/>
      <c r="W21" s="397"/>
      <c r="X21" s="445">
        <f t="shared" si="6"/>
        <v>0</v>
      </c>
      <c r="Z21" s="93"/>
      <c r="AA21" s="397"/>
      <c r="AB21" s="397"/>
      <c r="AC21" s="445">
        <f t="shared" si="7"/>
        <v>0</v>
      </c>
      <c r="AE21" s="93"/>
      <c r="AF21" s="397"/>
      <c r="AG21" s="397"/>
      <c r="AH21" s="445">
        <f t="shared" si="8"/>
        <v>0</v>
      </c>
      <c r="AJ21" s="93"/>
      <c r="AK21" s="397"/>
      <c r="AL21" s="397"/>
      <c r="AM21" s="445">
        <f t="shared" si="9"/>
        <v>0</v>
      </c>
      <c r="AO21" s="93"/>
      <c r="AP21" s="397"/>
      <c r="AQ21" s="397"/>
      <c r="AR21" s="445">
        <f t="shared" si="10"/>
        <v>0</v>
      </c>
      <c r="AT21" s="826"/>
    </row>
    <row r="22" spans="1:46" ht="13" outlineLevel="1" x14ac:dyDescent="0.3">
      <c r="A22" s="791" t="s">
        <v>386</v>
      </c>
      <c r="B22" s="326"/>
      <c r="C22" s="505"/>
      <c r="D22" s="397"/>
      <c r="E22" s="397"/>
      <c r="F22" s="809">
        <f t="shared" si="0"/>
        <v>0</v>
      </c>
      <c r="G22" s="397"/>
      <c r="H22" s="397"/>
      <c r="I22" s="809">
        <f t="shared" si="1"/>
        <v>0</v>
      </c>
      <c r="J22" s="397"/>
      <c r="K22" s="397"/>
      <c r="L22" s="811">
        <f t="shared" si="2"/>
        <v>0</v>
      </c>
      <c r="M22" s="397"/>
      <c r="N22" s="397"/>
      <c r="O22" s="811">
        <f t="shared" si="3"/>
        <v>0</v>
      </c>
      <c r="P22" s="397"/>
      <c r="Q22" s="397"/>
      <c r="R22" s="812">
        <f t="shared" si="4"/>
        <v>0</v>
      </c>
      <c r="S22" s="444">
        <f t="shared" si="5"/>
        <v>0</v>
      </c>
      <c r="U22" s="92"/>
      <c r="V22" s="397"/>
      <c r="W22" s="397"/>
      <c r="X22" s="445">
        <f t="shared" si="6"/>
        <v>0</v>
      </c>
      <c r="Z22" s="92"/>
      <c r="AA22" s="397"/>
      <c r="AB22" s="397"/>
      <c r="AC22" s="445">
        <f t="shared" si="7"/>
        <v>0</v>
      </c>
      <c r="AE22" s="92"/>
      <c r="AF22" s="397"/>
      <c r="AG22" s="397"/>
      <c r="AH22" s="445">
        <f t="shared" si="8"/>
        <v>0</v>
      </c>
      <c r="AJ22" s="92"/>
      <c r="AK22" s="397"/>
      <c r="AL22" s="397"/>
      <c r="AM22" s="445">
        <f t="shared" si="9"/>
        <v>0</v>
      </c>
      <c r="AO22" s="92"/>
      <c r="AP22" s="397"/>
      <c r="AQ22" s="397"/>
      <c r="AR22" s="445">
        <f t="shared" si="10"/>
        <v>0</v>
      </c>
      <c r="AT22" s="826"/>
    </row>
    <row r="23" spans="1:46" ht="13" outlineLevel="1" x14ac:dyDescent="0.3">
      <c r="A23" s="791" t="s">
        <v>379</v>
      </c>
      <c r="B23" s="326"/>
      <c r="C23" s="505"/>
      <c r="D23" s="397"/>
      <c r="E23" s="397"/>
      <c r="F23" s="809">
        <f t="shared" si="0"/>
        <v>0</v>
      </c>
      <c r="G23" s="397"/>
      <c r="H23" s="397"/>
      <c r="I23" s="809">
        <f t="shared" si="1"/>
        <v>0</v>
      </c>
      <c r="J23" s="397"/>
      <c r="K23" s="397"/>
      <c r="L23" s="811">
        <f t="shared" si="2"/>
        <v>0</v>
      </c>
      <c r="M23" s="397"/>
      <c r="N23" s="397"/>
      <c r="O23" s="811">
        <f t="shared" si="3"/>
        <v>0</v>
      </c>
      <c r="P23" s="397"/>
      <c r="Q23" s="397"/>
      <c r="R23" s="812">
        <f t="shared" si="4"/>
        <v>0</v>
      </c>
      <c r="S23" s="444">
        <f t="shared" si="5"/>
        <v>0</v>
      </c>
      <c r="U23" s="92"/>
      <c r="V23" s="397"/>
      <c r="W23" s="397"/>
      <c r="X23" s="445">
        <f t="shared" si="6"/>
        <v>0</v>
      </c>
      <c r="Z23" s="92"/>
      <c r="AA23" s="397"/>
      <c r="AB23" s="397"/>
      <c r="AC23" s="445">
        <f t="shared" si="7"/>
        <v>0</v>
      </c>
      <c r="AE23" s="92"/>
      <c r="AF23" s="397"/>
      <c r="AG23" s="397"/>
      <c r="AH23" s="445">
        <f t="shared" si="8"/>
        <v>0</v>
      </c>
      <c r="AJ23" s="92"/>
      <c r="AK23" s="397"/>
      <c r="AL23" s="397"/>
      <c r="AM23" s="445">
        <f t="shared" si="9"/>
        <v>0</v>
      </c>
      <c r="AO23" s="92"/>
      <c r="AP23" s="397"/>
      <c r="AQ23" s="397"/>
      <c r="AR23" s="445">
        <f t="shared" si="10"/>
        <v>0</v>
      </c>
      <c r="AT23" s="826"/>
    </row>
    <row r="24" spans="1:46" ht="23.5" outlineLevel="1" x14ac:dyDescent="0.3">
      <c r="A24" s="326" t="s">
        <v>387</v>
      </c>
      <c r="B24" s="326"/>
      <c r="C24" s="505"/>
      <c r="D24" s="397"/>
      <c r="E24" s="397"/>
      <c r="F24" s="809">
        <f t="shared" si="0"/>
        <v>0</v>
      </c>
      <c r="G24" s="397"/>
      <c r="H24" s="397"/>
      <c r="I24" s="809">
        <f t="shared" si="1"/>
        <v>0</v>
      </c>
      <c r="J24" s="397"/>
      <c r="K24" s="397"/>
      <c r="L24" s="811">
        <f t="shared" si="2"/>
        <v>0</v>
      </c>
      <c r="M24" s="397"/>
      <c r="N24" s="397"/>
      <c r="O24" s="811">
        <f t="shared" si="3"/>
        <v>0</v>
      </c>
      <c r="P24" s="397"/>
      <c r="Q24" s="397"/>
      <c r="R24" s="812">
        <f t="shared" si="4"/>
        <v>0</v>
      </c>
      <c r="S24" s="444">
        <f t="shared" si="5"/>
        <v>0</v>
      </c>
      <c r="U24" s="92"/>
      <c r="V24" s="397"/>
      <c r="W24" s="397"/>
      <c r="X24" s="445">
        <f t="shared" si="6"/>
        <v>0</v>
      </c>
      <c r="Z24" s="92"/>
      <c r="AA24" s="397"/>
      <c r="AB24" s="397"/>
      <c r="AC24" s="445">
        <f t="shared" si="7"/>
        <v>0</v>
      </c>
      <c r="AE24" s="92"/>
      <c r="AF24" s="397"/>
      <c r="AG24" s="397"/>
      <c r="AH24" s="445">
        <f t="shared" si="8"/>
        <v>0</v>
      </c>
      <c r="AJ24" s="92"/>
      <c r="AK24" s="397"/>
      <c r="AL24" s="397"/>
      <c r="AM24" s="445">
        <f t="shared" si="9"/>
        <v>0</v>
      </c>
      <c r="AO24" s="92"/>
      <c r="AP24" s="397"/>
      <c r="AQ24" s="397"/>
      <c r="AR24" s="445">
        <f t="shared" si="10"/>
        <v>0</v>
      </c>
      <c r="AT24" s="826"/>
    </row>
    <row r="25" spans="1:46" ht="23.5" outlineLevel="1" x14ac:dyDescent="0.3">
      <c r="A25" s="326" t="s">
        <v>387</v>
      </c>
      <c r="B25" s="326"/>
      <c r="C25" s="505"/>
      <c r="D25" s="397"/>
      <c r="E25" s="397"/>
      <c r="F25" s="809">
        <f t="shared" si="0"/>
        <v>0</v>
      </c>
      <c r="G25" s="397"/>
      <c r="H25" s="397"/>
      <c r="I25" s="809">
        <f t="shared" si="1"/>
        <v>0</v>
      </c>
      <c r="J25" s="397"/>
      <c r="K25" s="397"/>
      <c r="L25" s="811">
        <f t="shared" si="2"/>
        <v>0</v>
      </c>
      <c r="M25" s="397"/>
      <c r="N25" s="397"/>
      <c r="O25" s="811">
        <f t="shared" si="3"/>
        <v>0</v>
      </c>
      <c r="P25" s="397"/>
      <c r="Q25" s="397"/>
      <c r="R25" s="812">
        <f t="shared" si="4"/>
        <v>0</v>
      </c>
      <c r="S25" s="444">
        <f t="shared" si="5"/>
        <v>0</v>
      </c>
      <c r="U25" s="92"/>
      <c r="V25" s="397"/>
      <c r="W25" s="397"/>
      <c r="X25" s="445">
        <f t="shared" si="6"/>
        <v>0</v>
      </c>
      <c r="Z25" s="92"/>
      <c r="AA25" s="397"/>
      <c r="AB25" s="397"/>
      <c r="AC25" s="445">
        <f t="shared" si="7"/>
        <v>0</v>
      </c>
      <c r="AE25" s="92"/>
      <c r="AF25" s="397"/>
      <c r="AG25" s="397"/>
      <c r="AH25" s="445">
        <f t="shared" si="8"/>
        <v>0</v>
      </c>
      <c r="AJ25" s="92"/>
      <c r="AK25" s="397"/>
      <c r="AL25" s="397"/>
      <c r="AM25" s="445">
        <f t="shared" si="9"/>
        <v>0</v>
      </c>
      <c r="AO25" s="92"/>
      <c r="AP25" s="397"/>
      <c r="AQ25" s="397"/>
      <c r="AR25" s="445">
        <f t="shared" si="10"/>
        <v>0</v>
      </c>
      <c r="AT25" s="826"/>
    </row>
    <row r="26" spans="1:46" ht="23.5" outlineLevel="1" x14ac:dyDescent="0.3">
      <c r="A26" s="326" t="s">
        <v>387</v>
      </c>
      <c r="B26" s="326"/>
      <c r="C26" s="505"/>
      <c r="D26" s="397"/>
      <c r="E26" s="397"/>
      <c r="F26" s="809">
        <f t="shared" si="0"/>
        <v>0</v>
      </c>
      <c r="G26" s="397"/>
      <c r="H26" s="397"/>
      <c r="I26" s="809">
        <f t="shared" si="1"/>
        <v>0</v>
      </c>
      <c r="J26" s="397"/>
      <c r="K26" s="397"/>
      <c r="L26" s="811">
        <f t="shared" si="2"/>
        <v>0</v>
      </c>
      <c r="M26" s="397"/>
      <c r="N26" s="397"/>
      <c r="O26" s="811">
        <f t="shared" si="3"/>
        <v>0</v>
      </c>
      <c r="P26" s="397"/>
      <c r="Q26" s="397"/>
      <c r="R26" s="812">
        <f t="shared" si="4"/>
        <v>0</v>
      </c>
      <c r="S26" s="444">
        <f t="shared" si="5"/>
        <v>0</v>
      </c>
      <c r="U26" s="92"/>
      <c r="V26" s="397"/>
      <c r="W26" s="397"/>
      <c r="X26" s="445">
        <f t="shared" si="6"/>
        <v>0</v>
      </c>
      <c r="Z26" s="92"/>
      <c r="AA26" s="397"/>
      <c r="AB26" s="397"/>
      <c r="AC26" s="445">
        <f t="shared" si="7"/>
        <v>0</v>
      </c>
      <c r="AE26" s="92"/>
      <c r="AF26" s="397"/>
      <c r="AG26" s="397"/>
      <c r="AH26" s="445">
        <f t="shared" si="8"/>
        <v>0</v>
      </c>
      <c r="AJ26" s="92"/>
      <c r="AK26" s="397"/>
      <c r="AL26" s="397"/>
      <c r="AM26" s="445">
        <f t="shared" si="9"/>
        <v>0</v>
      </c>
      <c r="AO26" s="92"/>
      <c r="AP26" s="397"/>
      <c r="AQ26" s="397"/>
      <c r="AR26" s="445">
        <f t="shared" si="10"/>
        <v>0</v>
      </c>
      <c r="AT26" s="826"/>
    </row>
    <row r="27" spans="1:46" ht="23.5" outlineLevel="1" x14ac:dyDescent="0.3">
      <c r="A27" s="326" t="s">
        <v>387</v>
      </c>
      <c r="B27" s="326"/>
      <c r="C27" s="505"/>
      <c r="D27" s="397"/>
      <c r="E27" s="397"/>
      <c r="F27" s="809">
        <f t="shared" si="0"/>
        <v>0</v>
      </c>
      <c r="G27" s="397"/>
      <c r="H27" s="397"/>
      <c r="I27" s="809">
        <f t="shared" si="1"/>
        <v>0</v>
      </c>
      <c r="J27" s="397"/>
      <c r="K27" s="397"/>
      <c r="L27" s="811">
        <f t="shared" si="2"/>
        <v>0</v>
      </c>
      <c r="M27" s="397"/>
      <c r="N27" s="397"/>
      <c r="O27" s="811">
        <f t="shared" si="3"/>
        <v>0</v>
      </c>
      <c r="P27" s="397"/>
      <c r="Q27" s="397"/>
      <c r="R27" s="812">
        <f t="shared" si="4"/>
        <v>0</v>
      </c>
      <c r="S27" s="444">
        <f t="shared" si="5"/>
        <v>0</v>
      </c>
      <c r="U27" s="92"/>
      <c r="V27" s="397"/>
      <c r="W27" s="397"/>
      <c r="X27" s="445">
        <f t="shared" si="6"/>
        <v>0</v>
      </c>
      <c r="Z27" s="92"/>
      <c r="AA27" s="397"/>
      <c r="AB27" s="397"/>
      <c r="AC27" s="445">
        <f t="shared" si="7"/>
        <v>0</v>
      </c>
      <c r="AE27" s="92"/>
      <c r="AF27" s="397"/>
      <c r="AG27" s="397"/>
      <c r="AH27" s="445">
        <f t="shared" si="8"/>
        <v>0</v>
      </c>
      <c r="AJ27" s="92"/>
      <c r="AK27" s="397"/>
      <c r="AL27" s="397"/>
      <c r="AM27" s="445">
        <f t="shared" si="9"/>
        <v>0</v>
      </c>
      <c r="AO27" s="92"/>
      <c r="AP27" s="397"/>
      <c r="AQ27" s="397"/>
      <c r="AR27" s="445">
        <f t="shared" si="10"/>
        <v>0</v>
      </c>
      <c r="AT27" s="826"/>
    </row>
    <row r="28" spans="1:46" ht="13" outlineLevel="1" x14ac:dyDescent="0.3">
      <c r="A28" s="326"/>
      <c r="B28" s="326"/>
      <c r="C28" s="505"/>
      <c r="D28" s="397"/>
      <c r="E28" s="397"/>
      <c r="F28" s="809">
        <f t="shared" si="0"/>
        <v>0</v>
      </c>
      <c r="G28" s="397"/>
      <c r="H28" s="397"/>
      <c r="I28" s="809">
        <f t="shared" si="1"/>
        <v>0</v>
      </c>
      <c r="J28" s="397"/>
      <c r="K28" s="397"/>
      <c r="L28" s="811">
        <f t="shared" si="2"/>
        <v>0</v>
      </c>
      <c r="M28" s="397"/>
      <c r="N28" s="397"/>
      <c r="O28" s="811">
        <f t="shared" si="3"/>
        <v>0</v>
      </c>
      <c r="P28" s="397"/>
      <c r="Q28" s="397"/>
      <c r="R28" s="812">
        <f t="shared" si="4"/>
        <v>0</v>
      </c>
      <c r="S28" s="444">
        <f t="shared" si="5"/>
        <v>0</v>
      </c>
      <c r="U28" s="92"/>
      <c r="V28" s="397"/>
      <c r="W28" s="397"/>
      <c r="X28" s="445">
        <f t="shared" si="6"/>
        <v>0</v>
      </c>
      <c r="Z28" s="92"/>
      <c r="AA28" s="397"/>
      <c r="AB28" s="397"/>
      <c r="AC28" s="445">
        <f t="shared" si="7"/>
        <v>0</v>
      </c>
      <c r="AE28" s="92"/>
      <c r="AF28" s="397"/>
      <c r="AG28" s="397"/>
      <c r="AH28" s="445">
        <f t="shared" si="8"/>
        <v>0</v>
      </c>
      <c r="AJ28" s="92"/>
      <c r="AK28" s="397"/>
      <c r="AL28" s="397"/>
      <c r="AM28" s="445">
        <f t="shared" si="9"/>
        <v>0</v>
      </c>
      <c r="AO28" s="92"/>
      <c r="AP28" s="397"/>
      <c r="AQ28" s="397"/>
      <c r="AR28" s="445">
        <f t="shared" si="10"/>
        <v>0</v>
      </c>
      <c r="AT28" s="826"/>
    </row>
    <row r="29" spans="1:46" ht="13" outlineLevel="1" x14ac:dyDescent="0.3">
      <c r="A29" s="326"/>
      <c r="B29" s="326"/>
      <c r="C29" s="505"/>
      <c r="D29" s="397"/>
      <c r="E29" s="397"/>
      <c r="F29" s="809">
        <f t="shared" si="0"/>
        <v>0</v>
      </c>
      <c r="G29" s="397"/>
      <c r="H29" s="397"/>
      <c r="I29" s="809">
        <f t="shared" si="1"/>
        <v>0</v>
      </c>
      <c r="J29" s="397"/>
      <c r="K29" s="397"/>
      <c r="L29" s="811">
        <f t="shared" si="2"/>
        <v>0</v>
      </c>
      <c r="M29" s="397"/>
      <c r="N29" s="397"/>
      <c r="O29" s="811">
        <f t="shared" si="3"/>
        <v>0</v>
      </c>
      <c r="P29" s="397"/>
      <c r="Q29" s="397"/>
      <c r="R29" s="812">
        <f t="shared" si="4"/>
        <v>0</v>
      </c>
      <c r="S29" s="444">
        <f t="shared" si="5"/>
        <v>0</v>
      </c>
      <c r="U29" s="92"/>
      <c r="V29" s="397"/>
      <c r="W29" s="397"/>
      <c r="X29" s="445">
        <f t="shared" si="6"/>
        <v>0</v>
      </c>
      <c r="Z29" s="92"/>
      <c r="AA29" s="397"/>
      <c r="AB29" s="397"/>
      <c r="AC29" s="445">
        <f t="shared" si="7"/>
        <v>0</v>
      </c>
      <c r="AE29" s="92"/>
      <c r="AF29" s="397"/>
      <c r="AG29" s="397"/>
      <c r="AH29" s="445">
        <f t="shared" si="8"/>
        <v>0</v>
      </c>
      <c r="AJ29" s="92"/>
      <c r="AK29" s="397"/>
      <c r="AL29" s="397"/>
      <c r="AM29" s="445">
        <f t="shared" si="9"/>
        <v>0</v>
      </c>
      <c r="AO29" s="92"/>
      <c r="AP29" s="397"/>
      <c r="AQ29" s="397"/>
      <c r="AR29" s="445">
        <f t="shared" si="10"/>
        <v>0</v>
      </c>
      <c r="AT29" s="826"/>
    </row>
    <row r="30" spans="1:46" ht="13" outlineLevel="1" x14ac:dyDescent="0.3">
      <c r="A30" s="295"/>
      <c r="B30" s="378"/>
      <c r="C30" s="505"/>
      <c r="D30" s="397"/>
      <c r="E30" s="397"/>
      <c r="F30" s="809">
        <f t="shared" si="0"/>
        <v>0</v>
      </c>
      <c r="G30" s="397"/>
      <c r="H30" s="397"/>
      <c r="I30" s="809">
        <f t="shared" si="1"/>
        <v>0</v>
      </c>
      <c r="J30" s="397"/>
      <c r="K30" s="397"/>
      <c r="L30" s="811">
        <f t="shared" si="2"/>
        <v>0</v>
      </c>
      <c r="M30" s="397"/>
      <c r="N30" s="397"/>
      <c r="O30" s="811">
        <f t="shared" si="3"/>
        <v>0</v>
      </c>
      <c r="P30" s="397"/>
      <c r="Q30" s="397"/>
      <c r="R30" s="812">
        <f t="shared" si="4"/>
        <v>0</v>
      </c>
      <c r="S30" s="444">
        <f t="shared" si="5"/>
        <v>0</v>
      </c>
      <c r="U30" s="92"/>
      <c r="V30" s="397"/>
      <c r="W30" s="397"/>
      <c r="X30" s="445">
        <f t="shared" si="6"/>
        <v>0</v>
      </c>
      <c r="Z30" s="92"/>
      <c r="AA30" s="397"/>
      <c r="AB30" s="397"/>
      <c r="AC30" s="445">
        <f t="shared" si="7"/>
        <v>0</v>
      </c>
      <c r="AE30" s="92"/>
      <c r="AF30" s="397"/>
      <c r="AG30" s="397"/>
      <c r="AH30" s="445">
        <f t="shared" si="8"/>
        <v>0</v>
      </c>
      <c r="AJ30" s="92"/>
      <c r="AK30" s="397"/>
      <c r="AL30" s="397"/>
      <c r="AM30" s="445">
        <f t="shared" si="9"/>
        <v>0</v>
      </c>
      <c r="AO30" s="92"/>
      <c r="AP30" s="397"/>
      <c r="AQ30" s="397"/>
      <c r="AR30" s="445">
        <f t="shared" si="10"/>
        <v>0</v>
      </c>
      <c r="AT30" s="826"/>
    </row>
    <row r="31" spans="1:46" ht="13.5" thickBot="1" x14ac:dyDescent="0.35">
      <c r="A31" s="813" t="s">
        <v>388</v>
      </c>
      <c r="B31" s="814"/>
      <c r="C31" s="814"/>
      <c r="D31" s="813"/>
      <c r="E31" s="813"/>
      <c r="F31" s="815">
        <f t="shared" ref="F31:S31" si="11">SUM(F13:F30)</f>
        <v>0</v>
      </c>
      <c r="G31" s="815"/>
      <c r="H31" s="815"/>
      <c r="I31" s="815">
        <f t="shared" si="11"/>
        <v>0</v>
      </c>
      <c r="J31" s="815"/>
      <c r="K31" s="815"/>
      <c r="L31" s="815">
        <f t="shared" si="11"/>
        <v>0</v>
      </c>
      <c r="M31" s="815"/>
      <c r="N31" s="815"/>
      <c r="O31" s="815">
        <f t="shared" si="11"/>
        <v>0</v>
      </c>
      <c r="P31" s="815"/>
      <c r="Q31" s="815"/>
      <c r="R31" s="815">
        <f t="shared" si="11"/>
        <v>0</v>
      </c>
      <c r="S31" s="816">
        <f t="shared" si="11"/>
        <v>0</v>
      </c>
      <c r="U31" s="815"/>
      <c r="V31" s="815"/>
      <c r="W31" s="815"/>
      <c r="X31" s="815">
        <f>SUM(X13:X30)</f>
        <v>0</v>
      </c>
      <c r="Z31" s="815">
        <f>SUM(Z13:Z30)</f>
        <v>0</v>
      </c>
      <c r="AA31" s="815">
        <f>SUM(AA13:AA30)</f>
        <v>0</v>
      </c>
      <c r="AB31" s="815">
        <f>SUM(AB13:AB30)</f>
        <v>0</v>
      </c>
      <c r="AC31" s="815">
        <f>SUM(AC13:AC30)</f>
        <v>0</v>
      </c>
      <c r="AE31" s="815">
        <f>SUM(AE13:AE30)</f>
        <v>0</v>
      </c>
      <c r="AF31" s="815">
        <f>SUM(AF13:AF30)</f>
        <v>0</v>
      </c>
      <c r="AG31" s="815">
        <f>SUM(AG13:AG30)</f>
        <v>0</v>
      </c>
      <c r="AH31" s="815">
        <f>SUM(AH13:AH30)</f>
        <v>0</v>
      </c>
      <c r="AJ31" s="815">
        <f>SUM(AJ13:AJ30)</f>
        <v>0</v>
      </c>
      <c r="AK31" s="815">
        <f>SUM(AK13:AK30)</f>
        <v>0</v>
      </c>
      <c r="AL31" s="815">
        <f>SUM(AL13:AL30)</f>
        <v>0</v>
      </c>
      <c r="AM31" s="815">
        <f>SUM(AM13:AM30)</f>
        <v>0</v>
      </c>
      <c r="AO31" s="815">
        <f>SUM(AO13:AO30)</f>
        <v>0</v>
      </c>
      <c r="AP31" s="815">
        <f>SUM(AP13:AP30)</f>
        <v>0</v>
      </c>
      <c r="AQ31" s="815">
        <f>SUM(AQ13:AQ30)</f>
        <v>0</v>
      </c>
      <c r="AR31" s="815">
        <f>SUM(AR13:AR30)</f>
        <v>0</v>
      </c>
      <c r="AT31" s="815">
        <f>SUM(AT13:AT30)</f>
        <v>0</v>
      </c>
    </row>
    <row r="33" spans="1:46" ht="13" x14ac:dyDescent="0.3">
      <c r="E33" s="804" t="s">
        <v>389</v>
      </c>
      <c r="F33" s="432">
        <f ca="1">'Digni LTB 2022- 2026'!C38</f>
        <v>0</v>
      </c>
      <c r="G33" s="432"/>
      <c r="H33" s="432"/>
      <c r="I33" s="432">
        <f ca="1">'Digni LTB 2022- 2026'!D38</f>
        <v>0</v>
      </c>
      <c r="J33" s="432"/>
      <c r="K33" s="432"/>
      <c r="L33" s="432">
        <f ca="1">'Digni LTB 2022- 2026'!E38</f>
        <v>0</v>
      </c>
      <c r="M33" s="432"/>
      <c r="N33" s="432"/>
      <c r="O33" s="432">
        <f ca="1">'Digni LTB 2022- 2026'!F38</f>
        <v>0</v>
      </c>
      <c r="P33" s="432"/>
      <c r="Q33" s="432"/>
      <c r="R33" s="432">
        <f ca="1">'Digni LTB 2022- 2026'!G38</f>
        <v>0</v>
      </c>
      <c r="S33" s="432">
        <f ca="1">'Digni LTB 2022- 2026'!H38</f>
        <v>0</v>
      </c>
      <c r="T33" s="2" t="s">
        <v>390</v>
      </c>
      <c r="X33">
        <f>'Digni budget &amp; accounts 2022'!F39</f>
        <v>0</v>
      </c>
      <c r="AC33" s="432">
        <f>'Digni budget &amp; accounts 2022'!M39</f>
        <v>0</v>
      </c>
      <c r="AH33" s="432">
        <f>'Digni budget &amp; accounts 2022'!I39</f>
        <v>0</v>
      </c>
      <c r="AM33" s="432">
        <f>'Digni budget &amp; accounts 2022'!Q39</f>
        <v>0</v>
      </c>
      <c r="AR33" s="432">
        <f>'Digni budget &amp; accounts 2022'!T39</f>
        <v>0</v>
      </c>
      <c r="AT33" s="432">
        <f>'Digni budget &amp; accounts 2022'!X39</f>
        <v>0</v>
      </c>
    </row>
    <row r="34" spans="1:46" ht="13" x14ac:dyDescent="0.3">
      <c r="E34" s="804" t="s">
        <v>391</v>
      </c>
      <c r="F34" s="391">
        <f ca="1">F33-F31</f>
        <v>0</v>
      </c>
      <c r="G34" s="391"/>
      <c r="H34" s="391"/>
      <c r="I34" s="391">
        <f t="shared" ref="I34:S34" ca="1" si="12">I33-I31</f>
        <v>0</v>
      </c>
      <c r="J34" s="391"/>
      <c r="K34" s="391"/>
      <c r="L34" s="391">
        <f t="shared" ca="1" si="12"/>
        <v>0</v>
      </c>
      <c r="M34" s="391"/>
      <c r="N34" s="391"/>
      <c r="O34" s="391">
        <f t="shared" ca="1" si="12"/>
        <v>0</v>
      </c>
      <c r="P34" s="391"/>
      <c r="Q34" s="391"/>
      <c r="R34" s="391">
        <f t="shared" ca="1" si="12"/>
        <v>0</v>
      </c>
      <c r="S34" s="391">
        <f t="shared" ca="1" si="12"/>
        <v>0</v>
      </c>
      <c r="X34" s="391">
        <f>X33-X31</f>
        <v>0</v>
      </c>
      <c r="AC34" s="391">
        <f>AC33-AC31</f>
        <v>0</v>
      </c>
      <c r="AH34" s="391">
        <f>AH33-AH31</f>
        <v>0</v>
      </c>
      <c r="AM34" s="391">
        <f>AM33-AM31</f>
        <v>0</v>
      </c>
      <c r="AR34" s="391">
        <f>AR33-AR31</f>
        <v>0</v>
      </c>
      <c r="AT34" s="391">
        <f>AT33-AT31</f>
        <v>0</v>
      </c>
    </row>
    <row r="35" spans="1:46" ht="13" thickBot="1" x14ac:dyDescent="0.3"/>
    <row r="36" spans="1:46" ht="13" x14ac:dyDescent="0.3">
      <c r="B36" s="1000" t="s">
        <v>365</v>
      </c>
      <c r="C36" s="1001"/>
      <c r="D36" s="1001"/>
      <c r="E36" s="1002"/>
      <c r="F36" s="590">
        <v>2022</v>
      </c>
      <c r="G36" s="1003">
        <v>2023</v>
      </c>
      <c r="H36" s="1004"/>
      <c r="I36" s="1005"/>
      <c r="J36" s="1003">
        <v>2024</v>
      </c>
      <c r="K36" s="1004"/>
      <c r="L36" s="1005">
        <v>2024</v>
      </c>
      <c r="M36" s="1003">
        <v>2025</v>
      </c>
      <c r="N36" s="1004"/>
      <c r="O36" s="1005">
        <v>2025</v>
      </c>
      <c r="P36" s="1003">
        <v>2026</v>
      </c>
      <c r="Q36" s="1004"/>
      <c r="R36" s="1005">
        <v>2026</v>
      </c>
      <c r="S36" s="817" t="s">
        <v>366</v>
      </c>
      <c r="U36" s="994" t="s">
        <v>367</v>
      </c>
      <c r="V36" s="995"/>
      <c r="W36" s="996"/>
      <c r="X36" s="436">
        <f>B30</f>
        <v>0</v>
      </c>
      <c r="Z36" s="997" t="s">
        <v>368</v>
      </c>
      <c r="AA36" s="998"/>
      <c r="AB36" s="999"/>
      <c r="AC36" s="436">
        <f>B30</f>
        <v>0</v>
      </c>
      <c r="AE36" s="982" t="s">
        <v>369</v>
      </c>
      <c r="AF36" s="983"/>
      <c r="AG36" s="984"/>
      <c r="AH36" s="436">
        <f>G30</f>
        <v>0</v>
      </c>
      <c r="AJ36" s="985" t="s">
        <v>370</v>
      </c>
      <c r="AK36" s="986"/>
      <c r="AL36" s="987"/>
      <c r="AM36" s="436">
        <f>L30</f>
        <v>0</v>
      </c>
      <c r="AO36" s="988" t="s">
        <v>371</v>
      </c>
      <c r="AP36" s="989"/>
      <c r="AQ36" s="990"/>
      <c r="AR36" s="436">
        <f>Q30</f>
        <v>0</v>
      </c>
      <c r="AT36" s="436" t="s">
        <v>392</v>
      </c>
    </row>
    <row r="37" spans="1:46" ht="42.75" customHeight="1" x14ac:dyDescent="0.3">
      <c r="A37" s="818" t="s">
        <v>393</v>
      </c>
      <c r="B37" s="807" t="s">
        <v>137</v>
      </c>
      <c r="C37" s="808" t="s">
        <v>138</v>
      </c>
      <c r="D37" s="819" t="s">
        <v>372</v>
      </c>
      <c r="E37" s="819" t="s">
        <v>373</v>
      </c>
      <c r="F37" s="439" t="s">
        <v>374</v>
      </c>
      <c r="G37" s="439" t="s">
        <v>372</v>
      </c>
      <c r="H37" s="439" t="s">
        <v>373</v>
      </c>
      <c r="I37" s="440" t="s">
        <v>374</v>
      </c>
      <c r="J37" s="439" t="s">
        <v>372</v>
      </c>
      <c r="K37" s="439" t="s">
        <v>373</v>
      </c>
      <c r="L37" s="440" t="s">
        <v>374</v>
      </c>
      <c r="M37" s="439" t="s">
        <v>372</v>
      </c>
      <c r="N37" s="439" t="s">
        <v>373</v>
      </c>
      <c r="O37" s="440" t="s">
        <v>374</v>
      </c>
      <c r="P37" s="439" t="s">
        <v>372</v>
      </c>
      <c r="Q37" s="439" t="s">
        <v>373</v>
      </c>
      <c r="R37" s="440" t="s">
        <v>374</v>
      </c>
      <c r="S37" s="820" t="s">
        <v>375</v>
      </c>
      <c r="U37" s="821" t="s">
        <v>376</v>
      </c>
      <c r="V37" s="821" t="s">
        <v>372</v>
      </c>
      <c r="W37" s="821" t="s">
        <v>373</v>
      </c>
      <c r="X37" s="822" t="s">
        <v>374</v>
      </c>
      <c r="Z37" s="821" t="s">
        <v>376</v>
      </c>
      <c r="AA37" s="821" t="s">
        <v>372</v>
      </c>
      <c r="AB37" s="821" t="s">
        <v>373</v>
      </c>
      <c r="AC37" s="822" t="s">
        <v>374</v>
      </c>
      <c r="AE37" s="821" t="s">
        <v>376</v>
      </c>
      <c r="AF37" s="821" t="s">
        <v>372</v>
      </c>
      <c r="AG37" s="821" t="s">
        <v>373</v>
      </c>
      <c r="AH37" s="822" t="s">
        <v>374</v>
      </c>
      <c r="AJ37" s="821" t="s">
        <v>376</v>
      </c>
      <c r="AK37" s="821" t="s">
        <v>372</v>
      </c>
      <c r="AL37" s="821" t="s">
        <v>373</v>
      </c>
      <c r="AM37" s="822" t="s">
        <v>374</v>
      </c>
      <c r="AO37" s="821" t="s">
        <v>376</v>
      </c>
      <c r="AP37" s="821" t="s">
        <v>372</v>
      </c>
      <c r="AQ37" s="821" t="s">
        <v>373</v>
      </c>
      <c r="AR37" s="822" t="s">
        <v>374</v>
      </c>
      <c r="AT37" s="822" t="s">
        <v>374</v>
      </c>
    </row>
    <row r="38" spans="1:46" ht="13" outlineLevel="1" x14ac:dyDescent="0.3">
      <c r="A38" s="870" t="s">
        <v>394</v>
      </c>
      <c r="B38" s="691"/>
      <c r="C38" s="691"/>
      <c r="D38" s="397"/>
      <c r="E38" s="397"/>
      <c r="F38" s="442">
        <f t="shared" ref="F38:F42" si="13">D38*E38</f>
        <v>0</v>
      </c>
      <c r="G38" s="397"/>
      <c r="H38" s="397"/>
      <c r="I38" s="442">
        <f t="shared" ref="I38:I42" si="14">G38*H38</f>
        <v>0</v>
      </c>
      <c r="J38" s="397"/>
      <c r="K38" s="397"/>
      <c r="L38" s="442">
        <f t="shared" ref="L38:L42" si="15">J38*K38</f>
        <v>0</v>
      </c>
      <c r="M38" s="397"/>
      <c r="N38" s="397"/>
      <c r="O38" s="442">
        <f t="shared" ref="O38:O42" si="16">M38*N38</f>
        <v>0</v>
      </c>
      <c r="P38" s="397"/>
      <c r="Q38" s="397"/>
      <c r="R38" s="443">
        <f t="shared" ref="R38:R42" si="17">P38*Q38</f>
        <v>0</v>
      </c>
      <c r="S38" s="695">
        <f t="shared" ref="S38:S42" si="18">F38+I38+L38+O38+R38</f>
        <v>0</v>
      </c>
      <c r="U38" s="92"/>
      <c r="V38" s="397"/>
      <c r="W38" s="397"/>
      <c r="X38" s="445">
        <f t="shared" ref="X38:X42" si="19">V38*W38</f>
        <v>0</v>
      </c>
      <c r="Z38" s="92"/>
      <c r="AA38" s="397"/>
      <c r="AB38" s="397"/>
      <c r="AC38" s="445">
        <f t="shared" ref="AC38:AC42" si="20">AA38*AB38</f>
        <v>0</v>
      </c>
      <c r="AE38" s="92"/>
      <c r="AF38" s="397"/>
      <c r="AG38" s="397"/>
      <c r="AH38" s="445">
        <f t="shared" ref="AH38:AH42" si="21">AF38*AG38</f>
        <v>0</v>
      </c>
      <c r="AJ38" s="92"/>
      <c r="AK38" s="397"/>
      <c r="AL38" s="397"/>
      <c r="AM38" s="445">
        <f t="shared" ref="AM38:AM42" si="22">AK38*AL38</f>
        <v>0</v>
      </c>
      <c r="AO38" s="92"/>
      <c r="AP38" s="397"/>
      <c r="AQ38" s="397"/>
      <c r="AR38" s="445">
        <f t="shared" ref="AR38:AR42" si="23">AP38*AQ38</f>
        <v>0</v>
      </c>
      <c r="AT38" s="826"/>
    </row>
    <row r="39" spans="1:46" ht="23.5" outlineLevel="1" x14ac:dyDescent="0.3">
      <c r="A39" s="871" t="s">
        <v>395</v>
      </c>
      <c r="B39" s="92"/>
      <c r="C39" s="92"/>
      <c r="D39" s="397"/>
      <c r="E39" s="397"/>
      <c r="F39" s="445">
        <f t="shared" si="13"/>
        <v>0</v>
      </c>
      <c r="G39" s="397"/>
      <c r="H39" s="397"/>
      <c r="I39" s="445">
        <f t="shared" si="14"/>
        <v>0</v>
      </c>
      <c r="J39" s="397"/>
      <c r="K39" s="397"/>
      <c r="L39" s="445">
        <f t="shared" si="15"/>
        <v>0</v>
      </c>
      <c r="M39" s="397"/>
      <c r="N39" s="397"/>
      <c r="O39" s="445">
        <f t="shared" si="16"/>
        <v>0</v>
      </c>
      <c r="P39" s="397"/>
      <c r="Q39" s="397"/>
      <c r="R39" s="446">
        <f t="shared" si="17"/>
        <v>0</v>
      </c>
      <c r="S39" s="444">
        <f t="shared" si="18"/>
        <v>0</v>
      </c>
      <c r="U39" s="92"/>
      <c r="V39" s="397"/>
      <c r="W39" s="397"/>
      <c r="X39" s="445">
        <f t="shared" si="19"/>
        <v>0</v>
      </c>
      <c r="Z39" s="92"/>
      <c r="AA39" s="397"/>
      <c r="AB39" s="397"/>
      <c r="AC39" s="445">
        <f t="shared" si="20"/>
        <v>0</v>
      </c>
      <c r="AE39" s="92"/>
      <c r="AF39" s="397"/>
      <c r="AG39" s="397"/>
      <c r="AH39" s="445">
        <f t="shared" si="21"/>
        <v>0</v>
      </c>
      <c r="AJ39" s="92"/>
      <c r="AK39" s="397"/>
      <c r="AL39" s="397"/>
      <c r="AM39" s="445">
        <f t="shared" si="22"/>
        <v>0</v>
      </c>
      <c r="AO39" s="92"/>
      <c r="AP39" s="397"/>
      <c r="AQ39" s="397"/>
      <c r="AR39" s="445">
        <f t="shared" si="23"/>
        <v>0</v>
      </c>
      <c r="AT39" s="826"/>
    </row>
    <row r="40" spans="1:46" ht="23.5" outlineLevel="1" x14ac:dyDescent="0.3">
      <c r="A40" s="326" t="s">
        <v>396</v>
      </c>
      <c r="B40" s="92"/>
      <c r="C40" s="92"/>
      <c r="D40" s="397"/>
      <c r="E40" s="397"/>
      <c r="F40" s="445">
        <f t="shared" si="13"/>
        <v>0</v>
      </c>
      <c r="G40" s="397"/>
      <c r="H40" s="397"/>
      <c r="I40" s="445">
        <f t="shared" si="14"/>
        <v>0</v>
      </c>
      <c r="J40" s="397"/>
      <c r="K40" s="397"/>
      <c r="L40" s="445">
        <f t="shared" si="15"/>
        <v>0</v>
      </c>
      <c r="M40" s="397"/>
      <c r="N40" s="397"/>
      <c r="O40" s="445">
        <f t="shared" si="16"/>
        <v>0</v>
      </c>
      <c r="P40" s="397"/>
      <c r="Q40" s="397"/>
      <c r="R40" s="446">
        <f t="shared" si="17"/>
        <v>0</v>
      </c>
      <c r="S40" s="444">
        <f t="shared" si="18"/>
        <v>0</v>
      </c>
      <c r="U40" s="92"/>
      <c r="V40" s="397"/>
      <c r="W40" s="397"/>
      <c r="X40" s="445">
        <f t="shared" si="19"/>
        <v>0</v>
      </c>
      <c r="Z40" s="92"/>
      <c r="AA40" s="397"/>
      <c r="AB40" s="397"/>
      <c r="AC40" s="445">
        <f t="shared" si="20"/>
        <v>0</v>
      </c>
      <c r="AE40" s="92"/>
      <c r="AF40" s="397"/>
      <c r="AG40" s="397"/>
      <c r="AH40" s="445">
        <f t="shared" si="21"/>
        <v>0</v>
      </c>
      <c r="AJ40" s="92"/>
      <c r="AK40" s="397"/>
      <c r="AL40" s="397"/>
      <c r="AM40" s="445">
        <f t="shared" si="22"/>
        <v>0</v>
      </c>
      <c r="AO40" s="92"/>
      <c r="AP40" s="397"/>
      <c r="AQ40" s="397"/>
      <c r="AR40" s="445">
        <f t="shared" si="23"/>
        <v>0</v>
      </c>
      <c r="AT40" s="826"/>
    </row>
    <row r="41" spans="1:46" ht="23.5" outlineLevel="1" x14ac:dyDescent="0.3">
      <c r="A41" s="326" t="s">
        <v>396</v>
      </c>
      <c r="B41" s="92"/>
      <c r="C41" s="92"/>
      <c r="D41" s="397"/>
      <c r="E41" s="397"/>
      <c r="F41" s="445">
        <f t="shared" si="13"/>
        <v>0</v>
      </c>
      <c r="G41" s="397"/>
      <c r="H41" s="397"/>
      <c r="I41" s="445">
        <f t="shared" si="14"/>
        <v>0</v>
      </c>
      <c r="J41" s="397"/>
      <c r="K41" s="397"/>
      <c r="L41" s="445">
        <f t="shared" si="15"/>
        <v>0</v>
      </c>
      <c r="M41" s="397"/>
      <c r="N41" s="397"/>
      <c r="O41" s="445">
        <f t="shared" si="16"/>
        <v>0</v>
      </c>
      <c r="P41" s="397"/>
      <c r="Q41" s="397"/>
      <c r="R41" s="446">
        <f t="shared" si="17"/>
        <v>0</v>
      </c>
      <c r="S41" s="444">
        <f t="shared" si="18"/>
        <v>0</v>
      </c>
      <c r="U41" s="92"/>
      <c r="V41" s="397"/>
      <c r="W41" s="397"/>
      <c r="X41" s="445">
        <f t="shared" si="19"/>
        <v>0</v>
      </c>
      <c r="Z41" s="92"/>
      <c r="AA41" s="397"/>
      <c r="AB41" s="397"/>
      <c r="AC41" s="445">
        <f t="shared" si="20"/>
        <v>0</v>
      </c>
      <c r="AE41" s="92"/>
      <c r="AF41" s="397"/>
      <c r="AG41" s="397"/>
      <c r="AH41" s="445">
        <f t="shared" si="21"/>
        <v>0</v>
      </c>
      <c r="AJ41" s="92"/>
      <c r="AK41" s="397"/>
      <c r="AL41" s="397"/>
      <c r="AM41" s="445">
        <f t="shared" si="22"/>
        <v>0</v>
      </c>
      <c r="AO41" s="92"/>
      <c r="AP41" s="397"/>
      <c r="AQ41" s="397"/>
      <c r="AR41" s="445">
        <f t="shared" si="23"/>
        <v>0</v>
      </c>
      <c r="AT41" s="826"/>
    </row>
    <row r="42" spans="1:46" ht="23.5" outlineLevel="1" x14ac:dyDescent="0.3">
      <c r="A42" s="326" t="s">
        <v>396</v>
      </c>
      <c r="B42" s="92"/>
      <c r="C42" s="92"/>
      <c r="D42" s="397"/>
      <c r="E42" s="397"/>
      <c r="F42" s="445">
        <f t="shared" si="13"/>
        <v>0</v>
      </c>
      <c r="G42" s="397"/>
      <c r="H42" s="397"/>
      <c r="I42" s="445">
        <f t="shared" si="14"/>
        <v>0</v>
      </c>
      <c r="J42" s="397"/>
      <c r="K42" s="397"/>
      <c r="L42" s="445">
        <f t="shared" si="15"/>
        <v>0</v>
      </c>
      <c r="M42" s="397"/>
      <c r="N42" s="397"/>
      <c r="O42" s="445">
        <f t="shared" si="16"/>
        <v>0</v>
      </c>
      <c r="P42" s="397"/>
      <c r="Q42" s="397"/>
      <c r="R42" s="446">
        <f t="shared" si="17"/>
        <v>0</v>
      </c>
      <c r="S42" s="444">
        <f t="shared" si="18"/>
        <v>0</v>
      </c>
      <c r="U42" s="92"/>
      <c r="V42" s="397"/>
      <c r="W42" s="397"/>
      <c r="X42" s="445">
        <f t="shared" si="19"/>
        <v>0</v>
      </c>
      <c r="Z42" s="92"/>
      <c r="AA42" s="397"/>
      <c r="AB42" s="397"/>
      <c r="AC42" s="445">
        <f t="shared" si="20"/>
        <v>0</v>
      </c>
      <c r="AE42" s="92"/>
      <c r="AF42" s="397"/>
      <c r="AG42" s="397"/>
      <c r="AH42" s="445">
        <f t="shared" si="21"/>
        <v>0</v>
      </c>
      <c r="AJ42" s="92"/>
      <c r="AK42" s="397"/>
      <c r="AL42" s="397"/>
      <c r="AM42" s="445">
        <f t="shared" si="22"/>
        <v>0</v>
      </c>
      <c r="AO42" s="92"/>
      <c r="AP42" s="397"/>
      <c r="AQ42" s="397"/>
      <c r="AR42" s="445">
        <f t="shared" si="23"/>
        <v>0</v>
      </c>
      <c r="AT42" s="826"/>
    </row>
    <row r="43" spans="1:46" ht="31.5" customHeight="1" thickBot="1" x14ac:dyDescent="0.35">
      <c r="A43" s="823" t="s">
        <v>397</v>
      </c>
      <c r="B43" s="813"/>
      <c r="C43" s="813"/>
      <c r="D43" s="813"/>
      <c r="E43" s="813"/>
      <c r="F43" s="815">
        <f t="shared" ref="F43:S43" si="24">SUM(F38:F42)</f>
        <v>0</v>
      </c>
      <c r="G43" s="815"/>
      <c r="H43" s="815"/>
      <c r="I43" s="815">
        <f t="shared" si="24"/>
        <v>0</v>
      </c>
      <c r="J43" s="815"/>
      <c r="K43" s="815"/>
      <c r="L43" s="815">
        <f t="shared" si="24"/>
        <v>0</v>
      </c>
      <c r="M43" s="815"/>
      <c r="N43" s="815"/>
      <c r="O43" s="815">
        <f t="shared" si="24"/>
        <v>0</v>
      </c>
      <c r="P43" s="815"/>
      <c r="Q43" s="815"/>
      <c r="R43" s="815">
        <f t="shared" si="24"/>
        <v>0</v>
      </c>
      <c r="S43" s="824">
        <f t="shared" si="24"/>
        <v>0</v>
      </c>
      <c r="U43" s="815"/>
      <c r="V43" s="815"/>
      <c r="W43" s="815"/>
      <c r="X43" s="815">
        <f t="shared" ref="X43" si="25">SUM(X38:X42)</f>
        <v>0</v>
      </c>
      <c r="Z43" s="815"/>
      <c r="AA43" s="815"/>
      <c r="AB43" s="815"/>
      <c r="AC43" s="815">
        <f t="shared" ref="AC43" si="26">SUM(AC38:AC42)</f>
        <v>0</v>
      </c>
      <c r="AE43" s="815"/>
      <c r="AF43" s="815"/>
      <c r="AG43" s="815"/>
      <c r="AH43" s="815">
        <f t="shared" ref="AH43" si="27">SUM(AH38:AH42)</f>
        <v>0</v>
      </c>
      <c r="AJ43" s="815"/>
      <c r="AK43" s="815"/>
      <c r="AL43" s="815"/>
      <c r="AM43" s="815">
        <f t="shared" ref="AM43" si="28">SUM(AM38:AM42)</f>
        <v>0</v>
      </c>
      <c r="AO43" s="815"/>
      <c r="AP43" s="815"/>
      <c r="AQ43" s="815"/>
      <c r="AR43" s="815">
        <f t="shared" ref="AR43:AT43" si="29">SUM(AR38:AR42)</f>
        <v>0</v>
      </c>
      <c r="AT43" s="815">
        <f t="shared" si="29"/>
        <v>0</v>
      </c>
    </row>
    <row r="45" spans="1:46" ht="13" x14ac:dyDescent="0.3">
      <c r="E45" s="804" t="s">
        <v>389</v>
      </c>
      <c r="F45" s="432">
        <f>'Digni LTB 2022- 2026'!C42</f>
        <v>0</v>
      </c>
      <c r="G45" s="432"/>
      <c r="H45" s="432"/>
      <c r="I45" s="432">
        <f>'Digni LTB 2022- 2026'!D42</f>
        <v>0</v>
      </c>
      <c r="J45" s="432"/>
      <c r="K45" s="432"/>
      <c r="L45" s="432">
        <f>'Digni LTB 2022- 2026'!E42</f>
        <v>0</v>
      </c>
      <c r="M45" s="432"/>
      <c r="N45" s="432"/>
      <c r="O45" s="432">
        <f>'Digni LTB 2022- 2026'!F42</f>
        <v>0</v>
      </c>
      <c r="P45" s="432"/>
      <c r="Q45" s="432"/>
      <c r="R45" s="432">
        <f>'Digni LTB 2022- 2026'!G42</f>
        <v>0</v>
      </c>
      <c r="S45" s="432">
        <f>'Digni LTB 2022- 2026'!H42</f>
        <v>0</v>
      </c>
      <c r="T45" s="2" t="s">
        <v>390</v>
      </c>
      <c r="X45" s="432">
        <f>'Digni budget &amp; accounts 2022'!F43</f>
        <v>0</v>
      </c>
      <c r="AC45" s="432">
        <f>'Digni budget &amp; accounts 2022'!M43</f>
        <v>0</v>
      </c>
      <c r="AH45" s="432">
        <f>'Digni budget &amp; accounts 2022'!I43</f>
        <v>0</v>
      </c>
      <c r="AM45" s="432">
        <f>'Digni budget &amp; accounts 2022'!Q43</f>
        <v>0</v>
      </c>
      <c r="AR45" s="432">
        <f>'Digni budget &amp; accounts 2022'!T43</f>
        <v>0</v>
      </c>
      <c r="AT45" s="432">
        <f>'Digni budget &amp; accounts 2022'!X43</f>
        <v>0</v>
      </c>
    </row>
    <row r="46" spans="1:46" ht="13" x14ac:dyDescent="0.3">
      <c r="E46" s="804" t="s">
        <v>391</v>
      </c>
      <c r="F46" s="391">
        <f>F45-F43</f>
        <v>0</v>
      </c>
      <c r="G46" s="391"/>
      <c r="H46" s="391"/>
      <c r="I46" s="391">
        <f t="shared" ref="I46" si="30">I45-I43</f>
        <v>0</v>
      </c>
      <c r="J46" s="391"/>
      <c r="K46" s="391"/>
      <c r="L46" s="391">
        <f t="shared" ref="L46" si="31">L45-L43</f>
        <v>0</v>
      </c>
      <c r="M46" s="391"/>
      <c r="N46" s="391"/>
      <c r="O46" s="391">
        <f t="shared" ref="O46" si="32">O45-O43</f>
        <v>0</v>
      </c>
      <c r="P46" s="391"/>
      <c r="Q46" s="391"/>
      <c r="R46" s="391">
        <f t="shared" ref="R46" si="33">R45-R43</f>
        <v>0</v>
      </c>
      <c r="S46" s="391">
        <f t="shared" ref="S46" si="34">S45-S43</f>
        <v>0</v>
      </c>
      <c r="X46" s="391">
        <f>X45-X43</f>
        <v>0</v>
      </c>
      <c r="AC46" s="391">
        <f>AC45-AC43</f>
        <v>0</v>
      </c>
      <c r="AH46" s="391">
        <f>AH45-AH43</f>
        <v>0</v>
      </c>
      <c r="AM46" s="391">
        <f>AM45-AM43</f>
        <v>0</v>
      </c>
      <c r="AR46" s="391">
        <f>AR45-AR43</f>
        <v>0</v>
      </c>
      <c r="AT46" s="391">
        <f>AT45-AT43</f>
        <v>0</v>
      </c>
    </row>
  </sheetData>
  <sheetProtection sheet="1" formatColumns="0" formatRows="0" insertColumns="0" insertRows="0"/>
  <mergeCells count="27">
    <mergeCell ref="B8:D8"/>
    <mergeCell ref="B9:D9"/>
    <mergeCell ref="B3:D3"/>
    <mergeCell ref="B4:D4"/>
    <mergeCell ref="B5:D5"/>
    <mergeCell ref="B6:D6"/>
    <mergeCell ref="B7:D7"/>
    <mergeCell ref="B11:E11"/>
    <mergeCell ref="U11:W11"/>
    <mergeCell ref="Z11:AB11"/>
    <mergeCell ref="B36:E36"/>
    <mergeCell ref="U36:W36"/>
    <mergeCell ref="Z36:AB36"/>
    <mergeCell ref="G11:I11"/>
    <mergeCell ref="J11:L11"/>
    <mergeCell ref="M11:O11"/>
    <mergeCell ref="P11:R11"/>
    <mergeCell ref="G36:I36"/>
    <mergeCell ref="J36:L36"/>
    <mergeCell ref="M36:O36"/>
    <mergeCell ref="P36:R36"/>
    <mergeCell ref="AE11:AG11"/>
    <mergeCell ref="AE36:AG36"/>
    <mergeCell ref="AJ11:AL11"/>
    <mergeCell ref="AJ36:AL36"/>
    <mergeCell ref="AO11:AQ11"/>
    <mergeCell ref="AO36:AQ36"/>
  </mergeCells>
  <conditionalFormatting sqref="F34:S34">
    <cfRule type="cellIs" dxfId="95" priority="33" operator="lessThan">
      <formula>-0.1</formula>
    </cfRule>
    <cfRule type="cellIs" dxfId="94" priority="34" operator="greaterThan">
      <formula>0.1</formula>
    </cfRule>
  </conditionalFormatting>
  <conditionalFormatting sqref="F46:S46">
    <cfRule type="cellIs" dxfId="93" priority="25" operator="lessThan">
      <formula>-0.1</formula>
    </cfRule>
    <cfRule type="cellIs" dxfId="92" priority="26" operator="greaterThan">
      <formula>0.1</formula>
    </cfRule>
  </conditionalFormatting>
  <conditionalFormatting sqref="X34">
    <cfRule type="cellIs" dxfId="91" priority="19" operator="lessThan">
      <formula>-0.1</formula>
    </cfRule>
    <cfRule type="cellIs" dxfId="90" priority="20" operator="greaterThan">
      <formula>0.1</formula>
    </cfRule>
  </conditionalFormatting>
  <conditionalFormatting sqref="X46">
    <cfRule type="cellIs" dxfId="89" priority="23" operator="lessThan">
      <formula>-0.1</formula>
    </cfRule>
    <cfRule type="cellIs" dxfId="88" priority="24" operator="greaterThan">
      <formula>0.1</formula>
    </cfRule>
  </conditionalFormatting>
  <conditionalFormatting sqref="AC34">
    <cfRule type="cellIs" dxfId="87" priority="17" operator="lessThan">
      <formula>-0.1</formula>
    </cfRule>
    <cfRule type="cellIs" dxfId="86" priority="18" operator="greaterThan">
      <formula>0.1</formula>
    </cfRule>
  </conditionalFormatting>
  <conditionalFormatting sqref="AC46">
    <cfRule type="cellIs" dxfId="85" priority="21" operator="lessThan">
      <formula>-0.1</formula>
    </cfRule>
    <cfRule type="cellIs" dxfId="84" priority="22" operator="greaterThan">
      <formula>0.1</formula>
    </cfRule>
  </conditionalFormatting>
  <conditionalFormatting sqref="AH34">
    <cfRule type="cellIs" dxfId="83" priority="13" operator="lessThan">
      <formula>-0.1</formula>
    </cfRule>
    <cfRule type="cellIs" dxfId="82" priority="14" operator="greaterThan">
      <formula>0.1</formula>
    </cfRule>
  </conditionalFormatting>
  <conditionalFormatting sqref="AH46">
    <cfRule type="cellIs" dxfId="81" priority="15" operator="lessThan">
      <formula>-0.1</formula>
    </cfRule>
    <cfRule type="cellIs" dxfId="80" priority="16" operator="greaterThan">
      <formula>0.1</formula>
    </cfRule>
  </conditionalFormatting>
  <conditionalFormatting sqref="AM34">
    <cfRule type="cellIs" dxfId="79" priority="9" operator="lessThan">
      <formula>-0.1</formula>
    </cfRule>
    <cfRule type="cellIs" dxfId="78" priority="10" operator="greaterThan">
      <formula>0.1</formula>
    </cfRule>
  </conditionalFormatting>
  <conditionalFormatting sqref="AM46">
    <cfRule type="cellIs" dxfId="77" priority="11" operator="lessThan">
      <formula>-0.1</formula>
    </cfRule>
    <cfRule type="cellIs" dxfId="76" priority="12" operator="greaterThan">
      <formula>0.1</formula>
    </cfRule>
  </conditionalFormatting>
  <conditionalFormatting sqref="AR34">
    <cfRule type="cellIs" dxfId="75" priority="5" operator="lessThan">
      <formula>-0.1</formula>
    </cfRule>
    <cfRule type="cellIs" dxfId="74" priority="6" operator="greaterThan">
      <formula>0.1</formula>
    </cfRule>
  </conditionalFormatting>
  <conditionalFormatting sqref="AR46">
    <cfRule type="cellIs" dxfId="73" priority="7" operator="lessThan">
      <formula>-0.1</formula>
    </cfRule>
    <cfRule type="cellIs" dxfId="72" priority="8" operator="greaterThan">
      <formula>0.1</formula>
    </cfRule>
  </conditionalFormatting>
  <conditionalFormatting sqref="AT34">
    <cfRule type="cellIs" dxfId="71" priority="1" operator="lessThan">
      <formula>-0.1</formula>
    </cfRule>
    <cfRule type="cellIs" dxfId="70" priority="2" operator="greaterThan">
      <formula>0.1</formula>
    </cfRule>
  </conditionalFormatting>
  <conditionalFormatting sqref="AT46">
    <cfRule type="cellIs" dxfId="69" priority="3" operator="lessThan">
      <formula>-0.1</formula>
    </cfRule>
    <cfRule type="cellIs" dxfId="68" priority="4" operator="greaterThan">
      <formula>0.1</formula>
    </cfRule>
  </conditionalFormatting>
  <pageMargins left="0.7" right="0.7" top="0.75" bottom="0.75" header="0.3" footer="0.3"/>
  <pageSetup paperSize="9" orientation="portrait" horizontalDpi="300" verticalDpi="300"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FFCC"/>
  </sheetPr>
  <dimension ref="A1:BB716"/>
  <sheetViews>
    <sheetView zoomScale="70" zoomScaleNormal="70" workbookViewId="0"/>
  </sheetViews>
  <sheetFormatPr defaultColWidth="9.1796875" defaultRowHeight="12.5" outlineLevelRow="2" outlineLevelCol="3" x14ac:dyDescent="0.25"/>
  <cols>
    <col min="1" max="1" width="23.26953125" style="3" customWidth="1"/>
    <col min="2" max="2" width="10" style="1" customWidth="1" outlineLevel="1"/>
    <col min="3" max="3" width="19.7265625" style="1" customWidth="1" outlineLevel="1"/>
    <col min="4" max="4" width="13.453125" style="3" customWidth="1" outlineLevel="1"/>
    <col min="5" max="5" width="17.81640625" style="161" customWidth="1" outlineLevel="1"/>
    <col min="6" max="6" width="22.26953125" style="161" customWidth="1"/>
    <col min="7" max="7" width="26.1796875" style="161" customWidth="1"/>
    <col min="8" max="8" width="31.26953125" style="161" hidden="1" customWidth="1" outlineLevel="1"/>
    <col min="9" max="9" width="13.1796875" style="162" customWidth="1" collapsed="1"/>
    <col min="10" max="10" width="9.7265625" style="17" customWidth="1" outlineLevel="1"/>
    <col min="11" max="11" width="12.81640625" style="163" customWidth="1" outlineLevel="1"/>
    <col min="12" max="12" width="15.26953125" style="164" customWidth="1"/>
    <col min="13" max="14" width="10.7265625" style="164" customWidth="1" outlineLevel="3"/>
    <col min="15" max="15" width="13.26953125" style="164" customWidth="1" outlineLevel="2"/>
    <col min="16" max="17" width="10.7265625" style="164" customWidth="1" outlineLevel="3"/>
    <col min="18" max="18" width="12.81640625" style="164" customWidth="1" outlineLevel="2"/>
    <col min="19" max="20" width="10.7265625" style="164" customWidth="1" outlineLevel="3"/>
    <col min="21" max="21" width="15.54296875" style="164" customWidth="1" outlineLevel="2"/>
    <col min="22" max="23" width="10.7265625" style="164" customWidth="1" outlineLevel="3"/>
    <col min="24" max="24" width="13.1796875" style="1" customWidth="1" outlineLevel="2"/>
    <col min="25" max="25" width="16.81640625" style="165" customWidth="1" outlineLevel="1"/>
    <col min="26" max="26" width="12.26953125" style="1" customWidth="1"/>
    <col min="27" max="27" width="18.1796875" style="164" customWidth="1" outlineLevel="1" collapsed="1"/>
    <col min="28" max="28" width="10.453125" style="1" customWidth="1" outlineLevel="1"/>
    <col min="29" max="29" width="13.81640625" style="165" customWidth="1" outlineLevel="1" collapsed="1"/>
    <col min="30" max="30" width="12.26953125" style="1" customWidth="1"/>
    <col min="31" max="31" width="14.7265625" style="164" hidden="1" customWidth="1" outlineLevel="2"/>
    <col min="32" max="32" width="10.453125" style="1" hidden="1" customWidth="1" outlineLevel="2"/>
    <col min="33" max="33" width="12.1796875" style="165" hidden="1" customWidth="1" outlineLevel="1"/>
    <col min="34" max="34" width="10.81640625" style="1" customWidth="1" collapsed="1"/>
    <col min="35" max="35" width="14.7265625" style="164" hidden="1" customWidth="1" outlineLevel="2" collapsed="1"/>
    <col min="36" max="36" width="10.453125" style="1" hidden="1" customWidth="1" outlineLevel="2"/>
    <col min="37" max="37" width="12.81640625" style="165" hidden="1" customWidth="1" outlineLevel="1"/>
    <col min="38" max="38" width="10.81640625" style="1" customWidth="1" collapsed="1"/>
    <col min="39" max="39" width="14.7265625" style="164" hidden="1" customWidth="1" outlineLevel="2" collapsed="1"/>
    <col min="40" max="40" width="10.453125" style="1" hidden="1" customWidth="1" outlineLevel="2"/>
    <col min="41" max="41" width="12.54296875" style="165" hidden="1" customWidth="1" outlineLevel="1"/>
    <col min="42" max="42" width="9.81640625" style="1" customWidth="1" collapsed="1"/>
    <col min="43" max="43" width="14.7265625" style="164" hidden="1" customWidth="1" outlineLevel="2" collapsed="1"/>
    <col min="44" max="44" width="10.453125" style="1" hidden="1" customWidth="1" outlineLevel="2"/>
    <col min="45" max="45" width="12.54296875" style="165" hidden="1" customWidth="1" outlineLevel="1"/>
    <col min="46" max="46" width="10.81640625" style="164" hidden="1" customWidth="1" outlineLevel="2" collapsed="1"/>
    <col min="47" max="47" width="13.1796875" style="1" hidden="1" customWidth="1" outlineLevel="2"/>
    <col min="48" max="48" width="13.81640625" style="1" hidden="1" customWidth="1" outlineLevel="1"/>
    <col min="49" max="49" width="10.54296875" style="1" customWidth="1" collapsed="1"/>
    <col min="50" max="50" width="2.453125" style="1" customWidth="1"/>
    <col min="51" max="51" width="14.7265625" style="164" hidden="1" customWidth="1" outlineLevel="2" collapsed="1"/>
    <col min="52" max="52" width="10.453125" style="1" hidden="1" customWidth="1" outlineLevel="2"/>
    <col min="53" max="53" width="12.54296875" style="165" hidden="1" customWidth="1" outlineLevel="1"/>
    <col min="54" max="54" width="9.1796875" style="1" collapsed="1"/>
    <col min="55" max="116" width="9.1796875" style="1"/>
    <col min="117" max="117" width="6" style="1" customWidth="1"/>
    <col min="118" max="118" width="6.26953125" style="1" customWidth="1"/>
    <col min="119" max="119" width="42" style="1" customWidth="1"/>
    <col min="120" max="120" width="7.26953125" style="1" customWidth="1"/>
    <col min="121" max="121" width="10.453125" style="1" customWidth="1"/>
    <col min="122" max="122" width="9.453125" style="1" customWidth="1"/>
    <col min="123" max="124" width="12.1796875" style="1" bestFit="1" customWidth="1"/>
    <col min="125" max="125" width="13.453125" style="1" customWidth="1"/>
    <col min="126" max="126" width="12.453125" style="1" customWidth="1"/>
    <col min="127" max="127" width="13" style="1" customWidth="1"/>
    <col min="128" max="128" width="12.7265625" style="1" customWidth="1"/>
    <col min="129" max="129" width="11.453125" style="1" customWidth="1"/>
    <col min="130" max="130" width="11.26953125" style="1" customWidth="1"/>
    <col min="131" max="131" width="12.81640625" style="1" customWidth="1"/>
    <col min="132" max="132" width="11.1796875" style="1" customWidth="1"/>
    <col min="133" max="133" width="11.453125" style="1" customWidth="1"/>
    <col min="134" max="134" width="12.81640625" style="1" bestFit="1" customWidth="1"/>
    <col min="135" max="135" width="15.453125" style="1" customWidth="1"/>
    <col min="136" max="372" width="9.1796875" style="1"/>
    <col min="373" max="373" width="6" style="1" customWidth="1"/>
    <col min="374" max="374" width="6.26953125" style="1" customWidth="1"/>
    <col min="375" max="375" width="42" style="1" customWidth="1"/>
    <col min="376" max="376" width="7.26953125" style="1" customWidth="1"/>
    <col min="377" max="377" width="10.453125" style="1" customWidth="1"/>
    <col min="378" max="378" width="9.453125" style="1" customWidth="1"/>
    <col min="379" max="380" width="12.1796875" style="1" bestFit="1" customWidth="1"/>
    <col min="381" max="381" width="13.453125" style="1" customWidth="1"/>
    <col min="382" max="382" width="12.453125" style="1" customWidth="1"/>
    <col min="383" max="383" width="13" style="1" customWidth="1"/>
    <col min="384" max="384" width="12.7265625" style="1" customWidth="1"/>
    <col min="385" max="385" width="11.453125" style="1" customWidth="1"/>
    <col min="386" max="386" width="11.26953125" style="1" customWidth="1"/>
    <col min="387" max="387" width="12.81640625" style="1" customWidth="1"/>
    <col min="388" max="388" width="11.1796875" style="1" customWidth="1"/>
    <col min="389" max="389" width="11.453125" style="1" customWidth="1"/>
    <col min="390" max="390" width="12.81640625" style="1" bestFit="1" customWidth="1"/>
    <col min="391" max="391" width="15.453125" style="1" customWidth="1"/>
    <col min="392" max="628" width="9.1796875" style="1"/>
    <col min="629" max="629" width="6" style="1" customWidth="1"/>
    <col min="630" max="630" width="6.26953125" style="1" customWidth="1"/>
    <col min="631" max="631" width="42" style="1" customWidth="1"/>
    <col min="632" max="632" width="7.26953125" style="1" customWidth="1"/>
    <col min="633" max="633" width="10.453125" style="1" customWidth="1"/>
    <col min="634" max="634" width="9.453125" style="1" customWidth="1"/>
    <col min="635" max="636" width="12.1796875" style="1" bestFit="1" customWidth="1"/>
    <col min="637" max="637" width="13.453125" style="1" customWidth="1"/>
    <col min="638" max="638" width="12.453125" style="1" customWidth="1"/>
    <col min="639" max="639" width="13" style="1" customWidth="1"/>
    <col min="640" max="640" width="12.7265625" style="1" customWidth="1"/>
    <col min="641" max="641" width="11.453125" style="1" customWidth="1"/>
    <col min="642" max="642" width="11.26953125" style="1" customWidth="1"/>
    <col min="643" max="643" width="12.81640625" style="1" customWidth="1"/>
    <col min="644" max="644" width="11.1796875" style="1" customWidth="1"/>
    <col min="645" max="645" width="11.453125" style="1" customWidth="1"/>
    <col min="646" max="646" width="12.81640625" style="1" bestFit="1" customWidth="1"/>
    <col min="647" max="647" width="15.453125" style="1" customWidth="1"/>
    <col min="648" max="884" width="9.1796875" style="1"/>
    <col min="885" max="885" width="6" style="1" customWidth="1"/>
    <col min="886" max="886" width="6.26953125" style="1" customWidth="1"/>
    <col min="887" max="887" width="42" style="1" customWidth="1"/>
    <col min="888" max="888" width="7.26953125" style="1" customWidth="1"/>
    <col min="889" max="889" width="10.453125" style="1" customWidth="1"/>
    <col min="890" max="890" width="9.453125" style="1" customWidth="1"/>
    <col min="891" max="892" width="12.1796875" style="1" bestFit="1" customWidth="1"/>
    <col min="893" max="893" width="13.453125" style="1" customWidth="1"/>
    <col min="894" max="894" width="12.453125" style="1" customWidth="1"/>
    <col min="895" max="895" width="13" style="1" customWidth="1"/>
    <col min="896" max="896" width="12.7265625" style="1" customWidth="1"/>
    <col min="897" max="897" width="11.453125" style="1" customWidth="1"/>
    <col min="898" max="898" width="11.26953125" style="1" customWidth="1"/>
    <col min="899" max="899" width="12.81640625" style="1" customWidth="1"/>
    <col min="900" max="900" width="11.1796875" style="1" customWidth="1"/>
    <col min="901" max="901" width="11.453125" style="1" customWidth="1"/>
    <col min="902" max="902" width="12.81640625" style="1" bestFit="1" customWidth="1"/>
    <col min="903" max="903" width="15.453125" style="1" customWidth="1"/>
    <col min="904" max="1140" width="9.1796875" style="1"/>
    <col min="1141" max="1141" width="6" style="1" customWidth="1"/>
    <col min="1142" max="1142" width="6.26953125" style="1" customWidth="1"/>
    <col min="1143" max="1143" width="42" style="1" customWidth="1"/>
    <col min="1144" max="1144" width="7.26953125" style="1" customWidth="1"/>
    <col min="1145" max="1145" width="10.453125" style="1" customWidth="1"/>
    <col min="1146" max="1146" width="9.453125" style="1" customWidth="1"/>
    <col min="1147" max="1148" width="12.1796875" style="1" bestFit="1" customWidth="1"/>
    <col min="1149" max="1149" width="13.453125" style="1" customWidth="1"/>
    <col min="1150" max="1150" width="12.453125" style="1" customWidth="1"/>
    <col min="1151" max="1151" width="13" style="1" customWidth="1"/>
    <col min="1152" max="1152" width="12.7265625" style="1" customWidth="1"/>
    <col min="1153" max="1153" width="11.453125" style="1" customWidth="1"/>
    <col min="1154" max="1154" width="11.26953125" style="1" customWidth="1"/>
    <col min="1155" max="1155" width="12.81640625" style="1" customWidth="1"/>
    <col min="1156" max="1156" width="11.1796875" style="1" customWidth="1"/>
    <col min="1157" max="1157" width="11.453125" style="1" customWidth="1"/>
    <col min="1158" max="1158" width="12.81640625" style="1" bestFit="1" customWidth="1"/>
    <col min="1159" max="1159" width="15.453125" style="1" customWidth="1"/>
    <col min="1160" max="1396" width="9.1796875" style="1"/>
    <col min="1397" max="1397" width="6" style="1" customWidth="1"/>
    <col min="1398" max="1398" width="6.26953125" style="1" customWidth="1"/>
    <col min="1399" max="1399" width="42" style="1" customWidth="1"/>
    <col min="1400" max="1400" width="7.26953125" style="1" customWidth="1"/>
    <col min="1401" max="1401" width="10.453125" style="1" customWidth="1"/>
    <col min="1402" max="1402" width="9.453125" style="1" customWidth="1"/>
    <col min="1403" max="1404" width="12.1796875" style="1" bestFit="1" customWidth="1"/>
    <col min="1405" max="1405" width="13.453125" style="1" customWidth="1"/>
    <col min="1406" max="1406" width="12.453125" style="1" customWidth="1"/>
    <col min="1407" max="1407" width="13" style="1" customWidth="1"/>
    <col min="1408" max="1408" width="12.7265625" style="1" customWidth="1"/>
    <col min="1409" max="1409" width="11.453125" style="1" customWidth="1"/>
    <col min="1410" max="1410" width="11.26953125" style="1" customWidth="1"/>
    <col min="1411" max="1411" width="12.81640625" style="1" customWidth="1"/>
    <col min="1412" max="1412" width="11.1796875" style="1" customWidth="1"/>
    <col min="1413" max="1413" width="11.453125" style="1" customWidth="1"/>
    <col min="1414" max="1414" width="12.81640625" style="1" bestFit="1" customWidth="1"/>
    <col min="1415" max="1415" width="15.453125" style="1" customWidth="1"/>
    <col min="1416" max="1652" width="9.1796875" style="1"/>
    <col min="1653" max="1653" width="6" style="1" customWidth="1"/>
    <col min="1654" max="1654" width="6.26953125" style="1" customWidth="1"/>
    <col min="1655" max="1655" width="42" style="1" customWidth="1"/>
    <col min="1656" max="1656" width="7.26953125" style="1" customWidth="1"/>
    <col min="1657" max="1657" width="10.453125" style="1" customWidth="1"/>
    <col min="1658" max="1658" width="9.453125" style="1" customWidth="1"/>
    <col min="1659" max="1660" width="12.1796875" style="1" bestFit="1" customWidth="1"/>
    <col min="1661" max="1661" width="13.453125" style="1" customWidth="1"/>
    <col min="1662" max="1662" width="12.453125" style="1" customWidth="1"/>
    <col min="1663" max="1663" width="13" style="1" customWidth="1"/>
    <col min="1664" max="1664" width="12.7265625" style="1" customWidth="1"/>
    <col min="1665" max="1665" width="11.453125" style="1" customWidth="1"/>
    <col min="1666" max="1666" width="11.26953125" style="1" customWidth="1"/>
    <col min="1667" max="1667" width="12.81640625" style="1" customWidth="1"/>
    <col min="1668" max="1668" width="11.1796875" style="1" customWidth="1"/>
    <col min="1669" max="1669" width="11.453125" style="1" customWidth="1"/>
    <col min="1670" max="1670" width="12.81640625" style="1" bestFit="1" customWidth="1"/>
    <col min="1671" max="1671" width="15.453125" style="1" customWidth="1"/>
    <col min="1672" max="1908" width="9.1796875" style="1"/>
    <col min="1909" max="1909" width="6" style="1" customWidth="1"/>
    <col min="1910" max="1910" width="6.26953125" style="1" customWidth="1"/>
    <col min="1911" max="1911" width="42" style="1" customWidth="1"/>
    <col min="1912" max="1912" width="7.26953125" style="1" customWidth="1"/>
    <col min="1913" max="1913" width="10.453125" style="1" customWidth="1"/>
    <col min="1914" max="1914" width="9.453125" style="1" customWidth="1"/>
    <col min="1915" max="1916" width="12.1796875" style="1" bestFit="1" customWidth="1"/>
    <col min="1917" max="1917" width="13.453125" style="1" customWidth="1"/>
    <col min="1918" max="1918" width="12.453125" style="1" customWidth="1"/>
    <col min="1919" max="1919" width="13" style="1" customWidth="1"/>
    <col min="1920" max="1920" width="12.7265625" style="1" customWidth="1"/>
    <col min="1921" max="1921" width="11.453125" style="1" customWidth="1"/>
    <col min="1922" max="1922" width="11.26953125" style="1" customWidth="1"/>
    <col min="1923" max="1923" width="12.81640625" style="1" customWidth="1"/>
    <col min="1924" max="1924" width="11.1796875" style="1" customWidth="1"/>
    <col min="1925" max="1925" width="11.453125" style="1" customWidth="1"/>
    <col min="1926" max="1926" width="12.81640625" style="1" bestFit="1" customWidth="1"/>
    <col min="1927" max="1927" width="15.453125" style="1" customWidth="1"/>
    <col min="1928" max="2164" width="9.1796875" style="1"/>
    <col min="2165" max="2165" width="6" style="1" customWidth="1"/>
    <col min="2166" max="2166" width="6.26953125" style="1" customWidth="1"/>
    <col min="2167" max="2167" width="42" style="1" customWidth="1"/>
    <col min="2168" max="2168" width="7.26953125" style="1" customWidth="1"/>
    <col min="2169" max="2169" width="10.453125" style="1" customWidth="1"/>
    <col min="2170" max="2170" width="9.453125" style="1" customWidth="1"/>
    <col min="2171" max="2172" width="12.1796875" style="1" bestFit="1" customWidth="1"/>
    <col min="2173" max="2173" width="13.453125" style="1" customWidth="1"/>
    <col min="2174" max="2174" width="12.453125" style="1" customWidth="1"/>
    <col min="2175" max="2175" width="13" style="1" customWidth="1"/>
    <col min="2176" max="2176" width="12.7265625" style="1" customWidth="1"/>
    <col min="2177" max="2177" width="11.453125" style="1" customWidth="1"/>
    <col min="2178" max="2178" width="11.26953125" style="1" customWidth="1"/>
    <col min="2179" max="2179" width="12.81640625" style="1" customWidth="1"/>
    <col min="2180" max="2180" width="11.1796875" style="1" customWidth="1"/>
    <col min="2181" max="2181" width="11.453125" style="1" customWidth="1"/>
    <col min="2182" max="2182" width="12.81640625" style="1" bestFit="1" customWidth="1"/>
    <col min="2183" max="2183" width="15.453125" style="1" customWidth="1"/>
    <col min="2184" max="2420" width="9.1796875" style="1"/>
    <col min="2421" max="2421" width="6" style="1" customWidth="1"/>
    <col min="2422" max="2422" width="6.26953125" style="1" customWidth="1"/>
    <col min="2423" max="2423" width="42" style="1" customWidth="1"/>
    <col min="2424" max="2424" width="7.26953125" style="1" customWidth="1"/>
    <col min="2425" max="2425" width="10.453125" style="1" customWidth="1"/>
    <col min="2426" max="2426" width="9.453125" style="1" customWidth="1"/>
    <col min="2427" max="2428" width="12.1796875" style="1" bestFit="1" customWidth="1"/>
    <col min="2429" max="2429" width="13.453125" style="1" customWidth="1"/>
    <col min="2430" max="2430" width="12.453125" style="1" customWidth="1"/>
    <col min="2431" max="2431" width="13" style="1" customWidth="1"/>
    <col min="2432" max="2432" width="12.7265625" style="1" customWidth="1"/>
    <col min="2433" max="2433" width="11.453125" style="1" customWidth="1"/>
    <col min="2434" max="2434" width="11.26953125" style="1" customWidth="1"/>
    <col min="2435" max="2435" width="12.81640625" style="1" customWidth="1"/>
    <col min="2436" max="2436" width="11.1796875" style="1" customWidth="1"/>
    <col min="2437" max="2437" width="11.453125" style="1" customWidth="1"/>
    <col min="2438" max="2438" width="12.81640625" style="1" bestFit="1" customWidth="1"/>
    <col min="2439" max="2439" width="15.453125" style="1" customWidth="1"/>
    <col min="2440" max="2676" width="9.1796875" style="1"/>
    <col min="2677" max="2677" width="6" style="1" customWidth="1"/>
    <col min="2678" max="2678" width="6.26953125" style="1" customWidth="1"/>
    <col min="2679" max="2679" width="42" style="1" customWidth="1"/>
    <col min="2680" max="2680" width="7.26953125" style="1" customWidth="1"/>
    <col min="2681" max="2681" width="10.453125" style="1" customWidth="1"/>
    <col min="2682" max="2682" width="9.453125" style="1" customWidth="1"/>
    <col min="2683" max="2684" width="12.1796875" style="1" bestFit="1" customWidth="1"/>
    <col min="2685" max="2685" width="13.453125" style="1" customWidth="1"/>
    <col min="2686" max="2686" width="12.453125" style="1" customWidth="1"/>
    <col min="2687" max="2687" width="13" style="1" customWidth="1"/>
    <col min="2688" max="2688" width="12.7265625" style="1" customWidth="1"/>
    <col min="2689" max="2689" width="11.453125" style="1" customWidth="1"/>
    <col min="2690" max="2690" width="11.26953125" style="1" customWidth="1"/>
    <col min="2691" max="2691" width="12.81640625" style="1" customWidth="1"/>
    <col min="2692" max="2692" width="11.1796875" style="1" customWidth="1"/>
    <col min="2693" max="2693" width="11.453125" style="1" customWidth="1"/>
    <col min="2694" max="2694" width="12.81640625" style="1" bestFit="1" customWidth="1"/>
    <col min="2695" max="2695" width="15.453125" style="1" customWidth="1"/>
    <col min="2696" max="2932" width="9.1796875" style="1"/>
    <col min="2933" max="2933" width="6" style="1" customWidth="1"/>
    <col min="2934" max="2934" width="6.26953125" style="1" customWidth="1"/>
    <col min="2935" max="2935" width="42" style="1" customWidth="1"/>
    <col min="2936" max="2936" width="7.26953125" style="1" customWidth="1"/>
    <col min="2937" max="2937" width="10.453125" style="1" customWidth="1"/>
    <col min="2938" max="2938" width="9.453125" style="1" customWidth="1"/>
    <col min="2939" max="2940" width="12.1796875" style="1" bestFit="1" customWidth="1"/>
    <col min="2941" max="2941" width="13.453125" style="1" customWidth="1"/>
    <col min="2942" max="2942" width="12.453125" style="1" customWidth="1"/>
    <col min="2943" max="2943" width="13" style="1" customWidth="1"/>
    <col min="2944" max="2944" width="12.7265625" style="1" customWidth="1"/>
    <col min="2945" max="2945" width="11.453125" style="1" customWidth="1"/>
    <col min="2946" max="2946" width="11.26953125" style="1" customWidth="1"/>
    <col min="2947" max="2947" width="12.81640625" style="1" customWidth="1"/>
    <col min="2948" max="2948" width="11.1796875" style="1" customWidth="1"/>
    <col min="2949" max="2949" width="11.453125" style="1" customWidth="1"/>
    <col min="2950" max="2950" width="12.81640625" style="1" bestFit="1" customWidth="1"/>
    <col min="2951" max="2951" width="15.453125" style="1" customWidth="1"/>
    <col min="2952" max="3188" width="9.1796875" style="1"/>
    <col min="3189" max="3189" width="6" style="1" customWidth="1"/>
    <col min="3190" max="3190" width="6.26953125" style="1" customWidth="1"/>
    <col min="3191" max="3191" width="42" style="1" customWidth="1"/>
    <col min="3192" max="3192" width="7.26953125" style="1" customWidth="1"/>
    <col min="3193" max="3193" width="10.453125" style="1" customWidth="1"/>
    <col min="3194" max="3194" width="9.453125" style="1" customWidth="1"/>
    <col min="3195" max="3196" width="12.1796875" style="1" bestFit="1" customWidth="1"/>
    <col min="3197" max="3197" width="13.453125" style="1" customWidth="1"/>
    <col min="3198" max="3198" width="12.453125" style="1" customWidth="1"/>
    <col min="3199" max="3199" width="13" style="1" customWidth="1"/>
    <col min="3200" max="3200" width="12.7265625" style="1" customWidth="1"/>
    <col min="3201" max="3201" width="11.453125" style="1" customWidth="1"/>
    <col min="3202" max="3202" width="11.26953125" style="1" customWidth="1"/>
    <col min="3203" max="3203" width="12.81640625" style="1" customWidth="1"/>
    <col min="3204" max="3204" width="11.1796875" style="1" customWidth="1"/>
    <col min="3205" max="3205" width="11.453125" style="1" customWidth="1"/>
    <col min="3206" max="3206" width="12.81640625" style="1" bestFit="1" customWidth="1"/>
    <col min="3207" max="3207" width="15.453125" style="1" customWidth="1"/>
    <col min="3208" max="3444" width="9.1796875" style="1"/>
    <col min="3445" max="3445" width="6" style="1" customWidth="1"/>
    <col min="3446" max="3446" width="6.26953125" style="1" customWidth="1"/>
    <col min="3447" max="3447" width="42" style="1" customWidth="1"/>
    <col min="3448" max="3448" width="7.26953125" style="1" customWidth="1"/>
    <col min="3449" max="3449" width="10.453125" style="1" customWidth="1"/>
    <col min="3450" max="3450" width="9.453125" style="1" customWidth="1"/>
    <col min="3451" max="3452" width="12.1796875" style="1" bestFit="1" customWidth="1"/>
    <col min="3453" max="3453" width="13.453125" style="1" customWidth="1"/>
    <col min="3454" max="3454" width="12.453125" style="1" customWidth="1"/>
    <col min="3455" max="3455" width="13" style="1" customWidth="1"/>
    <col min="3456" max="3456" width="12.7265625" style="1" customWidth="1"/>
    <col min="3457" max="3457" width="11.453125" style="1" customWidth="1"/>
    <col min="3458" max="3458" width="11.26953125" style="1" customWidth="1"/>
    <col min="3459" max="3459" width="12.81640625" style="1" customWidth="1"/>
    <col min="3460" max="3460" width="11.1796875" style="1" customWidth="1"/>
    <col min="3461" max="3461" width="11.453125" style="1" customWidth="1"/>
    <col min="3462" max="3462" width="12.81640625" style="1" bestFit="1" customWidth="1"/>
    <col min="3463" max="3463" width="15.453125" style="1" customWidth="1"/>
    <col min="3464" max="3700" width="9.1796875" style="1"/>
    <col min="3701" max="3701" width="6" style="1" customWidth="1"/>
    <col min="3702" max="3702" width="6.26953125" style="1" customWidth="1"/>
    <col min="3703" max="3703" width="42" style="1" customWidth="1"/>
    <col min="3704" max="3704" width="7.26953125" style="1" customWidth="1"/>
    <col min="3705" max="3705" width="10.453125" style="1" customWidth="1"/>
    <col min="3706" max="3706" width="9.453125" style="1" customWidth="1"/>
    <col min="3707" max="3708" width="12.1796875" style="1" bestFit="1" customWidth="1"/>
    <col min="3709" max="3709" width="13.453125" style="1" customWidth="1"/>
    <col min="3710" max="3710" width="12.453125" style="1" customWidth="1"/>
    <col min="3711" max="3711" width="13" style="1" customWidth="1"/>
    <col min="3712" max="3712" width="12.7265625" style="1" customWidth="1"/>
    <col min="3713" max="3713" width="11.453125" style="1" customWidth="1"/>
    <col min="3714" max="3714" width="11.26953125" style="1" customWidth="1"/>
    <col min="3715" max="3715" width="12.81640625" style="1" customWidth="1"/>
    <col min="3716" max="3716" width="11.1796875" style="1" customWidth="1"/>
    <col min="3717" max="3717" width="11.453125" style="1" customWidth="1"/>
    <col min="3718" max="3718" width="12.81640625" style="1" bestFit="1" customWidth="1"/>
    <col min="3719" max="3719" width="15.453125" style="1" customWidth="1"/>
    <col min="3720" max="3956" width="9.1796875" style="1"/>
    <col min="3957" max="3957" width="6" style="1" customWidth="1"/>
    <col min="3958" max="3958" width="6.26953125" style="1" customWidth="1"/>
    <col min="3959" max="3959" width="42" style="1" customWidth="1"/>
    <col min="3960" max="3960" width="7.26953125" style="1" customWidth="1"/>
    <col min="3961" max="3961" width="10.453125" style="1" customWidth="1"/>
    <col min="3962" max="3962" width="9.453125" style="1" customWidth="1"/>
    <col min="3963" max="3964" width="12.1796875" style="1" bestFit="1" customWidth="1"/>
    <col min="3965" max="3965" width="13.453125" style="1" customWidth="1"/>
    <col min="3966" max="3966" width="12.453125" style="1" customWidth="1"/>
    <col min="3967" max="3967" width="13" style="1" customWidth="1"/>
    <col min="3968" max="3968" width="12.7265625" style="1" customWidth="1"/>
    <col min="3969" max="3969" width="11.453125" style="1" customWidth="1"/>
    <col min="3970" max="3970" width="11.26953125" style="1" customWidth="1"/>
    <col min="3971" max="3971" width="12.81640625" style="1" customWidth="1"/>
    <col min="3972" max="3972" width="11.1796875" style="1" customWidth="1"/>
    <col min="3973" max="3973" width="11.453125" style="1" customWidth="1"/>
    <col min="3974" max="3974" width="12.81640625" style="1" bestFit="1" customWidth="1"/>
    <col min="3975" max="3975" width="15.453125" style="1" customWidth="1"/>
    <col min="3976" max="4212" width="9.1796875" style="1"/>
    <col min="4213" max="4213" width="6" style="1" customWidth="1"/>
    <col min="4214" max="4214" width="6.26953125" style="1" customWidth="1"/>
    <col min="4215" max="4215" width="42" style="1" customWidth="1"/>
    <col min="4216" max="4216" width="7.26953125" style="1" customWidth="1"/>
    <col min="4217" max="4217" width="10.453125" style="1" customWidth="1"/>
    <col min="4218" max="4218" width="9.453125" style="1" customWidth="1"/>
    <col min="4219" max="4220" width="12.1796875" style="1" bestFit="1" customWidth="1"/>
    <col min="4221" max="4221" width="13.453125" style="1" customWidth="1"/>
    <col min="4222" max="4222" width="12.453125" style="1" customWidth="1"/>
    <col min="4223" max="4223" width="13" style="1" customWidth="1"/>
    <col min="4224" max="4224" width="12.7265625" style="1" customWidth="1"/>
    <col min="4225" max="4225" width="11.453125" style="1" customWidth="1"/>
    <col min="4226" max="4226" width="11.26953125" style="1" customWidth="1"/>
    <col min="4227" max="4227" width="12.81640625" style="1" customWidth="1"/>
    <col min="4228" max="4228" width="11.1796875" style="1" customWidth="1"/>
    <col min="4229" max="4229" width="11.453125" style="1" customWidth="1"/>
    <col min="4230" max="4230" width="12.81640625" style="1" bestFit="1" customWidth="1"/>
    <col min="4231" max="4231" width="15.453125" style="1" customWidth="1"/>
    <col min="4232" max="4468" width="9.1796875" style="1"/>
    <col min="4469" max="4469" width="6" style="1" customWidth="1"/>
    <col min="4470" max="4470" width="6.26953125" style="1" customWidth="1"/>
    <col min="4471" max="4471" width="42" style="1" customWidth="1"/>
    <col min="4472" max="4472" width="7.26953125" style="1" customWidth="1"/>
    <col min="4473" max="4473" width="10.453125" style="1" customWidth="1"/>
    <col min="4474" max="4474" width="9.453125" style="1" customWidth="1"/>
    <col min="4475" max="4476" width="12.1796875" style="1" bestFit="1" customWidth="1"/>
    <col min="4477" max="4477" width="13.453125" style="1" customWidth="1"/>
    <col min="4478" max="4478" width="12.453125" style="1" customWidth="1"/>
    <col min="4479" max="4479" width="13" style="1" customWidth="1"/>
    <col min="4480" max="4480" width="12.7265625" style="1" customWidth="1"/>
    <col min="4481" max="4481" width="11.453125" style="1" customWidth="1"/>
    <col min="4482" max="4482" width="11.26953125" style="1" customWidth="1"/>
    <col min="4483" max="4483" width="12.81640625" style="1" customWidth="1"/>
    <col min="4484" max="4484" width="11.1796875" style="1" customWidth="1"/>
    <col min="4485" max="4485" width="11.453125" style="1" customWidth="1"/>
    <col min="4486" max="4486" width="12.81640625" style="1" bestFit="1" customWidth="1"/>
    <col min="4487" max="4487" width="15.453125" style="1" customWidth="1"/>
    <col min="4488" max="4724" width="9.1796875" style="1"/>
    <col min="4725" max="4725" width="6" style="1" customWidth="1"/>
    <col min="4726" max="4726" width="6.26953125" style="1" customWidth="1"/>
    <col min="4727" max="4727" width="42" style="1" customWidth="1"/>
    <col min="4728" max="4728" width="7.26953125" style="1" customWidth="1"/>
    <col min="4729" max="4729" width="10.453125" style="1" customWidth="1"/>
    <col min="4730" max="4730" width="9.453125" style="1" customWidth="1"/>
    <col min="4731" max="4732" width="12.1796875" style="1" bestFit="1" customWidth="1"/>
    <col min="4733" max="4733" width="13.453125" style="1" customWidth="1"/>
    <col min="4734" max="4734" width="12.453125" style="1" customWidth="1"/>
    <col min="4735" max="4735" width="13" style="1" customWidth="1"/>
    <col min="4736" max="4736" width="12.7265625" style="1" customWidth="1"/>
    <col min="4737" max="4737" width="11.453125" style="1" customWidth="1"/>
    <col min="4738" max="4738" width="11.26953125" style="1" customWidth="1"/>
    <col min="4739" max="4739" width="12.81640625" style="1" customWidth="1"/>
    <col min="4740" max="4740" width="11.1796875" style="1" customWidth="1"/>
    <col min="4741" max="4741" width="11.453125" style="1" customWidth="1"/>
    <col min="4742" max="4742" width="12.81640625" style="1" bestFit="1" customWidth="1"/>
    <col min="4743" max="4743" width="15.453125" style="1" customWidth="1"/>
    <col min="4744" max="4980" width="9.1796875" style="1"/>
    <col min="4981" max="4981" width="6" style="1" customWidth="1"/>
    <col min="4982" max="4982" width="6.26953125" style="1" customWidth="1"/>
    <col min="4983" max="4983" width="42" style="1" customWidth="1"/>
    <col min="4984" max="4984" width="7.26953125" style="1" customWidth="1"/>
    <col min="4985" max="4985" width="10.453125" style="1" customWidth="1"/>
    <col min="4986" max="4986" width="9.453125" style="1" customWidth="1"/>
    <col min="4987" max="4988" width="12.1796875" style="1" bestFit="1" customWidth="1"/>
    <col min="4989" max="4989" width="13.453125" style="1" customWidth="1"/>
    <col min="4990" max="4990" width="12.453125" style="1" customWidth="1"/>
    <col min="4991" max="4991" width="13" style="1" customWidth="1"/>
    <col min="4992" max="4992" width="12.7265625" style="1" customWidth="1"/>
    <col min="4993" max="4993" width="11.453125" style="1" customWidth="1"/>
    <col min="4994" max="4994" width="11.26953125" style="1" customWidth="1"/>
    <col min="4995" max="4995" width="12.81640625" style="1" customWidth="1"/>
    <col min="4996" max="4996" width="11.1796875" style="1" customWidth="1"/>
    <col min="4997" max="4997" width="11.453125" style="1" customWidth="1"/>
    <col min="4998" max="4998" width="12.81640625" style="1" bestFit="1" customWidth="1"/>
    <col min="4999" max="4999" width="15.453125" style="1" customWidth="1"/>
    <col min="5000" max="5236" width="9.1796875" style="1"/>
    <col min="5237" max="5237" width="6" style="1" customWidth="1"/>
    <col min="5238" max="5238" width="6.26953125" style="1" customWidth="1"/>
    <col min="5239" max="5239" width="42" style="1" customWidth="1"/>
    <col min="5240" max="5240" width="7.26953125" style="1" customWidth="1"/>
    <col min="5241" max="5241" width="10.453125" style="1" customWidth="1"/>
    <col min="5242" max="5242" width="9.453125" style="1" customWidth="1"/>
    <col min="5243" max="5244" width="12.1796875" style="1" bestFit="1" customWidth="1"/>
    <col min="5245" max="5245" width="13.453125" style="1" customWidth="1"/>
    <col min="5246" max="5246" width="12.453125" style="1" customWidth="1"/>
    <col min="5247" max="5247" width="13" style="1" customWidth="1"/>
    <col min="5248" max="5248" width="12.7265625" style="1" customWidth="1"/>
    <col min="5249" max="5249" width="11.453125" style="1" customWidth="1"/>
    <col min="5250" max="5250" width="11.26953125" style="1" customWidth="1"/>
    <col min="5251" max="5251" width="12.81640625" style="1" customWidth="1"/>
    <col min="5252" max="5252" width="11.1796875" style="1" customWidth="1"/>
    <col min="5253" max="5253" width="11.453125" style="1" customWidth="1"/>
    <col min="5254" max="5254" width="12.81640625" style="1" bestFit="1" customWidth="1"/>
    <col min="5255" max="5255" width="15.453125" style="1" customWidth="1"/>
    <col min="5256" max="5492" width="9.1796875" style="1"/>
    <col min="5493" max="5493" width="6" style="1" customWidth="1"/>
    <col min="5494" max="5494" width="6.26953125" style="1" customWidth="1"/>
    <col min="5495" max="5495" width="42" style="1" customWidth="1"/>
    <col min="5496" max="5496" width="7.26953125" style="1" customWidth="1"/>
    <col min="5497" max="5497" width="10.453125" style="1" customWidth="1"/>
    <col min="5498" max="5498" width="9.453125" style="1" customWidth="1"/>
    <col min="5499" max="5500" width="12.1796875" style="1" bestFit="1" customWidth="1"/>
    <col min="5501" max="5501" width="13.453125" style="1" customWidth="1"/>
    <col min="5502" max="5502" width="12.453125" style="1" customWidth="1"/>
    <col min="5503" max="5503" width="13" style="1" customWidth="1"/>
    <col min="5504" max="5504" width="12.7265625" style="1" customWidth="1"/>
    <col min="5505" max="5505" width="11.453125" style="1" customWidth="1"/>
    <col min="5506" max="5506" width="11.26953125" style="1" customWidth="1"/>
    <col min="5507" max="5507" width="12.81640625" style="1" customWidth="1"/>
    <col min="5508" max="5508" width="11.1796875" style="1" customWidth="1"/>
    <col min="5509" max="5509" width="11.453125" style="1" customWidth="1"/>
    <col min="5510" max="5510" width="12.81640625" style="1" bestFit="1" customWidth="1"/>
    <col min="5511" max="5511" width="15.453125" style="1" customWidth="1"/>
    <col min="5512" max="5748" width="9.1796875" style="1"/>
    <col min="5749" max="5749" width="6" style="1" customWidth="1"/>
    <col min="5750" max="5750" width="6.26953125" style="1" customWidth="1"/>
    <col min="5751" max="5751" width="42" style="1" customWidth="1"/>
    <col min="5752" max="5752" width="7.26953125" style="1" customWidth="1"/>
    <col min="5753" max="5753" width="10.453125" style="1" customWidth="1"/>
    <col min="5754" max="5754" width="9.453125" style="1" customWidth="1"/>
    <col min="5755" max="5756" width="12.1796875" style="1" bestFit="1" customWidth="1"/>
    <col min="5757" max="5757" width="13.453125" style="1" customWidth="1"/>
    <col min="5758" max="5758" width="12.453125" style="1" customWidth="1"/>
    <col min="5759" max="5759" width="13" style="1" customWidth="1"/>
    <col min="5760" max="5760" width="12.7265625" style="1" customWidth="1"/>
    <col min="5761" max="5761" width="11.453125" style="1" customWidth="1"/>
    <col min="5762" max="5762" width="11.26953125" style="1" customWidth="1"/>
    <col min="5763" max="5763" width="12.81640625" style="1" customWidth="1"/>
    <col min="5764" max="5764" width="11.1796875" style="1" customWidth="1"/>
    <col min="5765" max="5765" width="11.453125" style="1" customWidth="1"/>
    <col min="5766" max="5766" width="12.81640625" style="1" bestFit="1" customWidth="1"/>
    <col min="5767" max="5767" width="15.453125" style="1" customWidth="1"/>
    <col min="5768" max="6004" width="9.1796875" style="1"/>
    <col min="6005" max="6005" width="6" style="1" customWidth="1"/>
    <col min="6006" max="6006" width="6.26953125" style="1" customWidth="1"/>
    <col min="6007" max="6007" width="42" style="1" customWidth="1"/>
    <col min="6008" max="6008" width="7.26953125" style="1" customWidth="1"/>
    <col min="6009" max="6009" width="10.453125" style="1" customWidth="1"/>
    <col min="6010" max="6010" width="9.453125" style="1" customWidth="1"/>
    <col min="6011" max="6012" width="12.1796875" style="1" bestFit="1" customWidth="1"/>
    <col min="6013" max="6013" width="13.453125" style="1" customWidth="1"/>
    <col min="6014" max="6014" width="12.453125" style="1" customWidth="1"/>
    <col min="6015" max="6015" width="13" style="1" customWidth="1"/>
    <col min="6016" max="6016" width="12.7265625" style="1" customWidth="1"/>
    <col min="6017" max="6017" width="11.453125" style="1" customWidth="1"/>
    <col min="6018" max="6018" width="11.26953125" style="1" customWidth="1"/>
    <col min="6019" max="6019" width="12.81640625" style="1" customWidth="1"/>
    <col min="6020" max="6020" width="11.1796875" style="1" customWidth="1"/>
    <col min="6021" max="6021" width="11.453125" style="1" customWidth="1"/>
    <col min="6022" max="6022" width="12.81640625" style="1" bestFit="1" customWidth="1"/>
    <col min="6023" max="6023" width="15.453125" style="1" customWidth="1"/>
    <col min="6024" max="6260" width="9.1796875" style="1"/>
    <col min="6261" max="6261" width="6" style="1" customWidth="1"/>
    <col min="6262" max="6262" width="6.26953125" style="1" customWidth="1"/>
    <col min="6263" max="6263" width="42" style="1" customWidth="1"/>
    <col min="6264" max="6264" width="7.26953125" style="1" customWidth="1"/>
    <col min="6265" max="6265" width="10.453125" style="1" customWidth="1"/>
    <col min="6266" max="6266" width="9.453125" style="1" customWidth="1"/>
    <col min="6267" max="6268" width="12.1796875" style="1" bestFit="1" customWidth="1"/>
    <col min="6269" max="6269" width="13.453125" style="1" customWidth="1"/>
    <col min="6270" max="6270" width="12.453125" style="1" customWidth="1"/>
    <col min="6271" max="6271" width="13" style="1" customWidth="1"/>
    <col min="6272" max="6272" width="12.7265625" style="1" customWidth="1"/>
    <col min="6273" max="6273" width="11.453125" style="1" customWidth="1"/>
    <col min="6274" max="6274" width="11.26953125" style="1" customWidth="1"/>
    <col min="6275" max="6275" width="12.81640625" style="1" customWidth="1"/>
    <col min="6276" max="6276" width="11.1796875" style="1" customWidth="1"/>
    <col min="6277" max="6277" width="11.453125" style="1" customWidth="1"/>
    <col min="6278" max="6278" width="12.81640625" style="1" bestFit="1" customWidth="1"/>
    <col min="6279" max="6279" width="15.453125" style="1" customWidth="1"/>
    <col min="6280" max="6516" width="9.1796875" style="1"/>
    <col min="6517" max="6517" width="6" style="1" customWidth="1"/>
    <col min="6518" max="6518" width="6.26953125" style="1" customWidth="1"/>
    <col min="6519" max="6519" width="42" style="1" customWidth="1"/>
    <col min="6520" max="6520" width="7.26953125" style="1" customWidth="1"/>
    <col min="6521" max="6521" width="10.453125" style="1" customWidth="1"/>
    <col min="6522" max="6522" width="9.453125" style="1" customWidth="1"/>
    <col min="6523" max="6524" width="12.1796875" style="1" bestFit="1" customWidth="1"/>
    <col min="6525" max="6525" width="13.453125" style="1" customWidth="1"/>
    <col min="6526" max="6526" width="12.453125" style="1" customWidth="1"/>
    <col min="6527" max="6527" width="13" style="1" customWidth="1"/>
    <col min="6528" max="6528" width="12.7265625" style="1" customWidth="1"/>
    <col min="6529" max="6529" width="11.453125" style="1" customWidth="1"/>
    <col min="6530" max="6530" width="11.26953125" style="1" customWidth="1"/>
    <col min="6531" max="6531" width="12.81640625" style="1" customWidth="1"/>
    <col min="6532" max="6532" width="11.1796875" style="1" customWidth="1"/>
    <col min="6533" max="6533" width="11.453125" style="1" customWidth="1"/>
    <col min="6534" max="6534" width="12.81640625" style="1" bestFit="1" customWidth="1"/>
    <col min="6535" max="6535" width="15.453125" style="1" customWidth="1"/>
    <col min="6536" max="6772" width="9.1796875" style="1"/>
    <col min="6773" max="6773" width="6" style="1" customWidth="1"/>
    <col min="6774" max="6774" width="6.26953125" style="1" customWidth="1"/>
    <col min="6775" max="6775" width="42" style="1" customWidth="1"/>
    <col min="6776" max="6776" width="7.26953125" style="1" customWidth="1"/>
    <col min="6777" max="6777" width="10.453125" style="1" customWidth="1"/>
    <col min="6778" max="6778" width="9.453125" style="1" customWidth="1"/>
    <col min="6779" max="6780" width="12.1796875" style="1" bestFit="1" customWidth="1"/>
    <col min="6781" max="6781" width="13.453125" style="1" customWidth="1"/>
    <col min="6782" max="6782" width="12.453125" style="1" customWidth="1"/>
    <col min="6783" max="6783" width="13" style="1" customWidth="1"/>
    <col min="6784" max="6784" width="12.7265625" style="1" customWidth="1"/>
    <col min="6785" max="6785" width="11.453125" style="1" customWidth="1"/>
    <col min="6786" max="6786" width="11.26953125" style="1" customWidth="1"/>
    <col min="6787" max="6787" width="12.81640625" style="1" customWidth="1"/>
    <col min="6788" max="6788" width="11.1796875" style="1" customWidth="1"/>
    <col min="6789" max="6789" width="11.453125" style="1" customWidth="1"/>
    <col min="6790" max="6790" width="12.81640625" style="1" bestFit="1" customWidth="1"/>
    <col min="6791" max="6791" width="15.453125" style="1" customWidth="1"/>
    <col min="6792" max="7028" width="9.1796875" style="1"/>
    <col min="7029" max="7029" width="6" style="1" customWidth="1"/>
    <col min="7030" max="7030" width="6.26953125" style="1" customWidth="1"/>
    <col min="7031" max="7031" width="42" style="1" customWidth="1"/>
    <col min="7032" max="7032" width="7.26953125" style="1" customWidth="1"/>
    <col min="7033" max="7033" width="10.453125" style="1" customWidth="1"/>
    <col min="7034" max="7034" width="9.453125" style="1" customWidth="1"/>
    <col min="7035" max="7036" width="12.1796875" style="1" bestFit="1" customWidth="1"/>
    <col min="7037" max="7037" width="13.453125" style="1" customWidth="1"/>
    <col min="7038" max="7038" width="12.453125" style="1" customWidth="1"/>
    <col min="7039" max="7039" width="13" style="1" customWidth="1"/>
    <col min="7040" max="7040" width="12.7265625" style="1" customWidth="1"/>
    <col min="7041" max="7041" width="11.453125" style="1" customWidth="1"/>
    <col min="7042" max="7042" width="11.26953125" style="1" customWidth="1"/>
    <col min="7043" max="7043" width="12.81640625" style="1" customWidth="1"/>
    <col min="7044" max="7044" width="11.1796875" style="1" customWidth="1"/>
    <col min="7045" max="7045" width="11.453125" style="1" customWidth="1"/>
    <col min="7046" max="7046" width="12.81640625" style="1" bestFit="1" customWidth="1"/>
    <col min="7047" max="7047" width="15.453125" style="1" customWidth="1"/>
    <col min="7048" max="7284" width="9.1796875" style="1"/>
    <col min="7285" max="7285" width="6" style="1" customWidth="1"/>
    <col min="7286" max="7286" width="6.26953125" style="1" customWidth="1"/>
    <col min="7287" max="7287" width="42" style="1" customWidth="1"/>
    <col min="7288" max="7288" width="7.26953125" style="1" customWidth="1"/>
    <col min="7289" max="7289" width="10.453125" style="1" customWidth="1"/>
    <col min="7290" max="7290" width="9.453125" style="1" customWidth="1"/>
    <col min="7291" max="7292" width="12.1796875" style="1" bestFit="1" customWidth="1"/>
    <col min="7293" max="7293" width="13.453125" style="1" customWidth="1"/>
    <col min="7294" max="7294" width="12.453125" style="1" customWidth="1"/>
    <col min="7295" max="7295" width="13" style="1" customWidth="1"/>
    <col min="7296" max="7296" width="12.7265625" style="1" customWidth="1"/>
    <col min="7297" max="7297" width="11.453125" style="1" customWidth="1"/>
    <col min="7298" max="7298" width="11.26953125" style="1" customWidth="1"/>
    <col min="7299" max="7299" width="12.81640625" style="1" customWidth="1"/>
    <col min="7300" max="7300" width="11.1796875" style="1" customWidth="1"/>
    <col min="7301" max="7301" width="11.453125" style="1" customWidth="1"/>
    <col min="7302" max="7302" width="12.81640625" style="1" bestFit="1" customWidth="1"/>
    <col min="7303" max="7303" width="15.453125" style="1" customWidth="1"/>
    <col min="7304" max="7540" width="9.1796875" style="1"/>
    <col min="7541" max="7541" width="6" style="1" customWidth="1"/>
    <col min="7542" max="7542" width="6.26953125" style="1" customWidth="1"/>
    <col min="7543" max="7543" width="42" style="1" customWidth="1"/>
    <col min="7544" max="7544" width="7.26953125" style="1" customWidth="1"/>
    <col min="7545" max="7545" width="10.453125" style="1" customWidth="1"/>
    <col min="7546" max="7546" width="9.453125" style="1" customWidth="1"/>
    <col min="7547" max="7548" width="12.1796875" style="1" bestFit="1" customWidth="1"/>
    <col min="7549" max="7549" width="13.453125" style="1" customWidth="1"/>
    <col min="7550" max="7550" width="12.453125" style="1" customWidth="1"/>
    <col min="7551" max="7551" width="13" style="1" customWidth="1"/>
    <col min="7552" max="7552" width="12.7265625" style="1" customWidth="1"/>
    <col min="7553" max="7553" width="11.453125" style="1" customWidth="1"/>
    <col min="7554" max="7554" width="11.26953125" style="1" customWidth="1"/>
    <col min="7555" max="7555" width="12.81640625" style="1" customWidth="1"/>
    <col min="7556" max="7556" width="11.1796875" style="1" customWidth="1"/>
    <col min="7557" max="7557" width="11.453125" style="1" customWidth="1"/>
    <col min="7558" max="7558" width="12.81640625" style="1" bestFit="1" customWidth="1"/>
    <col min="7559" max="7559" width="15.453125" style="1" customWidth="1"/>
    <col min="7560" max="7796" width="9.1796875" style="1"/>
    <col min="7797" max="7797" width="6" style="1" customWidth="1"/>
    <col min="7798" max="7798" width="6.26953125" style="1" customWidth="1"/>
    <col min="7799" max="7799" width="42" style="1" customWidth="1"/>
    <col min="7800" max="7800" width="7.26953125" style="1" customWidth="1"/>
    <col min="7801" max="7801" width="10.453125" style="1" customWidth="1"/>
    <col min="7802" max="7802" width="9.453125" style="1" customWidth="1"/>
    <col min="7803" max="7804" width="12.1796875" style="1" bestFit="1" customWidth="1"/>
    <col min="7805" max="7805" width="13.453125" style="1" customWidth="1"/>
    <col min="7806" max="7806" width="12.453125" style="1" customWidth="1"/>
    <col min="7807" max="7807" width="13" style="1" customWidth="1"/>
    <col min="7808" max="7808" width="12.7265625" style="1" customWidth="1"/>
    <col min="7809" max="7809" width="11.453125" style="1" customWidth="1"/>
    <col min="7810" max="7810" width="11.26953125" style="1" customWidth="1"/>
    <col min="7811" max="7811" width="12.81640625" style="1" customWidth="1"/>
    <col min="7812" max="7812" width="11.1796875" style="1" customWidth="1"/>
    <col min="7813" max="7813" width="11.453125" style="1" customWidth="1"/>
    <col min="7814" max="7814" width="12.81640625" style="1" bestFit="1" customWidth="1"/>
    <col min="7815" max="7815" width="15.453125" style="1" customWidth="1"/>
    <col min="7816" max="8052" width="9.1796875" style="1"/>
    <col min="8053" max="8053" width="6" style="1" customWidth="1"/>
    <col min="8054" max="8054" width="6.26953125" style="1" customWidth="1"/>
    <col min="8055" max="8055" width="42" style="1" customWidth="1"/>
    <col min="8056" max="8056" width="7.26953125" style="1" customWidth="1"/>
    <col min="8057" max="8057" width="10.453125" style="1" customWidth="1"/>
    <col min="8058" max="8058" width="9.453125" style="1" customWidth="1"/>
    <col min="8059" max="8060" width="12.1796875" style="1" bestFit="1" customWidth="1"/>
    <col min="8061" max="8061" width="13.453125" style="1" customWidth="1"/>
    <col min="8062" max="8062" width="12.453125" style="1" customWidth="1"/>
    <col min="8063" max="8063" width="13" style="1" customWidth="1"/>
    <col min="8064" max="8064" width="12.7265625" style="1" customWidth="1"/>
    <col min="8065" max="8065" width="11.453125" style="1" customWidth="1"/>
    <col min="8066" max="8066" width="11.26953125" style="1" customWidth="1"/>
    <col min="8067" max="8067" width="12.81640625" style="1" customWidth="1"/>
    <col min="8068" max="8068" width="11.1796875" style="1" customWidth="1"/>
    <col min="8069" max="8069" width="11.453125" style="1" customWidth="1"/>
    <col min="8070" max="8070" width="12.81640625" style="1" bestFit="1" customWidth="1"/>
    <col min="8071" max="8071" width="15.453125" style="1" customWidth="1"/>
    <col min="8072" max="8308" width="9.1796875" style="1"/>
    <col min="8309" max="8309" width="6" style="1" customWidth="1"/>
    <col min="8310" max="8310" width="6.26953125" style="1" customWidth="1"/>
    <col min="8311" max="8311" width="42" style="1" customWidth="1"/>
    <col min="8312" max="8312" width="7.26953125" style="1" customWidth="1"/>
    <col min="8313" max="8313" width="10.453125" style="1" customWidth="1"/>
    <col min="8314" max="8314" width="9.453125" style="1" customWidth="1"/>
    <col min="8315" max="8316" width="12.1796875" style="1" bestFit="1" customWidth="1"/>
    <col min="8317" max="8317" width="13.453125" style="1" customWidth="1"/>
    <col min="8318" max="8318" width="12.453125" style="1" customWidth="1"/>
    <col min="8319" max="8319" width="13" style="1" customWidth="1"/>
    <col min="8320" max="8320" width="12.7265625" style="1" customWidth="1"/>
    <col min="8321" max="8321" width="11.453125" style="1" customWidth="1"/>
    <col min="8322" max="8322" width="11.26953125" style="1" customWidth="1"/>
    <col min="8323" max="8323" width="12.81640625" style="1" customWidth="1"/>
    <col min="8324" max="8324" width="11.1796875" style="1" customWidth="1"/>
    <col min="8325" max="8325" width="11.453125" style="1" customWidth="1"/>
    <col min="8326" max="8326" width="12.81640625" style="1" bestFit="1" customWidth="1"/>
    <col min="8327" max="8327" width="15.453125" style="1" customWidth="1"/>
    <col min="8328" max="8564" width="9.1796875" style="1"/>
    <col min="8565" max="8565" width="6" style="1" customWidth="1"/>
    <col min="8566" max="8566" width="6.26953125" style="1" customWidth="1"/>
    <col min="8567" max="8567" width="42" style="1" customWidth="1"/>
    <col min="8568" max="8568" width="7.26953125" style="1" customWidth="1"/>
    <col min="8569" max="8569" width="10.453125" style="1" customWidth="1"/>
    <col min="8570" max="8570" width="9.453125" style="1" customWidth="1"/>
    <col min="8571" max="8572" width="12.1796875" style="1" bestFit="1" customWidth="1"/>
    <col min="8573" max="8573" width="13.453125" style="1" customWidth="1"/>
    <col min="8574" max="8574" width="12.453125" style="1" customWidth="1"/>
    <col min="8575" max="8575" width="13" style="1" customWidth="1"/>
    <col min="8576" max="8576" width="12.7265625" style="1" customWidth="1"/>
    <col min="8577" max="8577" width="11.453125" style="1" customWidth="1"/>
    <col min="8578" max="8578" width="11.26953125" style="1" customWidth="1"/>
    <col min="8579" max="8579" width="12.81640625" style="1" customWidth="1"/>
    <col min="8580" max="8580" width="11.1796875" style="1" customWidth="1"/>
    <col min="8581" max="8581" width="11.453125" style="1" customWidth="1"/>
    <col min="8582" max="8582" width="12.81640625" style="1" bestFit="1" customWidth="1"/>
    <col min="8583" max="8583" width="15.453125" style="1" customWidth="1"/>
    <col min="8584" max="8820" width="9.1796875" style="1"/>
    <col min="8821" max="8821" width="6" style="1" customWidth="1"/>
    <col min="8822" max="8822" width="6.26953125" style="1" customWidth="1"/>
    <col min="8823" max="8823" width="42" style="1" customWidth="1"/>
    <col min="8824" max="8824" width="7.26953125" style="1" customWidth="1"/>
    <col min="8825" max="8825" width="10.453125" style="1" customWidth="1"/>
    <col min="8826" max="8826" width="9.453125" style="1" customWidth="1"/>
    <col min="8827" max="8828" width="12.1796875" style="1" bestFit="1" customWidth="1"/>
    <col min="8829" max="8829" width="13.453125" style="1" customWidth="1"/>
    <col min="8830" max="8830" width="12.453125" style="1" customWidth="1"/>
    <col min="8831" max="8831" width="13" style="1" customWidth="1"/>
    <col min="8832" max="8832" width="12.7265625" style="1" customWidth="1"/>
    <col min="8833" max="8833" width="11.453125" style="1" customWidth="1"/>
    <col min="8834" max="8834" width="11.26953125" style="1" customWidth="1"/>
    <col min="8835" max="8835" width="12.81640625" style="1" customWidth="1"/>
    <col min="8836" max="8836" width="11.1796875" style="1" customWidth="1"/>
    <col min="8837" max="8837" width="11.453125" style="1" customWidth="1"/>
    <col min="8838" max="8838" width="12.81640625" style="1" bestFit="1" customWidth="1"/>
    <col min="8839" max="8839" width="15.453125" style="1" customWidth="1"/>
    <col min="8840" max="9076" width="9.1796875" style="1"/>
    <col min="9077" max="9077" width="6" style="1" customWidth="1"/>
    <col min="9078" max="9078" width="6.26953125" style="1" customWidth="1"/>
    <col min="9079" max="9079" width="42" style="1" customWidth="1"/>
    <col min="9080" max="9080" width="7.26953125" style="1" customWidth="1"/>
    <col min="9081" max="9081" width="10.453125" style="1" customWidth="1"/>
    <col min="9082" max="9082" width="9.453125" style="1" customWidth="1"/>
    <col min="9083" max="9084" width="12.1796875" style="1" bestFit="1" customWidth="1"/>
    <col min="9085" max="9085" width="13.453125" style="1" customWidth="1"/>
    <col min="9086" max="9086" width="12.453125" style="1" customWidth="1"/>
    <col min="9087" max="9087" width="13" style="1" customWidth="1"/>
    <col min="9088" max="9088" width="12.7265625" style="1" customWidth="1"/>
    <col min="9089" max="9089" width="11.453125" style="1" customWidth="1"/>
    <col min="9090" max="9090" width="11.26953125" style="1" customWidth="1"/>
    <col min="9091" max="9091" width="12.81640625" style="1" customWidth="1"/>
    <col min="9092" max="9092" width="11.1796875" style="1" customWidth="1"/>
    <col min="9093" max="9093" width="11.453125" style="1" customWidth="1"/>
    <col min="9094" max="9094" width="12.81640625" style="1" bestFit="1" customWidth="1"/>
    <col min="9095" max="9095" width="15.453125" style="1" customWidth="1"/>
    <col min="9096" max="9332" width="9.1796875" style="1"/>
    <col min="9333" max="9333" width="6" style="1" customWidth="1"/>
    <col min="9334" max="9334" width="6.26953125" style="1" customWidth="1"/>
    <col min="9335" max="9335" width="42" style="1" customWidth="1"/>
    <col min="9336" max="9336" width="7.26953125" style="1" customWidth="1"/>
    <col min="9337" max="9337" width="10.453125" style="1" customWidth="1"/>
    <col min="9338" max="9338" width="9.453125" style="1" customWidth="1"/>
    <col min="9339" max="9340" width="12.1796875" style="1" bestFit="1" customWidth="1"/>
    <col min="9341" max="9341" width="13.453125" style="1" customWidth="1"/>
    <col min="9342" max="9342" width="12.453125" style="1" customWidth="1"/>
    <col min="9343" max="9343" width="13" style="1" customWidth="1"/>
    <col min="9344" max="9344" width="12.7265625" style="1" customWidth="1"/>
    <col min="9345" max="9345" width="11.453125" style="1" customWidth="1"/>
    <col min="9346" max="9346" width="11.26953125" style="1" customWidth="1"/>
    <col min="9347" max="9347" width="12.81640625" style="1" customWidth="1"/>
    <col min="9348" max="9348" width="11.1796875" style="1" customWidth="1"/>
    <col min="9349" max="9349" width="11.453125" style="1" customWidth="1"/>
    <col min="9350" max="9350" width="12.81640625" style="1" bestFit="1" customWidth="1"/>
    <col min="9351" max="9351" width="15.453125" style="1" customWidth="1"/>
    <col min="9352" max="9588" width="9.1796875" style="1"/>
    <col min="9589" max="9589" width="6" style="1" customWidth="1"/>
    <col min="9590" max="9590" width="6.26953125" style="1" customWidth="1"/>
    <col min="9591" max="9591" width="42" style="1" customWidth="1"/>
    <col min="9592" max="9592" width="7.26953125" style="1" customWidth="1"/>
    <col min="9593" max="9593" width="10.453125" style="1" customWidth="1"/>
    <col min="9594" max="9594" width="9.453125" style="1" customWidth="1"/>
    <col min="9595" max="9596" width="12.1796875" style="1" bestFit="1" customWidth="1"/>
    <col min="9597" max="9597" width="13.453125" style="1" customWidth="1"/>
    <col min="9598" max="9598" width="12.453125" style="1" customWidth="1"/>
    <col min="9599" max="9599" width="13" style="1" customWidth="1"/>
    <col min="9600" max="9600" width="12.7265625" style="1" customWidth="1"/>
    <col min="9601" max="9601" width="11.453125" style="1" customWidth="1"/>
    <col min="9602" max="9602" width="11.26953125" style="1" customWidth="1"/>
    <col min="9603" max="9603" width="12.81640625" style="1" customWidth="1"/>
    <col min="9604" max="9604" width="11.1796875" style="1" customWidth="1"/>
    <col min="9605" max="9605" width="11.453125" style="1" customWidth="1"/>
    <col min="9606" max="9606" width="12.81640625" style="1" bestFit="1" customWidth="1"/>
    <col min="9607" max="9607" width="15.453125" style="1" customWidth="1"/>
    <col min="9608" max="9844" width="9.1796875" style="1"/>
    <col min="9845" max="9845" width="6" style="1" customWidth="1"/>
    <col min="9846" max="9846" width="6.26953125" style="1" customWidth="1"/>
    <col min="9847" max="9847" width="42" style="1" customWidth="1"/>
    <col min="9848" max="9848" width="7.26953125" style="1" customWidth="1"/>
    <col min="9849" max="9849" width="10.453125" style="1" customWidth="1"/>
    <col min="9850" max="9850" width="9.453125" style="1" customWidth="1"/>
    <col min="9851" max="9852" width="12.1796875" style="1" bestFit="1" customWidth="1"/>
    <col min="9853" max="9853" width="13.453125" style="1" customWidth="1"/>
    <col min="9854" max="9854" width="12.453125" style="1" customWidth="1"/>
    <col min="9855" max="9855" width="13" style="1" customWidth="1"/>
    <col min="9856" max="9856" width="12.7265625" style="1" customWidth="1"/>
    <col min="9857" max="9857" width="11.453125" style="1" customWidth="1"/>
    <col min="9858" max="9858" width="11.26953125" style="1" customWidth="1"/>
    <col min="9859" max="9859" width="12.81640625" style="1" customWidth="1"/>
    <col min="9860" max="9860" width="11.1796875" style="1" customWidth="1"/>
    <col min="9861" max="9861" width="11.453125" style="1" customWidth="1"/>
    <col min="9862" max="9862" width="12.81640625" style="1" bestFit="1" customWidth="1"/>
    <col min="9863" max="9863" width="15.453125" style="1" customWidth="1"/>
    <col min="9864" max="10100" width="9.1796875" style="1"/>
    <col min="10101" max="10101" width="6" style="1" customWidth="1"/>
    <col min="10102" max="10102" width="6.26953125" style="1" customWidth="1"/>
    <col min="10103" max="10103" width="42" style="1" customWidth="1"/>
    <col min="10104" max="10104" width="7.26953125" style="1" customWidth="1"/>
    <col min="10105" max="10105" width="10.453125" style="1" customWidth="1"/>
    <col min="10106" max="10106" width="9.453125" style="1" customWidth="1"/>
    <col min="10107" max="10108" width="12.1796875" style="1" bestFit="1" customWidth="1"/>
    <col min="10109" max="10109" width="13.453125" style="1" customWidth="1"/>
    <col min="10110" max="10110" width="12.453125" style="1" customWidth="1"/>
    <col min="10111" max="10111" width="13" style="1" customWidth="1"/>
    <col min="10112" max="10112" width="12.7265625" style="1" customWidth="1"/>
    <col min="10113" max="10113" width="11.453125" style="1" customWidth="1"/>
    <col min="10114" max="10114" width="11.26953125" style="1" customWidth="1"/>
    <col min="10115" max="10115" width="12.81640625" style="1" customWidth="1"/>
    <col min="10116" max="10116" width="11.1796875" style="1" customWidth="1"/>
    <col min="10117" max="10117" width="11.453125" style="1" customWidth="1"/>
    <col min="10118" max="10118" width="12.81640625" style="1" bestFit="1" customWidth="1"/>
    <col min="10119" max="10119" width="15.453125" style="1" customWidth="1"/>
    <col min="10120" max="10356" width="9.1796875" style="1"/>
    <col min="10357" max="10357" width="6" style="1" customWidth="1"/>
    <col min="10358" max="10358" width="6.26953125" style="1" customWidth="1"/>
    <col min="10359" max="10359" width="42" style="1" customWidth="1"/>
    <col min="10360" max="10360" width="7.26953125" style="1" customWidth="1"/>
    <col min="10361" max="10361" width="10.453125" style="1" customWidth="1"/>
    <col min="10362" max="10362" width="9.453125" style="1" customWidth="1"/>
    <col min="10363" max="10364" width="12.1796875" style="1" bestFit="1" customWidth="1"/>
    <col min="10365" max="10365" width="13.453125" style="1" customWidth="1"/>
    <col min="10366" max="10366" width="12.453125" style="1" customWidth="1"/>
    <col min="10367" max="10367" width="13" style="1" customWidth="1"/>
    <col min="10368" max="10368" width="12.7265625" style="1" customWidth="1"/>
    <col min="10369" max="10369" width="11.453125" style="1" customWidth="1"/>
    <col min="10370" max="10370" width="11.26953125" style="1" customWidth="1"/>
    <col min="10371" max="10371" width="12.81640625" style="1" customWidth="1"/>
    <col min="10372" max="10372" width="11.1796875" style="1" customWidth="1"/>
    <col min="10373" max="10373" width="11.453125" style="1" customWidth="1"/>
    <col min="10374" max="10374" width="12.81640625" style="1" bestFit="1" customWidth="1"/>
    <col min="10375" max="10375" width="15.453125" style="1" customWidth="1"/>
    <col min="10376" max="10612" width="9.1796875" style="1"/>
    <col min="10613" max="10613" width="6" style="1" customWidth="1"/>
    <col min="10614" max="10614" width="6.26953125" style="1" customWidth="1"/>
    <col min="10615" max="10615" width="42" style="1" customWidth="1"/>
    <col min="10616" max="10616" width="7.26953125" style="1" customWidth="1"/>
    <col min="10617" max="10617" width="10.453125" style="1" customWidth="1"/>
    <col min="10618" max="10618" width="9.453125" style="1" customWidth="1"/>
    <col min="10619" max="10620" width="12.1796875" style="1" bestFit="1" customWidth="1"/>
    <col min="10621" max="10621" width="13.453125" style="1" customWidth="1"/>
    <col min="10622" max="10622" width="12.453125" style="1" customWidth="1"/>
    <col min="10623" max="10623" width="13" style="1" customWidth="1"/>
    <col min="10624" max="10624" width="12.7265625" style="1" customWidth="1"/>
    <col min="10625" max="10625" width="11.453125" style="1" customWidth="1"/>
    <col min="10626" max="10626" width="11.26953125" style="1" customWidth="1"/>
    <col min="10627" max="10627" width="12.81640625" style="1" customWidth="1"/>
    <col min="10628" max="10628" width="11.1796875" style="1" customWidth="1"/>
    <col min="10629" max="10629" width="11.453125" style="1" customWidth="1"/>
    <col min="10630" max="10630" width="12.81640625" style="1" bestFit="1" customWidth="1"/>
    <col min="10631" max="10631" width="15.453125" style="1" customWidth="1"/>
    <col min="10632" max="10868" width="9.1796875" style="1"/>
    <col min="10869" max="10869" width="6" style="1" customWidth="1"/>
    <col min="10870" max="10870" width="6.26953125" style="1" customWidth="1"/>
    <col min="10871" max="10871" width="42" style="1" customWidth="1"/>
    <col min="10872" max="10872" width="7.26953125" style="1" customWidth="1"/>
    <col min="10873" max="10873" width="10.453125" style="1" customWidth="1"/>
    <col min="10874" max="10874" width="9.453125" style="1" customWidth="1"/>
    <col min="10875" max="10876" width="12.1796875" style="1" bestFit="1" customWidth="1"/>
    <col min="10877" max="10877" width="13.453125" style="1" customWidth="1"/>
    <col min="10878" max="10878" width="12.453125" style="1" customWidth="1"/>
    <col min="10879" max="10879" width="13" style="1" customWidth="1"/>
    <col min="10880" max="10880" width="12.7265625" style="1" customWidth="1"/>
    <col min="10881" max="10881" width="11.453125" style="1" customWidth="1"/>
    <col min="10882" max="10882" width="11.26953125" style="1" customWidth="1"/>
    <col min="10883" max="10883" width="12.81640625" style="1" customWidth="1"/>
    <col min="10884" max="10884" width="11.1796875" style="1" customWidth="1"/>
    <col min="10885" max="10885" width="11.453125" style="1" customWidth="1"/>
    <col min="10886" max="10886" width="12.81640625" style="1" bestFit="1" customWidth="1"/>
    <col min="10887" max="10887" width="15.453125" style="1" customWidth="1"/>
    <col min="10888" max="11124" width="9.1796875" style="1"/>
    <col min="11125" max="11125" width="6" style="1" customWidth="1"/>
    <col min="11126" max="11126" width="6.26953125" style="1" customWidth="1"/>
    <col min="11127" max="11127" width="42" style="1" customWidth="1"/>
    <col min="11128" max="11128" width="7.26953125" style="1" customWidth="1"/>
    <col min="11129" max="11129" width="10.453125" style="1" customWidth="1"/>
    <col min="11130" max="11130" width="9.453125" style="1" customWidth="1"/>
    <col min="11131" max="11132" width="12.1796875" style="1" bestFit="1" customWidth="1"/>
    <col min="11133" max="11133" width="13.453125" style="1" customWidth="1"/>
    <col min="11134" max="11134" width="12.453125" style="1" customWidth="1"/>
    <col min="11135" max="11135" width="13" style="1" customWidth="1"/>
    <col min="11136" max="11136" width="12.7265625" style="1" customWidth="1"/>
    <col min="11137" max="11137" width="11.453125" style="1" customWidth="1"/>
    <col min="11138" max="11138" width="11.26953125" style="1" customWidth="1"/>
    <col min="11139" max="11139" width="12.81640625" style="1" customWidth="1"/>
    <col min="11140" max="11140" width="11.1796875" style="1" customWidth="1"/>
    <col min="11141" max="11141" width="11.453125" style="1" customWidth="1"/>
    <col min="11142" max="11142" width="12.81640625" style="1" bestFit="1" customWidth="1"/>
    <col min="11143" max="11143" width="15.453125" style="1" customWidth="1"/>
    <col min="11144" max="11380" width="9.1796875" style="1"/>
    <col min="11381" max="11381" width="6" style="1" customWidth="1"/>
    <col min="11382" max="11382" width="6.26953125" style="1" customWidth="1"/>
    <col min="11383" max="11383" width="42" style="1" customWidth="1"/>
    <col min="11384" max="11384" width="7.26953125" style="1" customWidth="1"/>
    <col min="11385" max="11385" width="10.453125" style="1" customWidth="1"/>
    <col min="11386" max="11386" width="9.453125" style="1" customWidth="1"/>
    <col min="11387" max="11388" width="12.1796875" style="1" bestFit="1" customWidth="1"/>
    <col min="11389" max="11389" width="13.453125" style="1" customWidth="1"/>
    <col min="11390" max="11390" width="12.453125" style="1" customWidth="1"/>
    <col min="11391" max="11391" width="13" style="1" customWidth="1"/>
    <col min="11392" max="11392" width="12.7265625" style="1" customWidth="1"/>
    <col min="11393" max="11393" width="11.453125" style="1" customWidth="1"/>
    <col min="11394" max="11394" width="11.26953125" style="1" customWidth="1"/>
    <col min="11395" max="11395" width="12.81640625" style="1" customWidth="1"/>
    <col min="11396" max="11396" width="11.1796875" style="1" customWidth="1"/>
    <col min="11397" max="11397" width="11.453125" style="1" customWidth="1"/>
    <col min="11398" max="11398" width="12.81640625" style="1" bestFit="1" customWidth="1"/>
    <col min="11399" max="11399" width="15.453125" style="1" customWidth="1"/>
    <col min="11400" max="11636" width="9.1796875" style="1"/>
    <col min="11637" max="11637" width="6" style="1" customWidth="1"/>
    <col min="11638" max="11638" width="6.26953125" style="1" customWidth="1"/>
    <col min="11639" max="11639" width="42" style="1" customWidth="1"/>
    <col min="11640" max="11640" width="7.26953125" style="1" customWidth="1"/>
    <col min="11641" max="11641" width="10.453125" style="1" customWidth="1"/>
    <col min="11642" max="11642" width="9.453125" style="1" customWidth="1"/>
    <col min="11643" max="11644" width="12.1796875" style="1" bestFit="1" customWidth="1"/>
    <col min="11645" max="11645" width="13.453125" style="1" customWidth="1"/>
    <col min="11646" max="11646" width="12.453125" style="1" customWidth="1"/>
    <col min="11647" max="11647" width="13" style="1" customWidth="1"/>
    <col min="11648" max="11648" width="12.7265625" style="1" customWidth="1"/>
    <col min="11649" max="11649" width="11.453125" style="1" customWidth="1"/>
    <col min="11650" max="11650" width="11.26953125" style="1" customWidth="1"/>
    <col min="11651" max="11651" width="12.81640625" style="1" customWidth="1"/>
    <col min="11652" max="11652" width="11.1796875" style="1" customWidth="1"/>
    <col min="11653" max="11653" width="11.453125" style="1" customWidth="1"/>
    <col min="11654" max="11654" width="12.81640625" style="1" bestFit="1" customWidth="1"/>
    <col min="11655" max="11655" width="15.453125" style="1" customWidth="1"/>
    <col min="11656" max="11892" width="9.1796875" style="1"/>
    <col min="11893" max="11893" width="6" style="1" customWidth="1"/>
    <col min="11894" max="11894" width="6.26953125" style="1" customWidth="1"/>
    <col min="11895" max="11895" width="42" style="1" customWidth="1"/>
    <col min="11896" max="11896" width="7.26953125" style="1" customWidth="1"/>
    <col min="11897" max="11897" width="10.453125" style="1" customWidth="1"/>
    <col min="11898" max="11898" width="9.453125" style="1" customWidth="1"/>
    <col min="11899" max="11900" width="12.1796875" style="1" bestFit="1" customWidth="1"/>
    <col min="11901" max="11901" width="13.453125" style="1" customWidth="1"/>
    <col min="11902" max="11902" width="12.453125" style="1" customWidth="1"/>
    <col min="11903" max="11903" width="13" style="1" customWidth="1"/>
    <col min="11904" max="11904" width="12.7265625" style="1" customWidth="1"/>
    <col min="11905" max="11905" width="11.453125" style="1" customWidth="1"/>
    <col min="11906" max="11906" width="11.26953125" style="1" customWidth="1"/>
    <col min="11907" max="11907" width="12.81640625" style="1" customWidth="1"/>
    <col min="11908" max="11908" width="11.1796875" style="1" customWidth="1"/>
    <col min="11909" max="11909" width="11.453125" style="1" customWidth="1"/>
    <col min="11910" max="11910" width="12.81640625" style="1" bestFit="1" customWidth="1"/>
    <col min="11911" max="11911" width="15.453125" style="1" customWidth="1"/>
    <col min="11912" max="12148" width="9.1796875" style="1"/>
    <col min="12149" max="12149" width="6" style="1" customWidth="1"/>
    <col min="12150" max="12150" width="6.26953125" style="1" customWidth="1"/>
    <col min="12151" max="12151" width="42" style="1" customWidth="1"/>
    <col min="12152" max="12152" width="7.26953125" style="1" customWidth="1"/>
    <col min="12153" max="12153" width="10.453125" style="1" customWidth="1"/>
    <col min="12154" max="12154" width="9.453125" style="1" customWidth="1"/>
    <col min="12155" max="12156" width="12.1796875" style="1" bestFit="1" customWidth="1"/>
    <col min="12157" max="12157" width="13.453125" style="1" customWidth="1"/>
    <col min="12158" max="12158" width="12.453125" style="1" customWidth="1"/>
    <col min="12159" max="12159" width="13" style="1" customWidth="1"/>
    <col min="12160" max="12160" width="12.7265625" style="1" customWidth="1"/>
    <col min="12161" max="12161" width="11.453125" style="1" customWidth="1"/>
    <col min="12162" max="12162" width="11.26953125" style="1" customWidth="1"/>
    <col min="12163" max="12163" width="12.81640625" style="1" customWidth="1"/>
    <col min="12164" max="12164" width="11.1796875" style="1" customWidth="1"/>
    <col min="12165" max="12165" width="11.453125" style="1" customWidth="1"/>
    <col min="12166" max="12166" width="12.81640625" style="1" bestFit="1" customWidth="1"/>
    <col min="12167" max="12167" width="15.453125" style="1" customWidth="1"/>
    <col min="12168" max="12404" width="9.1796875" style="1"/>
    <col min="12405" max="12405" width="6" style="1" customWidth="1"/>
    <col min="12406" max="12406" width="6.26953125" style="1" customWidth="1"/>
    <col min="12407" max="12407" width="42" style="1" customWidth="1"/>
    <col min="12408" max="12408" width="7.26953125" style="1" customWidth="1"/>
    <col min="12409" max="12409" width="10.453125" style="1" customWidth="1"/>
    <col min="12410" max="12410" width="9.453125" style="1" customWidth="1"/>
    <col min="12411" max="12412" width="12.1796875" style="1" bestFit="1" customWidth="1"/>
    <col min="12413" max="12413" width="13.453125" style="1" customWidth="1"/>
    <col min="12414" max="12414" width="12.453125" style="1" customWidth="1"/>
    <col min="12415" max="12415" width="13" style="1" customWidth="1"/>
    <col min="12416" max="12416" width="12.7265625" style="1" customWidth="1"/>
    <col min="12417" max="12417" width="11.453125" style="1" customWidth="1"/>
    <col min="12418" max="12418" width="11.26953125" style="1" customWidth="1"/>
    <col min="12419" max="12419" width="12.81640625" style="1" customWidth="1"/>
    <col min="12420" max="12420" width="11.1796875" style="1" customWidth="1"/>
    <col min="12421" max="12421" width="11.453125" style="1" customWidth="1"/>
    <col min="12422" max="12422" width="12.81640625" style="1" bestFit="1" customWidth="1"/>
    <col min="12423" max="12423" width="15.453125" style="1" customWidth="1"/>
    <col min="12424" max="12660" width="9.1796875" style="1"/>
    <col min="12661" max="12661" width="6" style="1" customWidth="1"/>
    <col min="12662" max="12662" width="6.26953125" style="1" customWidth="1"/>
    <col min="12663" max="12663" width="42" style="1" customWidth="1"/>
    <col min="12664" max="12664" width="7.26953125" style="1" customWidth="1"/>
    <col min="12665" max="12665" width="10.453125" style="1" customWidth="1"/>
    <col min="12666" max="12666" width="9.453125" style="1" customWidth="1"/>
    <col min="12667" max="12668" width="12.1796875" style="1" bestFit="1" customWidth="1"/>
    <col min="12669" max="12669" width="13.453125" style="1" customWidth="1"/>
    <col min="12670" max="12670" width="12.453125" style="1" customWidth="1"/>
    <col min="12671" max="12671" width="13" style="1" customWidth="1"/>
    <col min="12672" max="12672" width="12.7265625" style="1" customWidth="1"/>
    <col min="12673" max="12673" width="11.453125" style="1" customWidth="1"/>
    <col min="12674" max="12674" width="11.26953125" style="1" customWidth="1"/>
    <col min="12675" max="12675" width="12.81640625" style="1" customWidth="1"/>
    <col min="12676" max="12676" width="11.1796875" style="1" customWidth="1"/>
    <col min="12677" max="12677" width="11.453125" style="1" customWidth="1"/>
    <col min="12678" max="12678" width="12.81640625" style="1" bestFit="1" customWidth="1"/>
    <col min="12679" max="12679" width="15.453125" style="1" customWidth="1"/>
    <col min="12680" max="12916" width="9.1796875" style="1"/>
    <col min="12917" max="12917" width="6" style="1" customWidth="1"/>
    <col min="12918" max="12918" width="6.26953125" style="1" customWidth="1"/>
    <col min="12919" max="12919" width="42" style="1" customWidth="1"/>
    <col min="12920" max="12920" width="7.26953125" style="1" customWidth="1"/>
    <col min="12921" max="12921" width="10.453125" style="1" customWidth="1"/>
    <col min="12922" max="12922" width="9.453125" style="1" customWidth="1"/>
    <col min="12923" max="12924" width="12.1796875" style="1" bestFit="1" customWidth="1"/>
    <col min="12925" max="12925" width="13.453125" style="1" customWidth="1"/>
    <col min="12926" max="12926" width="12.453125" style="1" customWidth="1"/>
    <col min="12927" max="12927" width="13" style="1" customWidth="1"/>
    <col min="12928" max="12928" width="12.7265625" style="1" customWidth="1"/>
    <col min="12929" max="12929" width="11.453125" style="1" customWidth="1"/>
    <col min="12930" max="12930" width="11.26953125" style="1" customWidth="1"/>
    <col min="12931" max="12931" width="12.81640625" style="1" customWidth="1"/>
    <col min="12932" max="12932" width="11.1796875" style="1" customWidth="1"/>
    <col min="12933" max="12933" width="11.453125" style="1" customWidth="1"/>
    <col min="12934" max="12934" width="12.81640625" style="1" bestFit="1" customWidth="1"/>
    <col min="12935" max="12935" width="15.453125" style="1" customWidth="1"/>
    <col min="12936" max="13172" width="9.1796875" style="1"/>
    <col min="13173" max="13173" width="6" style="1" customWidth="1"/>
    <col min="13174" max="13174" width="6.26953125" style="1" customWidth="1"/>
    <col min="13175" max="13175" width="42" style="1" customWidth="1"/>
    <col min="13176" max="13176" width="7.26953125" style="1" customWidth="1"/>
    <col min="13177" max="13177" width="10.453125" style="1" customWidth="1"/>
    <col min="13178" max="13178" width="9.453125" style="1" customWidth="1"/>
    <col min="13179" max="13180" width="12.1796875" style="1" bestFit="1" customWidth="1"/>
    <col min="13181" max="13181" width="13.453125" style="1" customWidth="1"/>
    <col min="13182" max="13182" width="12.453125" style="1" customWidth="1"/>
    <col min="13183" max="13183" width="13" style="1" customWidth="1"/>
    <col min="13184" max="13184" width="12.7265625" style="1" customWidth="1"/>
    <col min="13185" max="13185" width="11.453125" style="1" customWidth="1"/>
    <col min="13186" max="13186" width="11.26953125" style="1" customWidth="1"/>
    <col min="13187" max="13187" width="12.81640625" style="1" customWidth="1"/>
    <col min="13188" max="13188" width="11.1796875" style="1" customWidth="1"/>
    <col min="13189" max="13189" width="11.453125" style="1" customWidth="1"/>
    <col min="13190" max="13190" width="12.81640625" style="1" bestFit="1" customWidth="1"/>
    <col min="13191" max="13191" width="15.453125" style="1" customWidth="1"/>
    <col min="13192" max="13428" width="9.1796875" style="1"/>
    <col min="13429" max="13429" width="6" style="1" customWidth="1"/>
    <col min="13430" max="13430" width="6.26953125" style="1" customWidth="1"/>
    <col min="13431" max="13431" width="42" style="1" customWidth="1"/>
    <col min="13432" max="13432" width="7.26953125" style="1" customWidth="1"/>
    <col min="13433" max="13433" width="10.453125" style="1" customWidth="1"/>
    <col min="13434" max="13434" width="9.453125" style="1" customWidth="1"/>
    <col min="13435" max="13436" width="12.1796875" style="1" bestFit="1" customWidth="1"/>
    <col min="13437" max="13437" width="13.453125" style="1" customWidth="1"/>
    <col min="13438" max="13438" width="12.453125" style="1" customWidth="1"/>
    <col min="13439" max="13439" width="13" style="1" customWidth="1"/>
    <col min="13440" max="13440" width="12.7265625" style="1" customWidth="1"/>
    <col min="13441" max="13441" width="11.453125" style="1" customWidth="1"/>
    <col min="13442" max="13442" width="11.26953125" style="1" customWidth="1"/>
    <col min="13443" max="13443" width="12.81640625" style="1" customWidth="1"/>
    <col min="13444" max="13444" width="11.1796875" style="1" customWidth="1"/>
    <col min="13445" max="13445" width="11.453125" style="1" customWidth="1"/>
    <col min="13446" max="13446" width="12.81640625" style="1" bestFit="1" customWidth="1"/>
    <col min="13447" max="13447" width="15.453125" style="1" customWidth="1"/>
    <col min="13448" max="13684" width="9.1796875" style="1"/>
    <col min="13685" max="13685" width="6" style="1" customWidth="1"/>
    <col min="13686" max="13686" width="6.26953125" style="1" customWidth="1"/>
    <col min="13687" max="13687" width="42" style="1" customWidth="1"/>
    <col min="13688" max="13688" width="7.26953125" style="1" customWidth="1"/>
    <col min="13689" max="13689" width="10.453125" style="1" customWidth="1"/>
    <col min="13690" max="13690" width="9.453125" style="1" customWidth="1"/>
    <col min="13691" max="13692" width="12.1796875" style="1" bestFit="1" customWidth="1"/>
    <col min="13693" max="13693" width="13.453125" style="1" customWidth="1"/>
    <col min="13694" max="13694" width="12.453125" style="1" customWidth="1"/>
    <col min="13695" max="13695" width="13" style="1" customWidth="1"/>
    <col min="13696" max="13696" width="12.7265625" style="1" customWidth="1"/>
    <col min="13697" max="13697" width="11.453125" style="1" customWidth="1"/>
    <col min="13698" max="13698" width="11.26953125" style="1" customWidth="1"/>
    <col min="13699" max="13699" width="12.81640625" style="1" customWidth="1"/>
    <col min="13700" max="13700" width="11.1796875" style="1" customWidth="1"/>
    <col min="13701" max="13701" width="11.453125" style="1" customWidth="1"/>
    <col min="13702" max="13702" width="12.81640625" style="1" bestFit="1" customWidth="1"/>
    <col min="13703" max="13703" width="15.453125" style="1" customWidth="1"/>
    <col min="13704" max="13940" width="9.1796875" style="1"/>
    <col min="13941" max="13941" width="6" style="1" customWidth="1"/>
    <col min="13942" max="13942" width="6.26953125" style="1" customWidth="1"/>
    <col min="13943" max="13943" width="42" style="1" customWidth="1"/>
    <col min="13944" max="13944" width="7.26953125" style="1" customWidth="1"/>
    <col min="13945" max="13945" width="10.453125" style="1" customWidth="1"/>
    <col min="13946" max="13946" width="9.453125" style="1" customWidth="1"/>
    <col min="13947" max="13948" width="12.1796875" style="1" bestFit="1" customWidth="1"/>
    <col min="13949" max="13949" width="13.453125" style="1" customWidth="1"/>
    <col min="13950" max="13950" width="12.453125" style="1" customWidth="1"/>
    <col min="13951" max="13951" width="13" style="1" customWidth="1"/>
    <col min="13952" max="13952" width="12.7265625" style="1" customWidth="1"/>
    <col min="13953" max="13953" width="11.453125" style="1" customWidth="1"/>
    <col min="13954" max="13954" width="11.26953125" style="1" customWidth="1"/>
    <col min="13955" max="13955" width="12.81640625" style="1" customWidth="1"/>
    <col min="13956" max="13956" width="11.1796875" style="1" customWidth="1"/>
    <col min="13957" max="13957" width="11.453125" style="1" customWidth="1"/>
    <col min="13958" max="13958" width="12.81640625" style="1" bestFit="1" customWidth="1"/>
    <col min="13959" max="13959" width="15.453125" style="1" customWidth="1"/>
    <col min="13960" max="14196" width="9.1796875" style="1"/>
    <col min="14197" max="14197" width="6" style="1" customWidth="1"/>
    <col min="14198" max="14198" width="6.26953125" style="1" customWidth="1"/>
    <col min="14199" max="14199" width="42" style="1" customWidth="1"/>
    <col min="14200" max="14200" width="7.26953125" style="1" customWidth="1"/>
    <col min="14201" max="14201" width="10.453125" style="1" customWidth="1"/>
    <col min="14202" max="14202" width="9.453125" style="1" customWidth="1"/>
    <col min="14203" max="14204" width="12.1796875" style="1" bestFit="1" customWidth="1"/>
    <col min="14205" max="14205" width="13.453125" style="1" customWidth="1"/>
    <col min="14206" max="14206" width="12.453125" style="1" customWidth="1"/>
    <col min="14207" max="14207" width="13" style="1" customWidth="1"/>
    <col min="14208" max="14208" width="12.7265625" style="1" customWidth="1"/>
    <col min="14209" max="14209" width="11.453125" style="1" customWidth="1"/>
    <col min="14210" max="14210" width="11.26953125" style="1" customWidth="1"/>
    <col min="14211" max="14211" width="12.81640625" style="1" customWidth="1"/>
    <col min="14212" max="14212" width="11.1796875" style="1" customWidth="1"/>
    <col min="14213" max="14213" width="11.453125" style="1" customWidth="1"/>
    <col min="14214" max="14214" width="12.81640625" style="1" bestFit="1" customWidth="1"/>
    <col min="14215" max="14215" width="15.453125" style="1" customWidth="1"/>
    <col min="14216" max="14452" width="9.1796875" style="1"/>
    <col min="14453" max="14453" width="6" style="1" customWidth="1"/>
    <col min="14454" max="14454" width="6.26953125" style="1" customWidth="1"/>
    <col min="14455" max="14455" width="42" style="1" customWidth="1"/>
    <col min="14456" max="14456" width="7.26953125" style="1" customWidth="1"/>
    <col min="14457" max="14457" width="10.453125" style="1" customWidth="1"/>
    <col min="14458" max="14458" width="9.453125" style="1" customWidth="1"/>
    <col min="14459" max="14460" width="12.1796875" style="1" bestFit="1" customWidth="1"/>
    <col min="14461" max="14461" width="13.453125" style="1" customWidth="1"/>
    <col min="14462" max="14462" width="12.453125" style="1" customWidth="1"/>
    <col min="14463" max="14463" width="13" style="1" customWidth="1"/>
    <col min="14464" max="14464" width="12.7265625" style="1" customWidth="1"/>
    <col min="14465" max="14465" width="11.453125" style="1" customWidth="1"/>
    <col min="14466" max="14466" width="11.26953125" style="1" customWidth="1"/>
    <col min="14467" max="14467" width="12.81640625" style="1" customWidth="1"/>
    <col min="14468" max="14468" width="11.1796875" style="1" customWidth="1"/>
    <col min="14469" max="14469" width="11.453125" style="1" customWidth="1"/>
    <col min="14470" max="14470" width="12.81640625" style="1" bestFit="1" customWidth="1"/>
    <col min="14471" max="14471" width="15.453125" style="1" customWidth="1"/>
    <col min="14472" max="14708" width="9.1796875" style="1"/>
    <col min="14709" max="14709" width="6" style="1" customWidth="1"/>
    <col min="14710" max="14710" width="6.26953125" style="1" customWidth="1"/>
    <col min="14711" max="14711" width="42" style="1" customWidth="1"/>
    <col min="14712" max="14712" width="7.26953125" style="1" customWidth="1"/>
    <col min="14713" max="14713" width="10.453125" style="1" customWidth="1"/>
    <col min="14714" max="14714" width="9.453125" style="1" customWidth="1"/>
    <col min="14715" max="14716" width="12.1796875" style="1" bestFit="1" customWidth="1"/>
    <col min="14717" max="14717" width="13.453125" style="1" customWidth="1"/>
    <col min="14718" max="14718" width="12.453125" style="1" customWidth="1"/>
    <col min="14719" max="14719" width="13" style="1" customWidth="1"/>
    <col min="14720" max="14720" width="12.7265625" style="1" customWidth="1"/>
    <col min="14721" max="14721" width="11.453125" style="1" customWidth="1"/>
    <col min="14722" max="14722" width="11.26953125" style="1" customWidth="1"/>
    <col min="14723" max="14723" width="12.81640625" style="1" customWidth="1"/>
    <col min="14724" max="14724" width="11.1796875" style="1" customWidth="1"/>
    <col min="14725" max="14725" width="11.453125" style="1" customWidth="1"/>
    <col min="14726" max="14726" width="12.81640625" style="1" bestFit="1" customWidth="1"/>
    <col min="14727" max="14727" width="15.453125" style="1" customWidth="1"/>
    <col min="14728" max="14964" width="9.1796875" style="1"/>
    <col min="14965" max="14965" width="6" style="1" customWidth="1"/>
    <col min="14966" max="14966" width="6.26953125" style="1" customWidth="1"/>
    <col min="14967" max="14967" width="42" style="1" customWidth="1"/>
    <col min="14968" max="14968" width="7.26953125" style="1" customWidth="1"/>
    <col min="14969" max="14969" width="10.453125" style="1" customWidth="1"/>
    <col min="14970" max="14970" width="9.453125" style="1" customWidth="1"/>
    <col min="14971" max="14972" width="12.1796875" style="1" bestFit="1" customWidth="1"/>
    <col min="14973" max="14973" width="13.453125" style="1" customWidth="1"/>
    <col min="14974" max="14974" width="12.453125" style="1" customWidth="1"/>
    <col min="14975" max="14975" width="13" style="1" customWidth="1"/>
    <col min="14976" max="14976" width="12.7265625" style="1" customWidth="1"/>
    <col min="14977" max="14977" width="11.453125" style="1" customWidth="1"/>
    <col min="14978" max="14978" width="11.26953125" style="1" customWidth="1"/>
    <col min="14979" max="14979" width="12.81640625" style="1" customWidth="1"/>
    <col min="14980" max="14980" width="11.1796875" style="1" customWidth="1"/>
    <col min="14981" max="14981" width="11.453125" style="1" customWidth="1"/>
    <col min="14982" max="14982" width="12.81640625" style="1" bestFit="1" customWidth="1"/>
    <col min="14983" max="14983" width="15.453125" style="1" customWidth="1"/>
    <col min="14984" max="15220" width="9.1796875" style="1"/>
    <col min="15221" max="15221" width="6" style="1" customWidth="1"/>
    <col min="15222" max="15222" width="6.26953125" style="1" customWidth="1"/>
    <col min="15223" max="15223" width="42" style="1" customWidth="1"/>
    <col min="15224" max="15224" width="7.26953125" style="1" customWidth="1"/>
    <col min="15225" max="15225" width="10.453125" style="1" customWidth="1"/>
    <col min="15226" max="15226" width="9.453125" style="1" customWidth="1"/>
    <col min="15227" max="15228" width="12.1796875" style="1" bestFit="1" customWidth="1"/>
    <col min="15229" max="15229" width="13.453125" style="1" customWidth="1"/>
    <col min="15230" max="15230" width="12.453125" style="1" customWidth="1"/>
    <col min="15231" max="15231" width="13" style="1" customWidth="1"/>
    <col min="15232" max="15232" width="12.7265625" style="1" customWidth="1"/>
    <col min="15233" max="15233" width="11.453125" style="1" customWidth="1"/>
    <col min="15234" max="15234" width="11.26953125" style="1" customWidth="1"/>
    <col min="15235" max="15235" width="12.81640625" style="1" customWidth="1"/>
    <col min="15236" max="15236" width="11.1796875" style="1" customWidth="1"/>
    <col min="15237" max="15237" width="11.453125" style="1" customWidth="1"/>
    <col min="15238" max="15238" width="12.81640625" style="1" bestFit="1" customWidth="1"/>
    <col min="15239" max="15239" width="15.453125" style="1" customWidth="1"/>
    <col min="15240" max="15476" width="9.1796875" style="1"/>
    <col min="15477" max="15477" width="6" style="1" customWidth="1"/>
    <col min="15478" max="15478" width="6.26953125" style="1" customWidth="1"/>
    <col min="15479" max="15479" width="42" style="1" customWidth="1"/>
    <col min="15480" max="15480" width="7.26953125" style="1" customWidth="1"/>
    <col min="15481" max="15481" width="10.453125" style="1" customWidth="1"/>
    <col min="15482" max="15482" width="9.453125" style="1" customWidth="1"/>
    <col min="15483" max="15484" width="12.1796875" style="1" bestFit="1" customWidth="1"/>
    <col min="15485" max="15485" width="13.453125" style="1" customWidth="1"/>
    <col min="15486" max="15486" width="12.453125" style="1" customWidth="1"/>
    <col min="15487" max="15487" width="13" style="1" customWidth="1"/>
    <col min="15488" max="15488" width="12.7265625" style="1" customWidth="1"/>
    <col min="15489" max="15489" width="11.453125" style="1" customWidth="1"/>
    <col min="15490" max="15490" width="11.26953125" style="1" customWidth="1"/>
    <col min="15491" max="15491" width="12.81640625" style="1" customWidth="1"/>
    <col min="15492" max="15492" width="11.1796875" style="1" customWidth="1"/>
    <col min="15493" max="15493" width="11.453125" style="1" customWidth="1"/>
    <col min="15494" max="15494" width="12.81640625" style="1" bestFit="1" customWidth="1"/>
    <col min="15495" max="15495" width="15.453125" style="1" customWidth="1"/>
    <col min="15496" max="15732" width="9.1796875" style="1"/>
    <col min="15733" max="15733" width="6" style="1" customWidth="1"/>
    <col min="15734" max="15734" width="6.26953125" style="1" customWidth="1"/>
    <col min="15735" max="15735" width="42" style="1" customWidth="1"/>
    <col min="15736" max="15736" width="7.26953125" style="1" customWidth="1"/>
    <col min="15737" max="15737" width="10.453125" style="1" customWidth="1"/>
    <col min="15738" max="15738" width="9.453125" style="1" customWidth="1"/>
    <col min="15739" max="15740" width="12.1796875" style="1" bestFit="1" customWidth="1"/>
    <col min="15741" max="15741" width="13.453125" style="1" customWidth="1"/>
    <col min="15742" max="15742" width="12.453125" style="1" customWidth="1"/>
    <col min="15743" max="15743" width="13" style="1" customWidth="1"/>
    <col min="15744" max="15744" width="12.7265625" style="1" customWidth="1"/>
    <col min="15745" max="15745" width="11.453125" style="1" customWidth="1"/>
    <col min="15746" max="15746" width="11.26953125" style="1" customWidth="1"/>
    <col min="15747" max="15747" width="12.81640625" style="1" customWidth="1"/>
    <col min="15748" max="15748" width="11.1796875" style="1" customWidth="1"/>
    <col min="15749" max="15749" width="11.453125" style="1" customWidth="1"/>
    <col min="15750" max="15750" width="12.81640625" style="1" bestFit="1" customWidth="1"/>
    <col min="15751" max="15751" width="15.453125" style="1" customWidth="1"/>
    <col min="15752" max="16384" width="9.1796875" style="1"/>
  </cols>
  <sheetData>
    <row r="1" spans="1:54" ht="16" thickBot="1" x14ac:dyDescent="0.4">
      <c r="A1" s="5" t="s">
        <v>398</v>
      </c>
      <c r="B1" s="12"/>
      <c r="C1" s="12"/>
      <c r="D1" s="12"/>
      <c r="X1" s="164"/>
      <c r="Y1" s="1"/>
      <c r="AA1" s="165"/>
      <c r="AB1" s="164"/>
      <c r="AC1" s="1"/>
      <c r="AE1" s="165"/>
      <c r="AF1" s="164"/>
      <c r="AG1" s="1"/>
      <c r="AI1" s="165"/>
      <c r="AJ1" s="164"/>
      <c r="AK1" s="1"/>
      <c r="AM1" s="165"/>
      <c r="AN1" s="164"/>
      <c r="AO1" s="1"/>
      <c r="AQ1" s="165"/>
      <c r="AR1" s="164"/>
      <c r="AS1" s="1"/>
      <c r="AT1" s="165"/>
      <c r="AU1" s="164"/>
      <c r="AY1" s="165"/>
      <c r="AZ1" s="164"/>
      <c r="BA1" s="1"/>
    </row>
    <row r="2" spans="1:54" ht="4.5" customHeight="1" outlineLevel="1" x14ac:dyDescent="0.3">
      <c r="A2" s="12"/>
      <c r="B2" s="12"/>
      <c r="C2" s="12"/>
      <c r="D2" s="12"/>
      <c r="X2" s="164"/>
      <c r="Y2" s="1"/>
      <c r="AA2" s="165"/>
      <c r="AB2" s="164"/>
      <c r="AC2" s="1"/>
      <c r="AE2" s="165"/>
      <c r="AF2" s="164"/>
      <c r="AG2" s="1"/>
      <c r="AI2" s="165"/>
      <c r="AJ2" s="164"/>
      <c r="AK2" s="1"/>
      <c r="AM2" s="165"/>
      <c r="AN2" s="164"/>
      <c r="AO2" s="1"/>
      <c r="AQ2" s="165"/>
      <c r="AR2" s="164"/>
      <c r="AS2" s="1"/>
      <c r="AT2" s="165"/>
      <c r="AU2" s="164"/>
      <c r="AY2" s="165"/>
      <c r="AZ2" s="164"/>
      <c r="BA2" s="1"/>
    </row>
    <row r="3" spans="1:54" ht="12.75" customHeight="1" outlineLevel="1" x14ac:dyDescent="0.25">
      <c r="A3" s="13" t="str">
        <f>'Input + read me'!B3</f>
        <v>Name of partner organisation:</v>
      </c>
      <c r="B3" s="13"/>
      <c r="C3" s="1016">
        <f>'Input + read me'!D3</f>
        <v>0</v>
      </c>
      <c r="D3" s="1017"/>
      <c r="X3" s="164"/>
      <c r="Y3" s="1"/>
      <c r="AA3" s="165"/>
      <c r="AB3" s="164"/>
      <c r="AC3" s="1"/>
      <c r="AE3" s="165"/>
      <c r="AF3" s="164"/>
      <c r="AG3" s="1"/>
      <c r="AI3" s="165"/>
      <c r="AJ3" s="164"/>
      <c r="AK3" s="1"/>
      <c r="AM3" s="165"/>
      <c r="AN3" s="164"/>
      <c r="AO3" s="1"/>
      <c r="AQ3" s="165"/>
      <c r="AR3" s="164"/>
      <c r="AS3" s="1"/>
      <c r="AT3" s="165"/>
      <c r="AU3" s="164"/>
      <c r="AY3" s="165"/>
      <c r="AZ3" s="164"/>
      <c r="BA3" s="1"/>
    </row>
    <row r="4" spans="1:54" ht="12.75" customHeight="1" outlineLevel="1" x14ac:dyDescent="0.25">
      <c r="A4" s="13" t="str">
        <f>'Input + read me'!B4</f>
        <v>Project name:</v>
      </c>
      <c r="B4" s="14"/>
      <c r="C4" s="1018"/>
      <c r="D4" s="1019"/>
      <c r="X4" s="164"/>
      <c r="Y4" s="1"/>
      <c r="AA4" s="165"/>
      <c r="AB4" s="164"/>
      <c r="AC4" s="1"/>
      <c r="AE4" s="165"/>
      <c r="AF4" s="164"/>
      <c r="AG4" s="1"/>
      <c r="AI4" s="165"/>
      <c r="AJ4" s="164"/>
      <c r="AK4" s="1"/>
      <c r="AM4" s="165"/>
      <c r="AN4" s="164"/>
      <c r="AO4" s="1"/>
      <c r="AQ4" s="165"/>
      <c r="AR4" s="164"/>
      <c r="AS4" s="1"/>
      <c r="AT4" s="165"/>
      <c r="AU4" s="164"/>
      <c r="AY4" s="165"/>
      <c r="AZ4" s="164"/>
      <c r="BA4" s="1"/>
    </row>
    <row r="5" spans="1:54" outlineLevel="1" x14ac:dyDescent="0.25">
      <c r="A5" s="13" t="str">
        <f>'Input + read me'!B5</f>
        <v>Fiscal year:</v>
      </c>
      <c r="B5" s="13"/>
      <c r="C5" s="1020" t="s">
        <v>399</v>
      </c>
      <c r="D5" s="1021"/>
      <c r="I5" s="331"/>
      <c r="J5" s="332"/>
      <c r="X5" s="164"/>
      <c r="Y5" s="1"/>
      <c r="AA5" s="165"/>
      <c r="AB5" s="164"/>
      <c r="AC5" s="1"/>
      <c r="AE5" s="165"/>
      <c r="AF5" s="164"/>
      <c r="AG5" s="1"/>
      <c r="AI5" s="165"/>
      <c r="AJ5" s="164"/>
      <c r="AK5" s="1"/>
      <c r="AM5" s="165"/>
      <c r="AN5" s="164"/>
      <c r="AO5" s="1"/>
      <c r="AQ5" s="165"/>
      <c r="AR5" s="164"/>
      <c r="AS5" s="1"/>
      <c r="AT5" s="165"/>
      <c r="AU5" s="164"/>
      <c r="AY5" s="165"/>
      <c r="AZ5" s="164"/>
      <c r="BA5" s="1"/>
    </row>
    <row r="6" spans="1:54" ht="17.25" customHeight="1" outlineLevel="1" x14ac:dyDescent="0.25">
      <c r="A6" s="13" t="str">
        <f>'Input + read me'!B6</f>
        <v>Digni project number:</v>
      </c>
      <c r="B6" s="14"/>
      <c r="C6" s="1020">
        <f>'Input + read me'!D6</f>
        <v>0</v>
      </c>
      <c r="D6" s="1021"/>
      <c r="I6" s="166"/>
      <c r="J6" s="167"/>
      <c r="K6" s="168"/>
      <c r="L6" s="167"/>
      <c r="M6" s="167"/>
      <c r="N6" s="167"/>
      <c r="O6" s="167"/>
      <c r="P6" s="167"/>
      <c r="Q6" s="167"/>
      <c r="R6" s="167"/>
      <c r="S6" s="167"/>
      <c r="T6" s="167"/>
      <c r="U6" s="167"/>
      <c r="V6" s="167"/>
      <c r="W6" s="167"/>
      <c r="X6" s="167"/>
      <c r="Y6" s="167"/>
      <c r="AA6" s="168"/>
      <c r="AB6" s="167"/>
      <c r="AC6" s="167"/>
      <c r="AE6" s="168"/>
      <c r="AF6" s="167"/>
      <c r="AG6" s="167"/>
      <c r="AI6" s="168"/>
      <c r="AJ6" s="167"/>
      <c r="AK6" s="167"/>
      <c r="AM6" s="168"/>
      <c r="AN6" s="167"/>
      <c r="AO6" s="167"/>
      <c r="AQ6" s="168"/>
      <c r="AR6" s="167"/>
      <c r="AS6" s="167"/>
      <c r="AT6" s="168"/>
      <c r="AU6" s="167"/>
      <c r="AY6" s="165"/>
      <c r="AZ6" s="164"/>
      <c r="BA6" s="1"/>
    </row>
    <row r="7" spans="1:54" outlineLevel="1" x14ac:dyDescent="0.25">
      <c r="A7" s="13" t="str">
        <f>'Input + read me'!B7</f>
        <v>QZA-number:</v>
      </c>
      <c r="B7" s="13"/>
      <c r="C7" s="1020">
        <f>'Input + read me'!D7</f>
        <v>0</v>
      </c>
      <c r="D7" s="1021"/>
      <c r="I7" s="166"/>
      <c r="J7" s="169"/>
      <c r="K7" s="168"/>
      <c r="L7" s="167"/>
      <c r="M7" s="167"/>
      <c r="N7" s="167"/>
      <c r="O7" s="167"/>
      <c r="P7" s="167"/>
      <c r="Q7" s="167"/>
      <c r="R7" s="167"/>
      <c r="S7" s="167"/>
      <c r="T7" s="167"/>
      <c r="U7" s="167"/>
      <c r="V7" s="167"/>
      <c r="W7" s="167"/>
      <c r="X7" s="167"/>
      <c r="Y7" s="170"/>
      <c r="AA7" s="168"/>
      <c r="AB7" s="167"/>
      <c r="AC7" s="170"/>
      <c r="AE7" s="168"/>
      <c r="AF7" s="167"/>
      <c r="AG7" s="170"/>
      <c r="AI7" s="168"/>
      <c r="AJ7" s="167"/>
      <c r="AK7" s="170"/>
      <c r="AM7" s="168"/>
      <c r="AN7" s="167"/>
      <c r="AO7" s="170"/>
      <c r="AQ7" s="168"/>
      <c r="AR7" s="167"/>
      <c r="AS7" s="170"/>
      <c r="AT7" s="168"/>
      <c r="AU7" s="167"/>
      <c r="AY7" s="165"/>
      <c r="AZ7" s="164"/>
      <c r="BA7" s="1"/>
    </row>
    <row r="8" spans="1:54" outlineLevel="1" x14ac:dyDescent="0.25">
      <c r="A8" s="13" t="str">
        <f>'Input + read me'!B8</f>
        <v>NMS project number:</v>
      </c>
      <c r="B8" s="14"/>
      <c r="C8" s="1020">
        <f>'Input + read me'!D8</f>
        <v>0</v>
      </c>
      <c r="D8" s="1021"/>
      <c r="I8" s="166"/>
      <c r="J8" s="169"/>
      <c r="K8" s="168"/>
      <c r="L8" s="167"/>
      <c r="M8" s="167"/>
      <c r="N8" s="167"/>
      <c r="O8" s="167"/>
      <c r="P8" s="167"/>
      <c r="Q8" s="167"/>
      <c r="R8" s="167"/>
      <c r="S8" s="167"/>
      <c r="T8" s="167"/>
      <c r="U8" s="167"/>
      <c r="V8" s="167"/>
      <c r="W8" s="167"/>
      <c r="X8" s="167"/>
      <c r="Y8" s="167"/>
      <c r="AA8" s="168"/>
      <c r="AB8" s="167"/>
      <c r="AC8" s="167"/>
      <c r="AE8" s="168"/>
      <c r="AF8" s="167"/>
      <c r="AG8" s="167"/>
      <c r="AI8" s="168"/>
      <c r="AJ8" s="167"/>
      <c r="AK8" s="167"/>
      <c r="AM8" s="168"/>
      <c r="AN8" s="167"/>
      <c r="AO8" s="167"/>
      <c r="AQ8" s="168"/>
      <c r="AR8" s="167"/>
      <c r="AS8" s="167"/>
      <c r="AT8" s="168"/>
      <c r="AU8" s="167"/>
      <c r="AY8" s="165"/>
      <c r="AZ8" s="164"/>
      <c r="BA8" s="1"/>
    </row>
    <row r="9" spans="1:54" ht="13.5" customHeight="1" outlineLevel="1" thickBot="1" x14ac:dyDescent="0.3">
      <c r="A9" s="13" t="str">
        <f>'Input + read me'!B9</f>
        <v>Currency at local partner</v>
      </c>
      <c r="B9" s="14"/>
      <c r="C9" s="1020">
        <f>'Input + read me'!D9</f>
        <v>0</v>
      </c>
      <c r="D9" s="1021"/>
      <c r="F9" s="459" t="s">
        <v>400</v>
      </c>
      <c r="G9" s="459"/>
      <c r="I9" s="166"/>
      <c r="J9" s="169"/>
      <c r="K9" s="168"/>
      <c r="L9" s="167"/>
      <c r="M9" s="520" t="s">
        <v>401</v>
      </c>
      <c r="N9" s="167"/>
      <c r="O9" s="167"/>
      <c r="P9" s="167"/>
      <c r="Q9" s="167"/>
      <c r="R9" s="167"/>
      <c r="S9" s="167"/>
      <c r="T9" s="167"/>
      <c r="U9" s="167"/>
      <c r="V9" s="167"/>
      <c r="W9" s="167"/>
      <c r="X9" s="167"/>
      <c r="Y9" s="170"/>
      <c r="AA9" s="168"/>
      <c r="AB9" s="167"/>
      <c r="AC9" s="170"/>
      <c r="AE9" s="168"/>
      <c r="AF9" s="167"/>
      <c r="AG9" s="170"/>
      <c r="AI9" s="168"/>
      <c r="AJ9" s="167"/>
      <c r="AK9" s="170"/>
      <c r="AM9" s="168"/>
      <c r="AN9" s="167"/>
      <c r="AO9" s="170"/>
      <c r="AQ9" s="168"/>
      <c r="AR9" s="167"/>
      <c r="AS9" s="170"/>
      <c r="AT9" s="168"/>
      <c r="AU9" s="167"/>
      <c r="AY9" s="165"/>
      <c r="AZ9" s="164"/>
      <c r="BA9" s="1"/>
    </row>
    <row r="10" spans="1:54" ht="32.25" customHeight="1" thickBot="1" x14ac:dyDescent="0.35">
      <c r="A10" s="171" t="s">
        <v>402</v>
      </c>
      <c r="B10" s="172"/>
      <c r="C10" s="172"/>
      <c r="D10" s="172"/>
      <c r="I10" s="173"/>
      <c r="J10" s="174"/>
      <c r="K10" s="168"/>
      <c r="M10" s="1013" t="s">
        <v>403</v>
      </c>
      <c r="N10" s="1014"/>
      <c r="O10" s="1014"/>
      <c r="P10" s="1014"/>
      <c r="Q10" s="1014"/>
      <c r="R10" s="1014"/>
      <c r="S10" s="1014"/>
      <c r="T10" s="1014"/>
      <c r="U10" s="1014"/>
      <c r="V10" s="1014"/>
      <c r="W10" s="1014"/>
      <c r="X10" s="1014"/>
      <c r="Y10" s="1015"/>
      <c r="AA10" s="3"/>
      <c r="AB10" s="168"/>
      <c r="AC10" s="175" t="s">
        <v>404</v>
      </c>
      <c r="AE10" s="3"/>
      <c r="AF10" s="168"/>
      <c r="AG10" s="175" t="s">
        <v>404</v>
      </c>
      <c r="AI10" s="3"/>
      <c r="AJ10" s="168"/>
      <c r="AK10" s="167"/>
      <c r="AM10" s="3"/>
      <c r="AN10" s="168"/>
      <c r="AO10" s="175" t="s">
        <v>150</v>
      </c>
      <c r="AQ10" s="3"/>
      <c r="AR10" s="168"/>
      <c r="AS10" s="175" t="s">
        <v>151</v>
      </c>
      <c r="AT10" s="3"/>
      <c r="AU10" s="168"/>
      <c r="AV10" s="176" t="s">
        <v>405</v>
      </c>
      <c r="AY10" s="165"/>
      <c r="AZ10" s="164"/>
      <c r="BA10" s="779" cm="1">
        <f t="array" ref="BA10:BB10">+'Digni LTB 2022- 2026'!C6:D6-1</f>
        <v>-1</v>
      </c>
      <c r="BB10" s="1">
        <v>-1</v>
      </c>
    </row>
    <row r="11" spans="1:54" s="162" customFormat="1" ht="46.5" customHeight="1" thickBot="1" x14ac:dyDescent="0.3">
      <c r="A11" s="177" t="s">
        <v>406</v>
      </c>
      <c r="B11" s="178" t="s">
        <v>407</v>
      </c>
      <c r="C11" s="179" t="s">
        <v>408</v>
      </c>
      <c r="D11" s="178" t="s">
        <v>409</v>
      </c>
      <c r="E11" s="180" t="s">
        <v>410</v>
      </c>
      <c r="F11" s="180" t="s">
        <v>411</v>
      </c>
      <c r="G11" s="525" t="s">
        <v>412</v>
      </c>
      <c r="H11" s="767" t="s">
        <v>413</v>
      </c>
      <c r="I11" s="180" t="s">
        <v>414</v>
      </c>
      <c r="J11" s="181" t="s">
        <v>372</v>
      </c>
      <c r="K11" s="182" t="s">
        <v>415</v>
      </c>
      <c r="L11" s="555" t="s">
        <v>416</v>
      </c>
      <c r="M11" s="421" t="s">
        <v>372</v>
      </c>
      <c r="N11" s="182" t="s">
        <v>415</v>
      </c>
      <c r="O11" s="183" t="s">
        <v>417</v>
      </c>
      <c r="P11" s="421" t="s">
        <v>372</v>
      </c>
      <c r="Q11" s="182" t="s">
        <v>415</v>
      </c>
      <c r="R11" s="183" t="s">
        <v>418</v>
      </c>
      <c r="S11" s="421" t="s">
        <v>372</v>
      </c>
      <c r="T11" s="182" t="s">
        <v>415</v>
      </c>
      <c r="U11" s="183" t="s">
        <v>419</v>
      </c>
      <c r="V11" s="421" t="s">
        <v>372</v>
      </c>
      <c r="W11" s="182" t="s">
        <v>415</v>
      </c>
      <c r="X11" s="183" t="s">
        <v>420</v>
      </c>
      <c r="Y11" s="184" t="s">
        <v>421</v>
      </c>
      <c r="Z11" s="173" t="s">
        <v>422</v>
      </c>
      <c r="AA11" s="180" t="s">
        <v>372</v>
      </c>
      <c r="AB11" s="185" t="s">
        <v>415</v>
      </c>
      <c r="AC11" s="556" t="s">
        <v>423</v>
      </c>
      <c r="AD11" s="173" t="s">
        <v>424</v>
      </c>
      <c r="AE11" s="180" t="s">
        <v>372</v>
      </c>
      <c r="AF11" s="185" t="s">
        <v>415</v>
      </c>
      <c r="AG11" s="557" t="s">
        <v>425</v>
      </c>
      <c r="AH11" s="173" t="s">
        <v>426</v>
      </c>
      <c r="AI11" s="180" t="s">
        <v>372</v>
      </c>
      <c r="AJ11" s="185" t="s">
        <v>415</v>
      </c>
      <c r="AK11" s="558" t="s">
        <v>427</v>
      </c>
      <c r="AL11" s="173" t="s">
        <v>428</v>
      </c>
      <c r="AM11" s="180" t="s">
        <v>372</v>
      </c>
      <c r="AN11" s="185" t="s">
        <v>415</v>
      </c>
      <c r="AO11" s="559" t="s">
        <v>429</v>
      </c>
      <c r="AP11" s="173" t="s">
        <v>430</v>
      </c>
      <c r="AQ11" s="180" t="s">
        <v>372</v>
      </c>
      <c r="AR11" s="185" t="s">
        <v>415</v>
      </c>
      <c r="AS11" s="183" t="s">
        <v>431</v>
      </c>
      <c r="AT11" s="180" t="s">
        <v>372</v>
      </c>
      <c r="AU11" s="185" t="s">
        <v>415</v>
      </c>
      <c r="AV11" s="184" t="s">
        <v>432</v>
      </c>
      <c r="AW11" s="173" t="s">
        <v>433</v>
      </c>
      <c r="AY11" s="180" t="s">
        <v>372</v>
      </c>
      <c r="AZ11" s="185" t="s">
        <v>415</v>
      </c>
      <c r="BA11" s="778" t="s">
        <v>321</v>
      </c>
    </row>
    <row r="12" spans="1:54" ht="4.5" customHeight="1" thickBot="1" x14ac:dyDescent="0.35">
      <c r="A12" s="186"/>
      <c r="B12" s="187"/>
      <c r="C12" s="187"/>
      <c r="D12" s="188"/>
      <c r="E12" s="189"/>
      <c r="F12" s="190"/>
      <c r="G12" s="190"/>
      <c r="H12" s="190"/>
      <c r="I12" s="187"/>
      <c r="J12" s="191"/>
      <c r="K12" s="192"/>
      <c r="L12" s="193"/>
      <c r="M12" s="194"/>
      <c r="N12" s="194"/>
      <c r="O12" s="194"/>
      <c r="P12" s="194"/>
      <c r="Q12" s="194"/>
      <c r="R12" s="194"/>
      <c r="S12" s="194"/>
      <c r="T12" s="194"/>
      <c r="U12" s="194"/>
      <c r="V12" s="194"/>
      <c r="W12" s="194"/>
      <c r="X12" s="194"/>
      <c r="Y12" s="194"/>
      <c r="AA12" s="195"/>
      <c r="AB12" s="196"/>
      <c r="AC12" s="193"/>
      <c r="AE12" s="195"/>
      <c r="AF12" s="196"/>
      <c r="AG12" s="193"/>
      <c r="AI12" s="195"/>
      <c r="AJ12" s="196"/>
      <c r="AK12" s="193"/>
      <c r="AM12" s="195"/>
      <c r="AN12" s="196"/>
      <c r="AO12" s="193"/>
      <c r="AQ12" s="195"/>
      <c r="AR12" s="196"/>
      <c r="AS12" s="193"/>
      <c r="AT12" s="195"/>
      <c r="AU12" s="196"/>
      <c r="AV12" s="193"/>
      <c r="AY12" s="195"/>
      <c r="AZ12" s="196"/>
      <c r="BA12" s="193"/>
    </row>
    <row r="13" spans="1:54" ht="19.5" customHeight="1" thickBot="1" x14ac:dyDescent="0.35">
      <c r="A13" s="413" t="s">
        <v>434</v>
      </c>
      <c r="B13" s="414"/>
      <c r="C13" s="414"/>
      <c r="D13" s="414"/>
      <c r="E13" s="414"/>
      <c r="F13" s="414"/>
      <c r="G13" s="414"/>
      <c r="H13" s="414"/>
      <c r="I13" s="414"/>
      <c r="J13" s="414"/>
      <c r="K13" s="414"/>
      <c r="L13" s="414"/>
      <c r="M13" s="1"/>
      <c r="N13" s="1"/>
      <c r="O13" s="1"/>
      <c r="P13" s="1"/>
      <c r="Q13" s="1"/>
      <c r="R13" s="1"/>
      <c r="S13" s="1"/>
      <c r="T13" s="1"/>
      <c r="U13" s="1"/>
      <c r="V13" s="1"/>
      <c r="W13" s="1"/>
      <c r="Y13" s="1"/>
      <c r="AA13" s="1"/>
      <c r="AC13" s="1"/>
      <c r="AE13" s="1"/>
      <c r="AG13" s="1"/>
      <c r="AI13" s="1"/>
      <c r="AK13" s="1"/>
      <c r="AM13" s="1"/>
      <c r="AO13" s="1"/>
      <c r="AQ13" s="1"/>
      <c r="AS13" s="1"/>
      <c r="AT13" s="1"/>
      <c r="AY13" s="1"/>
      <c r="BA13" s="1"/>
    </row>
    <row r="14" spans="1:54" s="2" customFormat="1" ht="35.25" customHeight="1" thickBot="1" x14ac:dyDescent="0.35">
      <c r="A14" s="197"/>
      <c r="B14" s="198">
        <v>1</v>
      </c>
      <c r="C14" s="198"/>
      <c r="D14" s="234" t="s">
        <v>435</v>
      </c>
      <c r="E14" s="199"/>
      <c r="F14" s="200"/>
      <c r="G14" s="200"/>
      <c r="H14" s="200"/>
      <c r="I14" s="201"/>
      <c r="J14" s="202"/>
      <c r="K14" s="203"/>
      <c r="L14" s="204"/>
      <c r="M14" s="204"/>
      <c r="N14" s="204"/>
      <c r="O14" s="204"/>
      <c r="P14" s="204"/>
      <c r="Q14" s="204"/>
      <c r="R14" s="204"/>
      <c r="S14" s="204"/>
      <c r="T14" s="204"/>
      <c r="U14" s="204"/>
      <c r="V14" s="204"/>
      <c r="W14" s="204"/>
      <c r="X14" s="204"/>
      <c r="Y14" s="204"/>
      <c r="AA14" s="205"/>
      <c r="AB14" s="204"/>
      <c r="AC14" s="204"/>
      <c r="AE14" s="205"/>
      <c r="AF14" s="204"/>
      <c r="AG14" s="204"/>
      <c r="AI14" s="205"/>
      <c r="AJ14" s="204"/>
      <c r="AK14" s="204"/>
      <c r="AM14" s="205"/>
      <c r="AN14" s="204"/>
      <c r="AO14" s="204"/>
      <c r="AQ14" s="205"/>
      <c r="AR14" s="204"/>
      <c r="AS14" s="204"/>
      <c r="AT14" s="205"/>
      <c r="AU14" s="204"/>
      <c r="AV14" s="206"/>
      <c r="AY14" s="205"/>
      <c r="AZ14" s="204"/>
      <c r="BA14" s="204"/>
    </row>
    <row r="15" spans="1:54" ht="26.25" customHeight="1" outlineLevel="1" x14ac:dyDescent="0.3">
      <c r="A15" s="328"/>
      <c r="B15" s="263">
        <v>1</v>
      </c>
      <c r="C15" s="263"/>
      <c r="D15" s="264"/>
      <c r="E15" s="265" t="s">
        <v>436</v>
      </c>
      <c r="F15" s="266" t="s">
        <v>437</v>
      </c>
      <c r="G15" s="267"/>
      <c r="H15" s="526"/>
      <c r="I15" s="268"/>
      <c r="J15" s="269"/>
      <c r="K15" s="270"/>
      <c r="L15" s="271"/>
      <c r="M15" s="271"/>
      <c r="N15" s="271"/>
      <c r="O15" s="271"/>
      <c r="P15" s="271"/>
      <c r="Q15" s="271"/>
      <c r="R15" s="271"/>
      <c r="S15" s="271"/>
      <c r="T15" s="271"/>
      <c r="U15" s="271"/>
      <c r="V15" s="271"/>
      <c r="W15" s="271"/>
      <c r="X15" s="271"/>
      <c r="Y15" s="271"/>
      <c r="AA15" s="268"/>
      <c r="AB15" s="268"/>
      <c r="AC15" s="268"/>
      <c r="AE15" s="268"/>
      <c r="AF15" s="268"/>
      <c r="AG15" s="268"/>
      <c r="AI15" s="268"/>
      <c r="AJ15" s="268"/>
      <c r="AK15" s="268"/>
      <c r="AM15" s="268"/>
      <c r="AN15" s="268"/>
      <c r="AO15" s="268"/>
      <c r="AQ15" s="268"/>
      <c r="AR15" s="268"/>
      <c r="AS15" s="268"/>
      <c r="AT15" s="268"/>
      <c r="AU15" s="268"/>
      <c r="AV15" s="268"/>
      <c r="AY15" s="268"/>
      <c r="AZ15" s="268"/>
      <c r="BA15" s="268"/>
    </row>
    <row r="16" spans="1:54" ht="13" outlineLevel="2" x14ac:dyDescent="0.3">
      <c r="A16" s="209" t="s">
        <v>289</v>
      </c>
      <c r="B16" s="207">
        <v>1</v>
      </c>
      <c r="C16" s="207"/>
      <c r="D16" s="208"/>
      <c r="E16" s="210"/>
      <c r="F16" s="766" t="s">
        <v>438</v>
      </c>
      <c r="G16" s="236"/>
      <c r="H16" s="527"/>
      <c r="I16" s="237"/>
      <c r="J16" s="238"/>
      <c r="K16" s="239"/>
      <c r="L16" s="211">
        <f>J16*K16</f>
        <v>0</v>
      </c>
      <c r="M16" s="238"/>
      <c r="N16" s="239"/>
      <c r="O16" s="422">
        <f>M16*N16</f>
        <v>0</v>
      </c>
      <c r="P16" s="238"/>
      <c r="Q16" s="239"/>
      <c r="R16" s="422">
        <f>P16*Q16</f>
        <v>0</v>
      </c>
      <c r="S16" s="238"/>
      <c r="T16" s="239"/>
      <c r="U16" s="422">
        <f>S16*T16</f>
        <v>0</v>
      </c>
      <c r="V16" s="238"/>
      <c r="W16" s="239"/>
      <c r="X16" s="422">
        <f>V16*W16</f>
        <v>0</v>
      </c>
      <c r="Y16" s="211">
        <f>L16+O16+R16+U16+X16</f>
        <v>0</v>
      </c>
      <c r="Z16" s="461" t="str">
        <f>IFERROR(Y16/$Y$696,"")</f>
        <v/>
      </c>
      <c r="AA16" s="238"/>
      <c r="AB16" s="239"/>
      <c r="AC16" s="211">
        <f>AA16*AB16</f>
        <v>0</v>
      </c>
      <c r="AD16" s="461" t="str">
        <f>IFERROR(AC16/$AC$696,"")</f>
        <v/>
      </c>
      <c r="AE16" s="238"/>
      <c r="AF16" s="239"/>
      <c r="AG16" s="211">
        <f t="shared" ref="AG16:AG31" si="0">AE16*AF16</f>
        <v>0</v>
      </c>
      <c r="AH16" s="461" t="str">
        <f>IFERROR(AG16/$AG$696,"")</f>
        <v/>
      </c>
      <c r="AI16" s="238"/>
      <c r="AJ16" s="239"/>
      <c r="AK16" s="211">
        <f>AI16*AJ16</f>
        <v>0</v>
      </c>
      <c r="AL16" s="461" t="str">
        <f>IFERROR(AK16/$AK$696,"")</f>
        <v/>
      </c>
      <c r="AM16" s="238"/>
      <c r="AN16" s="239"/>
      <c r="AO16" s="211">
        <f>AM16*AN16</f>
        <v>0</v>
      </c>
      <c r="AP16" s="461" t="str">
        <f>IFERROR((AO16+AG16)/($AO$696+$AG$696),"")</f>
        <v/>
      </c>
      <c r="AQ16" s="238"/>
      <c r="AR16" s="239"/>
      <c r="AS16" s="211">
        <f>AQ16*AR16</f>
        <v>0</v>
      </c>
      <c r="AT16" s="240">
        <f t="shared" ref="AT16:AT31" si="1">AE16+AM16+AQ16</f>
        <v>0</v>
      </c>
      <c r="AU16" s="241">
        <f t="shared" ref="AU16:AU31" si="2">AF16+AN16+AR16</f>
        <v>0</v>
      </c>
      <c r="AV16" s="211">
        <f t="shared" ref="AV16:AV31" si="3">AG16+AO16+AS16</f>
        <v>0</v>
      </c>
      <c r="AW16" s="461" t="str">
        <f>IFERROR(AV16/$AV$696,"")</f>
        <v/>
      </c>
      <c r="AY16" s="238"/>
      <c r="AZ16" s="239"/>
      <c r="BA16" s="211">
        <f>AY16*AZ16</f>
        <v>0</v>
      </c>
    </row>
    <row r="17" spans="1:53" ht="13" outlineLevel="2" x14ac:dyDescent="0.3">
      <c r="A17" s="209" t="s">
        <v>284</v>
      </c>
      <c r="B17" s="207">
        <v>1</v>
      </c>
      <c r="C17" s="207"/>
      <c r="D17" s="208"/>
      <c r="E17" s="210"/>
      <c r="F17" s="766" t="s">
        <v>439</v>
      </c>
      <c r="G17" s="235"/>
      <c r="H17" s="528"/>
      <c r="I17" s="237"/>
      <c r="J17" s="238"/>
      <c r="K17" s="239"/>
      <c r="L17" s="211">
        <f t="shared" ref="L17:L31" si="4">J17*K17</f>
        <v>0</v>
      </c>
      <c r="M17" s="238"/>
      <c r="N17" s="239"/>
      <c r="O17" s="422">
        <f t="shared" ref="O17:O31" si="5">M17*N17</f>
        <v>0</v>
      </c>
      <c r="P17" s="238"/>
      <c r="Q17" s="239"/>
      <c r="R17" s="422">
        <f t="shared" ref="R17:R31" si="6">P17*Q17</f>
        <v>0</v>
      </c>
      <c r="S17" s="238"/>
      <c r="T17" s="239"/>
      <c r="U17" s="422">
        <f t="shared" ref="U17:U31" si="7">S17*T17</f>
        <v>0</v>
      </c>
      <c r="V17" s="238"/>
      <c r="W17" s="239"/>
      <c r="X17" s="422">
        <f t="shared" ref="X17:X31" si="8">V17*W17</f>
        <v>0</v>
      </c>
      <c r="Y17" s="211">
        <f t="shared" ref="Y17:Y31" si="9">L17+O17+R17+U17+X17</f>
        <v>0</v>
      </c>
      <c r="Z17" s="461" t="str">
        <f t="shared" ref="Z17:Z80" si="10">IFERROR(Y17/$Y$696,"")</f>
        <v/>
      </c>
      <c r="AA17" s="238"/>
      <c r="AB17" s="239"/>
      <c r="AC17" s="211">
        <f t="shared" ref="AC17:AC31" si="11">AA17*AB17</f>
        <v>0</v>
      </c>
      <c r="AD17" s="461" t="str">
        <f t="shared" ref="AD17:AD80" si="12">IFERROR(AC17/$AC$696,"")</f>
        <v/>
      </c>
      <c r="AE17" s="238"/>
      <c r="AF17" s="239"/>
      <c r="AG17" s="211">
        <f t="shared" si="0"/>
        <v>0</v>
      </c>
      <c r="AH17" s="461" t="str">
        <f t="shared" ref="AH17:AH80" si="13">IFERROR(AG17/$AG$696,"")</f>
        <v/>
      </c>
      <c r="AI17" s="238"/>
      <c r="AJ17" s="239"/>
      <c r="AK17" s="211">
        <f t="shared" ref="AK17:AK31" si="14">AI17*AJ17</f>
        <v>0</v>
      </c>
      <c r="AL17" s="461" t="str">
        <f t="shared" ref="AL17:AL80" si="15">IFERROR(AK17/$AK$696,"")</f>
        <v/>
      </c>
      <c r="AM17" s="238"/>
      <c r="AN17" s="239"/>
      <c r="AO17" s="211">
        <f t="shared" ref="AO17:AO31" si="16">AM17*AN17</f>
        <v>0</v>
      </c>
      <c r="AP17" s="461" t="str">
        <f t="shared" ref="AP17:AP80" si="17">IFERROR((AO17+AG17)/($AO$696+$AG$696),"")</f>
        <v/>
      </c>
      <c r="AQ17" s="238"/>
      <c r="AR17" s="239"/>
      <c r="AS17" s="211">
        <f t="shared" ref="AS17:AS31" si="18">AQ17*AR17</f>
        <v>0</v>
      </c>
      <c r="AT17" s="240">
        <f t="shared" si="1"/>
        <v>0</v>
      </c>
      <c r="AU17" s="241">
        <f t="shared" si="2"/>
        <v>0</v>
      </c>
      <c r="AV17" s="211">
        <f t="shared" si="3"/>
        <v>0</v>
      </c>
      <c r="AW17" s="461" t="str">
        <f t="shared" ref="AW17:AW80" si="19">IFERROR(AV17/$AV$696,"")</f>
        <v/>
      </c>
      <c r="AY17" s="238"/>
      <c r="AZ17" s="239"/>
      <c r="BA17" s="211">
        <f t="shared" ref="BA17:BA31" si="20">AY17*AZ17</f>
        <v>0</v>
      </c>
    </row>
    <row r="18" spans="1:53" ht="12.75" customHeight="1" outlineLevel="2" x14ac:dyDescent="0.3">
      <c r="A18" s="209" t="s">
        <v>284</v>
      </c>
      <c r="B18" s="207"/>
      <c r="C18" s="207"/>
      <c r="D18" s="208"/>
      <c r="E18" s="210"/>
      <c r="F18" s="766" t="s">
        <v>440</v>
      </c>
      <c r="G18" s="235"/>
      <c r="H18" s="528"/>
      <c r="I18" s="237"/>
      <c r="J18" s="238"/>
      <c r="K18" s="239"/>
      <c r="L18" s="211">
        <f t="shared" si="4"/>
        <v>0</v>
      </c>
      <c r="M18" s="238"/>
      <c r="N18" s="239"/>
      <c r="O18" s="422">
        <f t="shared" si="5"/>
        <v>0</v>
      </c>
      <c r="P18" s="238"/>
      <c r="Q18" s="239"/>
      <c r="R18" s="422">
        <f t="shared" si="6"/>
        <v>0</v>
      </c>
      <c r="S18" s="238"/>
      <c r="T18" s="239"/>
      <c r="U18" s="422">
        <f t="shared" si="7"/>
        <v>0</v>
      </c>
      <c r="V18" s="238"/>
      <c r="W18" s="239"/>
      <c r="X18" s="422">
        <f t="shared" si="8"/>
        <v>0</v>
      </c>
      <c r="Y18" s="211">
        <f t="shared" si="9"/>
        <v>0</v>
      </c>
      <c r="Z18" s="461" t="str">
        <f t="shared" si="10"/>
        <v/>
      </c>
      <c r="AA18" s="238"/>
      <c r="AB18" s="239"/>
      <c r="AC18" s="211">
        <f t="shared" si="11"/>
        <v>0</v>
      </c>
      <c r="AD18" s="461" t="str">
        <f t="shared" si="12"/>
        <v/>
      </c>
      <c r="AE18" s="238"/>
      <c r="AF18" s="239"/>
      <c r="AG18" s="211">
        <f t="shared" si="0"/>
        <v>0</v>
      </c>
      <c r="AH18" s="461" t="str">
        <f t="shared" si="13"/>
        <v/>
      </c>
      <c r="AI18" s="238"/>
      <c r="AJ18" s="239"/>
      <c r="AK18" s="211">
        <f t="shared" si="14"/>
        <v>0</v>
      </c>
      <c r="AL18" s="461" t="str">
        <f t="shared" si="15"/>
        <v/>
      </c>
      <c r="AM18" s="238"/>
      <c r="AN18" s="239"/>
      <c r="AO18" s="211">
        <f t="shared" si="16"/>
        <v>0</v>
      </c>
      <c r="AP18" s="461" t="str">
        <f t="shared" si="17"/>
        <v/>
      </c>
      <c r="AQ18" s="238"/>
      <c r="AR18" s="239"/>
      <c r="AS18" s="211">
        <f t="shared" si="18"/>
        <v>0</v>
      </c>
      <c r="AT18" s="240">
        <f t="shared" si="1"/>
        <v>0</v>
      </c>
      <c r="AU18" s="241">
        <f t="shared" si="2"/>
        <v>0</v>
      </c>
      <c r="AV18" s="211">
        <f t="shared" ref="AV18" si="21">AG18+AO18+AS18</f>
        <v>0</v>
      </c>
      <c r="AW18" s="461" t="str">
        <f t="shared" si="19"/>
        <v/>
      </c>
      <c r="AY18" s="238"/>
      <c r="AZ18" s="239"/>
      <c r="BA18" s="211">
        <f t="shared" si="20"/>
        <v>0</v>
      </c>
    </row>
    <row r="19" spans="1:53" ht="13" outlineLevel="2" x14ac:dyDescent="0.3">
      <c r="A19" s="209" t="s">
        <v>284</v>
      </c>
      <c r="B19" s="207">
        <v>1</v>
      </c>
      <c r="C19" s="207"/>
      <c r="D19" s="208"/>
      <c r="E19" s="210"/>
      <c r="F19" s="766" t="s">
        <v>441</v>
      </c>
      <c r="G19" s="235"/>
      <c r="H19" s="528"/>
      <c r="I19" s="237"/>
      <c r="J19" s="238"/>
      <c r="K19" s="239"/>
      <c r="L19" s="211">
        <f t="shared" si="4"/>
        <v>0</v>
      </c>
      <c r="M19" s="238"/>
      <c r="N19" s="239"/>
      <c r="O19" s="422">
        <f t="shared" si="5"/>
        <v>0</v>
      </c>
      <c r="P19" s="238"/>
      <c r="Q19" s="239"/>
      <c r="R19" s="422">
        <f t="shared" si="6"/>
        <v>0</v>
      </c>
      <c r="S19" s="238"/>
      <c r="T19" s="239"/>
      <c r="U19" s="422">
        <f t="shared" si="7"/>
        <v>0</v>
      </c>
      <c r="V19" s="238"/>
      <c r="W19" s="239"/>
      <c r="X19" s="422">
        <f t="shared" si="8"/>
        <v>0</v>
      </c>
      <c r="Y19" s="211">
        <f t="shared" si="9"/>
        <v>0</v>
      </c>
      <c r="Z19" s="461" t="str">
        <f t="shared" si="10"/>
        <v/>
      </c>
      <c r="AA19" s="238"/>
      <c r="AB19" s="239"/>
      <c r="AC19" s="211">
        <f t="shared" si="11"/>
        <v>0</v>
      </c>
      <c r="AD19" s="461" t="str">
        <f t="shared" si="12"/>
        <v/>
      </c>
      <c r="AE19" s="238"/>
      <c r="AF19" s="239"/>
      <c r="AG19" s="211">
        <f t="shared" si="0"/>
        <v>0</v>
      </c>
      <c r="AH19" s="461" t="str">
        <f t="shared" si="13"/>
        <v/>
      </c>
      <c r="AI19" s="238"/>
      <c r="AJ19" s="239"/>
      <c r="AK19" s="211">
        <f t="shared" si="14"/>
        <v>0</v>
      </c>
      <c r="AL19" s="461" t="str">
        <f t="shared" si="15"/>
        <v/>
      </c>
      <c r="AM19" s="238"/>
      <c r="AN19" s="239"/>
      <c r="AO19" s="211">
        <f t="shared" si="16"/>
        <v>0</v>
      </c>
      <c r="AP19" s="461" t="str">
        <f t="shared" si="17"/>
        <v/>
      </c>
      <c r="AQ19" s="238"/>
      <c r="AR19" s="239"/>
      <c r="AS19" s="211">
        <f t="shared" si="18"/>
        <v>0</v>
      </c>
      <c r="AT19" s="240">
        <f t="shared" si="1"/>
        <v>0</v>
      </c>
      <c r="AU19" s="241">
        <f t="shared" si="2"/>
        <v>0</v>
      </c>
      <c r="AV19" s="211">
        <f t="shared" si="3"/>
        <v>0</v>
      </c>
      <c r="AW19" s="461" t="str">
        <f t="shared" si="19"/>
        <v/>
      </c>
      <c r="AY19" s="238"/>
      <c r="AZ19" s="239"/>
      <c r="BA19" s="211">
        <f t="shared" si="20"/>
        <v>0</v>
      </c>
    </row>
    <row r="20" spans="1:53" ht="13" outlineLevel="2" x14ac:dyDescent="0.3">
      <c r="A20" s="209" t="s">
        <v>289</v>
      </c>
      <c r="B20" s="207">
        <v>1</v>
      </c>
      <c r="C20" s="207"/>
      <c r="D20" s="208"/>
      <c r="E20" s="210"/>
      <c r="F20" s="766" t="s">
        <v>442</v>
      </c>
      <c r="G20" s="235"/>
      <c r="H20" s="528"/>
      <c r="I20" s="237"/>
      <c r="J20" s="238"/>
      <c r="K20" s="239"/>
      <c r="L20" s="211">
        <f t="shared" si="4"/>
        <v>0</v>
      </c>
      <c r="M20" s="238"/>
      <c r="N20" s="239"/>
      <c r="O20" s="422">
        <f t="shared" si="5"/>
        <v>0</v>
      </c>
      <c r="P20" s="238"/>
      <c r="Q20" s="239"/>
      <c r="R20" s="422">
        <f t="shared" si="6"/>
        <v>0</v>
      </c>
      <c r="S20" s="238"/>
      <c r="T20" s="239"/>
      <c r="U20" s="422">
        <f t="shared" si="7"/>
        <v>0</v>
      </c>
      <c r="V20" s="238"/>
      <c r="W20" s="239"/>
      <c r="X20" s="422">
        <f t="shared" si="8"/>
        <v>0</v>
      </c>
      <c r="Y20" s="211">
        <f t="shared" si="9"/>
        <v>0</v>
      </c>
      <c r="Z20" s="461" t="str">
        <f t="shared" si="10"/>
        <v/>
      </c>
      <c r="AA20" s="238"/>
      <c r="AB20" s="239"/>
      <c r="AC20" s="211">
        <f t="shared" si="11"/>
        <v>0</v>
      </c>
      <c r="AD20" s="461" t="str">
        <f t="shared" si="12"/>
        <v/>
      </c>
      <c r="AE20" s="238"/>
      <c r="AF20" s="239"/>
      <c r="AG20" s="211">
        <f t="shared" si="0"/>
        <v>0</v>
      </c>
      <c r="AH20" s="461" t="str">
        <f t="shared" si="13"/>
        <v/>
      </c>
      <c r="AI20" s="238"/>
      <c r="AJ20" s="239"/>
      <c r="AK20" s="211">
        <f t="shared" si="14"/>
        <v>0</v>
      </c>
      <c r="AL20" s="461" t="str">
        <f t="shared" si="15"/>
        <v/>
      </c>
      <c r="AM20" s="238"/>
      <c r="AN20" s="239"/>
      <c r="AO20" s="211">
        <f t="shared" si="16"/>
        <v>0</v>
      </c>
      <c r="AP20" s="461" t="str">
        <f t="shared" si="17"/>
        <v/>
      </c>
      <c r="AQ20" s="238"/>
      <c r="AR20" s="239"/>
      <c r="AS20" s="211">
        <f t="shared" si="18"/>
        <v>0</v>
      </c>
      <c r="AT20" s="240">
        <f t="shared" si="1"/>
        <v>0</v>
      </c>
      <c r="AU20" s="241">
        <f t="shared" si="2"/>
        <v>0</v>
      </c>
      <c r="AV20" s="211">
        <f t="shared" si="3"/>
        <v>0</v>
      </c>
      <c r="AW20" s="461" t="str">
        <f t="shared" si="19"/>
        <v/>
      </c>
      <c r="AY20" s="238"/>
      <c r="AZ20" s="239"/>
      <c r="BA20" s="211">
        <f t="shared" si="20"/>
        <v>0</v>
      </c>
    </row>
    <row r="21" spans="1:53" ht="13" outlineLevel="2" x14ac:dyDescent="0.3">
      <c r="A21" s="209" t="s">
        <v>289</v>
      </c>
      <c r="B21" s="207">
        <v>1</v>
      </c>
      <c r="C21" s="207"/>
      <c r="D21" s="208"/>
      <c r="E21" s="210"/>
      <c r="F21" s="766" t="s">
        <v>384</v>
      </c>
      <c r="G21" s="235"/>
      <c r="H21" s="528"/>
      <c r="I21" s="237"/>
      <c r="J21" s="238"/>
      <c r="K21" s="239"/>
      <c r="L21" s="211">
        <f t="shared" si="4"/>
        <v>0</v>
      </c>
      <c r="M21" s="238"/>
      <c r="N21" s="239"/>
      <c r="O21" s="422">
        <f t="shared" si="5"/>
        <v>0</v>
      </c>
      <c r="P21" s="238"/>
      <c r="Q21" s="239"/>
      <c r="R21" s="422">
        <f t="shared" si="6"/>
        <v>0</v>
      </c>
      <c r="S21" s="238"/>
      <c r="T21" s="239"/>
      <c r="U21" s="422">
        <f t="shared" si="7"/>
        <v>0</v>
      </c>
      <c r="V21" s="238"/>
      <c r="W21" s="239"/>
      <c r="X21" s="422">
        <f t="shared" si="8"/>
        <v>0</v>
      </c>
      <c r="Y21" s="211">
        <f t="shared" si="9"/>
        <v>0</v>
      </c>
      <c r="Z21" s="461" t="str">
        <f t="shared" si="10"/>
        <v/>
      </c>
      <c r="AA21" s="238"/>
      <c r="AB21" s="239"/>
      <c r="AC21" s="211">
        <f t="shared" si="11"/>
        <v>0</v>
      </c>
      <c r="AD21" s="461" t="str">
        <f t="shared" si="12"/>
        <v/>
      </c>
      <c r="AE21" s="238"/>
      <c r="AF21" s="239"/>
      <c r="AG21" s="211">
        <f t="shared" si="0"/>
        <v>0</v>
      </c>
      <c r="AH21" s="461" t="str">
        <f t="shared" si="13"/>
        <v/>
      </c>
      <c r="AI21" s="238"/>
      <c r="AJ21" s="239"/>
      <c r="AK21" s="211">
        <f t="shared" si="14"/>
        <v>0</v>
      </c>
      <c r="AL21" s="461" t="str">
        <f t="shared" si="15"/>
        <v/>
      </c>
      <c r="AM21" s="238"/>
      <c r="AN21" s="239"/>
      <c r="AO21" s="211">
        <f t="shared" si="16"/>
        <v>0</v>
      </c>
      <c r="AP21" s="461" t="str">
        <f t="shared" si="17"/>
        <v/>
      </c>
      <c r="AQ21" s="238"/>
      <c r="AR21" s="239"/>
      <c r="AS21" s="211">
        <f t="shared" si="18"/>
        <v>0</v>
      </c>
      <c r="AT21" s="240">
        <f t="shared" si="1"/>
        <v>0</v>
      </c>
      <c r="AU21" s="241">
        <f t="shared" si="2"/>
        <v>0</v>
      </c>
      <c r="AV21" s="211">
        <f t="shared" si="3"/>
        <v>0</v>
      </c>
      <c r="AW21" s="461" t="str">
        <f t="shared" si="19"/>
        <v/>
      </c>
      <c r="AY21" s="238"/>
      <c r="AZ21" s="239"/>
      <c r="BA21" s="211">
        <f t="shared" si="20"/>
        <v>0</v>
      </c>
    </row>
    <row r="22" spans="1:53" ht="13" outlineLevel="2" x14ac:dyDescent="0.3">
      <c r="A22" s="209" t="s">
        <v>289</v>
      </c>
      <c r="B22" s="207">
        <v>1</v>
      </c>
      <c r="C22" s="207"/>
      <c r="D22" s="208"/>
      <c r="E22" s="210"/>
      <c r="F22" s="766" t="s">
        <v>443</v>
      </c>
      <c r="G22" s="235"/>
      <c r="H22" s="528"/>
      <c r="I22" s="327"/>
      <c r="J22" s="238"/>
      <c r="K22" s="239"/>
      <c r="L22" s="211">
        <f t="shared" si="4"/>
        <v>0</v>
      </c>
      <c r="M22" s="238"/>
      <c r="N22" s="239"/>
      <c r="O22" s="422">
        <f t="shared" si="5"/>
        <v>0</v>
      </c>
      <c r="P22" s="238"/>
      <c r="Q22" s="239"/>
      <c r="R22" s="422">
        <f t="shared" si="6"/>
        <v>0</v>
      </c>
      <c r="S22" s="238"/>
      <c r="T22" s="239"/>
      <c r="U22" s="422">
        <f t="shared" si="7"/>
        <v>0</v>
      </c>
      <c r="V22" s="238"/>
      <c r="W22" s="239"/>
      <c r="X22" s="422">
        <f t="shared" si="8"/>
        <v>0</v>
      </c>
      <c r="Y22" s="211">
        <f t="shared" si="9"/>
        <v>0</v>
      </c>
      <c r="Z22" s="461" t="str">
        <f t="shared" si="10"/>
        <v/>
      </c>
      <c r="AA22" s="238"/>
      <c r="AB22" s="239"/>
      <c r="AC22" s="211">
        <f t="shared" si="11"/>
        <v>0</v>
      </c>
      <c r="AD22" s="461" t="str">
        <f t="shared" si="12"/>
        <v/>
      </c>
      <c r="AE22" s="238"/>
      <c r="AF22" s="239"/>
      <c r="AG22" s="211">
        <f t="shared" si="0"/>
        <v>0</v>
      </c>
      <c r="AH22" s="461" t="str">
        <f t="shared" si="13"/>
        <v/>
      </c>
      <c r="AI22" s="238"/>
      <c r="AJ22" s="239"/>
      <c r="AK22" s="211">
        <f t="shared" si="14"/>
        <v>0</v>
      </c>
      <c r="AL22" s="461" t="str">
        <f t="shared" si="15"/>
        <v/>
      </c>
      <c r="AM22" s="238"/>
      <c r="AN22" s="239"/>
      <c r="AO22" s="211">
        <f t="shared" si="16"/>
        <v>0</v>
      </c>
      <c r="AP22" s="461" t="str">
        <f t="shared" si="17"/>
        <v/>
      </c>
      <c r="AQ22" s="238"/>
      <c r="AR22" s="239"/>
      <c r="AS22" s="211">
        <f t="shared" si="18"/>
        <v>0</v>
      </c>
      <c r="AT22" s="240">
        <f t="shared" si="1"/>
        <v>0</v>
      </c>
      <c r="AU22" s="241">
        <f t="shared" si="2"/>
        <v>0</v>
      </c>
      <c r="AV22" s="211">
        <f t="shared" si="3"/>
        <v>0</v>
      </c>
      <c r="AW22" s="461" t="str">
        <f t="shared" si="19"/>
        <v/>
      </c>
      <c r="AY22" s="238"/>
      <c r="AZ22" s="239"/>
      <c r="BA22" s="211">
        <f t="shared" si="20"/>
        <v>0</v>
      </c>
    </row>
    <row r="23" spans="1:53" ht="13" outlineLevel="2" x14ac:dyDescent="0.3">
      <c r="A23" s="209" t="s">
        <v>289</v>
      </c>
      <c r="B23" s="207">
        <v>1</v>
      </c>
      <c r="C23" s="207"/>
      <c r="D23" s="208"/>
      <c r="E23" s="210"/>
      <c r="F23" s="766" t="s">
        <v>444</v>
      </c>
      <c r="G23" s="235"/>
      <c r="H23" s="528"/>
      <c r="I23" s="237"/>
      <c r="J23" s="238"/>
      <c r="K23" s="239"/>
      <c r="L23" s="211">
        <f t="shared" si="4"/>
        <v>0</v>
      </c>
      <c r="M23" s="238"/>
      <c r="N23" s="239"/>
      <c r="O23" s="422">
        <f t="shared" si="5"/>
        <v>0</v>
      </c>
      <c r="P23" s="238"/>
      <c r="Q23" s="239"/>
      <c r="R23" s="422">
        <f t="shared" si="6"/>
        <v>0</v>
      </c>
      <c r="S23" s="238"/>
      <c r="T23" s="239"/>
      <c r="U23" s="422">
        <f t="shared" si="7"/>
        <v>0</v>
      </c>
      <c r="V23" s="238"/>
      <c r="W23" s="239"/>
      <c r="X23" s="422">
        <f t="shared" si="8"/>
        <v>0</v>
      </c>
      <c r="Y23" s="211">
        <f t="shared" si="9"/>
        <v>0</v>
      </c>
      <c r="Z23" s="461" t="str">
        <f t="shared" si="10"/>
        <v/>
      </c>
      <c r="AA23" s="238"/>
      <c r="AB23" s="239"/>
      <c r="AC23" s="211">
        <f t="shared" si="11"/>
        <v>0</v>
      </c>
      <c r="AD23" s="461" t="str">
        <f t="shared" si="12"/>
        <v/>
      </c>
      <c r="AE23" s="238"/>
      <c r="AF23" s="239"/>
      <c r="AG23" s="211">
        <f t="shared" si="0"/>
        <v>0</v>
      </c>
      <c r="AH23" s="461" t="str">
        <f t="shared" si="13"/>
        <v/>
      </c>
      <c r="AI23" s="238"/>
      <c r="AJ23" s="239"/>
      <c r="AK23" s="211">
        <f t="shared" si="14"/>
        <v>0</v>
      </c>
      <c r="AL23" s="461" t="str">
        <f t="shared" si="15"/>
        <v/>
      </c>
      <c r="AM23" s="238"/>
      <c r="AN23" s="239"/>
      <c r="AO23" s="211">
        <f t="shared" si="16"/>
        <v>0</v>
      </c>
      <c r="AP23" s="461" t="str">
        <f t="shared" si="17"/>
        <v/>
      </c>
      <c r="AQ23" s="238"/>
      <c r="AR23" s="239"/>
      <c r="AS23" s="211">
        <f t="shared" si="18"/>
        <v>0</v>
      </c>
      <c r="AT23" s="240">
        <f t="shared" si="1"/>
        <v>0</v>
      </c>
      <c r="AU23" s="241">
        <f t="shared" si="2"/>
        <v>0</v>
      </c>
      <c r="AV23" s="211">
        <f t="shared" si="3"/>
        <v>0</v>
      </c>
      <c r="AW23" s="461" t="str">
        <f t="shared" si="19"/>
        <v/>
      </c>
      <c r="AY23" s="238"/>
      <c r="AZ23" s="239"/>
      <c r="BA23" s="211">
        <f t="shared" si="20"/>
        <v>0</v>
      </c>
    </row>
    <row r="24" spans="1:53" ht="13" outlineLevel="2" x14ac:dyDescent="0.3">
      <c r="A24" s="209" t="s">
        <v>289</v>
      </c>
      <c r="B24" s="207">
        <v>1</v>
      </c>
      <c r="C24" s="207"/>
      <c r="D24" s="208"/>
      <c r="E24" s="210"/>
      <c r="F24" s="235" t="s">
        <v>445</v>
      </c>
      <c r="G24" s="235"/>
      <c r="H24" s="528"/>
      <c r="I24" s="237"/>
      <c r="J24" s="238"/>
      <c r="K24" s="239"/>
      <c r="L24" s="211">
        <f t="shared" si="4"/>
        <v>0</v>
      </c>
      <c r="M24" s="238"/>
      <c r="N24" s="239"/>
      <c r="O24" s="422">
        <f t="shared" si="5"/>
        <v>0</v>
      </c>
      <c r="P24" s="238"/>
      <c r="Q24" s="239"/>
      <c r="R24" s="422">
        <f t="shared" si="6"/>
        <v>0</v>
      </c>
      <c r="S24" s="238"/>
      <c r="T24" s="239"/>
      <c r="U24" s="422">
        <f t="shared" si="7"/>
        <v>0</v>
      </c>
      <c r="V24" s="238"/>
      <c r="W24" s="239"/>
      <c r="X24" s="422">
        <f t="shared" si="8"/>
        <v>0</v>
      </c>
      <c r="Y24" s="211">
        <f t="shared" si="9"/>
        <v>0</v>
      </c>
      <c r="Z24" s="461" t="str">
        <f t="shared" si="10"/>
        <v/>
      </c>
      <c r="AA24" s="238"/>
      <c r="AB24" s="239"/>
      <c r="AC24" s="211">
        <f t="shared" si="11"/>
        <v>0</v>
      </c>
      <c r="AD24" s="461" t="str">
        <f t="shared" si="12"/>
        <v/>
      </c>
      <c r="AE24" s="238"/>
      <c r="AF24" s="239"/>
      <c r="AG24" s="211">
        <f t="shared" si="0"/>
        <v>0</v>
      </c>
      <c r="AH24" s="461" t="str">
        <f t="shared" si="13"/>
        <v/>
      </c>
      <c r="AI24" s="238"/>
      <c r="AJ24" s="239"/>
      <c r="AK24" s="211">
        <f t="shared" si="14"/>
        <v>0</v>
      </c>
      <c r="AL24" s="461" t="str">
        <f t="shared" si="15"/>
        <v/>
      </c>
      <c r="AM24" s="238"/>
      <c r="AN24" s="239"/>
      <c r="AO24" s="211">
        <f t="shared" si="16"/>
        <v>0</v>
      </c>
      <c r="AP24" s="461" t="str">
        <f t="shared" si="17"/>
        <v/>
      </c>
      <c r="AQ24" s="238"/>
      <c r="AR24" s="239"/>
      <c r="AS24" s="211">
        <f t="shared" si="18"/>
        <v>0</v>
      </c>
      <c r="AT24" s="240">
        <f t="shared" si="1"/>
        <v>0</v>
      </c>
      <c r="AU24" s="241">
        <f t="shared" si="2"/>
        <v>0</v>
      </c>
      <c r="AV24" s="211">
        <f t="shared" si="3"/>
        <v>0</v>
      </c>
      <c r="AW24" s="461" t="str">
        <f t="shared" si="19"/>
        <v/>
      </c>
      <c r="AY24" s="238"/>
      <c r="AZ24" s="239"/>
      <c r="BA24" s="211">
        <f t="shared" si="20"/>
        <v>0</v>
      </c>
    </row>
    <row r="25" spans="1:53" ht="13" outlineLevel="2" x14ac:dyDescent="0.3">
      <c r="A25" s="209" t="s">
        <v>289</v>
      </c>
      <c r="B25" s="207">
        <v>1</v>
      </c>
      <c r="C25" s="207"/>
      <c r="D25" s="208"/>
      <c r="E25" s="210"/>
      <c r="F25" s="235" t="s">
        <v>445</v>
      </c>
      <c r="G25" s="235"/>
      <c r="H25" s="528"/>
      <c r="I25" s="237"/>
      <c r="J25" s="238"/>
      <c r="K25" s="239"/>
      <c r="L25" s="211">
        <f t="shared" si="4"/>
        <v>0</v>
      </c>
      <c r="M25" s="238"/>
      <c r="N25" s="239"/>
      <c r="O25" s="422">
        <f t="shared" si="5"/>
        <v>0</v>
      </c>
      <c r="P25" s="238"/>
      <c r="Q25" s="239"/>
      <c r="R25" s="422">
        <f t="shared" si="6"/>
        <v>0</v>
      </c>
      <c r="S25" s="238"/>
      <c r="T25" s="239"/>
      <c r="U25" s="422">
        <f t="shared" si="7"/>
        <v>0</v>
      </c>
      <c r="V25" s="238"/>
      <c r="W25" s="239"/>
      <c r="X25" s="422">
        <f t="shared" si="8"/>
        <v>0</v>
      </c>
      <c r="Y25" s="211">
        <f t="shared" si="9"/>
        <v>0</v>
      </c>
      <c r="Z25" s="461" t="str">
        <f t="shared" si="10"/>
        <v/>
      </c>
      <c r="AA25" s="238"/>
      <c r="AB25" s="239"/>
      <c r="AC25" s="211">
        <f t="shared" si="11"/>
        <v>0</v>
      </c>
      <c r="AD25" s="461" t="str">
        <f t="shared" si="12"/>
        <v/>
      </c>
      <c r="AE25" s="238"/>
      <c r="AF25" s="239"/>
      <c r="AG25" s="211">
        <f t="shared" si="0"/>
        <v>0</v>
      </c>
      <c r="AH25" s="461" t="str">
        <f t="shared" si="13"/>
        <v/>
      </c>
      <c r="AI25" s="238"/>
      <c r="AJ25" s="239"/>
      <c r="AK25" s="211">
        <f t="shared" si="14"/>
        <v>0</v>
      </c>
      <c r="AL25" s="461" t="str">
        <f t="shared" si="15"/>
        <v/>
      </c>
      <c r="AM25" s="238"/>
      <c r="AN25" s="239"/>
      <c r="AO25" s="211">
        <f t="shared" si="16"/>
        <v>0</v>
      </c>
      <c r="AP25" s="461" t="str">
        <f t="shared" si="17"/>
        <v/>
      </c>
      <c r="AQ25" s="238"/>
      <c r="AR25" s="239"/>
      <c r="AS25" s="211">
        <f t="shared" si="18"/>
        <v>0</v>
      </c>
      <c r="AT25" s="240">
        <f t="shared" si="1"/>
        <v>0</v>
      </c>
      <c r="AU25" s="241">
        <f t="shared" si="2"/>
        <v>0</v>
      </c>
      <c r="AV25" s="211">
        <f t="shared" si="3"/>
        <v>0</v>
      </c>
      <c r="AW25" s="461" t="str">
        <f t="shared" si="19"/>
        <v/>
      </c>
      <c r="AY25" s="238"/>
      <c r="AZ25" s="239"/>
      <c r="BA25" s="211">
        <f t="shared" si="20"/>
        <v>0</v>
      </c>
    </row>
    <row r="26" spans="1:53" ht="13" outlineLevel="2" x14ac:dyDescent="0.3">
      <c r="A26" s="209" t="s">
        <v>289</v>
      </c>
      <c r="B26" s="207">
        <v>1</v>
      </c>
      <c r="C26" s="207"/>
      <c r="D26" s="208"/>
      <c r="E26" s="210"/>
      <c r="F26" s="235" t="s">
        <v>445</v>
      </c>
      <c r="G26" s="235"/>
      <c r="H26" s="528"/>
      <c r="I26" s="237"/>
      <c r="J26" s="238"/>
      <c r="K26" s="239"/>
      <c r="L26" s="211">
        <f t="shared" si="4"/>
        <v>0</v>
      </c>
      <c r="M26" s="238"/>
      <c r="N26" s="239"/>
      <c r="O26" s="422">
        <f t="shared" si="5"/>
        <v>0</v>
      </c>
      <c r="P26" s="238"/>
      <c r="Q26" s="239"/>
      <c r="R26" s="422">
        <f t="shared" si="6"/>
        <v>0</v>
      </c>
      <c r="S26" s="238"/>
      <c r="T26" s="239"/>
      <c r="U26" s="422">
        <f t="shared" si="7"/>
        <v>0</v>
      </c>
      <c r="V26" s="238"/>
      <c r="W26" s="239"/>
      <c r="X26" s="422">
        <f t="shared" si="8"/>
        <v>0</v>
      </c>
      <c r="Y26" s="211">
        <f t="shared" si="9"/>
        <v>0</v>
      </c>
      <c r="Z26" s="461" t="str">
        <f t="shared" si="10"/>
        <v/>
      </c>
      <c r="AA26" s="238"/>
      <c r="AB26" s="239"/>
      <c r="AC26" s="211">
        <f t="shared" si="11"/>
        <v>0</v>
      </c>
      <c r="AD26" s="461" t="str">
        <f t="shared" si="12"/>
        <v/>
      </c>
      <c r="AE26" s="238"/>
      <c r="AF26" s="239"/>
      <c r="AG26" s="211">
        <f t="shared" si="0"/>
        <v>0</v>
      </c>
      <c r="AH26" s="461" t="str">
        <f t="shared" si="13"/>
        <v/>
      </c>
      <c r="AI26" s="238"/>
      <c r="AJ26" s="239"/>
      <c r="AK26" s="211">
        <f t="shared" si="14"/>
        <v>0</v>
      </c>
      <c r="AL26" s="461" t="str">
        <f t="shared" si="15"/>
        <v/>
      </c>
      <c r="AM26" s="238"/>
      <c r="AN26" s="239"/>
      <c r="AO26" s="211">
        <f t="shared" si="16"/>
        <v>0</v>
      </c>
      <c r="AP26" s="461" t="str">
        <f t="shared" si="17"/>
        <v/>
      </c>
      <c r="AQ26" s="238"/>
      <c r="AR26" s="239"/>
      <c r="AS26" s="211">
        <f t="shared" si="18"/>
        <v>0</v>
      </c>
      <c r="AT26" s="240">
        <f t="shared" si="1"/>
        <v>0</v>
      </c>
      <c r="AU26" s="241">
        <f t="shared" si="2"/>
        <v>0</v>
      </c>
      <c r="AV26" s="211">
        <f t="shared" si="3"/>
        <v>0</v>
      </c>
      <c r="AW26" s="461" t="str">
        <f t="shared" si="19"/>
        <v/>
      </c>
      <c r="AY26" s="238"/>
      <c r="AZ26" s="239"/>
      <c r="BA26" s="211">
        <f t="shared" si="20"/>
        <v>0</v>
      </c>
    </row>
    <row r="27" spans="1:53" ht="13" outlineLevel="2" x14ac:dyDescent="0.3">
      <c r="A27" s="209" t="s">
        <v>289</v>
      </c>
      <c r="B27" s="207">
        <v>1</v>
      </c>
      <c r="C27" s="207"/>
      <c r="D27" s="208"/>
      <c r="E27" s="210"/>
      <c r="F27" s="235" t="s">
        <v>445</v>
      </c>
      <c r="G27" s="235"/>
      <c r="H27" s="528"/>
      <c r="I27" s="237"/>
      <c r="J27" s="238"/>
      <c r="K27" s="239"/>
      <c r="L27" s="211">
        <f t="shared" si="4"/>
        <v>0</v>
      </c>
      <c r="M27" s="238"/>
      <c r="N27" s="239"/>
      <c r="O27" s="422">
        <f t="shared" si="5"/>
        <v>0</v>
      </c>
      <c r="P27" s="238"/>
      <c r="Q27" s="239"/>
      <c r="R27" s="422">
        <f t="shared" si="6"/>
        <v>0</v>
      </c>
      <c r="S27" s="238"/>
      <c r="T27" s="239"/>
      <c r="U27" s="422">
        <f t="shared" si="7"/>
        <v>0</v>
      </c>
      <c r="V27" s="238"/>
      <c r="W27" s="239"/>
      <c r="X27" s="422">
        <f t="shared" si="8"/>
        <v>0</v>
      </c>
      <c r="Y27" s="211">
        <f t="shared" si="9"/>
        <v>0</v>
      </c>
      <c r="Z27" s="461" t="str">
        <f t="shared" si="10"/>
        <v/>
      </c>
      <c r="AA27" s="238"/>
      <c r="AB27" s="239"/>
      <c r="AC27" s="211">
        <f t="shared" si="11"/>
        <v>0</v>
      </c>
      <c r="AD27" s="461" t="str">
        <f t="shared" si="12"/>
        <v/>
      </c>
      <c r="AE27" s="238"/>
      <c r="AF27" s="239"/>
      <c r="AG27" s="211">
        <f t="shared" si="0"/>
        <v>0</v>
      </c>
      <c r="AH27" s="461" t="str">
        <f t="shared" si="13"/>
        <v/>
      </c>
      <c r="AI27" s="238"/>
      <c r="AJ27" s="239"/>
      <c r="AK27" s="211">
        <f t="shared" si="14"/>
        <v>0</v>
      </c>
      <c r="AL27" s="461" t="str">
        <f t="shared" si="15"/>
        <v/>
      </c>
      <c r="AM27" s="238"/>
      <c r="AN27" s="239"/>
      <c r="AO27" s="211">
        <f t="shared" si="16"/>
        <v>0</v>
      </c>
      <c r="AP27" s="461" t="str">
        <f t="shared" si="17"/>
        <v/>
      </c>
      <c r="AQ27" s="238"/>
      <c r="AR27" s="239"/>
      <c r="AS27" s="211">
        <f t="shared" si="18"/>
        <v>0</v>
      </c>
      <c r="AT27" s="240">
        <f t="shared" si="1"/>
        <v>0</v>
      </c>
      <c r="AU27" s="241">
        <f t="shared" si="2"/>
        <v>0</v>
      </c>
      <c r="AV27" s="211">
        <f t="shared" si="3"/>
        <v>0</v>
      </c>
      <c r="AW27" s="461" t="str">
        <f t="shared" si="19"/>
        <v/>
      </c>
      <c r="AY27" s="238"/>
      <c r="AZ27" s="239"/>
      <c r="BA27" s="211">
        <f t="shared" si="20"/>
        <v>0</v>
      </c>
    </row>
    <row r="28" spans="1:53" ht="13" outlineLevel="2" x14ac:dyDescent="0.3">
      <c r="A28" s="209" t="s">
        <v>289</v>
      </c>
      <c r="B28" s="207">
        <v>1</v>
      </c>
      <c r="C28" s="207"/>
      <c r="D28" s="208"/>
      <c r="E28" s="210"/>
      <c r="F28" s="235" t="s">
        <v>445</v>
      </c>
      <c r="G28" s="235"/>
      <c r="H28" s="528"/>
      <c r="I28" s="237"/>
      <c r="J28" s="238"/>
      <c r="K28" s="239"/>
      <c r="L28" s="211">
        <f t="shared" si="4"/>
        <v>0</v>
      </c>
      <c r="M28" s="238"/>
      <c r="N28" s="239"/>
      <c r="O28" s="422">
        <f t="shared" si="5"/>
        <v>0</v>
      </c>
      <c r="P28" s="238"/>
      <c r="Q28" s="239"/>
      <c r="R28" s="422">
        <f t="shared" si="6"/>
        <v>0</v>
      </c>
      <c r="S28" s="238"/>
      <c r="T28" s="239"/>
      <c r="U28" s="422">
        <f t="shared" si="7"/>
        <v>0</v>
      </c>
      <c r="V28" s="238"/>
      <c r="W28" s="239"/>
      <c r="X28" s="422">
        <f t="shared" si="8"/>
        <v>0</v>
      </c>
      <c r="Y28" s="211">
        <f t="shared" si="9"/>
        <v>0</v>
      </c>
      <c r="Z28" s="461" t="str">
        <f t="shared" si="10"/>
        <v/>
      </c>
      <c r="AA28" s="238"/>
      <c r="AB28" s="239"/>
      <c r="AC28" s="211">
        <f t="shared" si="11"/>
        <v>0</v>
      </c>
      <c r="AD28" s="461" t="str">
        <f t="shared" si="12"/>
        <v/>
      </c>
      <c r="AE28" s="238"/>
      <c r="AF28" s="239"/>
      <c r="AG28" s="211">
        <f t="shared" si="0"/>
        <v>0</v>
      </c>
      <c r="AH28" s="461" t="str">
        <f t="shared" si="13"/>
        <v/>
      </c>
      <c r="AI28" s="238"/>
      <c r="AJ28" s="239"/>
      <c r="AK28" s="211">
        <f t="shared" si="14"/>
        <v>0</v>
      </c>
      <c r="AL28" s="461" t="str">
        <f t="shared" si="15"/>
        <v/>
      </c>
      <c r="AM28" s="238"/>
      <c r="AN28" s="239"/>
      <c r="AO28" s="211">
        <f t="shared" si="16"/>
        <v>0</v>
      </c>
      <c r="AP28" s="461" t="str">
        <f t="shared" si="17"/>
        <v/>
      </c>
      <c r="AQ28" s="238"/>
      <c r="AR28" s="239"/>
      <c r="AS28" s="211">
        <f t="shared" si="18"/>
        <v>0</v>
      </c>
      <c r="AT28" s="240">
        <f t="shared" si="1"/>
        <v>0</v>
      </c>
      <c r="AU28" s="241">
        <f t="shared" si="2"/>
        <v>0</v>
      </c>
      <c r="AV28" s="211">
        <f t="shared" si="3"/>
        <v>0</v>
      </c>
      <c r="AW28" s="461" t="str">
        <f t="shared" si="19"/>
        <v/>
      </c>
      <c r="AY28" s="238"/>
      <c r="AZ28" s="239"/>
      <c r="BA28" s="211">
        <f t="shared" si="20"/>
        <v>0</v>
      </c>
    </row>
    <row r="29" spans="1:53" ht="13" outlineLevel="2" x14ac:dyDescent="0.3">
      <c r="A29" s="209" t="s">
        <v>289</v>
      </c>
      <c r="B29" s="207">
        <v>1</v>
      </c>
      <c r="C29" s="207"/>
      <c r="D29" s="208"/>
      <c r="E29" s="210"/>
      <c r="F29" s="235" t="s">
        <v>445</v>
      </c>
      <c r="G29" s="235"/>
      <c r="H29" s="528"/>
      <c r="I29" s="237"/>
      <c r="J29" s="238"/>
      <c r="K29" s="239"/>
      <c r="L29" s="211">
        <f t="shared" si="4"/>
        <v>0</v>
      </c>
      <c r="M29" s="238"/>
      <c r="N29" s="239"/>
      <c r="O29" s="422">
        <f t="shared" si="5"/>
        <v>0</v>
      </c>
      <c r="P29" s="238"/>
      <c r="Q29" s="239"/>
      <c r="R29" s="422">
        <f t="shared" si="6"/>
        <v>0</v>
      </c>
      <c r="S29" s="238"/>
      <c r="T29" s="239"/>
      <c r="U29" s="422">
        <f t="shared" si="7"/>
        <v>0</v>
      </c>
      <c r="V29" s="238"/>
      <c r="W29" s="239"/>
      <c r="X29" s="422">
        <f t="shared" si="8"/>
        <v>0</v>
      </c>
      <c r="Y29" s="211">
        <f t="shared" si="9"/>
        <v>0</v>
      </c>
      <c r="Z29" s="461" t="str">
        <f t="shared" si="10"/>
        <v/>
      </c>
      <c r="AA29" s="238"/>
      <c r="AB29" s="239"/>
      <c r="AC29" s="211">
        <f t="shared" si="11"/>
        <v>0</v>
      </c>
      <c r="AD29" s="461" t="str">
        <f t="shared" si="12"/>
        <v/>
      </c>
      <c r="AE29" s="238"/>
      <c r="AF29" s="239"/>
      <c r="AG29" s="211">
        <f t="shared" si="0"/>
        <v>0</v>
      </c>
      <c r="AH29" s="461" t="str">
        <f t="shared" si="13"/>
        <v/>
      </c>
      <c r="AI29" s="238"/>
      <c r="AJ29" s="239"/>
      <c r="AK29" s="211">
        <f t="shared" si="14"/>
        <v>0</v>
      </c>
      <c r="AL29" s="461" t="str">
        <f t="shared" si="15"/>
        <v/>
      </c>
      <c r="AM29" s="238"/>
      <c r="AN29" s="239"/>
      <c r="AO29" s="211">
        <f t="shared" si="16"/>
        <v>0</v>
      </c>
      <c r="AP29" s="461" t="str">
        <f t="shared" si="17"/>
        <v/>
      </c>
      <c r="AQ29" s="238"/>
      <c r="AR29" s="239"/>
      <c r="AS29" s="211">
        <f t="shared" si="18"/>
        <v>0</v>
      </c>
      <c r="AT29" s="240">
        <f t="shared" si="1"/>
        <v>0</v>
      </c>
      <c r="AU29" s="241">
        <f t="shared" si="2"/>
        <v>0</v>
      </c>
      <c r="AV29" s="211">
        <f t="shared" si="3"/>
        <v>0</v>
      </c>
      <c r="AW29" s="461" t="str">
        <f t="shared" si="19"/>
        <v/>
      </c>
      <c r="AY29" s="238"/>
      <c r="AZ29" s="239"/>
      <c r="BA29" s="211">
        <f t="shared" si="20"/>
        <v>0</v>
      </c>
    </row>
    <row r="30" spans="1:53" ht="13" outlineLevel="2" x14ac:dyDescent="0.3">
      <c r="A30" s="209" t="s">
        <v>289</v>
      </c>
      <c r="B30" s="207">
        <v>1</v>
      </c>
      <c r="C30" s="207"/>
      <c r="D30" s="208"/>
      <c r="E30" s="210"/>
      <c r="F30" s="235" t="s">
        <v>445</v>
      </c>
      <c r="G30" s="235"/>
      <c r="H30" s="528"/>
      <c r="I30" s="237"/>
      <c r="J30" s="238"/>
      <c r="K30" s="239"/>
      <c r="L30" s="211">
        <f t="shared" si="4"/>
        <v>0</v>
      </c>
      <c r="M30" s="238"/>
      <c r="N30" s="239"/>
      <c r="O30" s="422">
        <f t="shared" si="5"/>
        <v>0</v>
      </c>
      <c r="P30" s="238"/>
      <c r="Q30" s="239"/>
      <c r="R30" s="422">
        <f t="shared" si="6"/>
        <v>0</v>
      </c>
      <c r="S30" s="238"/>
      <c r="T30" s="239"/>
      <c r="U30" s="422">
        <f t="shared" si="7"/>
        <v>0</v>
      </c>
      <c r="V30" s="238"/>
      <c r="W30" s="239"/>
      <c r="X30" s="422">
        <f t="shared" si="8"/>
        <v>0</v>
      </c>
      <c r="Y30" s="211">
        <f t="shared" si="9"/>
        <v>0</v>
      </c>
      <c r="Z30" s="461" t="str">
        <f t="shared" si="10"/>
        <v/>
      </c>
      <c r="AA30" s="238"/>
      <c r="AB30" s="239"/>
      <c r="AC30" s="211">
        <f t="shared" si="11"/>
        <v>0</v>
      </c>
      <c r="AD30" s="461" t="str">
        <f t="shared" si="12"/>
        <v/>
      </c>
      <c r="AE30" s="238"/>
      <c r="AF30" s="239"/>
      <c r="AG30" s="211">
        <f t="shared" si="0"/>
        <v>0</v>
      </c>
      <c r="AH30" s="461" t="str">
        <f t="shared" si="13"/>
        <v/>
      </c>
      <c r="AI30" s="238"/>
      <c r="AJ30" s="239"/>
      <c r="AK30" s="211">
        <f t="shared" si="14"/>
        <v>0</v>
      </c>
      <c r="AL30" s="461" t="str">
        <f t="shared" si="15"/>
        <v/>
      </c>
      <c r="AM30" s="238"/>
      <c r="AN30" s="239"/>
      <c r="AO30" s="211">
        <f t="shared" si="16"/>
        <v>0</v>
      </c>
      <c r="AP30" s="461" t="str">
        <f t="shared" si="17"/>
        <v/>
      </c>
      <c r="AQ30" s="238"/>
      <c r="AR30" s="239"/>
      <c r="AS30" s="211">
        <f t="shared" si="18"/>
        <v>0</v>
      </c>
      <c r="AT30" s="240">
        <f t="shared" si="1"/>
        <v>0</v>
      </c>
      <c r="AU30" s="241">
        <f t="shared" si="2"/>
        <v>0</v>
      </c>
      <c r="AV30" s="211">
        <f t="shared" si="3"/>
        <v>0</v>
      </c>
      <c r="AW30" s="461" t="str">
        <f t="shared" si="19"/>
        <v/>
      </c>
      <c r="AY30" s="238"/>
      <c r="AZ30" s="239"/>
      <c r="BA30" s="211">
        <f t="shared" si="20"/>
        <v>0</v>
      </c>
    </row>
    <row r="31" spans="1:53" ht="13" outlineLevel="2" x14ac:dyDescent="0.3">
      <c r="A31" s="209" t="s">
        <v>289</v>
      </c>
      <c r="B31" s="207">
        <v>1</v>
      </c>
      <c r="C31" s="207"/>
      <c r="D31" s="208"/>
      <c r="E31" s="210"/>
      <c r="F31" s="235" t="s">
        <v>445</v>
      </c>
      <c r="G31" s="235"/>
      <c r="H31" s="528"/>
      <c r="I31" s="237"/>
      <c r="J31" s="238"/>
      <c r="K31" s="239"/>
      <c r="L31" s="211">
        <f t="shared" si="4"/>
        <v>0</v>
      </c>
      <c r="M31" s="238"/>
      <c r="N31" s="239"/>
      <c r="O31" s="422">
        <f t="shared" si="5"/>
        <v>0</v>
      </c>
      <c r="P31" s="238"/>
      <c r="Q31" s="239"/>
      <c r="R31" s="422">
        <f t="shared" si="6"/>
        <v>0</v>
      </c>
      <c r="S31" s="238"/>
      <c r="T31" s="239"/>
      <c r="U31" s="422">
        <f t="shared" si="7"/>
        <v>0</v>
      </c>
      <c r="V31" s="238"/>
      <c r="W31" s="239"/>
      <c r="X31" s="422">
        <f t="shared" si="8"/>
        <v>0</v>
      </c>
      <c r="Y31" s="211">
        <f t="shared" si="9"/>
        <v>0</v>
      </c>
      <c r="Z31" s="461" t="str">
        <f t="shared" si="10"/>
        <v/>
      </c>
      <c r="AA31" s="238"/>
      <c r="AB31" s="239"/>
      <c r="AC31" s="211">
        <f t="shared" si="11"/>
        <v>0</v>
      </c>
      <c r="AD31" s="461" t="str">
        <f t="shared" si="12"/>
        <v/>
      </c>
      <c r="AE31" s="238"/>
      <c r="AF31" s="239"/>
      <c r="AG31" s="211">
        <f t="shared" si="0"/>
        <v>0</v>
      </c>
      <c r="AH31" s="461" t="str">
        <f t="shared" si="13"/>
        <v/>
      </c>
      <c r="AI31" s="238"/>
      <c r="AJ31" s="239"/>
      <c r="AK31" s="211">
        <f t="shared" si="14"/>
        <v>0</v>
      </c>
      <c r="AL31" s="461" t="str">
        <f t="shared" si="15"/>
        <v/>
      </c>
      <c r="AM31" s="238"/>
      <c r="AN31" s="239"/>
      <c r="AO31" s="211">
        <f t="shared" si="16"/>
        <v>0</v>
      </c>
      <c r="AP31" s="461" t="str">
        <f t="shared" si="17"/>
        <v/>
      </c>
      <c r="AQ31" s="238"/>
      <c r="AR31" s="239"/>
      <c r="AS31" s="211">
        <f t="shared" si="18"/>
        <v>0</v>
      </c>
      <c r="AT31" s="240">
        <f t="shared" si="1"/>
        <v>0</v>
      </c>
      <c r="AU31" s="241">
        <f t="shared" si="2"/>
        <v>0</v>
      </c>
      <c r="AV31" s="211">
        <f t="shared" si="3"/>
        <v>0</v>
      </c>
      <c r="AW31" s="461" t="str">
        <f t="shared" si="19"/>
        <v/>
      </c>
      <c r="AY31" s="238"/>
      <c r="AZ31" s="239"/>
      <c r="BA31" s="211">
        <f t="shared" si="20"/>
        <v>0</v>
      </c>
    </row>
    <row r="32" spans="1:53" ht="13" outlineLevel="1" x14ac:dyDescent="0.3">
      <c r="A32" s="212"/>
      <c r="B32" s="213">
        <v>1</v>
      </c>
      <c r="C32" s="213"/>
      <c r="D32" s="214"/>
      <c r="E32" s="215" t="s">
        <v>446</v>
      </c>
      <c r="F32" s="216" t="str">
        <f>F15</f>
        <v>Activity 1.1 Add activity</v>
      </c>
      <c r="G32" s="222"/>
      <c r="H32" s="222"/>
      <c r="I32" s="217"/>
      <c r="J32" s="218">
        <f t="shared" ref="J32:AV32" si="22">SUM(J16:J31)</f>
        <v>0</v>
      </c>
      <c r="K32" s="218">
        <f t="shared" si="22"/>
        <v>0</v>
      </c>
      <c r="L32" s="218">
        <f t="shared" si="22"/>
        <v>0</v>
      </c>
      <c r="M32" s="218">
        <f t="shared" si="22"/>
        <v>0</v>
      </c>
      <c r="N32" s="218">
        <f t="shared" si="22"/>
        <v>0</v>
      </c>
      <c r="O32" s="218">
        <f t="shared" si="22"/>
        <v>0</v>
      </c>
      <c r="P32" s="218">
        <f t="shared" si="22"/>
        <v>0</v>
      </c>
      <c r="Q32" s="218">
        <f t="shared" si="22"/>
        <v>0</v>
      </c>
      <c r="R32" s="218">
        <f t="shared" si="22"/>
        <v>0</v>
      </c>
      <c r="S32" s="218">
        <f t="shared" si="22"/>
        <v>0</v>
      </c>
      <c r="T32" s="218">
        <f t="shared" si="22"/>
        <v>0</v>
      </c>
      <c r="U32" s="218">
        <f t="shared" si="22"/>
        <v>0</v>
      </c>
      <c r="V32" s="218">
        <f t="shared" si="22"/>
        <v>0</v>
      </c>
      <c r="W32" s="218">
        <f t="shared" si="22"/>
        <v>0</v>
      </c>
      <c r="X32" s="218">
        <f t="shared" si="22"/>
        <v>0</v>
      </c>
      <c r="Y32" s="218">
        <f t="shared" si="22"/>
        <v>0</v>
      </c>
      <c r="Z32" s="461" t="str">
        <f t="shared" si="10"/>
        <v/>
      </c>
      <c r="AA32" s="220">
        <f t="shared" si="22"/>
        <v>0</v>
      </c>
      <c r="AB32" s="221">
        <f t="shared" si="22"/>
        <v>0</v>
      </c>
      <c r="AC32" s="219">
        <f t="shared" si="22"/>
        <v>0</v>
      </c>
      <c r="AD32" s="461" t="str">
        <f t="shared" si="12"/>
        <v/>
      </c>
      <c r="AE32" s="220">
        <f t="shared" si="22"/>
        <v>0</v>
      </c>
      <c r="AF32" s="221">
        <f t="shared" si="22"/>
        <v>0</v>
      </c>
      <c r="AG32" s="219">
        <f t="shared" si="22"/>
        <v>0</v>
      </c>
      <c r="AH32" s="461" t="str">
        <f t="shared" si="13"/>
        <v/>
      </c>
      <c r="AI32" s="220">
        <f t="shared" si="22"/>
        <v>0</v>
      </c>
      <c r="AJ32" s="221">
        <f t="shared" si="22"/>
        <v>0</v>
      </c>
      <c r="AK32" s="219">
        <f t="shared" si="22"/>
        <v>0</v>
      </c>
      <c r="AL32" s="461" t="str">
        <f t="shared" si="15"/>
        <v/>
      </c>
      <c r="AM32" s="220">
        <f t="shared" si="22"/>
        <v>0</v>
      </c>
      <c r="AN32" s="221">
        <f t="shared" si="22"/>
        <v>0</v>
      </c>
      <c r="AO32" s="219">
        <f t="shared" si="22"/>
        <v>0</v>
      </c>
      <c r="AP32" s="461" t="str">
        <f t="shared" si="17"/>
        <v/>
      </c>
      <c r="AQ32" s="220">
        <f t="shared" si="22"/>
        <v>0</v>
      </c>
      <c r="AR32" s="221">
        <f t="shared" si="22"/>
        <v>0</v>
      </c>
      <c r="AS32" s="219">
        <f t="shared" si="22"/>
        <v>0</v>
      </c>
      <c r="AT32" s="220">
        <f t="shared" si="22"/>
        <v>0</v>
      </c>
      <c r="AU32" s="221">
        <f t="shared" si="22"/>
        <v>0</v>
      </c>
      <c r="AV32" s="219">
        <f t="shared" si="22"/>
        <v>0</v>
      </c>
      <c r="AW32" s="461" t="str">
        <f t="shared" si="19"/>
        <v/>
      </c>
      <c r="AY32" s="220">
        <f t="shared" ref="AY32:BA32" si="23">SUM(AY16:AY31)</f>
        <v>0</v>
      </c>
      <c r="AZ32" s="221">
        <f t="shared" si="23"/>
        <v>0</v>
      </c>
      <c r="BA32" s="219">
        <f t="shared" si="23"/>
        <v>0</v>
      </c>
    </row>
    <row r="33" spans="1:53" ht="26.25" customHeight="1" outlineLevel="1" x14ac:dyDescent="0.3">
      <c r="A33" s="328"/>
      <c r="B33" s="263">
        <v>1</v>
      </c>
      <c r="C33" s="263"/>
      <c r="D33" s="264"/>
      <c r="E33" s="265" t="s">
        <v>436</v>
      </c>
      <c r="F33" s="266" t="s">
        <v>447</v>
      </c>
      <c r="G33" s="267"/>
      <c r="H33" s="526"/>
      <c r="I33" s="268"/>
      <c r="J33" s="269"/>
      <c r="K33" s="270"/>
      <c r="L33" s="271"/>
      <c r="M33" s="271"/>
      <c r="N33" s="271"/>
      <c r="O33" s="271"/>
      <c r="P33" s="271"/>
      <c r="Q33" s="271"/>
      <c r="R33" s="271"/>
      <c r="S33" s="271"/>
      <c r="T33" s="271"/>
      <c r="U33" s="271"/>
      <c r="V33" s="271"/>
      <c r="W33" s="271"/>
      <c r="X33" s="271"/>
      <c r="Y33" s="271"/>
      <c r="Z33" s="461" t="str">
        <f t="shared" si="10"/>
        <v/>
      </c>
      <c r="AA33" s="268"/>
      <c r="AB33" s="268"/>
      <c r="AC33" s="268"/>
      <c r="AD33" s="461" t="str">
        <f t="shared" si="12"/>
        <v/>
      </c>
      <c r="AE33" s="268"/>
      <c r="AF33" s="268"/>
      <c r="AG33" s="268"/>
      <c r="AH33" s="461" t="str">
        <f t="shared" si="13"/>
        <v/>
      </c>
      <c r="AI33" s="268"/>
      <c r="AJ33" s="268"/>
      <c r="AK33" s="268"/>
      <c r="AL33" s="461" t="str">
        <f t="shared" si="15"/>
        <v/>
      </c>
      <c r="AM33" s="268"/>
      <c r="AN33" s="268"/>
      <c r="AO33" s="268"/>
      <c r="AP33" s="461" t="str">
        <f t="shared" si="17"/>
        <v/>
      </c>
      <c r="AQ33" s="268"/>
      <c r="AR33" s="268"/>
      <c r="AS33" s="268"/>
      <c r="AT33" s="268"/>
      <c r="AU33" s="268"/>
      <c r="AV33" s="268"/>
      <c r="AW33" s="461" t="str">
        <f t="shared" si="19"/>
        <v/>
      </c>
      <c r="AY33" s="268"/>
      <c r="AZ33" s="268"/>
      <c r="BA33" s="268"/>
    </row>
    <row r="34" spans="1:53" ht="13" outlineLevel="2" x14ac:dyDescent="0.3">
      <c r="A34" s="209" t="s">
        <v>289</v>
      </c>
      <c r="B34" s="207">
        <v>1</v>
      </c>
      <c r="C34" s="207"/>
      <c r="D34" s="208"/>
      <c r="E34" s="210"/>
      <c r="F34" s="766" t="s">
        <v>438</v>
      </c>
      <c r="G34" s="236"/>
      <c r="H34" s="527"/>
      <c r="I34" s="237"/>
      <c r="J34" s="238"/>
      <c r="K34" s="239"/>
      <c r="L34" s="211">
        <f>J34*K34</f>
        <v>0</v>
      </c>
      <c r="M34" s="238"/>
      <c r="N34" s="239"/>
      <c r="O34" s="422">
        <f>M34*N34</f>
        <v>0</v>
      </c>
      <c r="P34" s="238"/>
      <c r="Q34" s="239"/>
      <c r="R34" s="422">
        <f>P34*Q34</f>
        <v>0</v>
      </c>
      <c r="S34" s="238"/>
      <c r="T34" s="239"/>
      <c r="U34" s="422">
        <f>S34*T34</f>
        <v>0</v>
      </c>
      <c r="V34" s="238"/>
      <c r="W34" s="239"/>
      <c r="X34" s="422">
        <f>V34*W34</f>
        <v>0</v>
      </c>
      <c r="Y34" s="211">
        <f>L34+O34+R34+U34+X34</f>
        <v>0</v>
      </c>
      <c r="Z34" s="461" t="str">
        <f t="shared" si="10"/>
        <v/>
      </c>
      <c r="AA34" s="238"/>
      <c r="AB34" s="239"/>
      <c r="AC34" s="211">
        <f>AA34*AB34</f>
        <v>0</v>
      </c>
      <c r="AD34" s="461" t="str">
        <f t="shared" si="12"/>
        <v/>
      </c>
      <c r="AE34" s="238"/>
      <c r="AF34" s="239"/>
      <c r="AG34" s="211">
        <f t="shared" ref="AG34:AG49" si="24">AE34*AF34</f>
        <v>0</v>
      </c>
      <c r="AH34" s="461" t="str">
        <f t="shared" si="13"/>
        <v/>
      </c>
      <c r="AI34" s="238"/>
      <c r="AJ34" s="239"/>
      <c r="AK34" s="211">
        <f>AI34*AJ34</f>
        <v>0</v>
      </c>
      <c r="AL34" s="461" t="str">
        <f t="shared" si="15"/>
        <v/>
      </c>
      <c r="AM34" s="238"/>
      <c r="AN34" s="239"/>
      <c r="AO34" s="211">
        <f>AM34*AN34</f>
        <v>0</v>
      </c>
      <c r="AP34" s="461" t="str">
        <f t="shared" si="17"/>
        <v/>
      </c>
      <c r="AQ34" s="238"/>
      <c r="AR34" s="239"/>
      <c r="AS34" s="211">
        <f>AQ34*AR34</f>
        <v>0</v>
      </c>
      <c r="AT34" s="240">
        <f t="shared" ref="AT34:AT49" si="25">AE34+AM34+AQ34</f>
        <v>0</v>
      </c>
      <c r="AU34" s="241">
        <f t="shared" ref="AU34:AU49" si="26">AF34+AN34+AR34</f>
        <v>0</v>
      </c>
      <c r="AV34" s="211">
        <f t="shared" ref="AV34:AV35" si="27">AG34+AO34+AS34</f>
        <v>0</v>
      </c>
      <c r="AW34" s="461" t="str">
        <f t="shared" si="19"/>
        <v/>
      </c>
      <c r="AY34" s="238"/>
      <c r="AZ34" s="239"/>
      <c r="BA34" s="211">
        <f>AY34*AZ34</f>
        <v>0</v>
      </c>
    </row>
    <row r="35" spans="1:53" ht="13" outlineLevel="2" x14ac:dyDescent="0.3">
      <c r="A35" s="209" t="s">
        <v>284</v>
      </c>
      <c r="B35" s="207">
        <v>1</v>
      </c>
      <c r="C35" s="207"/>
      <c r="D35" s="208"/>
      <c r="E35" s="210"/>
      <c r="F35" s="766" t="s">
        <v>439</v>
      </c>
      <c r="G35" s="235"/>
      <c r="H35" s="528"/>
      <c r="I35" s="237"/>
      <c r="J35" s="238"/>
      <c r="K35" s="239"/>
      <c r="L35" s="211">
        <f t="shared" ref="L35:L49" si="28">J35*K35</f>
        <v>0</v>
      </c>
      <c r="M35" s="238"/>
      <c r="N35" s="239"/>
      <c r="O35" s="422">
        <f t="shared" ref="O35:O49" si="29">M35*N35</f>
        <v>0</v>
      </c>
      <c r="P35" s="238"/>
      <c r="Q35" s="239"/>
      <c r="R35" s="422">
        <f t="shared" ref="R35:R49" si="30">P35*Q35</f>
        <v>0</v>
      </c>
      <c r="S35" s="238"/>
      <c r="T35" s="239"/>
      <c r="U35" s="422">
        <f t="shared" ref="U35:U49" si="31">S35*T35</f>
        <v>0</v>
      </c>
      <c r="V35" s="238"/>
      <c r="W35" s="239"/>
      <c r="X35" s="422">
        <f t="shared" ref="X35:X49" si="32">V35*W35</f>
        <v>0</v>
      </c>
      <c r="Y35" s="211">
        <f t="shared" ref="Y35:Y49" si="33">L35+O35+R35+U35+X35</f>
        <v>0</v>
      </c>
      <c r="Z35" s="461" t="str">
        <f t="shared" si="10"/>
        <v/>
      </c>
      <c r="AA35" s="238"/>
      <c r="AB35" s="239"/>
      <c r="AC35" s="211">
        <f t="shared" ref="AC35" si="34">AA35*AB35</f>
        <v>0</v>
      </c>
      <c r="AD35" s="461" t="str">
        <f t="shared" si="12"/>
        <v/>
      </c>
      <c r="AE35" s="238"/>
      <c r="AF35" s="239"/>
      <c r="AG35" s="211">
        <f t="shared" si="24"/>
        <v>0</v>
      </c>
      <c r="AH35" s="461" t="str">
        <f t="shared" si="13"/>
        <v/>
      </c>
      <c r="AI35" s="238"/>
      <c r="AJ35" s="239"/>
      <c r="AK35" s="211">
        <f t="shared" ref="AK35" si="35">AI35*AJ35</f>
        <v>0</v>
      </c>
      <c r="AL35" s="461" t="str">
        <f t="shared" si="15"/>
        <v/>
      </c>
      <c r="AM35" s="238"/>
      <c r="AN35" s="239"/>
      <c r="AO35" s="211">
        <f t="shared" ref="AO35" si="36">AM35*AN35</f>
        <v>0</v>
      </c>
      <c r="AP35" s="461" t="str">
        <f t="shared" si="17"/>
        <v/>
      </c>
      <c r="AQ35" s="238"/>
      <c r="AR35" s="239"/>
      <c r="AS35" s="211">
        <f t="shared" ref="AS35" si="37">AQ35*AR35</f>
        <v>0</v>
      </c>
      <c r="AT35" s="240">
        <f t="shared" si="25"/>
        <v>0</v>
      </c>
      <c r="AU35" s="241">
        <f t="shared" si="26"/>
        <v>0</v>
      </c>
      <c r="AV35" s="211">
        <f t="shared" si="27"/>
        <v>0</v>
      </c>
      <c r="AW35" s="461" t="str">
        <f t="shared" si="19"/>
        <v/>
      </c>
      <c r="AY35" s="238"/>
      <c r="AZ35" s="239"/>
      <c r="BA35" s="211">
        <f t="shared" ref="BA35:BA49" si="38">AY35*AZ35</f>
        <v>0</v>
      </c>
    </row>
    <row r="36" spans="1:53" ht="12.75" customHeight="1" outlineLevel="2" x14ac:dyDescent="0.3">
      <c r="A36" s="209" t="s">
        <v>284</v>
      </c>
      <c r="B36" s="207"/>
      <c r="C36" s="207"/>
      <c r="D36" s="208"/>
      <c r="E36" s="210"/>
      <c r="F36" s="766" t="s">
        <v>440</v>
      </c>
      <c r="G36" s="235"/>
      <c r="H36" s="528"/>
      <c r="I36" s="237"/>
      <c r="J36" s="238"/>
      <c r="K36" s="239"/>
      <c r="L36" s="211">
        <f t="shared" si="28"/>
        <v>0</v>
      </c>
      <c r="M36" s="238"/>
      <c r="N36" s="239"/>
      <c r="O36" s="422">
        <f t="shared" si="29"/>
        <v>0</v>
      </c>
      <c r="P36" s="238"/>
      <c r="Q36" s="239"/>
      <c r="R36" s="422">
        <f t="shared" si="30"/>
        <v>0</v>
      </c>
      <c r="S36" s="238"/>
      <c r="T36" s="239"/>
      <c r="U36" s="422">
        <f t="shared" si="31"/>
        <v>0</v>
      </c>
      <c r="V36" s="238"/>
      <c r="W36" s="239"/>
      <c r="X36" s="422">
        <f t="shared" si="32"/>
        <v>0</v>
      </c>
      <c r="Y36" s="211">
        <f t="shared" si="33"/>
        <v>0</v>
      </c>
      <c r="Z36" s="461" t="str">
        <f t="shared" si="10"/>
        <v/>
      </c>
      <c r="AA36" s="238"/>
      <c r="AB36" s="239"/>
      <c r="AC36" s="211">
        <f t="shared" ref="AC36" si="39">AA36*AB36</f>
        <v>0</v>
      </c>
      <c r="AD36" s="461" t="str">
        <f t="shared" si="12"/>
        <v/>
      </c>
      <c r="AE36" s="238"/>
      <c r="AF36" s="239"/>
      <c r="AG36" s="211">
        <f t="shared" si="24"/>
        <v>0</v>
      </c>
      <c r="AH36" s="461" t="str">
        <f t="shared" si="13"/>
        <v/>
      </c>
      <c r="AI36" s="238"/>
      <c r="AJ36" s="239"/>
      <c r="AK36" s="211">
        <f t="shared" ref="AK36" si="40">AI36*AJ36</f>
        <v>0</v>
      </c>
      <c r="AL36" s="461" t="str">
        <f t="shared" si="15"/>
        <v/>
      </c>
      <c r="AM36" s="238"/>
      <c r="AN36" s="239"/>
      <c r="AO36" s="211">
        <f t="shared" ref="AO36" si="41">AM36*AN36</f>
        <v>0</v>
      </c>
      <c r="AP36" s="461" t="str">
        <f t="shared" si="17"/>
        <v/>
      </c>
      <c r="AQ36" s="238"/>
      <c r="AR36" s="239"/>
      <c r="AS36" s="211">
        <f t="shared" ref="AS36" si="42">AQ36*AR36</f>
        <v>0</v>
      </c>
      <c r="AT36" s="240">
        <f t="shared" si="25"/>
        <v>0</v>
      </c>
      <c r="AU36" s="241">
        <f t="shared" si="26"/>
        <v>0</v>
      </c>
      <c r="AV36" s="211">
        <f t="shared" ref="AV36" si="43">AG36+AO36+AS36</f>
        <v>0</v>
      </c>
      <c r="AW36" s="461" t="str">
        <f t="shared" si="19"/>
        <v/>
      </c>
      <c r="AY36" s="238"/>
      <c r="AZ36" s="239"/>
      <c r="BA36" s="211">
        <f t="shared" si="38"/>
        <v>0</v>
      </c>
    </row>
    <row r="37" spans="1:53" ht="13" outlineLevel="2" x14ac:dyDescent="0.3">
      <c r="A37" s="209" t="s">
        <v>284</v>
      </c>
      <c r="B37" s="207">
        <v>1</v>
      </c>
      <c r="C37" s="207"/>
      <c r="D37" s="208"/>
      <c r="E37" s="210"/>
      <c r="F37" s="766" t="s">
        <v>441</v>
      </c>
      <c r="G37" s="235"/>
      <c r="H37" s="528"/>
      <c r="I37" s="237"/>
      <c r="J37" s="238"/>
      <c r="K37" s="239"/>
      <c r="L37" s="211">
        <f t="shared" si="28"/>
        <v>0</v>
      </c>
      <c r="M37" s="238"/>
      <c r="N37" s="239"/>
      <c r="O37" s="422">
        <f t="shared" si="29"/>
        <v>0</v>
      </c>
      <c r="P37" s="238"/>
      <c r="Q37" s="239"/>
      <c r="R37" s="422">
        <f t="shared" si="30"/>
        <v>0</v>
      </c>
      <c r="S37" s="238"/>
      <c r="T37" s="239"/>
      <c r="U37" s="422">
        <f t="shared" si="31"/>
        <v>0</v>
      </c>
      <c r="V37" s="238"/>
      <c r="W37" s="239"/>
      <c r="X37" s="422">
        <f t="shared" si="32"/>
        <v>0</v>
      </c>
      <c r="Y37" s="211">
        <f t="shared" si="33"/>
        <v>0</v>
      </c>
      <c r="Z37" s="461" t="str">
        <f t="shared" si="10"/>
        <v/>
      </c>
      <c r="AA37" s="238"/>
      <c r="AB37" s="239"/>
      <c r="AC37" s="211">
        <f t="shared" ref="AC37:AC49" si="44">AA37*AB37</f>
        <v>0</v>
      </c>
      <c r="AD37" s="461" t="str">
        <f t="shared" si="12"/>
        <v/>
      </c>
      <c r="AE37" s="238"/>
      <c r="AF37" s="239"/>
      <c r="AG37" s="211">
        <f t="shared" si="24"/>
        <v>0</v>
      </c>
      <c r="AH37" s="461" t="str">
        <f t="shared" si="13"/>
        <v/>
      </c>
      <c r="AI37" s="238"/>
      <c r="AJ37" s="239"/>
      <c r="AK37" s="211">
        <f t="shared" ref="AK37:AK49" si="45">AI37*AJ37</f>
        <v>0</v>
      </c>
      <c r="AL37" s="461" t="str">
        <f t="shared" si="15"/>
        <v/>
      </c>
      <c r="AM37" s="238"/>
      <c r="AN37" s="239"/>
      <c r="AO37" s="211">
        <f t="shared" ref="AO37:AO49" si="46">AM37*AN37</f>
        <v>0</v>
      </c>
      <c r="AP37" s="461" t="str">
        <f t="shared" si="17"/>
        <v/>
      </c>
      <c r="AQ37" s="238"/>
      <c r="AR37" s="239"/>
      <c r="AS37" s="211">
        <f t="shared" ref="AS37:AS49" si="47">AQ37*AR37</f>
        <v>0</v>
      </c>
      <c r="AT37" s="240">
        <f t="shared" si="25"/>
        <v>0</v>
      </c>
      <c r="AU37" s="241">
        <f t="shared" si="26"/>
        <v>0</v>
      </c>
      <c r="AV37" s="211">
        <f t="shared" ref="AV37:AV49" si="48">AG37+AO37+AS37</f>
        <v>0</v>
      </c>
      <c r="AW37" s="461" t="str">
        <f t="shared" si="19"/>
        <v/>
      </c>
      <c r="AY37" s="238"/>
      <c r="AZ37" s="239"/>
      <c r="BA37" s="211">
        <f t="shared" si="38"/>
        <v>0</v>
      </c>
    </row>
    <row r="38" spans="1:53" ht="13" outlineLevel="2" x14ac:dyDescent="0.3">
      <c r="A38" s="209" t="s">
        <v>284</v>
      </c>
      <c r="B38" s="207">
        <v>1</v>
      </c>
      <c r="C38" s="207"/>
      <c r="D38" s="208"/>
      <c r="E38" s="210"/>
      <c r="F38" s="766" t="s">
        <v>442</v>
      </c>
      <c r="G38" s="235"/>
      <c r="H38" s="528"/>
      <c r="I38" s="237"/>
      <c r="J38" s="238"/>
      <c r="K38" s="239"/>
      <c r="L38" s="211">
        <f t="shared" si="28"/>
        <v>0</v>
      </c>
      <c r="M38" s="238"/>
      <c r="N38" s="239"/>
      <c r="O38" s="422">
        <f t="shared" si="29"/>
        <v>0</v>
      </c>
      <c r="P38" s="238"/>
      <c r="Q38" s="239"/>
      <c r="R38" s="422">
        <f t="shared" si="30"/>
        <v>0</v>
      </c>
      <c r="S38" s="238"/>
      <c r="T38" s="239"/>
      <c r="U38" s="422">
        <f t="shared" si="31"/>
        <v>0</v>
      </c>
      <c r="V38" s="238"/>
      <c r="W38" s="239"/>
      <c r="X38" s="422">
        <f t="shared" si="32"/>
        <v>0</v>
      </c>
      <c r="Y38" s="211">
        <f t="shared" si="33"/>
        <v>0</v>
      </c>
      <c r="Z38" s="461" t="str">
        <f t="shared" si="10"/>
        <v/>
      </c>
      <c r="AA38" s="238"/>
      <c r="AB38" s="239"/>
      <c r="AC38" s="211">
        <f t="shared" si="44"/>
        <v>0</v>
      </c>
      <c r="AD38" s="461" t="str">
        <f t="shared" si="12"/>
        <v/>
      </c>
      <c r="AE38" s="238"/>
      <c r="AF38" s="239"/>
      <c r="AG38" s="211">
        <f t="shared" si="24"/>
        <v>0</v>
      </c>
      <c r="AH38" s="461" t="str">
        <f t="shared" si="13"/>
        <v/>
      </c>
      <c r="AI38" s="238"/>
      <c r="AJ38" s="239"/>
      <c r="AK38" s="211">
        <f t="shared" si="45"/>
        <v>0</v>
      </c>
      <c r="AL38" s="461" t="str">
        <f t="shared" si="15"/>
        <v/>
      </c>
      <c r="AM38" s="238"/>
      <c r="AN38" s="239"/>
      <c r="AO38" s="211">
        <f t="shared" si="46"/>
        <v>0</v>
      </c>
      <c r="AP38" s="461" t="str">
        <f t="shared" si="17"/>
        <v/>
      </c>
      <c r="AQ38" s="238"/>
      <c r="AR38" s="239"/>
      <c r="AS38" s="211">
        <f t="shared" si="47"/>
        <v>0</v>
      </c>
      <c r="AT38" s="240">
        <f t="shared" si="25"/>
        <v>0</v>
      </c>
      <c r="AU38" s="241">
        <f t="shared" si="26"/>
        <v>0</v>
      </c>
      <c r="AV38" s="211">
        <f t="shared" si="48"/>
        <v>0</v>
      </c>
      <c r="AW38" s="461" t="str">
        <f t="shared" si="19"/>
        <v/>
      </c>
      <c r="AY38" s="238"/>
      <c r="AZ38" s="239"/>
      <c r="BA38" s="211">
        <f t="shared" si="38"/>
        <v>0</v>
      </c>
    </row>
    <row r="39" spans="1:53" ht="13" outlineLevel="2" x14ac:dyDescent="0.3">
      <c r="A39" s="209" t="s">
        <v>289</v>
      </c>
      <c r="B39" s="207">
        <v>1</v>
      </c>
      <c r="C39" s="207"/>
      <c r="D39" s="208"/>
      <c r="E39" s="210"/>
      <c r="F39" s="766" t="s">
        <v>384</v>
      </c>
      <c r="G39" s="235"/>
      <c r="H39" s="528"/>
      <c r="I39" s="237"/>
      <c r="J39" s="238"/>
      <c r="K39" s="239"/>
      <c r="L39" s="211">
        <f t="shared" si="28"/>
        <v>0</v>
      </c>
      <c r="M39" s="238"/>
      <c r="N39" s="239"/>
      <c r="O39" s="422">
        <f t="shared" si="29"/>
        <v>0</v>
      </c>
      <c r="P39" s="238"/>
      <c r="Q39" s="239"/>
      <c r="R39" s="422">
        <f t="shared" si="30"/>
        <v>0</v>
      </c>
      <c r="S39" s="238"/>
      <c r="T39" s="239"/>
      <c r="U39" s="422">
        <f t="shared" si="31"/>
        <v>0</v>
      </c>
      <c r="V39" s="238"/>
      <c r="W39" s="239"/>
      <c r="X39" s="422">
        <f t="shared" si="32"/>
        <v>0</v>
      </c>
      <c r="Y39" s="211">
        <f t="shared" si="33"/>
        <v>0</v>
      </c>
      <c r="Z39" s="461" t="str">
        <f t="shared" si="10"/>
        <v/>
      </c>
      <c r="AA39" s="238"/>
      <c r="AB39" s="239"/>
      <c r="AC39" s="211">
        <f t="shared" si="44"/>
        <v>0</v>
      </c>
      <c r="AD39" s="461" t="str">
        <f t="shared" si="12"/>
        <v/>
      </c>
      <c r="AE39" s="238"/>
      <c r="AF39" s="239"/>
      <c r="AG39" s="211">
        <f t="shared" si="24"/>
        <v>0</v>
      </c>
      <c r="AH39" s="461" t="str">
        <f t="shared" si="13"/>
        <v/>
      </c>
      <c r="AI39" s="238"/>
      <c r="AJ39" s="239"/>
      <c r="AK39" s="211">
        <f t="shared" si="45"/>
        <v>0</v>
      </c>
      <c r="AL39" s="461" t="str">
        <f t="shared" si="15"/>
        <v/>
      </c>
      <c r="AM39" s="238"/>
      <c r="AN39" s="239"/>
      <c r="AO39" s="211">
        <f t="shared" si="46"/>
        <v>0</v>
      </c>
      <c r="AP39" s="461" t="str">
        <f t="shared" si="17"/>
        <v/>
      </c>
      <c r="AQ39" s="238"/>
      <c r="AR39" s="239"/>
      <c r="AS39" s="211">
        <f t="shared" si="47"/>
        <v>0</v>
      </c>
      <c r="AT39" s="240">
        <f t="shared" si="25"/>
        <v>0</v>
      </c>
      <c r="AU39" s="241">
        <f t="shared" si="26"/>
        <v>0</v>
      </c>
      <c r="AV39" s="211">
        <f t="shared" si="48"/>
        <v>0</v>
      </c>
      <c r="AW39" s="461" t="str">
        <f t="shared" si="19"/>
        <v/>
      </c>
      <c r="AY39" s="238"/>
      <c r="AZ39" s="239"/>
      <c r="BA39" s="211">
        <f t="shared" si="38"/>
        <v>0</v>
      </c>
    </row>
    <row r="40" spans="1:53" ht="13" outlineLevel="2" x14ac:dyDescent="0.3">
      <c r="A40" s="209" t="s">
        <v>289</v>
      </c>
      <c r="B40" s="207">
        <v>1</v>
      </c>
      <c r="C40" s="207"/>
      <c r="D40" s="208"/>
      <c r="E40" s="210"/>
      <c r="F40" s="766" t="s">
        <v>443</v>
      </c>
      <c r="G40" s="235"/>
      <c r="H40" s="528"/>
      <c r="I40" s="327"/>
      <c r="J40" s="238"/>
      <c r="K40" s="239"/>
      <c r="L40" s="211">
        <f t="shared" si="28"/>
        <v>0</v>
      </c>
      <c r="M40" s="238"/>
      <c r="N40" s="239"/>
      <c r="O40" s="422">
        <f t="shared" si="29"/>
        <v>0</v>
      </c>
      <c r="P40" s="238"/>
      <c r="Q40" s="239"/>
      <c r="R40" s="422">
        <f t="shared" si="30"/>
        <v>0</v>
      </c>
      <c r="S40" s="238"/>
      <c r="T40" s="239"/>
      <c r="U40" s="422">
        <f t="shared" si="31"/>
        <v>0</v>
      </c>
      <c r="V40" s="238"/>
      <c r="W40" s="239"/>
      <c r="X40" s="422">
        <f t="shared" si="32"/>
        <v>0</v>
      </c>
      <c r="Y40" s="211">
        <f t="shared" si="33"/>
        <v>0</v>
      </c>
      <c r="Z40" s="461" t="str">
        <f t="shared" si="10"/>
        <v/>
      </c>
      <c r="AA40" s="238"/>
      <c r="AB40" s="239"/>
      <c r="AC40" s="211">
        <f t="shared" si="44"/>
        <v>0</v>
      </c>
      <c r="AD40" s="461" t="str">
        <f t="shared" si="12"/>
        <v/>
      </c>
      <c r="AE40" s="238"/>
      <c r="AF40" s="239"/>
      <c r="AG40" s="211">
        <f t="shared" si="24"/>
        <v>0</v>
      </c>
      <c r="AH40" s="461" t="str">
        <f t="shared" si="13"/>
        <v/>
      </c>
      <c r="AI40" s="238"/>
      <c r="AJ40" s="239"/>
      <c r="AK40" s="211">
        <f t="shared" si="45"/>
        <v>0</v>
      </c>
      <c r="AL40" s="461" t="str">
        <f t="shared" si="15"/>
        <v/>
      </c>
      <c r="AM40" s="238"/>
      <c r="AN40" s="239"/>
      <c r="AO40" s="211">
        <f t="shared" si="46"/>
        <v>0</v>
      </c>
      <c r="AP40" s="461" t="str">
        <f t="shared" si="17"/>
        <v/>
      </c>
      <c r="AQ40" s="238"/>
      <c r="AR40" s="239"/>
      <c r="AS40" s="211">
        <f t="shared" si="47"/>
        <v>0</v>
      </c>
      <c r="AT40" s="240">
        <f t="shared" si="25"/>
        <v>0</v>
      </c>
      <c r="AU40" s="241">
        <f t="shared" si="26"/>
        <v>0</v>
      </c>
      <c r="AV40" s="211">
        <f t="shared" si="48"/>
        <v>0</v>
      </c>
      <c r="AW40" s="461" t="str">
        <f t="shared" si="19"/>
        <v/>
      </c>
      <c r="AY40" s="238"/>
      <c r="AZ40" s="239"/>
      <c r="BA40" s="211">
        <f t="shared" si="38"/>
        <v>0</v>
      </c>
    </row>
    <row r="41" spans="1:53" ht="13" outlineLevel="2" x14ac:dyDescent="0.3">
      <c r="A41" s="209" t="s">
        <v>289</v>
      </c>
      <c r="B41" s="207">
        <v>1</v>
      </c>
      <c r="C41" s="207"/>
      <c r="D41" s="208"/>
      <c r="E41" s="210"/>
      <c r="F41" s="766" t="s">
        <v>444</v>
      </c>
      <c r="G41" s="235"/>
      <c r="H41" s="528"/>
      <c r="I41" s="237"/>
      <c r="J41" s="238"/>
      <c r="K41" s="239"/>
      <c r="L41" s="211">
        <f t="shared" si="28"/>
        <v>0</v>
      </c>
      <c r="M41" s="238"/>
      <c r="N41" s="239"/>
      <c r="O41" s="422">
        <f t="shared" si="29"/>
        <v>0</v>
      </c>
      <c r="P41" s="238"/>
      <c r="Q41" s="239"/>
      <c r="R41" s="422">
        <f t="shared" si="30"/>
        <v>0</v>
      </c>
      <c r="S41" s="238"/>
      <c r="T41" s="239"/>
      <c r="U41" s="422">
        <f t="shared" si="31"/>
        <v>0</v>
      </c>
      <c r="V41" s="238"/>
      <c r="W41" s="239"/>
      <c r="X41" s="422">
        <f t="shared" si="32"/>
        <v>0</v>
      </c>
      <c r="Y41" s="211">
        <f t="shared" si="33"/>
        <v>0</v>
      </c>
      <c r="Z41" s="461" t="str">
        <f t="shared" si="10"/>
        <v/>
      </c>
      <c r="AA41" s="238"/>
      <c r="AB41" s="239"/>
      <c r="AC41" s="211">
        <f t="shared" si="44"/>
        <v>0</v>
      </c>
      <c r="AD41" s="461" t="str">
        <f t="shared" si="12"/>
        <v/>
      </c>
      <c r="AE41" s="238"/>
      <c r="AF41" s="239"/>
      <c r="AG41" s="211">
        <f t="shared" si="24"/>
        <v>0</v>
      </c>
      <c r="AH41" s="461" t="str">
        <f t="shared" si="13"/>
        <v/>
      </c>
      <c r="AI41" s="238"/>
      <c r="AJ41" s="239"/>
      <c r="AK41" s="211">
        <f t="shared" si="45"/>
        <v>0</v>
      </c>
      <c r="AL41" s="461" t="str">
        <f t="shared" si="15"/>
        <v/>
      </c>
      <c r="AM41" s="238"/>
      <c r="AN41" s="239"/>
      <c r="AO41" s="211">
        <f t="shared" si="46"/>
        <v>0</v>
      </c>
      <c r="AP41" s="461" t="str">
        <f t="shared" si="17"/>
        <v/>
      </c>
      <c r="AQ41" s="238"/>
      <c r="AR41" s="239"/>
      <c r="AS41" s="211">
        <f t="shared" si="47"/>
        <v>0</v>
      </c>
      <c r="AT41" s="240">
        <f t="shared" si="25"/>
        <v>0</v>
      </c>
      <c r="AU41" s="241">
        <f t="shared" si="26"/>
        <v>0</v>
      </c>
      <c r="AV41" s="211">
        <f t="shared" si="48"/>
        <v>0</v>
      </c>
      <c r="AW41" s="461" t="str">
        <f t="shared" si="19"/>
        <v/>
      </c>
      <c r="AY41" s="238"/>
      <c r="AZ41" s="239"/>
      <c r="BA41" s="211">
        <f t="shared" si="38"/>
        <v>0</v>
      </c>
    </row>
    <row r="42" spans="1:53" ht="13" outlineLevel="2" x14ac:dyDescent="0.3">
      <c r="A42" s="209" t="s">
        <v>289</v>
      </c>
      <c r="B42" s="207">
        <v>1</v>
      </c>
      <c r="C42" s="207"/>
      <c r="D42" s="208"/>
      <c r="E42" s="210"/>
      <c r="F42" s="235" t="s">
        <v>445</v>
      </c>
      <c r="G42" s="235"/>
      <c r="H42" s="528"/>
      <c r="I42" s="237"/>
      <c r="J42" s="238"/>
      <c r="K42" s="239"/>
      <c r="L42" s="211">
        <f t="shared" si="28"/>
        <v>0</v>
      </c>
      <c r="M42" s="238"/>
      <c r="N42" s="239"/>
      <c r="O42" s="422">
        <f t="shared" si="29"/>
        <v>0</v>
      </c>
      <c r="P42" s="238"/>
      <c r="Q42" s="239"/>
      <c r="R42" s="422">
        <f t="shared" si="30"/>
        <v>0</v>
      </c>
      <c r="S42" s="238"/>
      <c r="T42" s="239"/>
      <c r="U42" s="422">
        <f t="shared" si="31"/>
        <v>0</v>
      </c>
      <c r="V42" s="238"/>
      <c r="W42" s="239"/>
      <c r="X42" s="422">
        <f t="shared" si="32"/>
        <v>0</v>
      </c>
      <c r="Y42" s="211">
        <f t="shared" si="33"/>
        <v>0</v>
      </c>
      <c r="Z42" s="461" t="str">
        <f t="shared" si="10"/>
        <v/>
      </c>
      <c r="AA42" s="238"/>
      <c r="AB42" s="239"/>
      <c r="AC42" s="211">
        <f t="shared" si="44"/>
        <v>0</v>
      </c>
      <c r="AD42" s="461" t="str">
        <f t="shared" si="12"/>
        <v/>
      </c>
      <c r="AE42" s="238"/>
      <c r="AF42" s="239"/>
      <c r="AG42" s="211">
        <f t="shared" si="24"/>
        <v>0</v>
      </c>
      <c r="AH42" s="461" t="str">
        <f t="shared" si="13"/>
        <v/>
      </c>
      <c r="AI42" s="238"/>
      <c r="AJ42" s="239"/>
      <c r="AK42" s="211">
        <f t="shared" si="45"/>
        <v>0</v>
      </c>
      <c r="AL42" s="461" t="str">
        <f t="shared" si="15"/>
        <v/>
      </c>
      <c r="AM42" s="238"/>
      <c r="AN42" s="239"/>
      <c r="AO42" s="211">
        <f t="shared" si="46"/>
        <v>0</v>
      </c>
      <c r="AP42" s="461" t="str">
        <f t="shared" si="17"/>
        <v/>
      </c>
      <c r="AQ42" s="238"/>
      <c r="AR42" s="239"/>
      <c r="AS42" s="211">
        <f t="shared" si="47"/>
        <v>0</v>
      </c>
      <c r="AT42" s="240">
        <f t="shared" si="25"/>
        <v>0</v>
      </c>
      <c r="AU42" s="241">
        <f t="shared" si="26"/>
        <v>0</v>
      </c>
      <c r="AV42" s="211">
        <f t="shared" si="48"/>
        <v>0</v>
      </c>
      <c r="AW42" s="461" t="str">
        <f t="shared" si="19"/>
        <v/>
      </c>
      <c r="AY42" s="238"/>
      <c r="AZ42" s="239"/>
      <c r="BA42" s="211">
        <f t="shared" si="38"/>
        <v>0</v>
      </c>
    </row>
    <row r="43" spans="1:53" ht="13" outlineLevel="2" x14ac:dyDescent="0.3">
      <c r="A43" s="209" t="s">
        <v>289</v>
      </c>
      <c r="B43" s="207">
        <v>1</v>
      </c>
      <c r="C43" s="207"/>
      <c r="D43" s="208"/>
      <c r="E43" s="210"/>
      <c r="F43" s="235" t="s">
        <v>445</v>
      </c>
      <c r="G43" s="235"/>
      <c r="H43" s="528"/>
      <c r="I43" s="237"/>
      <c r="J43" s="238"/>
      <c r="K43" s="239"/>
      <c r="L43" s="211">
        <f t="shared" si="28"/>
        <v>0</v>
      </c>
      <c r="M43" s="238"/>
      <c r="N43" s="239"/>
      <c r="O43" s="422">
        <f t="shared" si="29"/>
        <v>0</v>
      </c>
      <c r="P43" s="238"/>
      <c r="Q43" s="239"/>
      <c r="R43" s="422">
        <f t="shared" si="30"/>
        <v>0</v>
      </c>
      <c r="S43" s="238"/>
      <c r="T43" s="239"/>
      <c r="U43" s="422">
        <f t="shared" si="31"/>
        <v>0</v>
      </c>
      <c r="V43" s="238"/>
      <c r="W43" s="239"/>
      <c r="X43" s="422">
        <f t="shared" si="32"/>
        <v>0</v>
      </c>
      <c r="Y43" s="211">
        <f t="shared" si="33"/>
        <v>0</v>
      </c>
      <c r="Z43" s="461" t="str">
        <f t="shared" si="10"/>
        <v/>
      </c>
      <c r="AA43" s="238"/>
      <c r="AB43" s="239"/>
      <c r="AC43" s="211">
        <f t="shared" si="44"/>
        <v>0</v>
      </c>
      <c r="AD43" s="461" t="str">
        <f t="shared" si="12"/>
        <v/>
      </c>
      <c r="AE43" s="238"/>
      <c r="AF43" s="239"/>
      <c r="AG43" s="211">
        <f t="shared" si="24"/>
        <v>0</v>
      </c>
      <c r="AH43" s="461" t="str">
        <f t="shared" si="13"/>
        <v/>
      </c>
      <c r="AI43" s="238"/>
      <c r="AJ43" s="239"/>
      <c r="AK43" s="211">
        <f t="shared" si="45"/>
        <v>0</v>
      </c>
      <c r="AL43" s="461" t="str">
        <f t="shared" si="15"/>
        <v/>
      </c>
      <c r="AM43" s="238"/>
      <c r="AN43" s="239"/>
      <c r="AO43" s="211">
        <f t="shared" si="46"/>
        <v>0</v>
      </c>
      <c r="AP43" s="461" t="str">
        <f t="shared" si="17"/>
        <v/>
      </c>
      <c r="AQ43" s="238"/>
      <c r="AR43" s="239"/>
      <c r="AS43" s="211">
        <f t="shared" si="47"/>
        <v>0</v>
      </c>
      <c r="AT43" s="240">
        <f t="shared" si="25"/>
        <v>0</v>
      </c>
      <c r="AU43" s="241">
        <f t="shared" si="26"/>
        <v>0</v>
      </c>
      <c r="AV43" s="211">
        <f t="shared" si="48"/>
        <v>0</v>
      </c>
      <c r="AW43" s="461" t="str">
        <f t="shared" si="19"/>
        <v/>
      </c>
      <c r="AY43" s="238"/>
      <c r="AZ43" s="239"/>
      <c r="BA43" s="211">
        <f t="shared" si="38"/>
        <v>0</v>
      </c>
    </row>
    <row r="44" spans="1:53" ht="13" outlineLevel="2" x14ac:dyDescent="0.3">
      <c r="A44" s="209" t="s">
        <v>289</v>
      </c>
      <c r="B44" s="207">
        <v>1</v>
      </c>
      <c r="C44" s="207"/>
      <c r="D44" s="208"/>
      <c r="E44" s="210"/>
      <c r="F44" s="235" t="s">
        <v>445</v>
      </c>
      <c r="G44" s="235"/>
      <c r="H44" s="528"/>
      <c r="I44" s="237"/>
      <c r="J44" s="238"/>
      <c r="K44" s="239"/>
      <c r="L44" s="211">
        <f t="shared" si="28"/>
        <v>0</v>
      </c>
      <c r="M44" s="238"/>
      <c r="N44" s="239"/>
      <c r="O44" s="422">
        <f t="shared" si="29"/>
        <v>0</v>
      </c>
      <c r="P44" s="238"/>
      <c r="Q44" s="239"/>
      <c r="R44" s="422">
        <f t="shared" si="30"/>
        <v>0</v>
      </c>
      <c r="S44" s="238"/>
      <c r="T44" s="239"/>
      <c r="U44" s="422">
        <f t="shared" si="31"/>
        <v>0</v>
      </c>
      <c r="V44" s="238"/>
      <c r="W44" s="239"/>
      <c r="X44" s="422">
        <f t="shared" si="32"/>
        <v>0</v>
      </c>
      <c r="Y44" s="211">
        <f t="shared" si="33"/>
        <v>0</v>
      </c>
      <c r="Z44" s="461" t="str">
        <f t="shared" si="10"/>
        <v/>
      </c>
      <c r="AA44" s="238"/>
      <c r="AB44" s="239"/>
      <c r="AC44" s="211">
        <f t="shared" si="44"/>
        <v>0</v>
      </c>
      <c r="AD44" s="461" t="str">
        <f t="shared" si="12"/>
        <v/>
      </c>
      <c r="AE44" s="238"/>
      <c r="AF44" s="239"/>
      <c r="AG44" s="211">
        <f t="shared" si="24"/>
        <v>0</v>
      </c>
      <c r="AH44" s="461" t="str">
        <f t="shared" si="13"/>
        <v/>
      </c>
      <c r="AI44" s="238"/>
      <c r="AJ44" s="239"/>
      <c r="AK44" s="211">
        <f t="shared" si="45"/>
        <v>0</v>
      </c>
      <c r="AL44" s="461" t="str">
        <f t="shared" si="15"/>
        <v/>
      </c>
      <c r="AM44" s="238"/>
      <c r="AN44" s="239"/>
      <c r="AO44" s="211">
        <f t="shared" si="46"/>
        <v>0</v>
      </c>
      <c r="AP44" s="461" t="str">
        <f t="shared" si="17"/>
        <v/>
      </c>
      <c r="AQ44" s="238"/>
      <c r="AR44" s="239"/>
      <c r="AS44" s="211">
        <f t="shared" si="47"/>
        <v>0</v>
      </c>
      <c r="AT44" s="240">
        <f t="shared" si="25"/>
        <v>0</v>
      </c>
      <c r="AU44" s="241">
        <f t="shared" si="26"/>
        <v>0</v>
      </c>
      <c r="AV44" s="211">
        <f t="shared" si="48"/>
        <v>0</v>
      </c>
      <c r="AW44" s="461" t="str">
        <f t="shared" si="19"/>
        <v/>
      </c>
      <c r="AY44" s="238"/>
      <c r="AZ44" s="239"/>
      <c r="BA44" s="211">
        <f t="shared" si="38"/>
        <v>0</v>
      </c>
    </row>
    <row r="45" spans="1:53" ht="13" outlineLevel="2" x14ac:dyDescent="0.3">
      <c r="A45" s="209" t="s">
        <v>289</v>
      </c>
      <c r="B45" s="207">
        <v>1</v>
      </c>
      <c r="C45" s="207"/>
      <c r="D45" s="208"/>
      <c r="E45" s="210"/>
      <c r="F45" s="235" t="s">
        <v>445</v>
      </c>
      <c r="G45" s="235"/>
      <c r="H45" s="528"/>
      <c r="I45" s="237"/>
      <c r="J45" s="238"/>
      <c r="K45" s="239"/>
      <c r="L45" s="211">
        <f t="shared" si="28"/>
        <v>0</v>
      </c>
      <c r="M45" s="238"/>
      <c r="N45" s="239"/>
      <c r="O45" s="422">
        <f t="shared" si="29"/>
        <v>0</v>
      </c>
      <c r="P45" s="238"/>
      <c r="Q45" s="239"/>
      <c r="R45" s="422">
        <f t="shared" si="30"/>
        <v>0</v>
      </c>
      <c r="S45" s="238"/>
      <c r="T45" s="239"/>
      <c r="U45" s="422">
        <f t="shared" si="31"/>
        <v>0</v>
      </c>
      <c r="V45" s="238"/>
      <c r="W45" s="239"/>
      <c r="X45" s="422">
        <f t="shared" si="32"/>
        <v>0</v>
      </c>
      <c r="Y45" s="211">
        <f t="shared" si="33"/>
        <v>0</v>
      </c>
      <c r="Z45" s="461" t="str">
        <f t="shared" si="10"/>
        <v/>
      </c>
      <c r="AA45" s="238"/>
      <c r="AB45" s="239"/>
      <c r="AC45" s="211">
        <f t="shared" si="44"/>
        <v>0</v>
      </c>
      <c r="AD45" s="461" t="str">
        <f t="shared" si="12"/>
        <v/>
      </c>
      <c r="AE45" s="238"/>
      <c r="AF45" s="239"/>
      <c r="AG45" s="211">
        <f t="shared" si="24"/>
        <v>0</v>
      </c>
      <c r="AH45" s="461" t="str">
        <f t="shared" si="13"/>
        <v/>
      </c>
      <c r="AI45" s="238"/>
      <c r="AJ45" s="239"/>
      <c r="AK45" s="211">
        <f t="shared" si="45"/>
        <v>0</v>
      </c>
      <c r="AL45" s="461" t="str">
        <f t="shared" si="15"/>
        <v/>
      </c>
      <c r="AM45" s="238"/>
      <c r="AN45" s="239"/>
      <c r="AO45" s="211">
        <f t="shared" si="46"/>
        <v>0</v>
      </c>
      <c r="AP45" s="461" t="str">
        <f t="shared" si="17"/>
        <v/>
      </c>
      <c r="AQ45" s="238"/>
      <c r="AR45" s="239"/>
      <c r="AS45" s="211">
        <f t="shared" si="47"/>
        <v>0</v>
      </c>
      <c r="AT45" s="240">
        <f t="shared" si="25"/>
        <v>0</v>
      </c>
      <c r="AU45" s="241">
        <f t="shared" si="26"/>
        <v>0</v>
      </c>
      <c r="AV45" s="211">
        <f t="shared" si="48"/>
        <v>0</v>
      </c>
      <c r="AW45" s="461" t="str">
        <f t="shared" si="19"/>
        <v/>
      </c>
      <c r="AY45" s="238"/>
      <c r="AZ45" s="239"/>
      <c r="BA45" s="211">
        <f t="shared" si="38"/>
        <v>0</v>
      </c>
    </row>
    <row r="46" spans="1:53" ht="13" outlineLevel="2" x14ac:dyDescent="0.3">
      <c r="A46" s="209" t="s">
        <v>289</v>
      </c>
      <c r="B46" s="207">
        <v>1</v>
      </c>
      <c r="C46" s="207"/>
      <c r="D46" s="208"/>
      <c r="E46" s="210"/>
      <c r="F46" s="235" t="s">
        <v>445</v>
      </c>
      <c r="G46" s="235"/>
      <c r="H46" s="528"/>
      <c r="I46" s="237"/>
      <c r="J46" s="238"/>
      <c r="K46" s="239"/>
      <c r="L46" s="211">
        <f t="shared" si="28"/>
        <v>0</v>
      </c>
      <c r="M46" s="238"/>
      <c r="N46" s="239"/>
      <c r="O46" s="422">
        <f t="shared" si="29"/>
        <v>0</v>
      </c>
      <c r="P46" s="238"/>
      <c r="Q46" s="239"/>
      <c r="R46" s="422">
        <f t="shared" si="30"/>
        <v>0</v>
      </c>
      <c r="S46" s="238"/>
      <c r="T46" s="239"/>
      <c r="U46" s="422">
        <f t="shared" si="31"/>
        <v>0</v>
      </c>
      <c r="V46" s="238"/>
      <c r="W46" s="239"/>
      <c r="X46" s="422">
        <f t="shared" si="32"/>
        <v>0</v>
      </c>
      <c r="Y46" s="211">
        <f t="shared" si="33"/>
        <v>0</v>
      </c>
      <c r="Z46" s="461" t="str">
        <f t="shared" si="10"/>
        <v/>
      </c>
      <c r="AA46" s="238"/>
      <c r="AB46" s="239"/>
      <c r="AC46" s="211">
        <f t="shared" si="44"/>
        <v>0</v>
      </c>
      <c r="AD46" s="461" t="str">
        <f t="shared" si="12"/>
        <v/>
      </c>
      <c r="AE46" s="238"/>
      <c r="AF46" s="239"/>
      <c r="AG46" s="211">
        <f t="shared" si="24"/>
        <v>0</v>
      </c>
      <c r="AH46" s="461" t="str">
        <f t="shared" si="13"/>
        <v/>
      </c>
      <c r="AI46" s="238"/>
      <c r="AJ46" s="239"/>
      <c r="AK46" s="211">
        <f t="shared" si="45"/>
        <v>0</v>
      </c>
      <c r="AL46" s="461" t="str">
        <f t="shared" si="15"/>
        <v/>
      </c>
      <c r="AM46" s="238"/>
      <c r="AN46" s="239"/>
      <c r="AO46" s="211">
        <f t="shared" si="46"/>
        <v>0</v>
      </c>
      <c r="AP46" s="461" t="str">
        <f t="shared" si="17"/>
        <v/>
      </c>
      <c r="AQ46" s="238"/>
      <c r="AR46" s="239"/>
      <c r="AS46" s="211">
        <f t="shared" si="47"/>
        <v>0</v>
      </c>
      <c r="AT46" s="240">
        <f t="shared" si="25"/>
        <v>0</v>
      </c>
      <c r="AU46" s="241">
        <f t="shared" si="26"/>
        <v>0</v>
      </c>
      <c r="AV46" s="211">
        <f t="shared" si="48"/>
        <v>0</v>
      </c>
      <c r="AW46" s="461" t="str">
        <f t="shared" si="19"/>
        <v/>
      </c>
      <c r="AY46" s="238"/>
      <c r="AZ46" s="239"/>
      <c r="BA46" s="211">
        <f t="shared" si="38"/>
        <v>0</v>
      </c>
    </row>
    <row r="47" spans="1:53" ht="13" outlineLevel="2" x14ac:dyDescent="0.3">
      <c r="A47" s="209" t="s">
        <v>289</v>
      </c>
      <c r="B47" s="207">
        <v>1</v>
      </c>
      <c r="C47" s="207"/>
      <c r="D47" s="208"/>
      <c r="E47" s="210"/>
      <c r="F47" s="235" t="s">
        <v>445</v>
      </c>
      <c r="G47" s="235"/>
      <c r="H47" s="528"/>
      <c r="I47" s="237"/>
      <c r="J47" s="238"/>
      <c r="K47" s="239"/>
      <c r="L47" s="211">
        <f t="shared" si="28"/>
        <v>0</v>
      </c>
      <c r="M47" s="238"/>
      <c r="N47" s="239"/>
      <c r="O47" s="422">
        <f t="shared" si="29"/>
        <v>0</v>
      </c>
      <c r="P47" s="238"/>
      <c r="Q47" s="239"/>
      <c r="R47" s="422">
        <f t="shared" si="30"/>
        <v>0</v>
      </c>
      <c r="S47" s="238"/>
      <c r="T47" s="239"/>
      <c r="U47" s="422">
        <f t="shared" si="31"/>
        <v>0</v>
      </c>
      <c r="V47" s="238"/>
      <c r="W47" s="239"/>
      <c r="X47" s="422">
        <f t="shared" si="32"/>
        <v>0</v>
      </c>
      <c r="Y47" s="211">
        <f t="shared" si="33"/>
        <v>0</v>
      </c>
      <c r="Z47" s="461" t="str">
        <f t="shared" si="10"/>
        <v/>
      </c>
      <c r="AA47" s="238"/>
      <c r="AB47" s="239"/>
      <c r="AC47" s="211">
        <f t="shared" si="44"/>
        <v>0</v>
      </c>
      <c r="AD47" s="461" t="str">
        <f t="shared" si="12"/>
        <v/>
      </c>
      <c r="AE47" s="238"/>
      <c r="AF47" s="239"/>
      <c r="AG47" s="211">
        <f t="shared" si="24"/>
        <v>0</v>
      </c>
      <c r="AH47" s="461" t="str">
        <f t="shared" si="13"/>
        <v/>
      </c>
      <c r="AI47" s="238"/>
      <c r="AJ47" s="239"/>
      <c r="AK47" s="211">
        <f t="shared" si="45"/>
        <v>0</v>
      </c>
      <c r="AL47" s="461" t="str">
        <f t="shared" si="15"/>
        <v/>
      </c>
      <c r="AM47" s="238"/>
      <c r="AN47" s="239"/>
      <c r="AO47" s="211">
        <f t="shared" si="46"/>
        <v>0</v>
      </c>
      <c r="AP47" s="461" t="str">
        <f t="shared" si="17"/>
        <v/>
      </c>
      <c r="AQ47" s="238"/>
      <c r="AR47" s="239"/>
      <c r="AS47" s="211">
        <f t="shared" si="47"/>
        <v>0</v>
      </c>
      <c r="AT47" s="240">
        <f t="shared" si="25"/>
        <v>0</v>
      </c>
      <c r="AU47" s="241">
        <f t="shared" si="26"/>
        <v>0</v>
      </c>
      <c r="AV47" s="211">
        <f t="shared" si="48"/>
        <v>0</v>
      </c>
      <c r="AW47" s="461" t="str">
        <f t="shared" si="19"/>
        <v/>
      </c>
      <c r="AY47" s="238"/>
      <c r="AZ47" s="239"/>
      <c r="BA47" s="211">
        <f t="shared" si="38"/>
        <v>0</v>
      </c>
    </row>
    <row r="48" spans="1:53" ht="13" outlineLevel="2" x14ac:dyDescent="0.3">
      <c r="A48" s="209" t="s">
        <v>289</v>
      </c>
      <c r="B48" s="207">
        <v>1</v>
      </c>
      <c r="C48" s="207"/>
      <c r="D48" s="208"/>
      <c r="E48" s="210"/>
      <c r="F48" s="235" t="s">
        <v>445</v>
      </c>
      <c r="G48" s="235"/>
      <c r="H48" s="528"/>
      <c r="I48" s="237"/>
      <c r="J48" s="238"/>
      <c r="K48" s="239"/>
      <c r="L48" s="211">
        <f t="shared" si="28"/>
        <v>0</v>
      </c>
      <c r="M48" s="238"/>
      <c r="N48" s="239"/>
      <c r="O48" s="422">
        <f t="shared" si="29"/>
        <v>0</v>
      </c>
      <c r="P48" s="238"/>
      <c r="Q48" s="239"/>
      <c r="R48" s="422">
        <f t="shared" si="30"/>
        <v>0</v>
      </c>
      <c r="S48" s="238"/>
      <c r="T48" s="239"/>
      <c r="U48" s="422">
        <f t="shared" si="31"/>
        <v>0</v>
      </c>
      <c r="V48" s="238"/>
      <c r="W48" s="239"/>
      <c r="X48" s="422">
        <f t="shared" si="32"/>
        <v>0</v>
      </c>
      <c r="Y48" s="211">
        <f t="shared" si="33"/>
        <v>0</v>
      </c>
      <c r="Z48" s="461" t="str">
        <f t="shared" si="10"/>
        <v/>
      </c>
      <c r="AA48" s="238"/>
      <c r="AB48" s="239"/>
      <c r="AC48" s="211">
        <f t="shared" si="44"/>
        <v>0</v>
      </c>
      <c r="AD48" s="461" t="str">
        <f t="shared" si="12"/>
        <v/>
      </c>
      <c r="AE48" s="238"/>
      <c r="AF48" s="239"/>
      <c r="AG48" s="211">
        <f t="shared" si="24"/>
        <v>0</v>
      </c>
      <c r="AH48" s="461" t="str">
        <f t="shared" si="13"/>
        <v/>
      </c>
      <c r="AI48" s="238"/>
      <c r="AJ48" s="239"/>
      <c r="AK48" s="211">
        <f t="shared" si="45"/>
        <v>0</v>
      </c>
      <c r="AL48" s="461" t="str">
        <f t="shared" si="15"/>
        <v/>
      </c>
      <c r="AM48" s="238"/>
      <c r="AN48" s="239"/>
      <c r="AO48" s="211">
        <f t="shared" si="46"/>
        <v>0</v>
      </c>
      <c r="AP48" s="461" t="str">
        <f t="shared" si="17"/>
        <v/>
      </c>
      <c r="AQ48" s="238"/>
      <c r="AR48" s="239"/>
      <c r="AS48" s="211">
        <f t="shared" si="47"/>
        <v>0</v>
      </c>
      <c r="AT48" s="240">
        <f t="shared" si="25"/>
        <v>0</v>
      </c>
      <c r="AU48" s="241">
        <f t="shared" si="26"/>
        <v>0</v>
      </c>
      <c r="AV48" s="211">
        <f t="shared" si="48"/>
        <v>0</v>
      </c>
      <c r="AW48" s="461" t="str">
        <f t="shared" si="19"/>
        <v/>
      </c>
      <c r="AY48" s="238"/>
      <c r="AZ48" s="239"/>
      <c r="BA48" s="211">
        <f t="shared" si="38"/>
        <v>0</v>
      </c>
    </row>
    <row r="49" spans="1:53" ht="13" outlineLevel="2" x14ac:dyDescent="0.3">
      <c r="A49" s="209" t="s">
        <v>289</v>
      </c>
      <c r="B49" s="207">
        <v>1</v>
      </c>
      <c r="C49" s="207"/>
      <c r="D49" s="208"/>
      <c r="E49" s="210"/>
      <c r="F49" s="235" t="s">
        <v>445</v>
      </c>
      <c r="G49" s="235"/>
      <c r="H49" s="528"/>
      <c r="I49" s="237"/>
      <c r="J49" s="238"/>
      <c r="K49" s="239"/>
      <c r="L49" s="211">
        <f t="shared" si="28"/>
        <v>0</v>
      </c>
      <c r="M49" s="238"/>
      <c r="N49" s="239"/>
      <c r="O49" s="422">
        <f t="shared" si="29"/>
        <v>0</v>
      </c>
      <c r="P49" s="238"/>
      <c r="Q49" s="239"/>
      <c r="R49" s="422">
        <f t="shared" si="30"/>
        <v>0</v>
      </c>
      <c r="S49" s="238"/>
      <c r="T49" s="239"/>
      <c r="U49" s="422">
        <f t="shared" si="31"/>
        <v>0</v>
      </c>
      <c r="V49" s="238"/>
      <c r="W49" s="239"/>
      <c r="X49" s="422">
        <f t="shared" si="32"/>
        <v>0</v>
      </c>
      <c r="Y49" s="211">
        <f t="shared" si="33"/>
        <v>0</v>
      </c>
      <c r="Z49" s="461" t="str">
        <f t="shared" si="10"/>
        <v/>
      </c>
      <c r="AA49" s="238"/>
      <c r="AB49" s="239"/>
      <c r="AC49" s="211">
        <f t="shared" si="44"/>
        <v>0</v>
      </c>
      <c r="AD49" s="461" t="str">
        <f t="shared" si="12"/>
        <v/>
      </c>
      <c r="AE49" s="238"/>
      <c r="AF49" s="239"/>
      <c r="AG49" s="211">
        <f t="shared" si="24"/>
        <v>0</v>
      </c>
      <c r="AH49" s="461" t="str">
        <f t="shared" si="13"/>
        <v/>
      </c>
      <c r="AI49" s="238"/>
      <c r="AJ49" s="239"/>
      <c r="AK49" s="211">
        <f t="shared" si="45"/>
        <v>0</v>
      </c>
      <c r="AL49" s="461" t="str">
        <f t="shared" si="15"/>
        <v/>
      </c>
      <c r="AM49" s="238"/>
      <c r="AN49" s="239"/>
      <c r="AO49" s="211">
        <f t="shared" si="46"/>
        <v>0</v>
      </c>
      <c r="AP49" s="461" t="str">
        <f t="shared" si="17"/>
        <v/>
      </c>
      <c r="AQ49" s="238"/>
      <c r="AR49" s="239"/>
      <c r="AS49" s="211">
        <f t="shared" si="47"/>
        <v>0</v>
      </c>
      <c r="AT49" s="240">
        <f t="shared" si="25"/>
        <v>0</v>
      </c>
      <c r="AU49" s="241">
        <f t="shared" si="26"/>
        <v>0</v>
      </c>
      <c r="AV49" s="211">
        <f t="shared" si="48"/>
        <v>0</v>
      </c>
      <c r="AW49" s="461" t="str">
        <f t="shared" si="19"/>
        <v/>
      </c>
      <c r="AY49" s="238"/>
      <c r="AZ49" s="239"/>
      <c r="BA49" s="211">
        <f t="shared" si="38"/>
        <v>0</v>
      </c>
    </row>
    <row r="50" spans="1:53" ht="13" outlineLevel="1" x14ac:dyDescent="0.3">
      <c r="A50" s="212"/>
      <c r="B50" s="213">
        <v>1</v>
      </c>
      <c r="C50" s="213"/>
      <c r="D50" s="214"/>
      <c r="E50" s="215" t="s">
        <v>446</v>
      </c>
      <c r="F50" s="216" t="str">
        <f>F33</f>
        <v>Activity 1.2 Add activity</v>
      </c>
      <c r="G50" s="222"/>
      <c r="H50" s="222"/>
      <c r="I50" s="217"/>
      <c r="J50" s="218">
        <f t="shared" ref="J50:Y50" si="49">SUM(J34:J49)</f>
        <v>0</v>
      </c>
      <c r="K50" s="218">
        <f t="shared" si="49"/>
        <v>0</v>
      </c>
      <c r="L50" s="218">
        <f t="shared" si="49"/>
        <v>0</v>
      </c>
      <c r="M50" s="218">
        <f t="shared" si="49"/>
        <v>0</v>
      </c>
      <c r="N50" s="218">
        <f t="shared" si="49"/>
        <v>0</v>
      </c>
      <c r="O50" s="218">
        <f t="shared" si="49"/>
        <v>0</v>
      </c>
      <c r="P50" s="218">
        <f t="shared" si="49"/>
        <v>0</v>
      </c>
      <c r="Q50" s="218">
        <f t="shared" si="49"/>
        <v>0</v>
      </c>
      <c r="R50" s="218">
        <f t="shared" si="49"/>
        <v>0</v>
      </c>
      <c r="S50" s="218">
        <f t="shared" si="49"/>
        <v>0</v>
      </c>
      <c r="T50" s="218">
        <f t="shared" si="49"/>
        <v>0</v>
      </c>
      <c r="U50" s="218">
        <f t="shared" si="49"/>
        <v>0</v>
      </c>
      <c r="V50" s="218">
        <f t="shared" si="49"/>
        <v>0</v>
      </c>
      <c r="W50" s="218">
        <f t="shared" si="49"/>
        <v>0</v>
      </c>
      <c r="X50" s="218">
        <f t="shared" si="49"/>
        <v>0</v>
      </c>
      <c r="Y50" s="218">
        <f t="shared" si="49"/>
        <v>0</v>
      </c>
      <c r="Z50" s="461" t="str">
        <f t="shared" si="10"/>
        <v/>
      </c>
      <c r="AA50" s="220">
        <f t="shared" ref="AA50:AV50" si="50">SUM(AA34:AA49)</f>
        <v>0</v>
      </c>
      <c r="AB50" s="221">
        <f t="shared" si="50"/>
        <v>0</v>
      </c>
      <c r="AC50" s="219">
        <f t="shared" si="50"/>
        <v>0</v>
      </c>
      <c r="AD50" s="461" t="str">
        <f t="shared" si="12"/>
        <v/>
      </c>
      <c r="AE50" s="220">
        <f t="shared" si="50"/>
        <v>0</v>
      </c>
      <c r="AF50" s="221">
        <f t="shared" si="50"/>
        <v>0</v>
      </c>
      <c r="AG50" s="219">
        <f t="shared" si="50"/>
        <v>0</v>
      </c>
      <c r="AH50" s="461" t="str">
        <f t="shared" si="13"/>
        <v/>
      </c>
      <c r="AI50" s="220">
        <f t="shared" si="50"/>
        <v>0</v>
      </c>
      <c r="AJ50" s="221">
        <f t="shared" si="50"/>
        <v>0</v>
      </c>
      <c r="AK50" s="219">
        <f t="shared" si="50"/>
        <v>0</v>
      </c>
      <c r="AL50" s="461" t="str">
        <f t="shared" si="15"/>
        <v/>
      </c>
      <c r="AM50" s="220">
        <f t="shared" si="50"/>
        <v>0</v>
      </c>
      <c r="AN50" s="221">
        <f t="shared" si="50"/>
        <v>0</v>
      </c>
      <c r="AO50" s="219">
        <f t="shared" si="50"/>
        <v>0</v>
      </c>
      <c r="AP50" s="461" t="str">
        <f t="shared" si="17"/>
        <v/>
      </c>
      <c r="AQ50" s="220">
        <f t="shared" si="50"/>
        <v>0</v>
      </c>
      <c r="AR50" s="221">
        <f t="shared" si="50"/>
        <v>0</v>
      </c>
      <c r="AS50" s="219">
        <f t="shared" si="50"/>
        <v>0</v>
      </c>
      <c r="AT50" s="220">
        <f t="shared" si="50"/>
        <v>0</v>
      </c>
      <c r="AU50" s="221">
        <f t="shared" si="50"/>
        <v>0</v>
      </c>
      <c r="AV50" s="219">
        <f t="shared" si="50"/>
        <v>0</v>
      </c>
      <c r="AW50" s="461" t="str">
        <f t="shared" si="19"/>
        <v/>
      </c>
      <c r="AY50" s="220">
        <f t="shared" ref="AY50:BA50" si="51">SUM(AY34:AY49)</f>
        <v>0</v>
      </c>
      <c r="AZ50" s="221">
        <f t="shared" si="51"/>
        <v>0</v>
      </c>
      <c r="BA50" s="219">
        <f t="shared" si="51"/>
        <v>0</v>
      </c>
    </row>
    <row r="51" spans="1:53" ht="26.25" customHeight="1" outlineLevel="1" x14ac:dyDescent="0.3">
      <c r="A51" s="328"/>
      <c r="B51" s="263">
        <v>1</v>
      </c>
      <c r="C51" s="263"/>
      <c r="D51" s="264"/>
      <c r="E51" s="265" t="s">
        <v>436</v>
      </c>
      <c r="F51" s="266" t="s">
        <v>448</v>
      </c>
      <c r="G51" s="267"/>
      <c r="H51" s="526"/>
      <c r="I51" s="268"/>
      <c r="J51" s="269"/>
      <c r="K51" s="270"/>
      <c r="L51" s="271"/>
      <c r="M51" s="271"/>
      <c r="N51" s="271"/>
      <c r="O51" s="271"/>
      <c r="P51" s="271"/>
      <c r="Q51" s="271"/>
      <c r="R51" s="271"/>
      <c r="S51" s="271"/>
      <c r="T51" s="271"/>
      <c r="U51" s="271"/>
      <c r="V51" s="271"/>
      <c r="W51" s="271"/>
      <c r="X51" s="271"/>
      <c r="Y51" s="271"/>
      <c r="Z51" s="461" t="str">
        <f t="shared" si="10"/>
        <v/>
      </c>
      <c r="AA51" s="268"/>
      <c r="AB51" s="268"/>
      <c r="AC51" s="268"/>
      <c r="AD51" s="461" t="str">
        <f t="shared" si="12"/>
        <v/>
      </c>
      <c r="AE51" s="268"/>
      <c r="AF51" s="268"/>
      <c r="AG51" s="268"/>
      <c r="AH51" s="461" t="str">
        <f t="shared" si="13"/>
        <v/>
      </c>
      <c r="AI51" s="268"/>
      <c r="AJ51" s="268"/>
      <c r="AK51" s="268"/>
      <c r="AL51" s="461" t="str">
        <f t="shared" si="15"/>
        <v/>
      </c>
      <c r="AM51" s="268"/>
      <c r="AN51" s="268"/>
      <c r="AO51" s="268"/>
      <c r="AP51" s="461" t="str">
        <f t="shared" si="17"/>
        <v/>
      </c>
      <c r="AQ51" s="268"/>
      <c r="AR51" s="268"/>
      <c r="AS51" s="268"/>
      <c r="AT51" s="268"/>
      <c r="AU51" s="268"/>
      <c r="AV51" s="268"/>
      <c r="AW51" s="461" t="str">
        <f t="shared" si="19"/>
        <v/>
      </c>
      <c r="AY51" s="268"/>
      <c r="AZ51" s="268"/>
      <c r="BA51" s="268"/>
    </row>
    <row r="52" spans="1:53" ht="42" customHeight="1" outlineLevel="2" x14ac:dyDescent="0.3">
      <c r="A52" s="209" t="s">
        <v>289</v>
      </c>
      <c r="B52" s="207">
        <v>1</v>
      </c>
      <c r="C52" s="207"/>
      <c r="D52" s="208"/>
      <c r="E52" s="210"/>
      <c r="F52" s="766" t="s">
        <v>438</v>
      </c>
      <c r="G52" s="236"/>
      <c r="H52" s="527"/>
      <c r="I52" s="237"/>
      <c r="J52" s="238"/>
      <c r="K52" s="239"/>
      <c r="L52" s="211">
        <f>J52*K52</f>
        <v>0</v>
      </c>
      <c r="M52" s="238"/>
      <c r="N52" s="239"/>
      <c r="O52" s="422">
        <f>M52*N52</f>
        <v>0</v>
      </c>
      <c r="P52" s="238"/>
      <c r="Q52" s="239"/>
      <c r="R52" s="422">
        <f>P52*Q52</f>
        <v>0</v>
      </c>
      <c r="S52" s="238"/>
      <c r="T52" s="239"/>
      <c r="U52" s="422">
        <f>S52*T52</f>
        <v>0</v>
      </c>
      <c r="V52" s="238"/>
      <c r="W52" s="239"/>
      <c r="X52" s="422">
        <f>V52*W52</f>
        <v>0</v>
      </c>
      <c r="Y52" s="211">
        <f>L52+O52+R52+U52+X52</f>
        <v>0</v>
      </c>
      <c r="Z52" s="461" t="str">
        <f t="shared" si="10"/>
        <v/>
      </c>
      <c r="AA52" s="238"/>
      <c r="AB52" s="239"/>
      <c r="AC52" s="211">
        <f>AA52*AB52</f>
        <v>0</v>
      </c>
      <c r="AD52" s="461" t="str">
        <f t="shared" si="12"/>
        <v/>
      </c>
      <c r="AE52" s="238"/>
      <c r="AF52" s="239"/>
      <c r="AG52" s="211">
        <f t="shared" ref="AG52:AG67" si="52">AE52*AF52</f>
        <v>0</v>
      </c>
      <c r="AH52" s="461" t="str">
        <f t="shared" si="13"/>
        <v/>
      </c>
      <c r="AI52" s="238"/>
      <c r="AJ52" s="239"/>
      <c r="AK52" s="211">
        <f>AI52*AJ52</f>
        <v>0</v>
      </c>
      <c r="AL52" s="461" t="str">
        <f t="shared" si="15"/>
        <v/>
      </c>
      <c r="AM52" s="238"/>
      <c r="AN52" s="239"/>
      <c r="AO52" s="211">
        <f>AM52*AN52</f>
        <v>0</v>
      </c>
      <c r="AP52" s="461" t="str">
        <f t="shared" si="17"/>
        <v/>
      </c>
      <c r="AQ52" s="238"/>
      <c r="AR52" s="239"/>
      <c r="AS52" s="211">
        <f>AQ52*AR52</f>
        <v>0</v>
      </c>
      <c r="AT52" s="240">
        <f t="shared" ref="AT52:AT67" si="53">AE52+AM52+AQ52</f>
        <v>0</v>
      </c>
      <c r="AU52" s="241">
        <f t="shared" ref="AU52:AU67" si="54">AF52+AN52+AR52</f>
        <v>0</v>
      </c>
      <c r="AV52" s="211">
        <f t="shared" ref="AV52:AV53" si="55">AG52+AO52+AS52</f>
        <v>0</v>
      </c>
      <c r="AW52" s="461" t="str">
        <f t="shared" si="19"/>
        <v/>
      </c>
      <c r="AY52" s="238"/>
      <c r="AZ52" s="239"/>
      <c r="BA52" s="211">
        <f>AY52*AZ52</f>
        <v>0</v>
      </c>
    </row>
    <row r="53" spans="1:53" ht="13" outlineLevel="2" x14ac:dyDescent="0.3">
      <c r="A53" s="209" t="s">
        <v>284</v>
      </c>
      <c r="B53" s="207">
        <v>1</v>
      </c>
      <c r="C53" s="207"/>
      <c r="D53" s="208"/>
      <c r="E53" s="210"/>
      <c r="F53" s="766" t="s">
        <v>439</v>
      </c>
      <c r="G53" s="235"/>
      <c r="H53" s="528"/>
      <c r="I53" s="237"/>
      <c r="J53" s="238"/>
      <c r="K53" s="239"/>
      <c r="L53" s="211">
        <f t="shared" ref="L53:L67" si="56">J53*K53</f>
        <v>0</v>
      </c>
      <c r="M53" s="238"/>
      <c r="N53" s="239"/>
      <c r="O53" s="422">
        <f t="shared" ref="O53:O67" si="57">M53*N53</f>
        <v>0</v>
      </c>
      <c r="P53" s="238"/>
      <c r="Q53" s="239"/>
      <c r="R53" s="422">
        <f t="shared" ref="R53:R67" si="58">P53*Q53</f>
        <v>0</v>
      </c>
      <c r="S53" s="238"/>
      <c r="T53" s="239"/>
      <c r="U53" s="422">
        <f t="shared" ref="U53:U67" si="59">S53*T53</f>
        <v>0</v>
      </c>
      <c r="V53" s="238"/>
      <c r="W53" s="239"/>
      <c r="X53" s="422">
        <f t="shared" ref="X53:X67" si="60">V53*W53</f>
        <v>0</v>
      </c>
      <c r="Y53" s="211">
        <f t="shared" ref="Y53:Y67" si="61">L53+O53+R53+U53+X53</f>
        <v>0</v>
      </c>
      <c r="Z53" s="461" t="str">
        <f t="shared" si="10"/>
        <v/>
      </c>
      <c r="AA53" s="238"/>
      <c r="AB53" s="239"/>
      <c r="AC53" s="211">
        <f t="shared" ref="AC53" si="62">AA53*AB53</f>
        <v>0</v>
      </c>
      <c r="AD53" s="461" t="str">
        <f t="shared" si="12"/>
        <v/>
      </c>
      <c r="AE53" s="238"/>
      <c r="AF53" s="239"/>
      <c r="AG53" s="211">
        <f t="shared" si="52"/>
        <v>0</v>
      </c>
      <c r="AH53" s="461" t="str">
        <f t="shared" si="13"/>
        <v/>
      </c>
      <c r="AI53" s="238"/>
      <c r="AJ53" s="239"/>
      <c r="AK53" s="211">
        <f t="shared" ref="AK53" si="63">AI53*AJ53</f>
        <v>0</v>
      </c>
      <c r="AL53" s="461" t="str">
        <f t="shared" si="15"/>
        <v/>
      </c>
      <c r="AM53" s="238"/>
      <c r="AN53" s="239"/>
      <c r="AO53" s="211">
        <f t="shared" ref="AO53" si="64">AM53*AN53</f>
        <v>0</v>
      </c>
      <c r="AP53" s="461" t="str">
        <f t="shared" si="17"/>
        <v/>
      </c>
      <c r="AQ53" s="238"/>
      <c r="AR53" s="239"/>
      <c r="AS53" s="211">
        <f t="shared" ref="AS53" si="65">AQ53*AR53</f>
        <v>0</v>
      </c>
      <c r="AT53" s="240">
        <f t="shared" si="53"/>
        <v>0</v>
      </c>
      <c r="AU53" s="241">
        <f t="shared" si="54"/>
        <v>0</v>
      </c>
      <c r="AV53" s="211">
        <f t="shared" si="55"/>
        <v>0</v>
      </c>
      <c r="AW53" s="461" t="str">
        <f t="shared" si="19"/>
        <v/>
      </c>
      <c r="AY53" s="238"/>
      <c r="AZ53" s="239"/>
      <c r="BA53" s="211">
        <f t="shared" ref="BA53:BA67" si="66">AY53*AZ53</f>
        <v>0</v>
      </c>
    </row>
    <row r="54" spans="1:53" ht="12.75" customHeight="1" outlineLevel="2" x14ac:dyDescent="0.3">
      <c r="A54" s="209" t="s">
        <v>284</v>
      </c>
      <c r="B54" s="207"/>
      <c r="C54" s="207"/>
      <c r="D54" s="208"/>
      <c r="E54" s="210"/>
      <c r="F54" s="766" t="s">
        <v>440</v>
      </c>
      <c r="G54" s="235"/>
      <c r="H54" s="528"/>
      <c r="I54" s="237"/>
      <c r="J54" s="238"/>
      <c r="K54" s="239"/>
      <c r="L54" s="211">
        <f t="shared" si="56"/>
        <v>0</v>
      </c>
      <c r="M54" s="238"/>
      <c r="N54" s="239"/>
      <c r="O54" s="422">
        <f t="shared" si="57"/>
        <v>0</v>
      </c>
      <c r="P54" s="238"/>
      <c r="Q54" s="239"/>
      <c r="R54" s="422">
        <f t="shared" si="58"/>
        <v>0</v>
      </c>
      <c r="S54" s="238"/>
      <c r="T54" s="239"/>
      <c r="U54" s="422">
        <f t="shared" si="59"/>
        <v>0</v>
      </c>
      <c r="V54" s="238"/>
      <c r="W54" s="239"/>
      <c r="X54" s="422">
        <f t="shared" si="60"/>
        <v>0</v>
      </c>
      <c r="Y54" s="211">
        <f t="shared" si="61"/>
        <v>0</v>
      </c>
      <c r="Z54" s="461" t="str">
        <f t="shared" si="10"/>
        <v/>
      </c>
      <c r="AA54" s="238"/>
      <c r="AB54" s="239"/>
      <c r="AC54" s="211">
        <f t="shared" ref="AC54" si="67">AA54*AB54</f>
        <v>0</v>
      </c>
      <c r="AD54" s="461" t="str">
        <f t="shared" si="12"/>
        <v/>
      </c>
      <c r="AE54" s="238"/>
      <c r="AF54" s="239"/>
      <c r="AG54" s="211">
        <f t="shared" si="52"/>
        <v>0</v>
      </c>
      <c r="AH54" s="461" t="str">
        <f t="shared" si="13"/>
        <v/>
      </c>
      <c r="AI54" s="238"/>
      <c r="AJ54" s="239"/>
      <c r="AK54" s="211">
        <f t="shared" ref="AK54" si="68">AI54*AJ54</f>
        <v>0</v>
      </c>
      <c r="AL54" s="461" t="str">
        <f t="shared" si="15"/>
        <v/>
      </c>
      <c r="AM54" s="238"/>
      <c r="AN54" s="239"/>
      <c r="AO54" s="211">
        <f t="shared" ref="AO54" si="69">AM54*AN54</f>
        <v>0</v>
      </c>
      <c r="AP54" s="461" t="str">
        <f t="shared" si="17"/>
        <v/>
      </c>
      <c r="AQ54" s="238"/>
      <c r="AR54" s="239"/>
      <c r="AS54" s="211">
        <f t="shared" ref="AS54" si="70">AQ54*AR54</f>
        <v>0</v>
      </c>
      <c r="AT54" s="240">
        <f t="shared" si="53"/>
        <v>0</v>
      </c>
      <c r="AU54" s="241">
        <f t="shared" si="54"/>
        <v>0</v>
      </c>
      <c r="AV54" s="211">
        <f t="shared" ref="AV54" si="71">AG54+AO54+AS54</f>
        <v>0</v>
      </c>
      <c r="AW54" s="461" t="str">
        <f t="shared" si="19"/>
        <v/>
      </c>
      <c r="AY54" s="238"/>
      <c r="AZ54" s="239"/>
      <c r="BA54" s="211">
        <f t="shared" si="66"/>
        <v>0</v>
      </c>
    </row>
    <row r="55" spans="1:53" ht="13" outlineLevel="2" x14ac:dyDescent="0.3">
      <c r="A55" s="209" t="s">
        <v>284</v>
      </c>
      <c r="B55" s="207">
        <v>1</v>
      </c>
      <c r="C55" s="207"/>
      <c r="D55" s="208"/>
      <c r="E55" s="210"/>
      <c r="F55" s="766" t="s">
        <v>441</v>
      </c>
      <c r="G55" s="235"/>
      <c r="H55" s="528"/>
      <c r="I55" s="237"/>
      <c r="J55" s="238"/>
      <c r="K55" s="239"/>
      <c r="L55" s="211">
        <f t="shared" si="56"/>
        <v>0</v>
      </c>
      <c r="M55" s="238"/>
      <c r="N55" s="239"/>
      <c r="O55" s="422">
        <f t="shared" si="57"/>
        <v>0</v>
      </c>
      <c r="P55" s="238"/>
      <c r="Q55" s="239"/>
      <c r="R55" s="422">
        <f t="shared" si="58"/>
        <v>0</v>
      </c>
      <c r="S55" s="238"/>
      <c r="T55" s="239"/>
      <c r="U55" s="422">
        <f t="shared" si="59"/>
        <v>0</v>
      </c>
      <c r="V55" s="238"/>
      <c r="W55" s="239"/>
      <c r="X55" s="422">
        <f t="shared" si="60"/>
        <v>0</v>
      </c>
      <c r="Y55" s="211">
        <f t="shared" si="61"/>
        <v>0</v>
      </c>
      <c r="Z55" s="461" t="str">
        <f t="shared" si="10"/>
        <v/>
      </c>
      <c r="AA55" s="238"/>
      <c r="AB55" s="239"/>
      <c r="AC55" s="211">
        <f t="shared" ref="AC55:AC67" si="72">AA55*AB55</f>
        <v>0</v>
      </c>
      <c r="AD55" s="461" t="str">
        <f t="shared" si="12"/>
        <v/>
      </c>
      <c r="AE55" s="238"/>
      <c r="AF55" s="239"/>
      <c r="AG55" s="211">
        <f t="shared" si="52"/>
        <v>0</v>
      </c>
      <c r="AH55" s="461" t="str">
        <f t="shared" si="13"/>
        <v/>
      </c>
      <c r="AI55" s="238"/>
      <c r="AJ55" s="239"/>
      <c r="AK55" s="211">
        <f t="shared" ref="AK55:AK67" si="73">AI55*AJ55</f>
        <v>0</v>
      </c>
      <c r="AL55" s="461" t="str">
        <f t="shared" si="15"/>
        <v/>
      </c>
      <c r="AM55" s="238"/>
      <c r="AN55" s="239"/>
      <c r="AO55" s="211">
        <f t="shared" ref="AO55:AO67" si="74">AM55*AN55</f>
        <v>0</v>
      </c>
      <c r="AP55" s="461" t="str">
        <f t="shared" si="17"/>
        <v/>
      </c>
      <c r="AQ55" s="238"/>
      <c r="AR55" s="239"/>
      <c r="AS55" s="211">
        <f t="shared" ref="AS55:AS67" si="75">AQ55*AR55</f>
        <v>0</v>
      </c>
      <c r="AT55" s="240">
        <f t="shared" si="53"/>
        <v>0</v>
      </c>
      <c r="AU55" s="241">
        <f t="shared" si="54"/>
        <v>0</v>
      </c>
      <c r="AV55" s="211">
        <f t="shared" ref="AV55:AV67" si="76">AG55+AO55+AS55</f>
        <v>0</v>
      </c>
      <c r="AW55" s="461" t="str">
        <f t="shared" si="19"/>
        <v/>
      </c>
      <c r="AY55" s="238"/>
      <c r="AZ55" s="239"/>
      <c r="BA55" s="211">
        <f t="shared" si="66"/>
        <v>0</v>
      </c>
    </row>
    <row r="56" spans="1:53" ht="13" outlineLevel="2" x14ac:dyDescent="0.3">
      <c r="A56" s="209" t="s">
        <v>284</v>
      </c>
      <c r="B56" s="207">
        <v>1</v>
      </c>
      <c r="C56" s="207"/>
      <c r="D56" s="208"/>
      <c r="E56" s="210"/>
      <c r="F56" s="766" t="s">
        <v>442</v>
      </c>
      <c r="G56" s="235"/>
      <c r="H56" s="528"/>
      <c r="I56" s="237"/>
      <c r="J56" s="238"/>
      <c r="K56" s="239"/>
      <c r="L56" s="211">
        <f t="shared" si="56"/>
        <v>0</v>
      </c>
      <c r="M56" s="238"/>
      <c r="N56" s="239"/>
      <c r="O56" s="422">
        <f t="shared" si="57"/>
        <v>0</v>
      </c>
      <c r="P56" s="238"/>
      <c r="Q56" s="239"/>
      <c r="R56" s="422">
        <f t="shared" si="58"/>
        <v>0</v>
      </c>
      <c r="S56" s="238"/>
      <c r="T56" s="239"/>
      <c r="U56" s="422">
        <f t="shared" si="59"/>
        <v>0</v>
      </c>
      <c r="V56" s="238"/>
      <c r="W56" s="239"/>
      <c r="X56" s="422">
        <f t="shared" si="60"/>
        <v>0</v>
      </c>
      <c r="Y56" s="211">
        <f t="shared" si="61"/>
        <v>0</v>
      </c>
      <c r="Z56" s="461" t="str">
        <f t="shared" si="10"/>
        <v/>
      </c>
      <c r="AA56" s="238"/>
      <c r="AB56" s="239"/>
      <c r="AC56" s="211">
        <f t="shared" si="72"/>
        <v>0</v>
      </c>
      <c r="AD56" s="461" t="str">
        <f t="shared" si="12"/>
        <v/>
      </c>
      <c r="AE56" s="238"/>
      <c r="AF56" s="239"/>
      <c r="AG56" s="211">
        <f t="shared" si="52"/>
        <v>0</v>
      </c>
      <c r="AH56" s="461" t="str">
        <f t="shared" si="13"/>
        <v/>
      </c>
      <c r="AI56" s="238"/>
      <c r="AJ56" s="239"/>
      <c r="AK56" s="211">
        <f t="shared" si="73"/>
        <v>0</v>
      </c>
      <c r="AL56" s="461" t="str">
        <f t="shared" si="15"/>
        <v/>
      </c>
      <c r="AM56" s="238"/>
      <c r="AN56" s="239"/>
      <c r="AO56" s="211">
        <f t="shared" si="74"/>
        <v>0</v>
      </c>
      <c r="AP56" s="461" t="str">
        <f t="shared" si="17"/>
        <v/>
      </c>
      <c r="AQ56" s="238"/>
      <c r="AR56" s="239"/>
      <c r="AS56" s="211">
        <f t="shared" si="75"/>
        <v>0</v>
      </c>
      <c r="AT56" s="240">
        <f t="shared" si="53"/>
        <v>0</v>
      </c>
      <c r="AU56" s="241">
        <f t="shared" si="54"/>
        <v>0</v>
      </c>
      <c r="AV56" s="211">
        <f t="shared" si="76"/>
        <v>0</v>
      </c>
      <c r="AW56" s="461" t="str">
        <f t="shared" si="19"/>
        <v/>
      </c>
      <c r="AY56" s="238"/>
      <c r="AZ56" s="239"/>
      <c r="BA56" s="211">
        <f t="shared" si="66"/>
        <v>0</v>
      </c>
    </row>
    <row r="57" spans="1:53" ht="13" outlineLevel="2" x14ac:dyDescent="0.3">
      <c r="A57" s="209" t="s">
        <v>289</v>
      </c>
      <c r="B57" s="207">
        <v>1</v>
      </c>
      <c r="C57" s="207"/>
      <c r="D57" s="208"/>
      <c r="E57" s="210"/>
      <c r="F57" s="766" t="s">
        <v>384</v>
      </c>
      <c r="G57" s="235"/>
      <c r="H57" s="528"/>
      <c r="I57" s="237"/>
      <c r="J57" s="238"/>
      <c r="K57" s="239"/>
      <c r="L57" s="211">
        <f t="shared" si="56"/>
        <v>0</v>
      </c>
      <c r="M57" s="238"/>
      <c r="N57" s="239"/>
      <c r="O57" s="422">
        <f t="shared" si="57"/>
        <v>0</v>
      </c>
      <c r="P57" s="238"/>
      <c r="Q57" s="239"/>
      <c r="R57" s="422">
        <f t="shared" si="58"/>
        <v>0</v>
      </c>
      <c r="S57" s="238"/>
      <c r="T57" s="239"/>
      <c r="U57" s="422">
        <f t="shared" si="59"/>
        <v>0</v>
      </c>
      <c r="V57" s="238"/>
      <c r="W57" s="239"/>
      <c r="X57" s="422">
        <f t="shared" si="60"/>
        <v>0</v>
      </c>
      <c r="Y57" s="211">
        <f t="shared" si="61"/>
        <v>0</v>
      </c>
      <c r="Z57" s="461" t="str">
        <f t="shared" si="10"/>
        <v/>
      </c>
      <c r="AA57" s="238"/>
      <c r="AB57" s="239"/>
      <c r="AC57" s="211">
        <f t="shared" si="72"/>
        <v>0</v>
      </c>
      <c r="AD57" s="461" t="str">
        <f t="shared" si="12"/>
        <v/>
      </c>
      <c r="AE57" s="238"/>
      <c r="AF57" s="239"/>
      <c r="AG57" s="211">
        <f t="shared" si="52"/>
        <v>0</v>
      </c>
      <c r="AH57" s="461" t="str">
        <f t="shared" si="13"/>
        <v/>
      </c>
      <c r="AI57" s="238"/>
      <c r="AJ57" s="239"/>
      <c r="AK57" s="211">
        <f t="shared" si="73"/>
        <v>0</v>
      </c>
      <c r="AL57" s="461" t="str">
        <f t="shared" si="15"/>
        <v/>
      </c>
      <c r="AM57" s="238"/>
      <c r="AN57" s="239"/>
      <c r="AO57" s="211">
        <f t="shared" si="74"/>
        <v>0</v>
      </c>
      <c r="AP57" s="461" t="str">
        <f t="shared" si="17"/>
        <v/>
      </c>
      <c r="AQ57" s="238"/>
      <c r="AR57" s="239"/>
      <c r="AS57" s="211">
        <f t="shared" si="75"/>
        <v>0</v>
      </c>
      <c r="AT57" s="240">
        <f t="shared" si="53"/>
        <v>0</v>
      </c>
      <c r="AU57" s="241">
        <f t="shared" si="54"/>
        <v>0</v>
      </c>
      <c r="AV57" s="211">
        <f t="shared" si="76"/>
        <v>0</v>
      </c>
      <c r="AW57" s="461" t="str">
        <f t="shared" si="19"/>
        <v/>
      </c>
      <c r="AY57" s="238"/>
      <c r="AZ57" s="239"/>
      <c r="BA57" s="211">
        <f t="shared" si="66"/>
        <v>0</v>
      </c>
    </row>
    <row r="58" spans="1:53" ht="13" outlineLevel="2" x14ac:dyDescent="0.3">
      <c r="A58" s="209" t="s">
        <v>289</v>
      </c>
      <c r="B58" s="207">
        <v>1</v>
      </c>
      <c r="C58" s="207"/>
      <c r="D58" s="208"/>
      <c r="E58" s="210"/>
      <c r="F58" s="766" t="s">
        <v>443</v>
      </c>
      <c r="G58" s="235"/>
      <c r="H58" s="528"/>
      <c r="I58" s="327"/>
      <c r="J58" s="238"/>
      <c r="K58" s="239"/>
      <c r="L58" s="211">
        <f t="shared" si="56"/>
        <v>0</v>
      </c>
      <c r="M58" s="238"/>
      <c r="N58" s="239"/>
      <c r="O58" s="422">
        <f t="shared" si="57"/>
        <v>0</v>
      </c>
      <c r="P58" s="238"/>
      <c r="Q58" s="239"/>
      <c r="R58" s="422">
        <f t="shared" si="58"/>
        <v>0</v>
      </c>
      <c r="S58" s="238"/>
      <c r="T58" s="239"/>
      <c r="U58" s="422">
        <f t="shared" si="59"/>
        <v>0</v>
      </c>
      <c r="V58" s="238"/>
      <c r="W58" s="239"/>
      <c r="X58" s="422">
        <f t="shared" si="60"/>
        <v>0</v>
      </c>
      <c r="Y58" s="211">
        <f t="shared" si="61"/>
        <v>0</v>
      </c>
      <c r="Z58" s="461" t="str">
        <f t="shared" si="10"/>
        <v/>
      </c>
      <c r="AA58" s="238"/>
      <c r="AB58" s="239"/>
      <c r="AC58" s="211">
        <f t="shared" si="72"/>
        <v>0</v>
      </c>
      <c r="AD58" s="461" t="str">
        <f t="shared" si="12"/>
        <v/>
      </c>
      <c r="AE58" s="238"/>
      <c r="AF58" s="239"/>
      <c r="AG58" s="211">
        <f t="shared" si="52"/>
        <v>0</v>
      </c>
      <c r="AH58" s="461" t="str">
        <f t="shared" si="13"/>
        <v/>
      </c>
      <c r="AI58" s="238"/>
      <c r="AJ58" s="239"/>
      <c r="AK58" s="211">
        <f t="shared" si="73"/>
        <v>0</v>
      </c>
      <c r="AL58" s="461" t="str">
        <f t="shared" si="15"/>
        <v/>
      </c>
      <c r="AM58" s="238"/>
      <c r="AN58" s="239"/>
      <c r="AO58" s="211">
        <f t="shared" si="74"/>
        <v>0</v>
      </c>
      <c r="AP58" s="461" t="str">
        <f t="shared" si="17"/>
        <v/>
      </c>
      <c r="AQ58" s="238"/>
      <c r="AR58" s="239"/>
      <c r="AS58" s="211">
        <f t="shared" si="75"/>
        <v>0</v>
      </c>
      <c r="AT58" s="240">
        <f t="shared" si="53"/>
        <v>0</v>
      </c>
      <c r="AU58" s="241">
        <f t="shared" si="54"/>
        <v>0</v>
      </c>
      <c r="AV58" s="211">
        <f t="shared" si="76"/>
        <v>0</v>
      </c>
      <c r="AW58" s="461" t="str">
        <f t="shared" si="19"/>
        <v/>
      </c>
      <c r="AY58" s="238"/>
      <c r="AZ58" s="239"/>
      <c r="BA58" s="211">
        <f t="shared" si="66"/>
        <v>0</v>
      </c>
    </row>
    <row r="59" spans="1:53" ht="13" outlineLevel="2" x14ac:dyDescent="0.3">
      <c r="A59" s="209" t="s">
        <v>289</v>
      </c>
      <c r="B59" s="207">
        <v>1</v>
      </c>
      <c r="C59" s="207"/>
      <c r="D59" s="208"/>
      <c r="E59" s="210"/>
      <c r="F59" s="766" t="s">
        <v>444</v>
      </c>
      <c r="G59" s="235"/>
      <c r="H59" s="528"/>
      <c r="I59" s="237"/>
      <c r="J59" s="238"/>
      <c r="K59" s="239"/>
      <c r="L59" s="211">
        <f t="shared" si="56"/>
        <v>0</v>
      </c>
      <c r="M59" s="238"/>
      <c r="N59" s="239"/>
      <c r="O59" s="422">
        <f t="shared" si="57"/>
        <v>0</v>
      </c>
      <c r="P59" s="238"/>
      <c r="Q59" s="239"/>
      <c r="R59" s="422">
        <f t="shared" si="58"/>
        <v>0</v>
      </c>
      <c r="S59" s="238"/>
      <c r="T59" s="239"/>
      <c r="U59" s="422">
        <f t="shared" si="59"/>
        <v>0</v>
      </c>
      <c r="V59" s="238"/>
      <c r="W59" s="239"/>
      <c r="X59" s="422">
        <f t="shared" si="60"/>
        <v>0</v>
      </c>
      <c r="Y59" s="211">
        <f t="shared" si="61"/>
        <v>0</v>
      </c>
      <c r="Z59" s="461" t="str">
        <f t="shared" si="10"/>
        <v/>
      </c>
      <c r="AA59" s="238"/>
      <c r="AB59" s="239"/>
      <c r="AC59" s="211">
        <f t="shared" si="72"/>
        <v>0</v>
      </c>
      <c r="AD59" s="461" t="str">
        <f t="shared" si="12"/>
        <v/>
      </c>
      <c r="AE59" s="238"/>
      <c r="AF59" s="239"/>
      <c r="AG59" s="211">
        <f t="shared" si="52"/>
        <v>0</v>
      </c>
      <c r="AH59" s="461" t="str">
        <f t="shared" si="13"/>
        <v/>
      </c>
      <c r="AI59" s="238"/>
      <c r="AJ59" s="239"/>
      <c r="AK59" s="211">
        <f t="shared" si="73"/>
        <v>0</v>
      </c>
      <c r="AL59" s="461" t="str">
        <f t="shared" si="15"/>
        <v/>
      </c>
      <c r="AM59" s="238"/>
      <c r="AN59" s="239"/>
      <c r="AO59" s="211">
        <f t="shared" si="74"/>
        <v>0</v>
      </c>
      <c r="AP59" s="461" t="str">
        <f t="shared" si="17"/>
        <v/>
      </c>
      <c r="AQ59" s="238"/>
      <c r="AR59" s="239"/>
      <c r="AS59" s="211">
        <f t="shared" si="75"/>
        <v>0</v>
      </c>
      <c r="AT59" s="240">
        <f t="shared" si="53"/>
        <v>0</v>
      </c>
      <c r="AU59" s="241">
        <f t="shared" si="54"/>
        <v>0</v>
      </c>
      <c r="AV59" s="211">
        <f t="shared" si="76"/>
        <v>0</v>
      </c>
      <c r="AW59" s="461" t="str">
        <f t="shared" si="19"/>
        <v/>
      </c>
      <c r="AY59" s="238"/>
      <c r="AZ59" s="239"/>
      <c r="BA59" s="211">
        <f t="shared" si="66"/>
        <v>0</v>
      </c>
    </row>
    <row r="60" spans="1:53" ht="13" outlineLevel="2" x14ac:dyDescent="0.3">
      <c r="A60" s="209" t="s">
        <v>289</v>
      </c>
      <c r="B60" s="207">
        <v>1</v>
      </c>
      <c r="C60" s="207"/>
      <c r="D60" s="208"/>
      <c r="E60" s="210"/>
      <c r="F60" s="235" t="s">
        <v>445</v>
      </c>
      <c r="G60" s="235"/>
      <c r="H60" s="528"/>
      <c r="I60" s="237"/>
      <c r="J60" s="238"/>
      <c r="K60" s="239"/>
      <c r="L60" s="211">
        <f t="shared" si="56"/>
        <v>0</v>
      </c>
      <c r="M60" s="238"/>
      <c r="N60" s="239"/>
      <c r="O60" s="422">
        <f t="shared" si="57"/>
        <v>0</v>
      </c>
      <c r="P60" s="238"/>
      <c r="Q60" s="239"/>
      <c r="R60" s="422">
        <f t="shared" si="58"/>
        <v>0</v>
      </c>
      <c r="S60" s="238"/>
      <c r="T60" s="239"/>
      <c r="U60" s="422">
        <f t="shared" si="59"/>
        <v>0</v>
      </c>
      <c r="V60" s="238"/>
      <c r="W60" s="239"/>
      <c r="X60" s="422">
        <f t="shared" si="60"/>
        <v>0</v>
      </c>
      <c r="Y60" s="211">
        <f t="shared" si="61"/>
        <v>0</v>
      </c>
      <c r="Z60" s="461" t="str">
        <f t="shared" si="10"/>
        <v/>
      </c>
      <c r="AA60" s="238"/>
      <c r="AB60" s="239"/>
      <c r="AC60" s="211">
        <f t="shared" si="72"/>
        <v>0</v>
      </c>
      <c r="AD60" s="461" t="str">
        <f t="shared" si="12"/>
        <v/>
      </c>
      <c r="AE60" s="238"/>
      <c r="AF60" s="239"/>
      <c r="AG60" s="211">
        <f t="shared" si="52"/>
        <v>0</v>
      </c>
      <c r="AH60" s="461" t="str">
        <f t="shared" si="13"/>
        <v/>
      </c>
      <c r="AI60" s="238"/>
      <c r="AJ60" s="239"/>
      <c r="AK60" s="211">
        <f t="shared" si="73"/>
        <v>0</v>
      </c>
      <c r="AL60" s="461" t="str">
        <f t="shared" si="15"/>
        <v/>
      </c>
      <c r="AM60" s="238"/>
      <c r="AN60" s="239"/>
      <c r="AO60" s="211">
        <f t="shared" si="74"/>
        <v>0</v>
      </c>
      <c r="AP60" s="461" t="str">
        <f t="shared" si="17"/>
        <v/>
      </c>
      <c r="AQ60" s="238"/>
      <c r="AR60" s="239"/>
      <c r="AS60" s="211">
        <f t="shared" si="75"/>
        <v>0</v>
      </c>
      <c r="AT60" s="240">
        <f t="shared" si="53"/>
        <v>0</v>
      </c>
      <c r="AU60" s="241">
        <f t="shared" si="54"/>
        <v>0</v>
      </c>
      <c r="AV60" s="211">
        <f t="shared" si="76"/>
        <v>0</v>
      </c>
      <c r="AW60" s="461" t="str">
        <f t="shared" si="19"/>
        <v/>
      </c>
      <c r="AY60" s="238"/>
      <c r="AZ60" s="239"/>
      <c r="BA60" s="211">
        <f t="shared" si="66"/>
        <v>0</v>
      </c>
    </row>
    <row r="61" spans="1:53" ht="13" outlineLevel="2" x14ac:dyDescent="0.3">
      <c r="A61" s="209" t="s">
        <v>289</v>
      </c>
      <c r="B61" s="207">
        <v>1</v>
      </c>
      <c r="C61" s="207"/>
      <c r="D61" s="208"/>
      <c r="E61" s="210"/>
      <c r="F61" s="235" t="s">
        <v>445</v>
      </c>
      <c r="G61" s="235"/>
      <c r="H61" s="528"/>
      <c r="I61" s="237"/>
      <c r="J61" s="238"/>
      <c r="K61" s="239"/>
      <c r="L61" s="211">
        <f t="shared" si="56"/>
        <v>0</v>
      </c>
      <c r="M61" s="238"/>
      <c r="N61" s="239"/>
      <c r="O61" s="422">
        <f t="shared" si="57"/>
        <v>0</v>
      </c>
      <c r="P61" s="238"/>
      <c r="Q61" s="239"/>
      <c r="R61" s="422">
        <f t="shared" si="58"/>
        <v>0</v>
      </c>
      <c r="S61" s="238"/>
      <c r="T61" s="239"/>
      <c r="U61" s="422">
        <f t="shared" si="59"/>
        <v>0</v>
      </c>
      <c r="V61" s="238"/>
      <c r="W61" s="239"/>
      <c r="X61" s="422">
        <f t="shared" si="60"/>
        <v>0</v>
      </c>
      <c r="Y61" s="211">
        <f t="shared" si="61"/>
        <v>0</v>
      </c>
      <c r="Z61" s="461" t="str">
        <f t="shared" si="10"/>
        <v/>
      </c>
      <c r="AA61" s="238"/>
      <c r="AB61" s="239"/>
      <c r="AC61" s="211">
        <f t="shared" si="72"/>
        <v>0</v>
      </c>
      <c r="AD61" s="461" t="str">
        <f t="shared" si="12"/>
        <v/>
      </c>
      <c r="AE61" s="238"/>
      <c r="AF61" s="239"/>
      <c r="AG61" s="211">
        <f t="shared" si="52"/>
        <v>0</v>
      </c>
      <c r="AH61" s="461" t="str">
        <f t="shared" si="13"/>
        <v/>
      </c>
      <c r="AI61" s="238"/>
      <c r="AJ61" s="239"/>
      <c r="AK61" s="211">
        <f t="shared" si="73"/>
        <v>0</v>
      </c>
      <c r="AL61" s="461" t="str">
        <f t="shared" si="15"/>
        <v/>
      </c>
      <c r="AM61" s="238"/>
      <c r="AN61" s="239"/>
      <c r="AO61" s="211">
        <f t="shared" si="74"/>
        <v>0</v>
      </c>
      <c r="AP61" s="461" t="str">
        <f t="shared" si="17"/>
        <v/>
      </c>
      <c r="AQ61" s="238"/>
      <c r="AR61" s="239"/>
      <c r="AS61" s="211">
        <f t="shared" si="75"/>
        <v>0</v>
      </c>
      <c r="AT61" s="240">
        <f t="shared" si="53"/>
        <v>0</v>
      </c>
      <c r="AU61" s="241">
        <f t="shared" si="54"/>
        <v>0</v>
      </c>
      <c r="AV61" s="211">
        <f t="shared" si="76"/>
        <v>0</v>
      </c>
      <c r="AW61" s="461" t="str">
        <f t="shared" si="19"/>
        <v/>
      </c>
      <c r="AY61" s="238"/>
      <c r="AZ61" s="239"/>
      <c r="BA61" s="211">
        <f t="shared" si="66"/>
        <v>0</v>
      </c>
    </row>
    <row r="62" spans="1:53" ht="13" outlineLevel="2" x14ac:dyDescent="0.3">
      <c r="A62" s="209" t="s">
        <v>289</v>
      </c>
      <c r="B62" s="207">
        <v>1</v>
      </c>
      <c r="C62" s="207"/>
      <c r="D62" s="208"/>
      <c r="E62" s="210"/>
      <c r="F62" s="235" t="s">
        <v>445</v>
      </c>
      <c r="G62" s="235"/>
      <c r="H62" s="528"/>
      <c r="I62" s="237"/>
      <c r="J62" s="238"/>
      <c r="K62" s="239"/>
      <c r="L62" s="211">
        <f t="shared" si="56"/>
        <v>0</v>
      </c>
      <c r="M62" s="238"/>
      <c r="N62" s="239"/>
      <c r="O62" s="422">
        <f t="shared" si="57"/>
        <v>0</v>
      </c>
      <c r="P62" s="238"/>
      <c r="Q62" s="239"/>
      <c r="R62" s="422">
        <f t="shared" si="58"/>
        <v>0</v>
      </c>
      <c r="S62" s="238"/>
      <c r="T62" s="239"/>
      <c r="U62" s="422">
        <f t="shared" si="59"/>
        <v>0</v>
      </c>
      <c r="V62" s="238"/>
      <c r="W62" s="239"/>
      <c r="X62" s="422">
        <f t="shared" si="60"/>
        <v>0</v>
      </c>
      <c r="Y62" s="211">
        <f t="shared" si="61"/>
        <v>0</v>
      </c>
      <c r="Z62" s="461" t="str">
        <f t="shared" si="10"/>
        <v/>
      </c>
      <c r="AA62" s="238"/>
      <c r="AB62" s="239"/>
      <c r="AC62" s="211">
        <f t="shared" si="72"/>
        <v>0</v>
      </c>
      <c r="AD62" s="461" t="str">
        <f t="shared" si="12"/>
        <v/>
      </c>
      <c r="AE62" s="238"/>
      <c r="AF62" s="239"/>
      <c r="AG62" s="211">
        <f t="shared" si="52"/>
        <v>0</v>
      </c>
      <c r="AH62" s="461" t="str">
        <f t="shared" si="13"/>
        <v/>
      </c>
      <c r="AI62" s="238"/>
      <c r="AJ62" s="239"/>
      <c r="AK62" s="211">
        <f t="shared" si="73"/>
        <v>0</v>
      </c>
      <c r="AL62" s="461" t="str">
        <f t="shared" si="15"/>
        <v/>
      </c>
      <c r="AM62" s="238"/>
      <c r="AN62" s="239"/>
      <c r="AO62" s="211">
        <f t="shared" si="74"/>
        <v>0</v>
      </c>
      <c r="AP62" s="461" t="str">
        <f t="shared" si="17"/>
        <v/>
      </c>
      <c r="AQ62" s="238"/>
      <c r="AR62" s="239"/>
      <c r="AS62" s="211">
        <f t="shared" si="75"/>
        <v>0</v>
      </c>
      <c r="AT62" s="240">
        <f t="shared" si="53"/>
        <v>0</v>
      </c>
      <c r="AU62" s="241">
        <f t="shared" si="54"/>
        <v>0</v>
      </c>
      <c r="AV62" s="211">
        <f t="shared" si="76"/>
        <v>0</v>
      </c>
      <c r="AW62" s="461" t="str">
        <f t="shared" si="19"/>
        <v/>
      </c>
      <c r="AY62" s="238"/>
      <c r="AZ62" s="239"/>
      <c r="BA62" s="211">
        <f t="shared" si="66"/>
        <v>0</v>
      </c>
    </row>
    <row r="63" spans="1:53" ht="13" outlineLevel="2" x14ac:dyDescent="0.3">
      <c r="A63" s="209" t="s">
        <v>289</v>
      </c>
      <c r="B63" s="207">
        <v>1</v>
      </c>
      <c r="C63" s="207"/>
      <c r="D63" s="208"/>
      <c r="E63" s="210"/>
      <c r="F63" s="235" t="s">
        <v>445</v>
      </c>
      <c r="G63" s="235"/>
      <c r="H63" s="528"/>
      <c r="I63" s="237"/>
      <c r="J63" s="238"/>
      <c r="K63" s="239"/>
      <c r="L63" s="211">
        <f t="shared" si="56"/>
        <v>0</v>
      </c>
      <c r="M63" s="238"/>
      <c r="N63" s="239"/>
      <c r="O63" s="422">
        <f t="shared" si="57"/>
        <v>0</v>
      </c>
      <c r="P63" s="238"/>
      <c r="Q63" s="239"/>
      <c r="R63" s="422">
        <f t="shared" si="58"/>
        <v>0</v>
      </c>
      <c r="S63" s="238"/>
      <c r="T63" s="239"/>
      <c r="U63" s="422">
        <f t="shared" si="59"/>
        <v>0</v>
      </c>
      <c r="V63" s="238"/>
      <c r="W63" s="239"/>
      <c r="X63" s="422">
        <f t="shared" si="60"/>
        <v>0</v>
      </c>
      <c r="Y63" s="211">
        <f t="shared" si="61"/>
        <v>0</v>
      </c>
      <c r="Z63" s="461" t="str">
        <f t="shared" si="10"/>
        <v/>
      </c>
      <c r="AA63" s="238"/>
      <c r="AB63" s="239"/>
      <c r="AC63" s="211">
        <f t="shared" si="72"/>
        <v>0</v>
      </c>
      <c r="AD63" s="461" t="str">
        <f t="shared" si="12"/>
        <v/>
      </c>
      <c r="AE63" s="238"/>
      <c r="AF63" s="239"/>
      <c r="AG63" s="211">
        <f t="shared" si="52"/>
        <v>0</v>
      </c>
      <c r="AH63" s="461" t="str">
        <f t="shared" si="13"/>
        <v/>
      </c>
      <c r="AI63" s="238"/>
      <c r="AJ63" s="239"/>
      <c r="AK63" s="211">
        <f t="shared" si="73"/>
        <v>0</v>
      </c>
      <c r="AL63" s="461" t="str">
        <f t="shared" si="15"/>
        <v/>
      </c>
      <c r="AM63" s="238"/>
      <c r="AN63" s="239"/>
      <c r="AO63" s="211">
        <f t="shared" si="74"/>
        <v>0</v>
      </c>
      <c r="AP63" s="461" t="str">
        <f t="shared" si="17"/>
        <v/>
      </c>
      <c r="AQ63" s="238"/>
      <c r="AR63" s="239"/>
      <c r="AS63" s="211">
        <f t="shared" si="75"/>
        <v>0</v>
      </c>
      <c r="AT63" s="240">
        <f t="shared" si="53"/>
        <v>0</v>
      </c>
      <c r="AU63" s="241">
        <f t="shared" si="54"/>
        <v>0</v>
      </c>
      <c r="AV63" s="211">
        <f t="shared" si="76"/>
        <v>0</v>
      </c>
      <c r="AW63" s="461" t="str">
        <f t="shared" si="19"/>
        <v/>
      </c>
      <c r="AY63" s="238"/>
      <c r="AZ63" s="239"/>
      <c r="BA63" s="211">
        <f t="shared" si="66"/>
        <v>0</v>
      </c>
    </row>
    <row r="64" spans="1:53" ht="13" outlineLevel="2" x14ac:dyDescent="0.3">
      <c r="A64" s="209" t="s">
        <v>289</v>
      </c>
      <c r="B64" s="207">
        <v>1</v>
      </c>
      <c r="C64" s="207"/>
      <c r="D64" s="208"/>
      <c r="E64" s="210"/>
      <c r="F64" s="235" t="s">
        <v>445</v>
      </c>
      <c r="G64" s="235"/>
      <c r="H64" s="528"/>
      <c r="I64" s="237"/>
      <c r="J64" s="238"/>
      <c r="K64" s="239"/>
      <c r="L64" s="211">
        <f t="shared" si="56"/>
        <v>0</v>
      </c>
      <c r="M64" s="238"/>
      <c r="N64" s="239"/>
      <c r="O64" s="422">
        <f t="shared" si="57"/>
        <v>0</v>
      </c>
      <c r="P64" s="238"/>
      <c r="Q64" s="239"/>
      <c r="R64" s="422">
        <f t="shared" si="58"/>
        <v>0</v>
      </c>
      <c r="S64" s="238"/>
      <c r="T64" s="239"/>
      <c r="U64" s="422">
        <f t="shared" si="59"/>
        <v>0</v>
      </c>
      <c r="V64" s="238"/>
      <c r="W64" s="239"/>
      <c r="X64" s="422">
        <f t="shared" si="60"/>
        <v>0</v>
      </c>
      <c r="Y64" s="211">
        <f t="shared" si="61"/>
        <v>0</v>
      </c>
      <c r="Z64" s="461" t="str">
        <f t="shared" si="10"/>
        <v/>
      </c>
      <c r="AA64" s="238"/>
      <c r="AB64" s="239"/>
      <c r="AC64" s="211">
        <f t="shared" si="72"/>
        <v>0</v>
      </c>
      <c r="AD64" s="461" t="str">
        <f t="shared" si="12"/>
        <v/>
      </c>
      <c r="AE64" s="238"/>
      <c r="AF64" s="239"/>
      <c r="AG64" s="211">
        <f t="shared" si="52"/>
        <v>0</v>
      </c>
      <c r="AH64" s="461" t="str">
        <f t="shared" si="13"/>
        <v/>
      </c>
      <c r="AI64" s="238"/>
      <c r="AJ64" s="239"/>
      <c r="AK64" s="211">
        <f t="shared" si="73"/>
        <v>0</v>
      </c>
      <c r="AL64" s="461" t="str">
        <f t="shared" si="15"/>
        <v/>
      </c>
      <c r="AM64" s="238"/>
      <c r="AN64" s="239"/>
      <c r="AO64" s="211">
        <f t="shared" si="74"/>
        <v>0</v>
      </c>
      <c r="AP64" s="461" t="str">
        <f t="shared" si="17"/>
        <v/>
      </c>
      <c r="AQ64" s="238"/>
      <c r="AR64" s="239"/>
      <c r="AS64" s="211">
        <f t="shared" si="75"/>
        <v>0</v>
      </c>
      <c r="AT64" s="240">
        <f t="shared" si="53"/>
        <v>0</v>
      </c>
      <c r="AU64" s="241">
        <f t="shared" si="54"/>
        <v>0</v>
      </c>
      <c r="AV64" s="211">
        <f t="shared" si="76"/>
        <v>0</v>
      </c>
      <c r="AW64" s="461" t="str">
        <f t="shared" si="19"/>
        <v/>
      </c>
      <c r="AY64" s="238"/>
      <c r="AZ64" s="239"/>
      <c r="BA64" s="211">
        <f t="shared" si="66"/>
        <v>0</v>
      </c>
    </row>
    <row r="65" spans="1:53" ht="13" outlineLevel="2" x14ac:dyDescent="0.3">
      <c r="A65" s="209" t="s">
        <v>289</v>
      </c>
      <c r="B65" s="207">
        <v>1</v>
      </c>
      <c r="C65" s="207"/>
      <c r="D65" s="208"/>
      <c r="E65" s="210"/>
      <c r="F65" s="235" t="s">
        <v>445</v>
      </c>
      <c r="G65" s="235"/>
      <c r="H65" s="528"/>
      <c r="I65" s="237"/>
      <c r="J65" s="238"/>
      <c r="K65" s="239"/>
      <c r="L65" s="211">
        <f t="shared" si="56"/>
        <v>0</v>
      </c>
      <c r="M65" s="238"/>
      <c r="N65" s="239"/>
      <c r="O65" s="422">
        <f t="shared" si="57"/>
        <v>0</v>
      </c>
      <c r="P65" s="238"/>
      <c r="Q65" s="239"/>
      <c r="R65" s="422">
        <f t="shared" si="58"/>
        <v>0</v>
      </c>
      <c r="S65" s="238"/>
      <c r="T65" s="239"/>
      <c r="U65" s="422">
        <f t="shared" si="59"/>
        <v>0</v>
      </c>
      <c r="V65" s="238"/>
      <c r="W65" s="239"/>
      <c r="X65" s="422">
        <f t="shared" si="60"/>
        <v>0</v>
      </c>
      <c r="Y65" s="211">
        <f t="shared" si="61"/>
        <v>0</v>
      </c>
      <c r="Z65" s="461" t="str">
        <f t="shared" si="10"/>
        <v/>
      </c>
      <c r="AA65" s="238"/>
      <c r="AB65" s="239"/>
      <c r="AC65" s="211">
        <f t="shared" si="72"/>
        <v>0</v>
      </c>
      <c r="AD65" s="461" t="str">
        <f t="shared" si="12"/>
        <v/>
      </c>
      <c r="AE65" s="238"/>
      <c r="AF65" s="239"/>
      <c r="AG65" s="211">
        <f t="shared" si="52"/>
        <v>0</v>
      </c>
      <c r="AH65" s="461" t="str">
        <f t="shared" si="13"/>
        <v/>
      </c>
      <c r="AI65" s="238"/>
      <c r="AJ65" s="239"/>
      <c r="AK65" s="211">
        <f t="shared" si="73"/>
        <v>0</v>
      </c>
      <c r="AL65" s="461" t="str">
        <f t="shared" si="15"/>
        <v/>
      </c>
      <c r="AM65" s="238"/>
      <c r="AN65" s="239"/>
      <c r="AO65" s="211">
        <f t="shared" si="74"/>
        <v>0</v>
      </c>
      <c r="AP65" s="461" t="str">
        <f t="shared" si="17"/>
        <v/>
      </c>
      <c r="AQ65" s="238"/>
      <c r="AR65" s="239"/>
      <c r="AS65" s="211">
        <f t="shared" si="75"/>
        <v>0</v>
      </c>
      <c r="AT65" s="240">
        <f t="shared" si="53"/>
        <v>0</v>
      </c>
      <c r="AU65" s="241">
        <f t="shared" si="54"/>
        <v>0</v>
      </c>
      <c r="AV65" s="211">
        <f t="shared" si="76"/>
        <v>0</v>
      </c>
      <c r="AW65" s="461" t="str">
        <f t="shared" si="19"/>
        <v/>
      </c>
      <c r="AY65" s="238"/>
      <c r="AZ65" s="239"/>
      <c r="BA65" s="211">
        <f t="shared" si="66"/>
        <v>0</v>
      </c>
    </row>
    <row r="66" spans="1:53" ht="13" outlineLevel="2" x14ac:dyDescent="0.3">
      <c r="A66" s="209" t="s">
        <v>289</v>
      </c>
      <c r="B66" s="207">
        <v>1</v>
      </c>
      <c r="C66" s="207"/>
      <c r="D66" s="208"/>
      <c r="E66" s="210"/>
      <c r="F66" s="235" t="s">
        <v>445</v>
      </c>
      <c r="G66" s="235"/>
      <c r="H66" s="528"/>
      <c r="I66" s="237"/>
      <c r="J66" s="238"/>
      <c r="K66" s="239"/>
      <c r="L66" s="211">
        <f t="shared" si="56"/>
        <v>0</v>
      </c>
      <c r="M66" s="238"/>
      <c r="N66" s="239"/>
      <c r="O66" s="422">
        <f t="shared" si="57"/>
        <v>0</v>
      </c>
      <c r="P66" s="238"/>
      <c r="Q66" s="239"/>
      <c r="R66" s="422">
        <f t="shared" si="58"/>
        <v>0</v>
      </c>
      <c r="S66" s="238"/>
      <c r="T66" s="239"/>
      <c r="U66" s="422">
        <f t="shared" si="59"/>
        <v>0</v>
      </c>
      <c r="V66" s="238"/>
      <c r="W66" s="239"/>
      <c r="X66" s="422">
        <f t="shared" si="60"/>
        <v>0</v>
      </c>
      <c r="Y66" s="211">
        <f t="shared" si="61"/>
        <v>0</v>
      </c>
      <c r="Z66" s="461" t="str">
        <f t="shared" si="10"/>
        <v/>
      </c>
      <c r="AA66" s="238"/>
      <c r="AB66" s="239"/>
      <c r="AC66" s="211">
        <f t="shared" si="72"/>
        <v>0</v>
      </c>
      <c r="AD66" s="461" t="str">
        <f t="shared" si="12"/>
        <v/>
      </c>
      <c r="AE66" s="238"/>
      <c r="AF66" s="239"/>
      <c r="AG66" s="211">
        <f t="shared" si="52"/>
        <v>0</v>
      </c>
      <c r="AH66" s="461" t="str">
        <f t="shared" si="13"/>
        <v/>
      </c>
      <c r="AI66" s="238"/>
      <c r="AJ66" s="239"/>
      <c r="AK66" s="211">
        <f t="shared" si="73"/>
        <v>0</v>
      </c>
      <c r="AL66" s="461" t="str">
        <f t="shared" si="15"/>
        <v/>
      </c>
      <c r="AM66" s="238"/>
      <c r="AN66" s="239"/>
      <c r="AO66" s="211">
        <f t="shared" si="74"/>
        <v>0</v>
      </c>
      <c r="AP66" s="461" t="str">
        <f t="shared" si="17"/>
        <v/>
      </c>
      <c r="AQ66" s="238"/>
      <c r="AR66" s="239"/>
      <c r="AS66" s="211">
        <f t="shared" si="75"/>
        <v>0</v>
      </c>
      <c r="AT66" s="240">
        <f t="shared" si="53"/>
        <v>0</v>
      </c>
      <c r="AU66" s="241">
        <f t="shared" si="54"/>
        <v>0</v>
      </c>
      <c r="AV66" s="211">
        <f t="shared" si="76"/>
        <v>0</v>
      </c>
      <c r="AW66" s="461" t="str">
        <f t="shared" si="19"/>
        <v/>
      </c>
      <c r="AY66" s="238"/>
      <c r="AZ66" s="239"/>
      <c r="BA66" s="211">
        <f t="shared" si="66"/>
        <v>0</v>
      </c>
    </row>
    <row r="67" spans="1:53" ht="13" outlineLevel="2" x14ac:dyDescent="0.3">
      <c r="A67" s="209" t="s">
        <v>289</v>
      </c>
      <c r="B67" s="207">
        <v>1</v>
      </c>
      <c r="C67" s="207"/>
      <c r="D67" s="208"/>
      <c r="E67" s="210"/>
      <c r="F67" s="235" t="s">
        <v>445</v>
      </c>
      <c r="G67" s="235"/>
      <c r="H67" s="528"/>
      <c r="I67" s="237"/>
      <c r="J67" s="238"/>
      <c r="K67" s="239"/>
      <c r="L67" s="211">
        <f t="shared" si="56"/>
        <v>0</v>
      </c>
      <c r="M67" s="238"/>
      <c r="N67" s="239"/>
      <c r="O67" s="422">
        <f t="shared" si="57"/>
        <v>0</v>
      </c>
      <c r="P67" s="238"/>
      <c r="Q67" s="239"/>
      <c r="R67" s="422">
        <f t="shared" si="58"/>
        <v>0</v>
      </c>
      <c r="S67" s="238"/>
      <c r="T67" s="239"/>
      <c r="U67" s="422">
        <f t="shared" si="59"/>
        <v>0</v>
      </c>
      <c r="V67" s="238"/>
      <c r="W67" s="239"/>
      <c r="X67" s="422">
        <f t="shared" si="60"/>
        <v>0</v>
      </c>
      <c r="Y67" s="211">
        <f t="shared" si="61"/>
        <v>0</v>
      </c>
      <c r="Z67" s="461" t="str">
        <f t="shared" si="10"/>
        <v/>
      </c>
      <c r="AA67" s="238"/>
      <c r="AB67" s="239"/>
      <c r="AC67" s="211">
        <f t="shared" si="72"/>
        <v>0</v>
      </c>
      <c r="AD67" s="461" t="str">
        <f t="shared" si="12"/>
        <v/>
      </c>
      <c r="AE67" s="238"/>
      <c r="AF67" s="239"/>
      <c r="AG67" s="211">
        <f t="shared" si="52"/>
        <v>0</v>
      </c>
      <c r="AH67" s="461" t="str">
        <f t="shared" si="13"/>
        <v/>
      </c>
      <c r="AI67" s="238"/>
      <c r="AJ67" s="239"/>
      <c r="AK67" s="211">
        <f t="shared" si="73"/>
        <v>0</v>
      </c>
      <c r="AL67" s="461" t="str">
        <f t="shared" si="15"/>
        <v/>
      </c>
      <c r="AM67" s="238"/>
      <c r="AN67" s="239"/>
      <c r="AO67" s="211">
        <f t="shared" si="74"/>
        <v>0</v>
      </c>
      <c r="AP67" s="461" t="str">
        <f t="shared" si="17"/>
        <v/>
      </c>
      <c r="AQ67" s="238"/>
      <c r="AR67" s="239"/>
      <c r="AS67" s="211">
        <f t="shared" si="75"/>
        <v>0</v>
      </c>
      <c r="AT67" s="240">
        <f t="shared" si="53"/>
        <v>0</v>
      </c>
      <c r="AU67" s="241">
        <f t="shared" si="54"/>
        <v>0</v>
      </c>
      <c r="AV67" s="211">
        <f t="shared" si="76"/>
        <v>0</v>
      </c>
      <c r="AW67" s="461" t="str">
        <f t="shared" si="19"/>
        <v/>
      </c>
      <c r="AY67" s="238"/>
      <c r="AZ67" s="239"/>
      <c r="BA67" s="211">
        <f t="shared" si="66"/>
        <v>0</v>
      </c>
    </row>
    <row r="68" spans="1:53" ht="13" outlineLevel="1" x14ac:dyDescent="0.3">
      <c r="A68" s="212"/>
      <c r="B68" s="213">
        <v>1</v>
      </c>
      <c r="C68" s="213"/>
      <c r="D68" s="214"/>
      <c r="E68" s="215" t="s">
        <v>446</v>
      </c>
      <c r="F68" s="216" t="str">
        <f>F51</f>
        <v>Activity 1.3 Add activity</v>
      </c>
      <c r="G68" s="222"/>
      <c r="H68" s="222"/>
      <c r="I68" s="217"/>
      <c r="J68" s="218">
        <f t="shared" ref="J68:Y68" si="77">SUM(J52:J67)</f>
        <v>0</v>
      </c>
      <c r="K68" s="218">
        <f t="shared" si="77"/>
        <v>0</v>
      </c>
      <c r="L68" s="218">
        <f t="shared" si="77"/>
        <v>0</v>
      </c>
      <c r="M68" s="218">
        <f t="shared" si="77"/>
        <v>0</v>
      </c>
      <c r="N68" s="218">
        <f t="shared" si="77"/>
        <v>0</v>
      </c>
      <c r="O68" s="218">
        <f t="shared" si="77"/>
        <v>0</v>
      </c>
      <c r="P68" s="218">
        <f t="shared" si="77"/>
        <v>0</v>
      </c>
      <c r="Q68" s="218">
        <f t="shared" si="77"/>
        <v>0</v>
      </c>
      <c r="R68" s="218">
        <f t="shared" si="77"/>
        <v>0</v>
      </c>
      <c r="S68" s="218">
        <f t="shared" si="77"/>
        <v>0</v>
      </c>
      <c r="T68" s="218">
        <f t="shared" si="77"/>
        <v>0</v>
      </c>
      <c r="U68" s="218">
        <f t="shared" si="77"/>
        <v>0</v>
      </c>
      <c r="V68" s="218">
        <f t="shared" si="77"/>
        <v>0</v>
      </c>
      <c r="W68" s="218">
        <f t="shared" si="77"/>
        <v>0</v>
      </c>
      <c r="X68" s="218">
        <f t="shared" si="77"/>
        <v>0</v>
      </c>
      <c r="Y68" s="218">
        <f t="shared" si="77"/>
        <v>0</v>
      </c>
      <c r="Z68" s="461" t="str">
        <f t="shared" si="10"/>
        <v/>
      </c>
      <c r="AA68" s="220">
        <f t="shared" ref="AA68:AV68" si="78">SUM(AA52:AA67)</f>
        <v>0</v>
      </c>
      <c r="AB68" s="221">
        <f t="shared" si="78"/>
        <v>0</v>
      </c>
      <c r="AC68" s="219">
        <f t="shared" si="78"/>
        <v>0</v>
      </c>
      <c r="AD68" s="461" t="str">
        <f t="shared" si="12"/>
        <v/>
      </c>
      <c r="AE68" s="220">
        <f t="shared" si="78"/>
        <v>0</v>
      </c>
      <c r="AF68" s="221">
        <f t="shared" si="78"/>
        <v>0</v>
      </c>
      <c r="AG68" s="219">
        <f t="shared" si="78"/>
        <v>0</v>
      </c>
      <c r="AH68" s="461" t="str">
        <f t="shared" si="13"/>
        <v/>
      </c>
      <c r="AI68" s="220">
        <f t="shared" si="78"/>
        <v>0</v>
      </c>
      <c r="AJ68" s="221">
        <f t="shared" si="78"/>
        <v>0</v>
      </c>
      <c r="AK68" s="219">
        <f t="shared" si="78"/>
        <v>0</v>
      </c>
      <c r="AL68" s="461" t="str">
        <f t="shared" si="15"/>
        <v/>
      </c>
      <c r="AM68" s="220">
        <f t="shared" si="78"/>
        <v>0</v>
      </c>
      <c r="AN68" s="221">
        <f t="shared" si="78"/>
        <v>0</v>
      </c>
      <c r="AO68" s="219">
        <f t="shared" si="78"/>
        <v>0</v>
      </c>
      <c r="AP68" s="461" t="str">
        <f t="shared" si="17"/>
        <v/>
      </c>
      <c r="AQ68" s="220">
        <f t="shared" si="78"/>
        <v>0</v>
      </c>
      <c r="AR68" s="221">
        <f t="shared" si="78"/>
        <v>0</v>
      </c>
      <c r="AS68" s="219">
        <f t="shared" si="78"/>
        <v>0</v>
      </c>
      <c r="AT68" s="220">
        <f t="shared" si="78"/>
        <v>0</v>
      </c>
      <c r="AU68" s="221">
        <f t="shared" si="78"/>
        <v>0</v>
      </c>
      <c r="AV68" s="219">
        <f t="shared" si="78"/>
        <v>0</v>
      </c>
      <c r="AW68" s="461" t="str">
        <f t="shared" si="19"/>
        <v/>
      </c>
      <c r="AY68" s="220">
        <f t="shared" ref="AY68:BA68" si="79">SUM(AY52:AY67)</f>
        <v>0</v>
      </c>
      <c r="AZ68" s="221">
        <f t="shared" si="79"/>
        <v>0</v>
      </c>
      <c r="BA68" s="219">
        <f t="shared" si="79"/>
        <v>0</v>
      </c>
    </row>
    <row r="69" spans="1:53" ht="26.25" customHeight="1" outlineLevel="1" x14ac:dyDescent="0.3">
      <c r="A69" s="328"/>
      <c r="B69" s="263">
        <v>1</v>
      </c>
      <c r="C69" s="263"/>
      <c r="D69" s="264"/>
      <c r="E69" s="265" t="s">
        <v>436</v>
      </c>
      <c r="F69" s="266" t="s">
        <v>449</v>
      </c>
      <c r="G69" s="267"/>
      <c r="H69" s="526"/>
      <c r="I69" s="268"/>
      <c r="J69" s="269"/>
      <c r="K69" s="270"/>
      <c r="L69" s="271"/>
      <c r="M69" s="271"/>
      <c r="N69" s="271"/>
      <c r="O69" s="271"/>
      <c r="P69" s="271"/>
      <c r="Q69" s="271"/>
      <c r="R69" s="271"/>
      <c r="S69" s="271"/>
      <c r="T69" s="271"/>
      <c r="U69" s="271"/>
      <c r="V69" s="271"/>
      <c r="W69" s="271"/>
      <c r="X69" s="271"/>
      <c r="Y69" s="271"/>
      <c r="Z69" s="461" t="str">
        <f t="shared" si="10"/>
        <v/>
      </c>
      <c r="AA69" s="268"/>
      <c r="AB69" s="268"/>
      <c r="AC69" s="268"/>
      <c r="AD69" s="461" t="str">
        <f t="shared" si="12"/>
        <v/>
      </c>
      <c r="AE69" s="268"/>
      <c r="AF69" s="268"/>
      <c r="AG69" s="268"/>
      <c r="AH69" s="461" t="str">
        <f t="shared" si="13"/>
        <v/>
      </c>
      <c r="AI69" s="268"/>
      <c r="AJ69" s="268"/>
      <c r="AK69" s="268"/>
      <c r="AL69" s="461" t="str">
        <f t="shared" si="15"/>
        <v/>
      </c>
      <c r="AM69" s="268"/>
      <c r="AN69" s="268"/>
      <c r="AO69" s="268"/>
      <c r="AP69" s="461" t="str">
        <f t="shared" si="17"/>
        <v/>
      </c>
      <c r="AQ69" s="268"/>
      <c r="AR69" s="268"/>
      <c r="AS69" s="268"/>
      <c r="AT69" s="268"/>
      <c r="AU69" s="268"/>
      <c r="AV69" s="268"/>
      <c r="AW69" s="461" t="str">
        <f t="shared" si="19"/>
        <v/>
      </c>
      <c r="AY69" s="268"/>
      <c r="AZ69" s="268"/>
      <c r="BA69" s="268"/>
    </row>
    <row r="70" spans="1:53" ht="42" customHeight="1" outlineLevel="2" x14ac:dyDescent="0.3">
      <c r="A70" s="209" t="s">
        <v>289</v>
      </c>
      <c r="B70" s="207">
        <v>1</v>
      </c>
      <c r="C70" s="207"/>
      <c r="D70" s="208"/>
      <c r="E70" s="210"/>
      <c r="F70" s="766" t="s">
        <v>438</v>
      </c>
      <c r="G70" s="236"/>
      <c r="H70" s="527"/>
      <c r="I70" s="237"/>
      <c r="J70" s="238"/>
      <c r="K70" s="239"/>
      <c r="L70" s="211">
        <f>J70*K70</f>
        <v>0</v>
      </c>
      <c r="M70" s="238"/>
      <c r="N70" s="239"/>
      <c r="O70" s="422">
        <f>M70*N70</f>
        <v>0</v>
      </c>
      <c r="P70" s="238"/>
      <c r="Q70" s="239"/>
      <c r="R70" s="422">
        <f>P70*Q70</f>
        <v>0</v>
      </c>
      <c r="S70" s="238"/>
      <c r="T70" s="239"/>
      <c r="U70" s="422">
        <f>S70*T70</f>
        <v>0</v>
      </c>
      <c r="V70" s="238"/>
      <c r="W70" s="239"/>
      <c r="X70" s="422">
        <f>V70*W70</f>
        <v>0</v>
      </c>
      <c r="Y70" s="211">
        <f>L70+O70+R70+U70+X70</f>
        <v>0</v>
      </c>
      <c r="Z70" s="461" t="str">
        <f t="shared" si="10"/>
        <v/>
      </c>
      <c r="AA70" s="238"/>
      <c r="AB70" s="239"/>
      <c r="AC70" s="211">
        <f>AA70*AB70</f>
        <v>0</v>
      </c>
      <c r="AD70" s="461" t="str">
        <f t="shared" si="12"/>
        <v/>
      </c>
      <c r="AE70" s="238"/>
      <c r="AF70" s="239"/>
      <c r="AG70" s="211">
        <f t="shared" ref="AG70:AG85" si="80">AE70*AF70</f>
        <v>0</v>
      </c>
      <c r="AH70" s="461" t="str">
        <f t="shared" si="13"/>
        <v/>
      </c>
      <c r="AI70" s="238"/>
      <c r="AJ70" s="239"/>
      <c r="AK70" s="211">
        <f>AI70*AJ70</f>
        <v>0</v>
      </c>
      <c r="AL70" s="461" t="str">
        <f t="shared" si="15"/>
        <v/>
      </c>
      <c r="AM70" s="238"/>
      <c r="AN70" s="239"/>
      <c r="AO70" s="211">
        <f>AM70*AN70</f>
        <v>0</v>
      </c>
      <c r="AP70" s="461" t="str">
        <f t="shared" si="17"/>
        <v/>
      </c>
      <c r="AQ70" s="238"/>
      <c r="AR70" s="239"/>
      <c r="AS70" s="211">
        <f>AQ70*AR70</f>
        <v>0</v>
      </c>
      <c r="AT70" s="240">
        <f t="shared" ref="AT70:AT85" si="81">AE70+AM70+AQ70</f>
        <v>0</v>
      </c>
      <c r="AU70" s="241">
        <f t="shared" ref="AU70:AU85" si="82">AF70+AN70+AR70</f>
        <v>0</v>
      </c>
      <c r="AV70" s="211">
        <f t="shared" ref="AV70:AV71" si="83">AG70+AO70+AS70</f>
        <v>0</v>
      </c>
      <c r="AW70" s="461" t="str">
        <f t="shared" si="19"/>
        <v/>
      </c>
      <c r="AY70" s="238"/>
      <c r="AZ70" s="239"/>
      <c r="BA70" s="211">
        <f>AY70*AZ70</f>
        <v>0</v>
      </c>
    </row>
    <row r="71" spans="1:53" ht="13" outlineLevel="2" x14ac:dyDescent="0.3">
      <c r="A71" s="209" t="s">
        <v>284</v>
      </c>
      <c r="B71" s="207">
        <v>1</v>
      </c>
      <c r="C71" s="207"/>
      <c r="D71" s="208"/>
      <c r="E71" s="210"/>
      <c r="F71" s="766" t="s">
        <v>439</v>
      </c>
      <c r="G71" s="235"/>
      <c r="H71" s="528"/>
      <c r="I71" s="237"/>
      <c r="J71" s="238"/>
      <c r="K71" s="239"/>
      <c r="L71" s="211">
        <f t="shared" ref="L71:L85" si="84">J71*K71</f>
        <v>0</v>
      </c>
      <c r="M71" s="238"/>
      <c r="N71" s="239"/>
      <c r="O71" s="422">
        <f t="shared" ref="O71:O85" si="85">M71*N71</f>
        <v>0</v>
      </c>
      <c r="P71" s="238"/>
      <c r="Q71" s="239"/>
      <c r="R71" s="422">
        <f t="shared" ref="R71:R85" si="86">P71*Q71</f>
        <v>0</v>
      </c>
      <c r="S71" s="238"/>
      <c r="T71" s="239"/>
      <c r="U71" s="422">
        <f t="shared" ref="U71:U85" si="87">S71*T71</f>
        <v>0</v>
      </c>
      <c r="V71" s="238"/>
      <c r="W71" s="239"/>
      <c r="X71" s="422">
        <f t="shared" ref="X71:X85" si="88">V71*W71</f>
        <v>0</v>
      </c>
      <c r="Y71" s="211">
        <f t="shared" ref="Y71:Y85" si="89">L71+O71+R71+U71+X71</f>
        <v>0</v>
      </c>
      <c r="Z71" s="461" t="str">
        <f t="shared" si="10"/>
        <v/>
      </c>
      <c r="AA71" s="238"/>
      <c r="AB71" s="239"/>
      <c r="AC71" s="211">
        <f t="shared" ref="AC71" si="90">AA71*AB71</f>
        <v>0</v>
      </c>
      <c r="AD71" s="461" t="str">
        <f t="shared" si="12"/>
        <v/>
      </c>
      <c r="AE71" s="238"/>
      <c r="AF71" s="239"/>
      <c r="AG71" s="211">
        <f t="shared" si="80"/>
        <v>0</v>
      </c>
      <c r="AH71" s="461" t="str">
        <f t="shared" si="13"/>
        <v/>
      </c>
      <c r="AI71" s="238"/>
      <c r="AJ71" s="239"/>
      <c r="AK71" s="211">
        <f t="shared" ref="AK71" si="91">AI71*AJ71</f>
        <v>0</v>
      </c>
      <c r="AL71" s="461" t="str">
        <f t="shared" si="15"/>
        <v/>
      </c>
      <c r="AM71" s="238"/>
      <c r="AN71" s="239"/>
      <c r="AO71" s="211">
        <f t="shared" ref="AO71" si="92">AM71*AN71</f>
        <v>0</v>
      </c>
      <c r="AP71" s="461" t="str">
        <f t="shared" si="17"/>
        <v/>
      </c>
      <c r="AQ71" s="238"/>
      <c r="AR71" s="239"/>
      <c r="AS71" s="211">
        <f t="shared" ref="AS71" si="93">AQ71*AR71</f>
        <v>0</v>
      </c>
      <c r="AT71" s="240">
        <f t="shared" si="81"/>
        <v>0</v>
      </c>
      <c r="AU71" s="241">
        <f t="shared" si="82"/>
        <v>0</v>
      </c>
      <c r="AV71" s="211">
        <f t="shared" si="83"/>
        <v>0</v>
      </c>
      <c r="AW71" s="461" t="str">
        <f t="shared" si="19"/>
        <v/>
      </c>
      <c r="AY71" s="238"/>
      <c r="AZ71" s="239"/>
      <c r="BA71" s="211">
        <f t="shared" ref="BA71:BA85" si="94">AY71*AZ71</f>
        <v>0</v>
      </c>
    </row>
    <row r="72" spans="1:53" ht="12.75" customHeight="1" outlineLevel="2" x14ac:dyDescent="0.3">
      <c r="A72" s="209" t="s">
        <v>284</v>
      </c>
      <c r="B72" s="207"/>
      <c r="C72" s="207"/>
      <c r="D72" s="208"/>
      <c r="E72" s="210"/>
      <c r="F72" s="766" t="s">
        <v>440</v>
      </c>
      <c r="G72" s="235"/>
      <c r="H72" s="528"/>
      <c r="I72" s="237"/>
      <c r="J72" s="238"/>
      <c r="K72" s="239"/>
      <c r="L72" s="211">
        <f t="shared" si="84"/>
        <v>0</v>
      </c>
      <c r="M72" s="238"/>
      <c r="N72" s="239"/>
      <c r="O72" s="422">
        <f t="shared" si="85"/>
        <v>0</v>
      </c>
      <c r="P72" s="238"/>
      <c r="Q72" s="239"/>
      <c r="R72" s="422">
        <f t="shared" si="86"/>
        <v>0</v>
      </c>
      <c r="S72" s="238"/>
      <c r="T72" s="239"/>
      <c r="U72" s="422">
        <f t="shared" si="87"/>
        <v>0</v>
      </c>
      <c r="V72" s="238"/>
      <c r="W72" s="239"/>
      <c r="X72" s="422">
        <f t="shared" si="88"/>
        <v>0</v>
      </c>
      <c r="Y72" s="211">
        <f t="shared" si="89"/>
        <v>0</v>
      </c>
      <c r="Z72" s="461" t="str">
        <f t="shared" si="10"/>
        <v/>
      </c>
      <c r="AA72" s="238"/>
      <c r="AB72" s="239"/>
      <c r="AC72" s="211">
        <f t="shared" ref="AC72" si="95">AA72*AB72</f>
        <v>0</v>
      </c>
      <c r="AD72" s="461" t="str">
        <f t="shared" si="12"/>
        <v/>
      </c>
      <c r="AE72" s="238"/>
      <c r="AF72" s="239"/>
      <c r="AG72" s="211">
        <f t="shared" si="80"/>
        <v>0</v>
      </c>
      <c r="AH72" s="461" t="str">
        <f t="shared" si="13"/>
        <v/>
      </c>
      <c r="AI72" s="238"/>
      <c r="AJ72" s="239"/>
      <c r="AK72" s="211">
        <f t="shared" ref="AK72" si="96">AI72*AJ72</f>
        <v>0</v>
      </c>
      <c r="AL72" s="461" t="str">
        <f t="shared" si="15"/>
        <v/>
      </c>
      <c r="AM72" s="238"/>
      <c r="AN72" s="239"/>
      <c r="AO72" s="211">
        <f t="shared" ref="AO72" si="97">AM72*AN72</f>
        <v>0</v>
      </c>
      <c r="AP72" s="461" t="str">
        <f t="shared" si="17"/>
        <v/>
      </c>
      <c r="AQ72" s="238"/>
      <c r="AR72" s="239"/>
      <c r="AS72" s="211">
        <f t="shared" ref="AS72" si="98">AQ72*AR72</f>
        <v>0</v>
      </c>
      <c r="AT72" s="240">
        <f t="shared" si="81"/>
        <v>0</v>
      </c>
      <c r="AU72" s="241">
        <f t="shared" si="82"/>
        <v>0</v>
      </c>
      <c r="AV72" s="211">
        <f t="shared" ref="AV72" si="99">AG72+AO72+AS72</f>
        <v>0</v>
      </c>
      <c r="AW72" s="461" t="str">
        <f t="shared" si="19"/>
        <v/>
      </c>
      <c r="AY72" s="238"/>
      <c r="AZ72" s="239"/>
      <c r="BA72" s="211">
        <f t="shared" si="94"/>
        <v>0</v>
      </c>
    </row>
    <row r="73" spans="1:53" ht="13" outlineLevel="2" x14ac:dyDescent="0.3">
      <c r="A73" s="209" t="s">
        <v>284</v>
      </c>
      <c r="B73" s="207">
        <v>1</v>
      </c>
      <c r="C73" s="207"/>
      <c r="D73" s="208"/>
      <c r="E73" s="210"/>
      <c r="F73" s="766" t="s">
        <v>441</v>
      </c>
      <c r="G73" s="235"/>
      <c r="H73" s="528"/>
      <c r="I73" s="237"/>
      <c r="J73" s="238"/>
      <c r="K73" s="239"/>
      <c r="L73" s="211">
        <f t="shared" si="84"/>
        <v>0</v>
      </c>
      <c r="M73" s="238"/>
      <c r="N73" s="239"/>
      <c r="O73" s="422">
        <f t="shared" si="85"/>
        <v>0</v>
      </c>
      <c r="P73" s="238"/>
      <c r="Q73" s="239"/>
      <c r="R73" s="422">
        <f t="shared" si="86"/>
        <v>0</v>
      </c>
      <c r="S73" s="238"/>
      <c r="T73" s="239"/>
      <c r="U73" s="422">
        <f t="shared" si="87"/>
        <v>0</v>
      </c>
      <c r="V73" s="238"/>
      <c r="W73" s="239"/>
      <c r="X73" s="422">
        <f t="shared" si="88"/>
        <v>0</v>
      </c>
      <c r="Y73" s="211">
        <f t="shared" si="89"/>
        <v>0</v>
      </c>
      <c r="Z73" s="461" t="str">
        <f t="shared" si="10"/>
        <v/>
      </c>
      <c r="AA73" s="238"/>
      <c r="AB73" s="239"/>
      <c r="AC73" s="211">
        <f t="shared" ref="AC73:AC85" si="100">AA73*AB73</f>
        <v>0</v>
      </c>
      <c r="AD73" s="461" t="str">
        <f t="shared" si="12"/>
        <v/>
      </c>
      <c r="AE73" s="238"/>
      <c r="AF73" s="239"/>
      <c r="AG73" s="211">
        <f t="shared" si="80"/>
        <v>0</v>
      </c>
      <c r="AH73" s="461" t="str">
        <f t="shared" si="13"/>
        <v/>
      </c>
      <c r="AI73" s="238"/>
      <c r="AJ73" s="239"/>
      <c r="AK73" s="211">
        <f t="shared" ref="AK73:AK85" si="101">AI73*AJ73</f>
        <v>0</v>
      </c>
      <c r="AL73" s="461" t="str">
        <f t="shared" si="15"/>
        <v/>
      </c>
      <c r="AM73" s="238"/>
      <c r="AN73" s="239"/>
      <c r="AO73" s="211">
        <f t="shared" ref="AO73:AO85" si="102">AM73*AN73</f>
        <v>0</v>
      </c>
      <c r="AP73" s="461" t="str">
        <f t="shared" si="17"/>
        <v/>
      </c>
      <c r="AQ73" s="238"/>
      <c r="AR73" s="239"/>
      <c r="AS73" s="211">
        <f t="shared" ref="AS73:AS85" si="103">AQ73*AR73</f>
        <v>0</v>
      </c>
      <c r="AT73" s="240">
        <f t="shared" si="81"/>
        <v>0</v>
      </c>
      <c r="AU73" s="241">
        <f t="shared" si="82"/>
        <v>0</v>
      </c>
      <c r="AV73" s="211">
        <f t="shared" ref="AV73:AV85" si="104">AG73+AO73+AS73</f>
        <v>0</v>
      </c>
      <c r="AW73" s="461" t="str">
        <f t="shared" si="19"/>
        <v/>
      </c>
      <c r="AY73" s="238"/>
      <c r="AZ73" s="239"/>
      <c r="BA73" s="211">
        <f t="shared" si="94"/>
        <v>0</v>
      </c>
    </row>
    <row r="74" spans="1:53" ht="13" outlineLevel="2" x14ac:dyDescent="0.3">
      <c r="A74" s="209" t="s">
        <v>284</v>
      </c>
      <c r="B74" s="207">
        <v>1</v>
      </c>
      <c r="C74" s="207"/>
      <c r="D74" s="208"/>
      <c r="E74" s="210"/>
      <c r="F74" s="766" t="s">
        <v>442</v>
      </c>
      <c r="G74" s="235"/>
      <c r="H74" s="528"/>
      <c r="I74" s="237"/>
      <c r="J74" s="238"/>
      <c r="K74" s="239"/>
      <c r="L74" s="211">
        <f t="shared" si="84"/>
        <v>0</v>
      </c>
      <c r="M74" s="238"/>
      <c r="N74" s="239"/>
      <c r="O74" s="422">
        <f t="shared" si="85"/>
        <v>0</v>
      </c>
      <c r="P74" s="238"/>
      <c r="Q74" s="239"/>
      <c r="R74" s="422">
        <f t="shared" si="86"/>
        <v>0</v>
      </c>
      <c r="S74" s="238"/>
      <c r="T74" s="239"/>
      <c r="U74" s="422">
        <f t="shared" si="87"/>
        <v>0</v>
      </c>
      <c r="V74" s="238"/>
      <c r="W74" s="239"/>
      <c r="X74" s="422">
        <f t="shared" si="88"/>
        <v>0</v>
      </c>
      <c r="Y74" s="211">
        <f t="shared" si="89"/>
        <v>0</v>
      </c>
      <c r="Z74" s="461" t="str">
        <f t="shared" si="10"/>
        <v/>
      </c>
      <c r="AA74" s="238"/>
      <c r="AB74" s="239"/>
      <c r="AC74" s="211">
        <f t="shared" si="100"/>
        <v>0</v>
      </c>
      <c r="AD74" s="461" t="str">
        <f t="shared" si="12"/>
        <v/>
      </c>
      <c r="AE74" s="238"/>
      <c r="AF74" s="239"/>
      <c r="AG74" s="211">
        <f t="shared" si="80"/>
        <v>0</v>
      </c>
      <c r="AH74" s="461" t="str">
        <f t="shared" si="13"/>
        <v/>
      </c>
      <c r="AI74" s="238"/>
      <c r="AJ74" s="239"/>
      <c r="AK74" s="211">
        <f t="shared" si="101"/>
        <v>0</v>
      </c>
      <c r="AL74" s="461" t="str">
        <f t="shared" si="15"/>
        <v/>
      </c>
      <c r="AM74" s="238"/>
      <c r="AN74" s="239"/>
      <c r="AO74" s="211">
        <f t="shared" si="102"/>
        <v>0</v>
      </c>
      <c r="AP74" s="461" t="str">
        <f t="shared" si="17"/>
        <v/>
      </c>
      <c r="AQ74" s="238"/>
      <c r="AR74" s="239"/>
      <c r="AS74" s="211">
        <f t="shared" si="103"/>
        <v>0</v>
      </c>
      <c r="AT74" s="240">
        <f t="shared" si="81"/>
        <v>0</v>
      </c>
      <c r="AU74" s="241">
        <f t="shared" si="82"/>
        <v>0</v>
      </c>
      <c r="AV74" s="211">
        <f t="shared" si="104"/>
        <v>0</v>
      </c>
      <c r="AW74" s="461" t="str">
        <f t="shared" si="19"/>
        <v/>
      </c>
      <c r="AY74" s="238"/>
      <c r="AZ74" s="239"/>
      <c r="BA74" s="211">
        <f t="shared" si="94"/>
        <v>0</v>
      </c>
    </row>
    <row r="75" spans="1:53" ht="13" outlineLevel="2" x14ac:dyDescent="0.3">
      <c r="A75" s="209" t="s">
        <v>289</v>
      </c>
      <c r="B75" s="207">
        <v>1</v>
      </c>
      <c r="C75" s="207"/>
      <c r="D75" s="208"/>
      <c r="E75" s="210"/>
      <c r="F75" s="766" t="s">
        <v>384</v>
      </c>
      <c r="G75" s="235"/>
      <c r="H75" s="528"/>
      <c r="I75" s="237"/>
      <c r="J75" s="238"/>
      <c r="K75" s="239"/>
      <c r="L75" s="211">
        <f t="shared" si="84"/>
        <v>0</v>
      </c>
      <c r="M75" s="238"/>
      <c r="N75" s="239"/>
      <c r="O75" s="422">
        <f t="shared" si="85"/>
        <v>0</v>
      </c>
      <c r="P75" s="238"/>
      <c r="Q75" s="239"/>
      <c r="R75" s="422">
        <f t="shared" si="86"/>
        <v>0</v>
      </c>
      <c r="S75" s="238"/>
      <c r="T75" s="239"/>
      <c r="U75" s="422">
        <f t="shared" si="87"/>
        <v>0</v>
      </c>
      <c r="V75" s="238"/>
      <c r="W75" s="239"/>
      <c r="X75" s="422">
        <f t="shared" si="88"/>
        <v>0</v>
      </c>
      <c r="Y75" s="211">
        <f t="shared" si="89"/>
        <v>0</v>
      </c>
      <c r="Z75" s="461" t="str">
        <f t="shared" si="10"/>
        <v/>
      </c>
      <c r="AA75" s="238"/>
      <c r="AB75" s="239"/>
      <c r="AC75" s="211">
        <f t="shared" si="100"/>
        <v>0</v>
      </c>
      <c r="AD75" s="461" t="str">
        <f t="shared" si="12"/>
        <v/>
      </c>
      <c r="AE75" s="238"/>
      <c r="AF75" s="239"/>
      <c r="AG75" s="211">
        <f t="shared" si="80"/>
        <v>0</v>
      </c>
      <c r="AH75" s="461" t="str">
        <f t="shared" si="13"/>
        <v/>
      </c>
      <c r="AI75" s="238"/>
      <c r="AJ75" s="239"/>
      <c r="AK75" s="211">
        <f t="shared" si="101"/>
        <v>0</v>
      </c>
      <c r="AL75" s="461" t="str">
        <f t="shared" si="15"/>
        <v/>
      </c>
      <c r="AM75" s="238"/>
      <c r="AN75" s="239"/>
      <c r="AO75" s="211">
        <f t="shared" si="102"/>
        <v>0</v>
      </c>
      <c r="AP75" s="461" t="str">
        <f t="shared" si="17"/>
        <v/>
      </c>
      <c r="AQ75" s="238"/>
      <c r="AR75" s="239"/>
      <c r="AS75" s="211">
        <f t="shared" si="103"/>
        <v>0</v>
      </c>
      <c r="AT75" s="240">
        <f t="shared" si="81"/>
        <v>0</v>
      </c>
      <c r="AU75" s="241">
        <f t="shared" si="82"/>
        <v>0</v>
      </c>
      <c r="AV75" s="211">
        <f t="shared" si="104"/>
        <v>0</v>
      </c>
      <c r="AW75" s="461" t="str">
        <f t="shared" si="19"/>
        <v/>
      </c>
      <c r="AY75" s="238"/>
      <c r="AZ75" s="239"/>
      <c r="BA75" s="211">
        <f t="shared" si="94"/>
        <v>0</v>
      </c>
    </row>
    <row r="76" spans="1:53" ht="13" outlineLevel="2" x14ac:dyDescent="0.3">
      <c r="A76" s="209" t="s">
        <v>289</v>
      </c>
      <c r="B76" s="207">
        <v>1</v>
      </c>
      <c r="C76" s="207"/>
      <c r="D76" s="208"/>
      <c r="E76" s="210"/>
      <c r="F76" s="766" t="s">
        <v>443</v>
      </c>
      <c r="G76" s="235"/>
      <c r="H76" s="528"/>
      <c r="I76" s="327"/>
      <c r="J76" s="238"/>
      <c r="K76" s="239"/>
      <c r="L76" s="211">
        <f t="shared" si="84"/>
        <v>0</v>
      </c>
      <c r="M76" s="238"/>
      <c r="N76" s="239"/>
      <c r="O76" s="422">
        <f t="shared" si="85"/>
        <v>0</v>
      </c>
      <c r="P76" s="238"/>
      <c r="Q76" s="239"/>
      <c r="R76" s="422">
        <f t="shared" si="86"/>
        <v>0</v>
      </c>
      <c r="S76" s="238"/>
      <c r="T76" s="239"/>
      <c r="U76" s="422">
        <f t="shared" si="87"/>
        <v>0</v>
      </c>
      <c r="V76" s="238"/>
      <c r="W76" s="239"/>
      <c r="X76" s="422">
        <f t="shared" si="88"/>
        <v>0</v>
      </c>
      <c r="Y76" s="211">
        <f t="shared" si="89"/>
        <v>0</v>
      </c>
      <c r="Z76" s="461" t="str">
        <f t="shared" si="10"/>
        <v/>
      </c>
      <c r="AA76" s="238"/>
      <c r="AB76" s="239"/>
      <c r="AC76" s="211">
        <f t="shared" si="100"/>
        <v>0</v>
      </c>
      <c r="AD76" s="461" t="str">
        <f t="shared" si="12"/>
        <v/>
      </c>
      <c r="AE76" s="238"/>
      <c r="AF76" s="239"/>
      <c r="AG76" s="211">
        <f t="shared" si="80"/>
        <v>0</v>
      </c>
      <c r="AH76" s="461" t="str">
        <f t="shared" si="13"/>
        <v/>
      </c>
      <c r="AI76" s="238"/>
      <c r="AJ76" s="239"/>
      <c r="AK76" s="211">
        <f t="shared" si="101"/>
        <v>0</v>
      </c>
      <c r="AL76" s="461" t="str">
        <f t="shared" si="15"/>
        <v/>
      </c>
      <c r="AM76" s="238"/>
      <c r="AN76" s="239"/>
      <c r="AO76" s="211">
        <f t="shared" si="102"/>
        <v>0</v>
      </c>
      <c r="AP76" s="461" t="str">
        <f t="shared" si="17"/>
        <v/>
      </c>
      <c r="AQ76" s="238"/>
      <c r="AR76" s="239"/>
      <c r="AS76" s="211">
        <f t="shared" si="103"/>
        <v>0</v>
      </c>
      <c r="AT76" s="240">
        <f t="shared" si="81"/>
        <v>0</v>
      </c>
      <c r="AU76" s="241">
        <f t="shared" si="82"/>
        <v>0</v>
      </c>
      <c r="AV76" s="211">
        <f t="shared" si="104"/>
        <v>0</v>
      </c>
      <c r="AW76" s="461" t="str">
        <f t="shared" si="19"/>
        <v/>
      </c>
      <c r="AY76" s="238"/>
      <c r="AZ76" s="239"/>
      <c r="BA76" s="211">
        <f t="shared" si="94"/>
        <v>0</v>
      </c>
    </row>
    <row r="77" spans="1:53" ht="13" outlineLevel="2" x14ac:dyDescent="0.3">
      <c r="A77" s="209" t="s">
        <v>289</v>
      </c>
      <c r="B77" s="207">
        <v>1</v>
      </c>
      <c r="C77" s="207"/>
      <c r="D77" s="208"/>
      <c r="E77" s="210"/>
      <c r="F77" s="766" t="s">
        <v>444</v>
      </c>
      <c r="G77" s="235"/>
      <c r="H77" s="528"/>
      <c r="I77" s="237"/>
      <c r="J77" s="238"/>
      <c r="K77" s="239"/>
      <c r="L77" s="211">
        <f t="shared" si="84"/>
        <v>0</v>
      </c>
      <c r="M77" s="238"/>
      <c r="N77" s="239"/>
      <c r="O77" s="422">
        <f t="shared" si="85"/>
        <v>0</v>
      </c>
      <c r="P77" s="238"/>
      <c r="Q77" s="239"/>
      <c r="R77" s="422">
        <f t="shared" si="86"/>
        <v>0</v>
      </c>
      <c r="S77" s="238"/>
      <c r="T77" s="239"/>
      <c r="U77" s="422">
        <f t="shared" si="87"/>
        <v>0</v>
      </c>
      <c r="V77" s="238"/>
      <c r="W77" s="239"/>
      <c r="X77" s="422">
        <f t="shared" si="88"/>
        <v>0</v>
      </c>
      <c r="Y77" s="211">
        <f t="shared" si="89"/>
        <v>0</v>
      </c>
      <c r="Z77" s="461" t="str">
        <f t="shared" si="10"/>
        <v/>
      </c>
      <c r="AA77" s="238"/>
      <c r="AB77" s="239"/>
      <c r="AC77" s="211">
        <f t="shared" si="100"/>
        <v>0</v>
      </c>
      <c r="AD77" s="461" t="str">
        <f t="shared" si="12"/>
        <v/>
      </c>
      <c r="AE77" s="238"/>
      <c r="AF77" s="239"/>
      <c r="AG77" s="211">
        <f t="shared" si="80"/>
        <v>0</v>
      </c>
      <c r="AH77" s="461" t="str">
        <f t="shared" si="13"/>
        <v/>
      </c>
      <c r="AI77" s="238"/>
      <c r="AJ77" s="239"/>
      <c r="AK77" s="211">
        <f t="shared" si="101"/>
        <v>0</v>
      </c>
      <c r="AL77" s="461" t="str">
        <f t="shared" si="15"/>
        <v/>
      </c>
      <c r="AM77" s="238"/>
      <c r="AN77" s="239"/>
      <c r="AO77" s="211">
        <f t="shared" si="102"/>
        <v>0</v>
      </c>
      <c r="AP77" s="461" t="str">
        <f t="shared" si="17"/>
        <v/>
      </c>
      <c r="AQ77" s="238"/>
      <c r="AR77" s="239"/>
      <c r="AS77" s="211">
        <f t="shared" si="103"/>
        <v>0</v>
      </c>
      <c r="AT77" s="240">
        <f t="shared" si="81"/>
        <v>0</v>
      </c>
      <c r="AU77" s="241">
        <f t="shared" si="82"/>
        <v>0</v>
      </c>
      <c r="AV77" s="211">
        <f t="shared" si="104"/>
        <v>0</v>
      </c>
      <c r="AW77" s="461" t="str">
        <f t="shared" si="19"/>
        <v/>
      </c>
      <c r="AY77" s="238"/>
      <c r="AZ77" s="239"/>
      <c r="BA77" s="211">
        <f t="shared" si="94"/>
        <v>0</v>
      </c>
    </row>
    <row r="78" spans="1:53" ht="13" outlineLevel="2" x14ac:dyDescent="0.3">
      <c r="A78" s="209" t="s">
        <v>289</v>
      </c>
      <c r="B78" s="207">
        <v>1</v>
      </c>
      <c r="C78" s="207"/>
      <c r="D78" s="208"/>
      <c r="E78" s="210"/>
      <c r="F78" s="235" t="s">
        <v>445</v>
      </c>
      <c r="G78" s="235"/>
      <c r="H78" s="528"/>
      <c r="I78" s="237"/>
      <c r="J78" s="238"/>
      <c r="K78" s="239"/>
      <c r="L78" s="211">
        <f t="shared" si="84"/>
        <v>0</v>
      </c>
      <c r="M78" s="238"/>
      <c r="N78" s="239"/>
      <c r="O78" s="422">
        <f t="shared" si="85"/>
        <v>0</v>
      </c>
      <c r="P78" s="238"/>
      <c r="Q78" s="239"/>
      <c r="R78" s="422">
        <f t="shared" si="86"/>
        <v>0</v>
      </c>
      <c r="S78" s="238"/>
      <c r="T78" s="239"/>
      <c r="U78" s="422">
        <f t="shared" si="87"/>
        <v>0</v>
      </c>
      <c r="V78" s="238"/>
      <c r="W78" s="239"/>
      <c r="X78" s="422">
        <f t="shared" si="88"/>
        <v>0</v>
      </c>
      <c r="Y78" s="211">
        <f t="shared" si="89"/>
        <v>0</v>
      </c>
      <c r="Z78" s="461" t="str">
        <f t="shared" si="10"/>
        <v/>
      </c>
      <c r="AA78" s="238"/>
      <c r="AB78" s="239"/>
      <c r="AC78" s="211">
        <f t="shared" si="100"/>
        <v>0</v>
      </c>
      <c r="AD78" s="461" t="str">
        <f t="shared" si="12"/>
        <v/>
      </c>
      <c r="AE78" s="238"/>
      <c r="AF78" s="239"/>
      <c r="AG78" s="211">
        <f t="shared" si="80"/>
        <v>0</v>
      </c>
      <c r="AH78" s="461" t="str">
        <f t="shared" si="13"/>
        <v/>
      </c>
      <c r="AI78" s="238"/>
      <c r="AJ78" s="239"/>
      <c r="AK78" s="211">
        <f t="shared" si="101"/>
        <v>0</v>
      </c>
      <c r="AL78" s="461" t="str">
        <f t="shared" si="15"/>
        <v/>
      </c>
      <c r="AM78" s="238"/>
      <c r="AN78" s="239"/>
      <c r="AO78" s="211">
        <f t="shared" si="102"/>
        <v>0</v>
      </c>
      <c r="AP78" s="461" t="str">
        <f t="shared" si="17"/>
        <v/>
      </c>
      <c r="AQ78" s="238"/>
      <c r="AR78" s="239"/>
      <c r="AS78" s="211">
        <f t="shared" si="103"/>
        <v>0</v>
      </c>
      <c r="AT78" s="240">
        <f t="shared" si="81"/>
        <v>0</v>
      </c>
      <c r="AU78" s="241">
        <f t="shared" si="82"/>
        <v>0</v>
      </c>
      <c r="AV78" s="211">
        <f t="shared" si="104"/>
        <v>0</v>
      </c>
      <c r="AW78" s="461" t="str">
        <f t="shared" si="19"/>
        <v/>
      </c>
      <c r="AY78" s="238"/>
      <c r="AZ78" s="239"/>
      <c r="BA78" s="211">
        <f t="shared" si="94"/>
        <v>0</v>
      </c>
    </row>
    <row r="79" spans="1:53" ht="13" outlineLevel="2" x14ac:dyDescent="0.3">
      <c r="A79" s="209" t="s">
        <v>289</v>
      </c>
      <c r="B79" s="207">
        <v>1</v>
      </c>
      <c r="C79" s="207"/>
      <c r="D79" s="208"/>
      <c r="E79" s="210"/>
      <c r="F79" s="235" t="s">
        <v>445</v>
      </c>
      <c r="G79" s="235"/>
      <c r="H79" s="528"/>
      <c r="I79" s="237"/>
      <c r="J79" s="238"/>
      <c r="K79" s="239"/>
      <c r="L79" s="211">
        <f t="shared" si="84"/>
        <v>0</v>
      </c>
      <c r="M79" s="238"/>
      <c r="N79" s="239"/>
      <c r="O79" s="422">
        <f t="shared" si="85"/>
        <v>0</v>
      </c>
      <c r="P79" s="238"/>
      <c r="Q79" s="239"/>
      <c r="R79" s="422">
        <f t="shared" si="86"/>
        <v>0</v>
      </c>
      <c r="S79" s="238"/>
      <c r="T79" s="239"/>
      <c r="U79" s="422">
        <f t="shared" si="87"/>
        <v>0</v>
      </c>
      <c r="V79" s="238"/>
      <c r="W79" s="239"/>
      <c r="X79" s="422">
        <f t="shared" si="88"/>
        <v>0</v>
      </c>
      <c r="Y79" s="211">
        <f t="shared" si="89"/>
        <v>0</v>
      </c>
      <c r="Z79" s="461" t="str">
        <f t="shared" si="10"/>
        <v/>
      </c>
      <c r="AA79" s="238"/>
      <c r="AB79" s="239"/>
      <c r="AC79" s="211">
        <f t="shared" si="100"/>
        <v>0</v>
      </c>
      <c r="AD79" s="461" t="str">
        <f t="shared" si="12"/>
        <v/>
      </c>
      <c r="AE79" s="238"/>
      <c r="AF79" s="239"/>
      <c r="AG79" s="211">
        <f t="shared" si="80"/>
        <v>0</v>
      </c>
      <c r="AH79" s="461" t="str">
        <f t="shared" si="13"/>
        <v/>
      </c>
      <c r="AI79" s="238"/>
      <c r="AJ79" s="239"/>
      <c r="AK79" s="211">
        <f t="shared" si="101"/>
        <v>0</v>
      </c>
      <c r="AL79" s="461" t="str">
        <f t="shared" si="15"/>
        <v/>
      </c>
      <c r="AM79" s="238"/>
      <c r="AN79" s="239"/>
      <c r="AO79" s="211">
        <f t="shared" si="102"/>
        <v>0</v>
      </c>
      <c r="AP79" s="461" t="str">
        <f t="shared" si="17"/>
        <v/>
      </c>
      <c r="AQ79" s="238"/>
      <c r="AR79" s="239"/>
      <c r="AS79" s="211">
        <f t="shared" si="103"/>
        <v>0</v>
      </c>
      <c r="AT79" s="240">
        <f t="shared" si="81"/>
        <v>0</v>
      </c>
      <c r="AU79" s="241">
        <f t="shared" si="82"/>
        <v>0</v>
      </c>
      <c r="AV79" s="211">
        <f t="shared" si="104"/>
        <v>0</v>
      </c>
      <c r="AW79" s="461" t="str">
        <f t="shared" si="19"/>
        <v/>
      </c>
      <c r="AY79" s="238"/>
      <c r="AZ79" s="239"/>
      <c r="BA79" s="211">
        <f t="shared" si="94"/>
        <v>0</v>
      </c>
    </row>
    <row r="80" spans="1:53" ht="13" outlineLevel="2" x14ac:dyDescent="0.3">
      <c r="A80" s="209" t="s">
        <v>289</v>
      </c>
      <c r="B80" s="207">
        <v>1</v>
      </c>
      <c r="C80" s="207"/>
      <c r="D80" s="208"/>
      <c r="E80" s="210"/>
      <c r="F80" s="235" t="s">
        <v>445</v>
      </c>
      <c r="G80" s="235"/>
      <c r="H80" s="528"/>
      <c r="I80" s="237"/>
      <c r="J80" s="238"/>
      <c r="K80" s="239"/>
      <c r="L80" s="211">
        <f t="shared" si="84"/>
        <v>0</v>
      </c>
      <c r="M80" s="238"/>
      <c r="N80" s="239"/>
      <c r="O80" s="422">
        <f t="shared" si="85"/>
        <v>0</v>
      </c>
      <c r="P80" s="238"/>
      <c r="Q80" s="239"/>
      <c r="R80" s="422">
        <f t="shared" si="86"/>
        <v>0</v>
      </c>
      <c r="S80" s="238"/>
      <c r="T80" s="239"/>
      <c r="U80" s="422">
        <f t="shared" si="87"/>
        <v>0</v>
      </c>
      <c r="V80" s="238"/>
      <c r="W80" s="239"/>
      <c r="X80" s="422">
        <f t="shared" si="88"/>
        <v>0</v>
      </c>
      <c r="Y80" s="211">
        <f t="shared" si="89"/>
        <v>0</v>
      </c>
      <c r="Z80" s="461" t="str">
        <f t="shared" si="10"/>
        <v/>
      </c>
      <c r="AA80" s="238"/>
      <c r="AB80" s="239"/>
      <c r="AC80" s="211">
        <f t="shared" si="100"/>
        <v>0</v>
      </c>
      <c r="AD80" s="461" t="str">
        <f t="shared" si="12"/>
        <v/>
      </c>
      <c r="AE80" s="238"/>
      <c r="AF80" s="239"/>
      <c r="AG80" s="211">
        <f t="shared" si="80"/>
        <v>0</v>
      </c>
      <c r="AH80" s="461" t="str">
        <f t="shared" si="13"/>
        <v/>
      </c>
      <c r="AI80" s="238"/>
      <c r="AJ80" s="239"/>
      <c r="AK80" s="211">
        <f t="shared" si="101"/>
        <v>0</v>
      </c>
      <c r="AL80" s="461" t="str">
        <f t="shared" si="15"/>
        <v/>
      </c>
      <c r="AM80" s="238"/>
      <c r="AN80" s="239"/>
      <c r="AO80" s="211">
        <f t="shared" si="102"/>
        <v>0</v>
      </c>
      <c r="AP80" s="461" t="str">
        <f t="shared" si="17"/>
        <v/>
      </c>
      <c r="AQ80" s="238"/>
      <c r="AR80" s="239"/>
      <c r="AS80" s="211">
        <f t="shared" si="103"/>
        <v>0</v>
      </c>
      <c r="AT80" s="240">
        <f t="shared" si="81"/>
        <v>0</v>
      </c>
      <c r="AU80" s="241">
        <f t="shared" si="82"/>
        <v>0</v>
      </c>
      <c r="AV80" s="211">
        <f t="shared" si="104"/>
        <v>0</v>
      </c>
      <c r="AW80" s="461" t="str">
        <f t="shared" si="19"/>
        <v/>
      </c>
      <c r="AY80" s="238"/>
      <c r="AZ80" s="239"/>
      <c r="BA80" s="211">
        <f t="shared" si="94"/>
        <v>0</v>
      </c>
    </row>
    <row r="81" spans="1:53" ht="13" outlineLevel="2" x14ac:dyDescent="0.3">
      <c r="A81" s="209" t="s">
        <v>289</v>
      </c>
      <c r="B81" s="207">
        <v>1</v>
      </c>
      <c r="C81" s="207"/>
      <c r="D81" s="208"/>
      <c r="E81" s="210"/>
      <c r="F81" s="235" t="s">
        <v>445</v>
      </c>
      <c r="G81" s="235"/>
      <c r="H81" s="528"/>
      <c r="I81" s="237"/>
      <c r="J81" s="238"/>
      <c r="K81" s="239"/>
      <c r="L81" s="211">
        <f t="shared" si="84"/>
        <v>0</v>
      </c>
      <c r="M81" s="238"/>
      <c r="N81" s="239"/>
      <c r="O81" s="422">
        <f t="shared" si="85"/>
        <v>0</v>
      </c>
      <c r="P81" s="238"/>
      <c r="Q81" s="239"/>
      <c r="R81" s="422">
        <f t="shared" si="86"/>
        <v>0</v>
      </c>
      <c r="S81" s="238"/>
      <c r="T81" s="239"/>
      <c r="U81" s="422">
        <f t="shared" si="87"/>
        <v>0</v>
      </c>
      <c r="V81" s="238"/>
      <c r="W81" s="239"/>
      <c r="X81" s="422">
        <f t="shared" si="88"/>
        <v>0</v>
      </c>
      <c r="Y81" s="211">
        <f t="shared" si="89"/>
        <v>0</v>
      </c>
      <c r="Z81" s="461" t="str">
        <f t="shared" ref="Z81:Z144" si="105">IFERROR(Y81/$Y$696,"")</f>
        <v/>
      </c>
      <c r="AA81" s="238"/>
      <c r="AB81" s="239"/>
      <c r="AC81" s="211">
        <f t="shared" si="100"/>
        <v>0</v>
      </c>
      <c r="AD81" s="461" t="str">
        <f t="shared" ref="AD81:AD144" si="106">IFERROR(AC81/$AC$696,"")</f>
        <v/>
      </c>
      <c r="AE81" s="238"/>
      <c r="AF81" s="239"/>
      <c r="AG81" s="211">
        <f t="shared" si="80"/>
        <v>0</v>
      </c>
      <c r="AH81" s="461" t="str">
        <f t="shared" ref="AH81:AH144" si="107">IFERROR(AG81/$AG$696,"")</f>
        <v/>
      </c>
      <c r="AI81" s="238"/>
      <c r="AJ81" s="239"/>
      <c r="AK81" s="211">
        <f t="shared" si="101"/>
        <v>0</v>
      </c>
      <c r="AL81" s="461" t="str">
        <f t="shared" ref="AL81:AL144" si="108">IFERROR(AK81/$AK$696,"")</f>
        <v/>
      </c>
      <c r="AM81" s="238"/>
      <c r="AN81" s="239"/>
      <c r="AO81" s="211">
        <f t="shared" si="102"/>
        <v>0</v>
      </c>
      <c r="AP81" s="461" t="str">
        <f t="shared" ref="AP81:AP144" si="109">IFERROR((AO81+AG81)/($AO$696+$AG$696),"")</f>
        <v/>
      </c>
      <c r="AQ81" s="238"/>
      <c r="AR81" s="239"/>
      <c r="AS81" s="211">
        <f t="shared" si="103"/>
        <v>0</v>
      </c>
      <c r="AT81" s="240">
        <f t="shared" si="81"/>
        <v>0</v>
      </c>
      <c r="AU81" s="241">
        <f t="shared" si="82"/>
        <v>0</v>
      </c>
      <c r="AV81" s="211">
        <f t="shared" si="104"/>
        <v>0</v>
      </c>
      <c r="AW81" s="461" t="str">
        <f t="shared" ref="AW81:AW144" si="110">IFERROR(AV81/$AV$696,"")</f>
        <v/>
      </c>
      <c r="AY81" s="238"/>
      <c r="AZ81" s="239"/>
      <c r="BA81" s="211">
        <f t="shared" si="94"/>
        <v>0</v>
      </c>
    </row>
    <row r="82" spans="1:53" ht="13" outlineLevel="2" x14ac:dyDescent="0.3">
      <c r="A82" s="209" t="s">
        <v>289</v>
      </c>
      <c r="B82" s="207">
        <v>1</v>
      </c>
      <c r="C82" s="207"/>
      <c r="D82" s="208"/>
      <c r="E82" s="210"/>
      <c r="F82" s="235" t="s">
        <v>445</v>
      </c>
      <c r="G82" s="235"/>
      <c r="H82" s="528"/>
      <c r="I82" s="237"/>
      <c r="J82" s="238"/>
      <c r="K82" s="239"/>
      <c r="L82" s="211">
        <f t="shared" si="84"/>
        <v>0</v>
      </c>
      <c r="M82" s="238"/>
      <c r="N82" s="239"/>
      <c r="O82" s="422">
        <f t="shared" si="85"/>
        <v>0</v>
      </c>
      <c r="P82" s="238"/>
      <c r="Q82" s="239"/>
      <c r="R82" s="422">
        <f t="shared" si="86"/>
        <v>0</v>
      </c>
      <c r="S82" s="238"/>
      <c r="T82" s="239"/>
      <c r="U82" s="422">
        <f t="shared" si="87"/>
        <v>0</v>
      </c>
      <c r="V82" s="238"/>
      <c r="W82" s="239"/>
      <c r="X82" s="422">
        <f t="shared" si="88"/>
        <v>0</v>
      </c>
      <c r="Y82" s="211">
        <f t="shared" si="89"/>
        <v>0</v>
      </c>
      <c r="Z82" s="461" t="str">
        <f t="shared" si="105"/>
        <v/>
      </c>
      <c r="AA82" s="238"/>
      <c r="AB82" s="239"/>
      <c r="AC82" s="211">
        <f t="shared" si="100"/>
        <v>0</v>
      </c>
      <c r="AD82" s="461" t="str">
        <f t="shared" si="106"/>
        <v/>
      </c>
      <c r="AE82" s="238"/>
      <c r="AF82" s="239"/>
      <c r="AG82" s="211">
        <f t="shared" si="80"/>
        <v>0</v>
      </c>
      <c r="AH82" s="461" t="str">
        <f t="shared" si="107"/>
        <v/>
      </c>
      <c r="AI82" s="238"/>
      <c r="AJ82" s="239"/>
      <c r="AK82" s="211">
        <f t="shared" si="101"/>
        <v>0</v>
      </c>
      <c r="AL82" s="461" t="str">
        <f t="shared" si="108"/>
        <v/>
      </c>
      <c r="AM82" s="238"/>
      <c r="AN82" s="239"/>
      <c r="AO82" s="211">
        <f t="shared" si="102"/>
        <v>0</v>
      </c>
      <c r="AP82" s="461" t="str">
        <f t="shared" si="109"/>
        <v/>
      </c>
      <c r="AQ82" s="238"/>
      <c r="AR82" s="239"/>
      <c r="AS82" s="211">
        <f t="shared" si="103"/>
        <v>0</v>
      </c>
      <c r="AT82" s="240">
        <f t="shared" si="81"/>
        <v>0</v>
      </c>
      <c r="AU82" s="241">
        <f t="shared" si="82"/>
        <v>0</v>
      </c>
      <c r="AV82" s="211">
        <f t="shared" si="104"/>
        <v>0</v>
      </c>
      <c r="AW82" s="461" t="str">
        <f t="shared" si="110"/>
        <v/>
      </c>
      <c r="AY82" s="238"/>
      <c r="AZ82" s="239"/>
      <c r="BA82" s="211">
        <f t="shared" si="94"/>
        <v>0</v>
      </c>
    </row>
    <row r="83" spans="1:53" ht="13" outlineLevel="2" x14ac:dyDescent="0.3">
      <c r="A83" s="209" t="s">
        <v>289</v>
      </c>
      <c r="B83" s="207">
        <v>1</v>
      </c>
      <c r="C83" s="207"/>
      <c r="D83" s="208"/>
      <c r="E83" s="210"/>
      <c r="F83" s="235" t="s">
        <v>445</v>
      </c>
      <c r="G83" s="235"/>
      <c r="H83" s="528"/>
      <c r="I83" s="237"/>
      <c r="J83" s="238"/>
      <c r="K83" s="239"/>
      <c r="L83" s="211">
        <f t="shared" si="84"/>
        <v>0</v>
      </c>
      <c r="M83" s="238"/>
      <c r="N83" s="239"/>
      <c r="O83" s="422">
        <f t="shared" si="85"/>
        <v>0</v>
      </c>
      <c r="P83" s="238"/>
      <c r="Q83" s="239"/>
      <c r="R83" s="422">
        <f t="shared" si="86"/>
        <v>0</v>
      </c>
      <c r="S83" s="238"/>
      <c r="T83" s="239"/>
      <c r="U83" s="422">
        <f t="shared" si="87"/>
        <v>0</v>
      </c>
      <c r="V83" s="238"/>
      <c r="W83" s="239"/>
      <c r="X83" s="422">
        <f t="shared" si="88"/>
        <v>0</v>
      </c>
      <c r="Y83" s="211">
        <f t="shared" si="89"/>
        <v>0</v>
      </c>
      <c r="Z83" s="461" t="str">
        <f t="shared" si="105"/>
        <v/>
      </c>
      <c r="AA83" s="238"/>
      <c r="AB83" s="239"/>
      <c r="AC83" s="211">
        <f t="shared" si="100"/>
        <v>0</v>
      </c>
      <c r="AD83" s="461" t="str">
        <f t="shared" si="106"/>
        <v/>
      </c>
      <c r="AE83" s="238"/>
      <c r="AF83" s="239"/>
      <c r="AG83" s="211">
        <f t="shared" si="80"/>
        <v>0</v>
      </c>
      <c r="AH83" s="461" t="str">
        <f t="shared" si="107"/>
        <v/>
      </c>
      <c r="AI83" s="238"/>
      <c r="AJ83" s="239"/>
      <c r="AK83" s="211">
        <f t="shared" si="101"/>
        <v>0</v>
      </c>
      <c r="AL83" s="461" t="str">
        <f t="shared" si="108"/>
        <v/>
      </c>
      <c r="AM83" s="238"/>
      <c r="AN83" s="239"/>
      <c r="AO83" s="211">
        <f t="shared" si="102"/>
        <v>0</v>
      </c>
      <c r="AP83" s="461" t="str">
        <f t="shared" si="109"/>
        <v/>
      </c>
      <c r="AQ83" s="238"/>
      <c r="AR83" s="239"/>
      <c r="AS83" s="211">
        <f t="shared" si="103"/>
        <v>0</v>
      </c>
      <c r="AT83" s="240">
        <f t="shared" si="81"/>
        <v>0</v>
      </c>
      <c r="AU83" s="241">
        <f t="shared" si="82"/>
        <v>0</v>
      </c>
      <c r="AV83" s="211">
        <f t="shared" si="104"/>
        <v>0</v>
      </c>
      <c r="AW83" s="461" t="str">
        <f t="shared" si="110"/>
        <v/>
      </c>
      <c r="AY83" s="238"/>
      <c r="AZ83" s="239"/>
      <c r="BA83" s="211">
        <f t="shared" si="94"/>
        <v>0</v>
      </c>
    </row>
    <row r="84" spans="1:53" ht="13" outlineLevel="2" x14ac:dyDescent="0.3">
      <c r="A84" s="209" t="s">
        <v>289</v>
      </c>
      <c r="B84" s="207">
        <v>1</v>
      </c>
      <c r="C84" s="207"/>
      <c r="D84" s="208"/>
      <c r="E84" s="210"/>
      <c r="F84" s="235" t="s">
        <v>445</v>
      </c>
      <c r="G84" s="235"/>
      <c r="H84" s="528"/>
      <c r="I84" s="237"/>
      <c r="J84" s="238"/>
      <c r="K84" s="239"/>
      <c r="L84" s="211">
        <f t="shared" si="84"/>
        <v>0</v>
      </c>
      <c r="M84" s="238"/>
      <c r="N84" s="239"/>
      <c r="O84" s="422">
        <f t="shared" si="85"/>
        <v>0</v>
      </c>
      <c r="P84" s="238"/>
      <c r="Q84" s="239"/>
      <c r="R84" s="422">
        <f t="shared" si="86"/>
        <v>0</v>
      </c>
      <c r="S84" s="238"/>
      <c r="T84" s="239"/>
      <c r="U84" s="422">
        <f t="shared" si="87"/>
        <v>0</v>
      </c>
      <c r="V84" s="238"/>
      <c r="W84" s="239"/>
      <c r="X84" s="422">
        <f t="shared" si="88"/>
        <v>0</v>
      </c>
      <c r="Y84" s="211">
        <f t="shared" si="89"/>
        <v>0</v>
      </c>
      <c r="Z84" s="461" t="str">
        <f t="shared" si="105"/>
        <v/>
      </c>
      <c r="AA84" s="238"/>
      <c r="AB84" s="239"/>
      <c r="AC84" s="211">
        <f t="shared" si="100"/>
        <v>0</v>
      </c>
      <c r="AD84" s="461" t="str">
        <f t="shared" si="106"/>
        <v/>
      </c>
      <c r="AE84" s="238"/>
      <c r="AF84" s="239"/>
      <c r="AG84" s="211">
        <f t="shared" si="80"/>
        <v>0</v>
      </c>
      <c r="AH84" s="461" t="str">
        <f t="shared" si="107"/>
        <v/>
      </c>
      <c r="AI84" s="238"/>
      <c r="AJ84" s="239"/>
      <c r="AK84" s="211">
        <f t="shared" si="101"/>
        <v>0</v>
      </c>
      <c r="AL84" s="461" t="str">
        <f t="shared" si="108"/>
        <v/>
      </c>
      <c r="AM84" s="238"/>
      <c r="AN84" s="239"/>
      <c r="AO84" s="211">
        <f t="shared" si="102"/>
        <v>0</v>
      </c>
      <c r="AP84" s="461" t="str">
        <f t="shared" si="109"/>
        <v/>
      </c>
      <c r="AQ84" s="238"/>
      <c r="AR84" s="239"/>
      <c r="AS84" s="211">
        <f t="shared" si="103"/>
        <v>0</v>
      </c>
      <c r="AT84" s="240">
        <f t="shared" si="81"/>
        <v>0</v>
      </c>
      <c r="AU84" s="241">
        <f t="shared" si="82"/>
        <v>0</v>
      </c>
      <c r="AV84" s="211">
        <f t="shared" si="104"/>
        <v>0</v>
      </c>
      <c r="AW84" s="461" t="str">
        <f t="shared" si="110"/>
        <v/>
      </c>
      <c r="AY84" s="238"/>
      <c r="AZ84" s="239"/>
      <c r="BA84" s="211">
        <f t="shared" si="94"/>
        <v>0</v>
      </c>
    </row>
    <row r="85" spans="1:53" ht="13" outlineLevel="2" x14ac:dyDescent="0.3">
      <c r="A85" s="209" t="s">
        <v>289</v>
      </c>
      <c r="B85" s="207">
        <v>1</v>
      </c>
      <c r="C85" s="207"/>
      <c r="D85" s="208"/>
      <c r="E85" s="210"/>
      <c r="F85" s="235" t="s">
        <v>445</v>
      </c>
      <c r="G85" s="235"/>
      <c r="H85" s="528"/>
      <c r="I85" s="237"/>
      <c r="J85" s="238"/>
      <c r="K85" s="239"/>
      <c r="L85" s="211">
        <f t="shared" si="84"/>
        <v>0</v>
      </c>
      <c r="M85" s="238"/>
      <c r="N85" s="239"/>
      <c r="O85" s="422">
        <f t="shared" si="85"/>
        <v>0</v>
      </c>
      <c r="P85" s="238"/>
      <c r="Q85" s="239"/>
      <c r="R85" s="422">
        <f t="shared" si="86"/>
        <v>0</v>
      </c>
      <c r="S85" s="238"/>
      <c r="T85" s="239"/>
      <c r="U85" s="422">
        <f t="shared" si="87"/>
        <v>0</v>
      </c>
      <c r="V85" s="238"/>
      <c r="W85" s="239"/>
      <c r="X85" s="422">
        <f t="shared" si="88"/>
        <v>0</v>
      </c>
      <c r="Y85" s="211">
        <f t="shared" si="89"/>
        <v>0</v>
      </c>
      <c r="Z85" s="461" t="str">
        <f t="shared" si="105"/>
        <v/>
      </c>
      <c r="AA85" s="238"/>
      <c r="AB85" s="239"/>
      <c r="AC85" s="211">
        <f t="shared" si="100"/>
        <v>0</v>
      </c>
      <c r="AD85" s="461" t="str">
        <f t="shared" si="106"/>
        <v/>
      </c>
      <c r="AE85" s="238"/>
      <c r="AF85" s="239"/>
      <c r="AG85" s="211">
        <f t="shared" si="80"/>
        <v>0</v>
      </c>
      <c r="AH85" s="461" t="str">
        <f t="shared" si="107"/>
        <v/>
      </c>
      <c r="AI85" s="238"/>
      <c r="AJ85" s="239"/>
      <c r="AK85" s="211">
        <f t="shared" si="101"/>
        <v>0</v>
      </c>
      <c r="AL85" s="461" t="str">
        <f t="shared" si="108"/>
        <v/>
      </c>
      <c r="AM85" s="238"/>
      <c r="AN85" s="239"/>
      <c r="AO85" s="211">
        <f t="shared" si="102"/>
        <v>0</v>
      </c>
      <c r="AP85" s="461" t="str">
        <f t="shared" si="109"/>
        <v/>
      </c>
      <c r="AQ85" s="238"/>
      <c r="AR85" s="239"/>
      <c r="AS85" s="211">
        <f t="shared" si="103"/>
        <v>0</v>
      </c>
      <c r="AT85" s="240">
        <f t="shared" si="81"/>
        <v>0</v>
      </c>
      <c r="AU85" s="241">
        <f t="shared" si="82"/>
        <v>0</v>
      </c>
      <c r="AV85" s="211">
        <f t="shared" si="104"/>
        <v>0</v>
      </c>
      <c r="AW85" s="461" t="str">
        <f t="shared" si="110"/>
        <v/>
      </c>
      <c r="AY85" s="238"/>
      <c r="AZ85" s="239"/>
      <c r="BA85" s="211">
        <f t="shared" si="94"/>
        <v>0</v>
      </c>
    </row>
    <row r="86" spans="1:53" ht="13" outlineLevel="1" x14ac:dyDescent="0.3">
      <c r="A86" s="212"/>
      <c r="B86" s="213">
        <v>1</v>
      </c>
      <c r="C86" s="213"/>
      <c r="D86" s="214"/>
      <c r="E86" s="215" t="s">
        <v>446</v>
      </c>
      <c r="F86" s="216" t="str">
        <f>F69</f>
        <v>Activity 1.4 Add activity</v>
      </c>
      <c r="G86" s="222"/>
      <c r="H86" s="222"/>
      <c r="I86" s="217"/>
      <c r="J86" s="218">
        <f t="shared" ref="J86:Y86" si="111">SUM(J70:J85)</f>
        <v>0</v>
      </c>
      <c r="K86" s="218">
        <f t="shared" si="111"/>
        <v>0</v>
      </c>
      <c r="L86" s="218">
        <f t="shared" si="111"/>
        <v>0</v>
      </c>
      <c r="M86" s="218">
        <f t="shared" si="111"/>
        <v>0</v>
      </c>
      <c r="N86" s="218">
        <f t="shared" si="111"/>
        <v>0</v>
      </c>
      <c r="O86" s="218">
        <f t="shared" si="111"/>
        <v>0</v>
      </c>
      <c r="P86" s="218">
        <f t="shared" si="111"/>
        <v>0</v>
      </c>
      <c r="Q86" s="218">
        <f t="shared" si="111"/>
        <v>0</v>
      </c>
      <c r="R86" s="218">
        <f t="shared" si="111"/>
        <v>0</v>
      </c>
      <c r="S86" s="218">
        <f t="shared" si="111"/>
        <v>0</v>
      </c>
      <c r="T86" s="218">
        <f t="shared" si="111"/>
        <v>0</v>
      </c>
      <c r="U86" s="218">
        <f t="shared" si="111"/>
        <v>0</v>
      </c>
      <c r="V86" s="218">
        <f t="shared" si="111"/>
        <v>0</v>
      </c>
      <c r="W86" s="218">
        <f t="shared" si="111"/>
        <v>0</v>
      </c>
      <c r="X86" s="218">
        <f t="shared" si="111"/>
        <v>0</v>
      </c>
      <c r="Y86" s="218">
        <f t="shared" si="111"/>
        <v>0</v>
      </c>
      <c r="Z86" s="461" t="str">
        <f t="shared" si="105"/>
        <v/>
      </c>
      <c r="AA86" s="220">
        <f t="shared" ref="AA86:AV86" si="112">SUM(AA70:AA85)</f>
        <v>0</v>
      </c>
      <c r="AB86" s="221">
        <f t="shared" si="112"/>
        <v>0</v>
      </c>
      <c r="AC86" s="219">
        <f t="shared" si="112"/>
        <v>0</v>
      </c>
      <c r="AD86" s="461" t="str">
        <f t="shared" si="106"/>
        <v/>
      </c>
      <c r="AE86" s="220">
        <f t="shared" si="112"/>
        <v>0</v>
      </c>
      <c r="AF86" s="221">
        <f t="shared" si="112"/>
        <v>0</v>
      </c>
      <c r="AG86" s="219">
        <f t="shared" si="112"/>
        <v>0</v>
      </c>
      <c r="AH86" s="461" t="str">
        <f t="shared" si="107"/>
        <v/>
      </c>
      <c r="AI86" s="220">
        <f t="shared" si="112"/>
        <v>0</v>
      </c>
      <c r="AJ86" s="221">
        <f t="shared" si="112"/>
        <v>0</v>
      </c>
      <c r="AK86" s="219">
        <f t="shared" si="112"/>
        <v>0</v>
      </c>
      <c r="AL86" s="461" t="str">
        <f t="shared" si="108"/>
        <v/>
      </c>
      <c r="AM86" s="220">
        <f t="shared" si="112"/>
        <v>0</v>
      </c>
      <c r="AN86" s="221">
        <f t="shared" si="112"/>
        <v>0</v>
      </c>
      <c r="AO86" s="219">
        <f t="shared" si="112"/>
        <v>0</v>
      </c>
      <c r="AP86" s="461" t="str">
        <f t="shared" si="109"/>
        <v/>
      </c>
      <c r="AQ86" s="220">
        <f t="shared" si="112"/>
        <v>0</v>
      </c>
      <c r="AR86" s="221">
        <f t="shared" si="112"/>
        <v>0</v>
      </c>
      <c r="AS86" s="219">
        <f t="shared" si="112"/>
        <v>0</v>
      </c>
      <c r="AT86" s="220">
        <f t="shared" si="112"/>
        <v>0</v>
      </c>
      <c r="AU86" s="221">
        <f t="shared" si="112"/>
        <v>0</v>
      </c>
      <c r="AV86" s="219">
        <f t="shared" si="112"/>
        <v>0</v>
      </c>
      <c r="AW86" s="461" t="str">
        <f t="shared" si="110"/>
        <v/>
      </c>
      <c r="AY86" s="220">
        <f t="shared" ref="AY86:BA86" si="113">SUM(AY70:AY85)</f>
        <v>0</v>
      </c>
      <c r="AZ86" s="221">
        <f t="shared" si="113"/>
        <v>0</v>
      </c>
      <c r="BA86" s="219">
        <f t="shared" si="113"/>
        <v>0</v>
      </c>
    </row>
    <row r="87" spans="1:53" ht="26.25" customHeight="1" outlineLevel="1" x14ac:dyDescent="0.3">
      <c r="A87" s="328"/>
      <c r="B87" s="263">
        <v>1</v>
      </c>
      <c r="C87" s="263"/>
      <c r="D87" s="264"/>
      <c r="E87" s="265" t="s">
        <v>436</v>
      </c>
      <c r="F87" s="266" t="s">
        <v>450</v>
      </c>
      <c r="G87" s="267"/>
      <c r="H87" s="526"/>
      <c r="I87" s="268"/>
      <c r="J87" s="269"/>
      <c r="K87" s="270"/>
      <c r="L87" s="271"/>
      <c r="M87" s="271"/>
      <c r="N87" s="271"/>
      <c r="O87" s="271"/>
      <c r="P87" s="271"/>
      <c r="Q87" s="271"/>
      <c r="R87" s="271"/>
      <c r="S87" s="271"/>
      <c r="T87" s="271"/>
      <c r="U87" s="271"/>
      <c r="V87" s="271"/>
      <c r="W87" s="271"/>
      <c r="X87" s="271"/>
      <c r="Y87" s="271"/>
      <c r="Z87" s="461" t="str">
        <f t="shared" si="105"/>
        <v/>
      </c>
      <c r="AA87" s="268"/>
      <c r="AB87" s="268"/>
      <c r="AC87" s="268"/>
      <c r="AD87" s="461" t="str">
        <f t="shared" si="106"/>
        <v/>
      </c>
      <c r="AE87" s="268"/>
      <c r="AF87" s="268"/>
      <c r="AG87" s="268"/>
      <c r="AH87" s="461" t="str">
        <f t="shared" si="107"/>
        <v/>
      </c>
      <c r="AI87" s="268"/>
      <c r="AJ87" s="268"/>
      <c r="AK87" s="268"/>
      <c r="AL87" s="461" t="str">
        <f t="shared" si="108"/>
        <v/>
      </c>
      <c r="AM87" s="268"/>
      <c r="AN87" s="268"/>
      <c r="AO87" s="268"/>
      <c r="AP87" s="461" t="str">
        <f t="shared" si="109"/>
        <v/>
      </c>
      <c r="AQ87" s="268"/>
      <c r="AR87" s="268"/>
      <c r="AS87" s="268"/>
      <c r="AT87" s="268"/>
      <c r="AU87" s="268"/>
      <c r="AV87" s="268"/>
      <c r="AW87" s="461" t="str">
        <f t="shared" si="110"/>
        <v/>
      </c>
      <c r="AY87" s="268"/>
      <c r="AZ87" s="268"/>
      <c r="BA87" s="268"/>
    </row>
    <row r="88" spans="1:53" ht="42" customHeight="1" outlineLevel="2" x14ac:dyDescent="0.3">
      <c r="A88" s="209" t="s">
        <v>289</v>
      </c>
      <c r="B88" s="207">
        <v>1</v>
      </c>
      <c r="C88" s="207"/>
      <c r="D88" s="208"/>
      <c r="E88" s="210"/>
      <c r="F88" s="766" t="s">
        <v>438</v>
      </c>
      <c r="G88" s="236"/>
      <c r="H88" s="527"/>
      <c r="I88" s="237"/>
      <c r="J88" s="238"/>
      <c r="K88" s="239"/>
      <c r="L88" s="211">
        <f>J88*K88</f>
        <v>0</v>
      </c>
      <c r="M88" s="238"/>
      <c r="N88" s="239"/>
      <c r="O88" s="422">
        <f>M88*N88</f>
        <v>0</v>
      </c>
      <c r="P88" s="238"/>
      <c r="Q88" s="239"/>
      <c r="R88" s="422">
        <f>P88*Q88</f>
        <v>0</v>
      </c>
      <c r="S88" s="238"/>
      <c r="T88" s="239"/>
      <c r="U88" s="422">
        <f>S88*T88</f>
        <v>0</v>
      </c>
      <c r="V88" s="238"/>
      <c r="W88" s="239"/>
      <c r="X88" s="422">
        <f>V88*W88</f>
        <v>0</v>
      </c>
      <c r="Y88" s="211">
        <f>L88+O88+R88+U88+X88</f>
        <v>0</v>
      </c>
      <c r="Z88" s="461" t="str">
        <f t="shared" si="105"/>
        <v/>
      </c>
      <c r="AA88" s="238"/>
      <c r="AB88" s="239"/>
      <c r="AC88" s="211">
        <f>AA88*AB88</f>
        <v>0</v>
      </c>
      <c r="AD88" s="461" t="str">
        <f t="shared" si="106"/>
        <v/>
      </c>
      <c r="AE88" s="238"/>
      <c r="AF88" s="239"/>
      <c r="AG88" s="211">
        <f t="shared" ref="AG88:AG103" si="114">AE88*AF88</f>
        <v>0</v>
      </c>
      <c r="AH88" s="461" t="str">
        <f t="shared" si="107"/>
        <v/>
      </c>
      <c r="AI88" s="238"/>
      <c r="AJ88" s="239"/>
      <c r="AK88" s="211">
        <f>AI88*AJ88</f>
        <v>0</v>
      </c>
      <c r="AL88" s="461" t="str">
        <f t="shared" si="108"/>
        <v/>
      </c>
      <c r="AM88" s="238"/>
      <c r="AN88" s="239"/>
      <c r="AO88" s="211">
        <f>AM88*AN88</f>
        <v>0</v>
      </c>
      <c r="AP88" s="461" t="str">
        <f t="shared" si="109"/>
        <v/>
      </c>
      <c r="AQ88" s="238"/>
      <c r="AR88" s="239"/>
      <c r="AS88" s="211">
        <f>AQ88*AR88</f>
        <v>0</v>
      </c>
      <c r="AT88" s="240">
        <f t="shared" ref="AT88:AT103" si="115">AE88+AM88+AQ88</f>
        <v>0</v>
      </c>
      <c r="AU88" s="241">
        <f t="shared" ref="AU88:AU103" si="116">AF88+AN88+AR88</f>
        <v>0</v>
      </c>
      <c r="AV88" s="211">
        <f t="shared" ref="AV88:AV89" si="117">AG88+AO88+AS88</f>
        <v>0</v>
      </c>
      <c r="AW88" s="461" t="str">
        <f t="shared" si="110"/>
        <v/>
      </c>
      <c r="AY88" s="238"/>
      <c r="AZ88" s="239"/>
      <c r="BA88" s="211">
        <f>AY88*AZ88</f>
        <v>0</v>
      </c>
    </row>
    <row r="89" spans="1:53" ht="13" outlineLevel="2" x14ac:dyDescent="0.3">
      <c r="A89" s="209" t="s">
        <v>284</v>
      </c>
      <c r="B89" s="207">
        <v>1</v>
      </c>
      <c r="C89" s="207"/>
      <c r="D89" s="208"/>
      <c r="E89" s="210"/>
      <c r="F89" s="766" t="s">
        <v>439</v>
      </c>
      <c r="G89" s="235"/>
      <c r="H89" s="528"/>
      <c r="I89" s="237"/>
      <c r="J89" s="238"/>
      <c r="K89" s="239"/>
      <c r="L89" s="211">
        <f t="shared" ref="L89:L103" si="118">J89*K89</f>
        <v>0</v>
      </c>
      <c r="M89" s="238"/>
      <c r="N89" s="239"/>
      <c r="O89" s="422">
        <f t="shared" ref="O89:O103" si="119">M89*N89</f>
        <v>0</v>
      </c>
      <c r="P89" s="238"/>
      <c r="Q89" s="239"/>
      <c r="R89" s="422">
        <f t="shared" ref="R89:R103" si="120">P89*Q89</f>
        <v>0</v>
      </c>
      <c r="S89" s="238"/>
      <c r="T89" s="239"/>
      <c r="U89" s="422">
        <f t="shared" ref="U89:U103" si="121">S89*T89</f>
        <v>0</v>
      </c>
      <c r="V89" s="238"/>
      <c r="W89" s="239"/>
      <c r="X89" s="422">
        <f t="shared" ref="X89:X103" si="122">V89*W89</f>
        <v>0</v>
      </c>
      <c r="Y89" s="211">
        <f t="shared" ref="Y89:Y103" si="123">L89+O89+R89+U89+X89</f>
        <v>0</v>
      </c>
      <c r="Z89" s="461" t="str">
        <f t="shared" si="105"/>
        <v/>
      </c>
      <c r="AA89" s="238"/>
      <c r="AB89" s="239"/>
      <c r="AC89" s="211">
        <f t="shared" ref="AC89" si="124">AA89*AB89</f>
        <v>0</v>
      </c>
      <c r="AD89" s="461" t="str">
        <f t="shared" si="106"/>
        <v/>
      </c>
      <c r="AE89" s="238"/>
      <c r="AF89" s="239"/>
      <c r="AG89" s="211">
        <f t="shared" si="114"/>
        <v>0</v>
      </c>
      <c r="AH89" s="461" t="str">
        <f t="shared" si="107"/>
        <v/>
      </c>
      <c r="AI89" s="238"/>
      <c r="AJ89" s="239"/>
      <c r="AK89" s="211">
        <f t="shared" ref="AK89" si="125">AI89*AJ89</f>
        <v>0</v>
      </c>
      <c r="AL89" s="461" t="str">
        <f t="shared" si="108"/>
        <v/>
      </c>
      <c r="AM89" s="238"/>
      <c r="AN89" s="239"/>
      <c r="AO89" s="211">
        <f t="shared" ref="AO89" si="126">AM89*AN89</f>
        <v>0</v>
      </c>
      <c r="AP89" s="461" t="str">
        <f t="shared" si="109"/>
        <v/>
      </c>
      <c r="AQ89" s="238"/>
      <c r="AR89" s="239"/>
      <c r="AS89" s="211">
        <f t="shared" ref="AS89" si="127">AQ89*AR89</f>
        <v>0</v>
      </c>
      <c r="AT89" s="240">
        <f t="shared" si="115"/>
        <v>0</v>
      </c>
      <c r="AU89" s="241">
        <f t="shared" si="116"/>
        <v>0</v>
      </c>
      <c r="AV89" s="211">
        <f t="shared" si="117"/>
        <v>0</v>
      </c>
      <c r="AW89" s="461" t="str">
        <f t="shared" si="110"/>
        <v/>
      </c>
      <c r="AY89" s="238"/>
      <c r="AZ89" s="239"/>
      <c r="BA89" s="211">
        <f t="shared" ref="BA89:BA103" si="128">AY89*AZ89</f>
        <v>0</v>
      </c>
    </row>
    <row r="90" spans="1:53" ht="12.75" customHeight="1" outlineLevel="2" x14ac:dyDescent="0.3">
      <c r="A90" s="209" t="s">
        <v>284</v>
      </c>
      <c r="B90" s="207"/>
      <c r="C90" s="207"/>
      <c r="D90" s="208"/>
      <c r="E90" s="210"/>
      <c r="F90" s="766" t="s">
        <v>440</v>
      </c>
      <c r="G90" s="235"/>
      <c r="H90" s="528"/>
      <c r="I90" s="237"/>
      <c r="J90" s="238"/>
      <c r="K90" s="239"/>
      <c r="L90" s="211">
        <f t="shared" si="118"/>
        <v>0</v>
      </c>
      <c r="M90" s="238"/>
      <c r="N90" s="239"/>
      <c r="O90" s="422">
        <f t="shared" si="119"/>
        <v>0</v>
      </c>
      <c r="P90" s="238"/>
      <c r="Q90" s="239"/>
      <c r="R90" s="422">
        <f t="shared" si="120"/>
        <v>0</v>
      </c>
      <c r="S90" s="238"/>
      <c r="T90" s="239"/>
      <c r="U90" s="422">
        <f t="shared" si="121"/>
        <v>0</v>
      </c>
      <c r="V90" s="238"/>
      <c r="W90" s="239"/>
      <c r="X90" s="422">
        <f t="shared" si="122"/>
        <v>0</v>
      </c>
      <c r="Y90" s="211">
        <f t="shared" si="123"/>
        <v>0</v>
      </c>
      <c r="Z90" s="461" t="str">
        <f t="shared" si="105"/>
        <v/>
      </c>
      <c r="AA90" s="238"/>
      <c r="AB90" s="239"/>
      <c r="AC90" s="211">
        <f t="shared" ref="AC90" si="129">AA90*AB90</f>
        <v>0</v>
      </c>
      <c r="AD90" s="461" t="str">
        <f t="shared" si="106"/>
        <v/>
      </c>
      <c r="AE90" s="238"/>
      <c r="AF90" s="239"/>
      <c r="AG90" s="211">
        <f t="shared" si="114"/>
        <v>0</v>
      </c>
      <c r="AH90" s="461" t="str">
        <f t="shared" si="107"/>
        <v/>
      </c>
      <c r="AI90" s="238"/>
      <c r="AJ90" s="239"/>
      <c r="AK90" s="211">
        <f t="shared" ref="AK90" si="130">AI90*AJ90</f>
        <v>0</v>
      </c>
      <c r="AL90" s="461" t="str">
        <f t="shared" si="108"/>
        <v/>
      </c>
      <c r="AM90" s="238"/>
      <c r="AN90" s="239"/>
      <c r="AO90" s="211">
        <f t="shared" ref="AO90" si="131">AM90*AN90</f>
        <v>0</v>
      </c>
      <c r="AP90" s="461" t="str">
        <f t="shared" si="109"/>
        <v/>
      </c>
      <c r="AQ90" s="238"/>
      <c r="AR90" s="239"/>
      <c r="AS90" s="211">
        <f t="shared" ref="AS90" si="132">AQ90*AR90</f>
        <v>0</v>
      </c>
      <c r="AT90" s="240">
        <f t="shared" si="115"/>
        <v>0</v>
      </c>
      <c r="AU90" s="241">
        <f t="shared" si="116"/>
        <v>0</v>
      </c>
      <c r="AV90" s="211">
        <f t="shared" ref="AV90" si="133">AG90+AO90+AS90</f>
        <v>0</v>
      </c>
      <c r="AW90" s="461" t="str">
        <f t="shared" si="110"/>
        <v/>
      </c>
      <c r="AY90" s="238"/>
      <c r="AZ90" s="239"/>
      <c r="BA90" s="211">
        <f t="shared" si="128"/>
        <v>0</v>
      </c>
    </row>
    <row r="91" spans="1:53" ht="13" outlineLevel="2" x14ac:dyDescent="0.3">
      <c r="A91" s="209" t="s">
        <v>284</v>
      </c>
      <c r="B91" s="207">
        <v>1</v>
      </c>
      <c r="C91" s="207"/>
      <c r="D91" s="208"/>
      <c r="E91" s="210"/>
      <c r="F91" s="766" t="s">
        <v>441</v>
      </c>
      <c r="G91" s="235"/>
      <c r="H91" s="528"/>
      <c r="I91" s="237"/>
      <c r="J91" s="238"/>
      <c r="K91" s="239"/>
      <c r="L91" s="211">
        <f t="shared" si="118"/>
        <v>0</v>
      </c>
      <c r="M91" s="238"/>
      <c r="N91" s="239"/>
      <c r="O91" s="422">
        <f t="shared" si="119"/>
        <v>0</v>
      </c>
      <c r="P91" s="238"/>
      <c r="Q91" s="239"/>
      <c r="R91" s="422">
        <f t="shared" si="120"/>
        <v>0</v>
      </c>
      <c r="S91" s="238"/>
      <c r="T91" s="239"/>
      <c r="U91" s="422">
        <f t="shared" si="121"/>
        <v>0</v>
      </c>
      <c r="V91" s="238"/>
      <c r="W91" s="239"/>
      <c r="X91" s="422">
        <f t="shared" si="122"/>
        <v>0</v>
      </c>
      <c r="Y91" s="211">
        <f t="shared" si="123"/>
        <v>0</v>
      </c>
      <c r="Z91" s="461" t="str">
        <f t="shared" si="105"/>
        <v/>
      </c>
      <c r="AA91" s="238"/>
      <c r="AB91" s="239"/>
      <c r="AC91" s="211">
        <f t="shared" ref="AC91:AC103" si="134">AA91*AB91</f>
        <v>0</v>
      </c>
      <c r="AD91" s="461" t="str">
        <f t="shared" si="106"/>
        <v/>
      </c>
      <c r="AE91" s="238"/>
      <c r="AF91" s="239"/>
      <c r="AG91" s="211">
        <f t="shared" si="114"/>
        <v>0</v>
      </c>
      <c r="AH91" s="461" t="str">
        <f t="shared" si="107"/>
        <v/>
      </c>
      <c r="AI91" s="238"/>
      <c r="AJ91" s="239"/>
      <c r="AK91" s="211">
        <f t="shared" ref="AK91:AK103" si="135">AI91*AJ91</f>
        <v>0</v>
      </c>
      <c r="AL91" s="461" t="str">
        <f t="shared" si="108"/>
        <v/>
      </c>
      <c r="AM91" s="238"/>
      <c r="AN91" s="239"/>
      <c r="AO91" s="211">
        <f t="shared" ref="AO91:AO103" si="136">AM91*AN91</f>
        <v>0</v>
      </c>
      <c r="AP91" s="461" t="str">
        <f t="shared" si="109"/>
        <v/>
      </c>
      <c r="AQ91" s="238"/>
      <c r="AR91" s="239"/>
      <c r="AS91" s="211">
        <f t="shared" ref="AS91:AS103" si="137">AQ91*AR91</f>
        <v>0</v>
      </c>
      <c r="AT91" s="240">
        <f t="shared" si="115"/>
        <v>0</v>
      </c>
      <c r="AU91" s="241">
        <f t="shared" si="116"/>
        <v>0</v>
      </c>
      <c r="AV91" s="211">
        <f t="shared" ref="AV91:AV103" si="138">AG91+AO91+AS91</f>
        <v>0</v>
      </c>
      <c r="AW91" s="461" t="str">
        <f t="shared" si="110"/>
        <v/>
      </c>
      <c r="AY91" s="238"/>
      <c r="AZ91" s="239"/>
      <c r="BA91" s="211">
        <f t="shared" si="128"/>
        <v>0</v>
      </c>
    </row>
    <row r="92" spans="1:53" ht="13" outlineLevel="2" x14ac:dyDescent="0.3">
      <c r="A92" s="209" t="s">
        <v>284</v>
      </c>
      <c r="B92" s="207">
        <v>1</v>
      </c>
      <c r="C92" s="207"/>
      <c r="D92" s="208"/>
      <c r="E92" s="210"/>
      <c r="F92" s="766" t="s">
        <v>442</v>
      </c>
      <c r="G92" s="235"/>
      <c r="H92" s="528"/>
      <c r="I92" s="237"/>
      <c r="J92" s="238"/>
      <c r="K92" s="239"/>
      <c r="L92" s="211">
        <f t="shared" si="118"/>
        <v>0</v>
      </c>
      <c r="M92" s="238"/>
      <c r="N92" s="239"/>
      <c r="O92" s="422">
        <f t="shared" si="119"/>
        <v>0</v>
      </c>
      <c r="P92" s="238"/>
      <c r="Q92" s="239"/>
      <c r="R92" s="422">
        <f t="shared" si="120"/>
        <v>0</v>
      </c>
      <c r="S92" s="238"/>
      <c r="T92" s="239"/>
      <c r="U92" s="422">
        <f t="shared" si="121"/>
        <v>0</v>
      </c>
      <c r="V92" s="238"/>
      <c r="W92" s="239"/>
      <c r="X92" s="422">
        <f t="shared" si="122"/>
        <v>0</v>
      </c>
      <c r="Y92" s="211">
        <f t="shared" si="123"/>
        <v>0</v>
      </c>
      <c r="Z92" s="461" t="str">
        <f t="shared" si="105"/>
        <v/>
      </c>
      <c r="AA92" s="238"/>
      <c r="AB92" s="239"/>
      <c r="AC92" s="211">
        <f t="shared" si="134"/>
        <v>0</v>
      </c>
      <c r="AD92" s="461" t="str">
        <f t="shared" si="106"/>
        <v/>
      </c>
      <c r="AE92" s="238"/>
      <c r="AF92" s="239"/>
      <c r="AG92" s="211">
        <f t="shared" si="114"/>
        <v>0</v>
      </c>
      <c r="AH92" s="461" t="str">
        <f t="shared" si="107"/>
        <v/>
      </c>
      <c r="AI92" s="238"/>
      <c r="AJ92" s="239"/>
      <c r="AK92" s="211">
        <f t="shared" si="135"/>
        <v>0</v>
      </c>
      <c r="AL92" s="461" t="str">
        <f t="shared" si="108"/>
        <v/>
      </c>
      <c r="AM92" s="238"/>
      <c r="AN92" s="239"/>
      <c r="AO92" s="211">
        <f t="shared" si="136"/>
        <v>0</v>
      </c>
      <c r="AP92" s="461" t="str">
        <f t="shared" si="109"/>
        <v/>
      </c>
      <c r="AQ92" s="238"/>
      <c r="AR92" s="239"/>
      <c r="AS92" s="211">
        <f t="shared" si="137"/>
        <v>0</v>
      </c>
      <c r="AT92" s="240">
        <f t="shared" si="115"/>
        <v>0</v>
      </c>
      <c r="AU92" s="241">
        <f t="shared" si="116"/>
        <v>0</v>
      </c>
      <c r="AV92" s="211">
        <f t="shared" si="138"/>
        <v>0</v>
      </c>
      <c r="AW92" s="461" t="str">
        <f t="shared" si="110"/>
        <v/>
      </c>
      <c r="AY92" s="238"/>
      <c r="AZ92" s="239"/>
      <c r="BA92" s="211">
        <f t="shared" si="128"/>
        <v>0</v>
      </c>
    </row>
    <row r="93" spans="1:53" ht="13" outlineLevel="2" x14ac:dyDescent="0.3">
      <c r="A93" s="209" t="s">
        <v>289</v>
      </c>
      <c r="B93" s="207">
        <v>1</v>
      </c>
      <c r="C93" s="207"/>
      <c r="D93" s="208"/>
      <c r="E93" s="210"/>
      <c r="F93" s="766" t="s">
        <v>384</v>
      </c>
      <c r="G93" s="235"/>
      <c r="H93" s="528"/>
      <c r="I93" s="237"/>
      <c r="J93" s="238"/>
      <c r="K93" s="239"/>
      <c r="L93" s="211">
        <f t="shared" si="118"/>
        <v>0</v>
      </c>
      <c r="M93" s="238"/>
      <c r="N93" s="239"/>
      <c r="O93" s="422">
        <f t="shared" si="119"/>
        <v>0</v>
      </c>
      <c r="P93" s="238"/>
      <c r="Q93" s="239"/>
      <c r="R93" s="422">
        <f t="shared" si="120"/>
        <v>0</v>
      </c>
      <c r="S93" s="238"/>
      <c r="T93" s="239"/>
      <c r="U93" s="422">
        <f t="shared" si="121"/>
        <v>0</v>
      </c>
      <c r="V93" s="238"/>
      <c r="W93" s="239"/>
      <c r="X93" s="422">
        <f t="shared" si="122"/>
        <v>0</v>
      </c>
      <c r="Y93" s="211">
        <f t="shared" si="123"/>
        <v>0</v>
      </c>
      <c r="Z93" s="461" t="str">
        <f t="shared" si="105"/>
        <v/>
      </c>
      <c r="AA93" s="238"/>
      <c r="AB93" s="239"/>
      <c r="AC93" s="211">
        <f t="shared" si="134"/>
        <v>0</v>
      </c>
      <c r="AD93" s="461" t="str">
        <f t="shared" si="106"/>
        <v/>
      </c>
      <c r="AE93" s="238"/>
      <c r="AF93" s="239"/>
      <c r="AG93" s="211">
        <f t="shared" si="114"/>
        <v>0</v>
      </c>
      <c r="AH93" s="461" t="str">
        <f t="shared" si="107"/>
        <v/>
      </c>
      <c r="AI93" s="238"/>
      <c r="AJ93" s="239"/>
      <c r="AK93" s="211">
        <f t="shared" si="135"/>
        <v>0</v>
      </c>
      <c r="AL93" s="461" t="str">
        <f t="shared" si="108"/>
        <v/>
      </c>
      <c r="AM93" s="238"/>
      <c r="AN93" s="239"/>
      <c r="AO93" s="211">
        <f t="shared" si="136"/>
        <v>0</v>
      </c>
      <c r="AP93" s="461" t="str">
        <f t="shared" si="109"/>
        <v/>
      </c>
      <c r="AQ93" s="238"/>
      <c r="AR93" s="239"/>
      <c r="AS93" s="211">
        <f t="shared" si="137"/>
        <v>0</v>
      </c>
      <c r="AT93" s="240">
        <f t="shared" si="115"/>
        <v>0</v>
      </c>
      <c r="AU93" s="241">
        <f t="shared" si="116"/>
        <v>0</v>
      </c>
      <c r="AV93" s="211">
        <f t="shared" si="138"/>
        <v>0</v>
      </c>
      <c r="AW93" s="461" t="str">
        <f t="shared" si="110"/>
        <v/>
      </c>
      <c r="AY93" s="238"/>
      <c r="AZ93" s="239"/>
      <c r="BA93" s="211">
        <f t="shared" si="128"/>
        <v>0</v>
      </c>
    </row>
    <row r="94" spans="1:53" ht="13" outlineLevel="2" x14ac:dyDescent="0.3">
      <c r="A94" s="209" t="s">
        <v>289</v>
      </c>
      <c r="B94" s="207">
        <v>1</v>
      </c>
      <c r="C94" s="207"/>
      <c r="D94" s="208"/>
      <c r="E94" s="210"/>
      <c r="F94" s="766" t="s">
        <v>443</v>
      </c>
      <c r="G94" s="235"/>
      <c r="H94" s="528"/>
      <c r="I94" s="327"/>
      <c r="J94" s="238"/>
      <c r="K94" s="239"/>
      <c r="L94" s="211">
        <f t="shared" si="118"/>
        <v>0</v>
      </c>
      <c r="M94" s="238"/>
      <c r="N94" s="239"/>
      <c r="O94" s="422">
        <f t="shared" si="119"/>
        <v>0</v>
      </c>
      <c r="P94" s="238"/>
      <c r="Q94" s="239"/>
      <c r="R94" s="422">
        <f t="shared" si="120"/>
        <v>0</v>
      </c>
      <c r="S94" s="238"/>
      <c r="T94" s="239"/>
      <c r="U94" s="422">
        <f t="shared" si="121"/>
        <v>0</v>
      </c>
      <c r="V94" s="238"/>
      <c r="W94" s="239"/>
      <c r="X94" s="422">
        <f t="shared" si="122"/>
        <v>0</v>
      </c>
      <c r="Y94" s="211">
        <f t="shared" si="123"/>
        <v>0</v>
      </c>
      <c r="Z94" s="461" t="str">
        <f t="shared" si="105"/>
        <v/>
      </c>
      <c r="AA94" s="238"/>
      <c r="AB94" s="239"/>
      <c r="AC94" s="211">
        <f t="shared" si="134"/>
        <v>0</v>
      </c>
      <c r="AD94" s="461" t="str">
        <f t="shared" si="106"/>
        <v/>
      </c>
      <c r="AE94" s="238"/>
      <c r="AF94" s="239"/>
      <c r="AG94" s="211">
        <f t="shared" si="114"/>
        <v>0</v>
      </c>
      <c r="AH94" s="461" t="str">
        <f t="shared" si="107"/>
        <v/>
      </c>
      <c r="AI94" s="238"/>
      <c r="AJ94" s="239"/>
      <c r="AK94" s="211">
        <f t="shared" si="135"/>
        <v>0</v>
      </c>
      <c r="AL94" s="461" t="str">
        <f t="shared" si="108"/>
        <v/>
      </c>
      <c r="AM94" s="238"/>
      <c r="AN94" s="239"/>
      <c r="AO94" s="211">
        <f t="shared" si="136"/>
        <v>0</v>
      </c>
      <c r="AP94" s="461" t="str">
        <f t="shared" si="109"/>
        <v/>
      </c>
      <c r="AQ94" s="238"/>
      <c r="AR94" s="239"/>
      <c r="AS94" s="211">
        <f t="shared" si="137"/>
        <v>0</v>
      </c>
      <c r="AT94" s="240">
        <f t="shared" si="115"/>
        <v>0</v>
      </c>
      <c r="AU94" s="241">
        <f t="shared" si="116"/>
        <v>0</v>
      </c>
      <c r="AV94" s="211">
        <f t="shared" si="138"/>
        <v>0</v>
      </c>
      <c r="AW94" s="461" t="str">
        <f t="shared" si="110"/>
        <v/>
      </c>
      <c r="AY94" s="238"/>
      <c r="AZ94" s="239"/>
      <c r="BA94" s="211">
        <f t="shared" si="128"/>
        <v>0</v>
      </c>
    </row>
    <row r="95" spans="1:53" ht="13" outlineLevel="2" x14ac:dyDescent="0.3">
      <c r="A95" s="209" t="s">
        <v>289</v>
      </c>
      <c r="B95" s="207">
        <v>1</v>
      </c>
      <c r="C95" s="207"/>
      <c r="D95" s="208"/>
      <c r="E95" s="210"/>
      <c r="F95" s="766" t="s">
        <v>444</v>
      </c>
      <c r="G95" s="235"/>
      <c r="H95" s="528"/>
      <c r="I95" s="237"/>
      <c r="J95" s="238"/>
      <c r="K95" s="239"/>
      <c r="L95" s="211">
        <f t="shared" si="118"/>
        <v>0</v>
      </c>
      <c r="M95" s="238"/>
      <c r="N95" s="239"/>
      <c r="O95" s="422">
        <f t="shared" si="119"/>
        <v>0</v>
      </c>
      <c r="P95" s="238"/>
      <c r="Q95" s="239"/>
      <c r="R95" s="422">
        <f t="shared" si="120"/>
        <v>0</v>
      </c>
      <c r="S95" s="238"/>
      <c r="T95" s="239"/>
      <c r="U95" s="422">
        <f t="shared" si="121"/>
        <v>0</v>
      </c>
      <c r="V95" s="238"/>
      <c r="W95" s="239"/>
      <c r="X95" s="422">
        <f t="shared" si="122"/>
        <v>0</v>
      </c>
      <c r="Y95" s="211">
        <f t="shared" si="123"/>
        <v>0</v>
      </c>
      <c r="Z95" s="461" t="str">
        <f t="shared" si="105"/>
        <v/>
      </c>
      <c r="AA95" s="238"/>
      <c r="AB95" s="239"/>
      <c r="AC95" s="211">
        <f t="shared" si="134"/>
        <v>0</v>
      </c>
      <c r="AD95" s="461" t="str">
        <f t="shared" si="106"/>
        <v/>
      </c>
      <c r="AE95" s="238"/>
      <c r="AF95" s="239"/>
      <c r="AG95" s="211">
        <f t="shared" si="114"/>
        <v>0</v>
      </c>
      <c r="AH95" s="461" t="str">
        <f t="shared" si="107"/>
        <v/>
      </c>
      <c r="AI95" s="238"/>
      <c r="AJ95" s="239"/>
      <c r="AK95" s="211">
        <f t="shared" si="135"/>
        <v>0</v>
      </c>
      <c r="AL95" s="461" t="str">
        <f t="shared" si="108"/>
        <v/>
      </c>
      <c r="AM95" s="238"/>
      <c r="AN95" s="239"/>
      <c r="AO95" s="211">
        <f t="shared" si="136"/>
        <v>0</v>
      </c>
      <c r="AP95" s="461" t="str">
        <f t="shared" si="109"/>
        <v/>
      </c>
      <c r="AQ95" s="238"/>
      <c r="AR95" s="239"/>
      <c r="AS95" s="211">
        <f t="shared" si="137"/>
        <v>0</v>
      </c>
      <c r="AT95" s="240">
        <f t="shared" si="115"/>
        <v>0</v>
      </c>
      <c r="AU95" s="241">
        <f t="shared" si="116"/>
        <v>0</v>
      </c>
      <c r="AV95" s="211">
        <f t="shared" si="138"/>
        <v>0</v>
      </c>
      <c r="AW95" s="461" t="str">
        <f t="shared" si="110"/>
        <v/>
      </c>
      <c r="AY95" s="238"/>
      <c r="AZ95" s="239"/>
      <c r="BA95" s="211">
        <f t="shared" si="128"/>
        <v>0</v>
      </c>
    </row>
    <row r="96" spans="1:53" ht="13" outlineLevel="2" x14ac:dyDescent="0.3">
      <c r="A96" s="209" t="s">
        <v>289</v>
      </c>
      <c r="B96" s="207">
        <v>1</v>
      </c>
      <c r="C96" s="207"/>
      <c r="D96" s="208"/>
      <c r="E96" s="210"/>
      <c r="F96" s="235" t="s">
        <v>445</v>
      </c>
      <c r="G96" s="235"/>
      <c r="H96" s="528"/>
      <c r="I96" s="237"/>
      <c r="J96" s="238"/>
      <c r="K96" s="239"/>
      <c r="L96" s="211">
        <f t="shared" si="118"/>
        <v>0</v>
      </c>
      <c r="M96" s="238"/>
      <c r="N96" s="239"/>
      <c r="O96" s="422">
        <f t="shared" si="119"/>
        <v>0</v>
      </c>
      <c r="P96" s="238"/>
      <c r="Q96" s="239"/>
      <c r="R96" s="422">
        <f t="shared" si="120"/>
        <v>0</v>
      </c>
      <c r="S96" s="238"/>
      <c r="T96" s="239"/>
      <c r="U96" s="422">
        <f t="shared" si="121"/>
        <v>0</v>
      </c>
      <c r="V96" s="238"/>
      <c r="W96" s="239"/>
      <c r="X96" s="422">
        <f t="shared" si="122"/>
        <v>0</v>
      </c>
      <c r="Y96" s="211">
        <f t="shared" si="123"/>
        <v>0</v>
      </c>
      <c r="Z96" s="461" t="str">
        <f t="shared" si="105"/>
        <v/>
      </c>
      <c r="AA96" s="238"/>
      <c r="AB96" s="239"/>
      <c r="AC96" s="211">
        <f t="shared" si="134"/>
        <v>0</v>
      </c>
      <c r="AD96" s="461" t="str">
        <f t="shared" si="106"/>
        <v/>
      </c>
      <c r="AE96" s="238"/>
      <c r="AF96" s="239"/>
      <c r="AG96" s="211">
        <f t="shared" si="114"/>
        <v>0</v>
      </c>
      <c r="AH96" s="461" t="str">
        <f t="shared" si="107"/>
        <v/>
      </c>
      <c r="AI96" s="238"/>
      <c r="AJ96" s="239"/>
      <c r="AK96" s="211">
        <f t="shared" si="135"/>
        <v>0</v>
      </c>
      <c r="AL96" s="461" t="str">
        <f t="shared" si="108"/>
        <v/>
      </c>
      <c r="AM96" s="238"/>
      <c r="AN96" s="239"/>
      <c r="AO96" s="211">
        <f t="shared" si="136"/>
        <v>0</v>
      </c>
      <c r="AP96" s="461" t="str">
        <f t="shared" si="109"/>
        <v/>
      </c>
      <c r="AQ96" s="238"/>
      <c r="AR96" s="239"/>
      <c r="AS96" s="211">
        <f t="shared" si="137"/>
        <v>0</v>
      </c>
      <c r="AT96" s="240">
        <f t="shared" si="115"/>
        <v>0</v>
      </c>
      <c r="AU96" s="241">
        <f t="shared" si="116"/>
        <v>0</v>
      </c>
      <c r="AV96" s="211">
        <f t="shared" si="138"/>
        <v>0</v>
      </c>
      <c r="AW96" s="461" t="str">
        <f t="shared" si="110"/>
        <v/>
      </c>
      <c r="AY96" s="238"/>
      <c r="AZ96" s="239"/>
      <c r="BA96" s="211">
        <f t="shared" si="128"/>
        <v>0</v>
      </c>
    </row>
    <row r="97" spans="1:53" ht="13" outlineLevel="2" x14ac:dyDescent="0.3">
      <c r="A97" s="209" t="s">
        <v>289</v>
      </c>
      <c r="B97" s="207">
        <v>1</v>
      </c>
      <c r="C97" s="207"/>
      <c r="D97" s="208"/>
      <c r="E97" s="210"/>
      <c r="F97" s="235" t="s">
        <v>445</v>
      </c>
      <c r="G97" s="235"/>
      <c r="H97" s="528"/>
      <c r="I97" s="237"/>
      <c r="J97" s="238"/>
      <c r="K97" s="239"/>
      <c r="L97" s="211">
        <f t="shared" si="118"/>
        <v>0</v>
      </c>
      <c r="M97" s="238"/>
      <c r="N97" s="239"/>
      <c r="O97" s="422">
        <f t="shared" si="119"/>
        <v>0</v>
      </c>
      <c r="P97" s="238"/>
      <c r="Q97" s="239"/>
      <c r="R97" s="422">
        <f t="shared" si="120"/>
        <v>0</v>
      </c>
      <c r="S97" s="238"/>
      <c r="T97" s="239"/>
      <c r="U97" s="422">
        <f t="shared" si="121"/>
        <v>0</v>
      </c>
      <c r="V97" s="238"/>
      <c r="W97" s="239"/>
      <c r="X97" s="422">
        <f t="shared" si="122"/>
        <v>0</v>
      </c>
      <c r="Y97" s="211">
        <f t="shared" si="123"/>
        <v>0</v>
      </c>
      <c r="Z97" s="461" t="str">
        <f t="shared" si="105"/>
        <v/>
      </c>
      <c r="AA97" s="238"/>
      <c r="AB97" s="239"/>
      <c r="AC97" s="211">
        <f t="shared" si="134"/>
        <v>0</v>
      </c>
      <c r="AD97" s="461" t="str">
        <f t="shared" si="106"/>
        <v/>
      </c>
      <c r="AE97" s="238"/>
      <c r="AF97" s="239"/>
      <c r="AG97" s="211">
        <f t="shared" si="114"/>
        <v>0</v>
      </c>
      <c r="AH97" s="461" t="str">
        <f t="shared" si="107"/>
        <v/>
      </c>
      <c r="AI97" s="238"/>
      <c r="AJ97" s="239"/>
      <c r="AK97" s="211">
        <f t="shared" si="135"/>
        <v>0</v>
      </c>
      <c r="AL97" s="461" t="str">
        <f t="shared" si="108"/>
        <v/>
      </c>
      <c r="AM97" s="238"/>
      <c r="AN97" s="239"/>
      <c r="AO97" s="211">
        <f t="shared" si="136"/>
        <v>0</v>
      </c>
      <c r="AP97" s="461" t="str">
        <f t="shared" si="109"/>
        <v/>
      </c>
      <c r="AQ97" s="238"/>
      <c r="AR97" s="239"/>
      <c r="AS97" s="211">
        <f t="shared" si="137"/>
        <v>0</v>
      </c>
      <c r="AT97" s="240">
        <f t="shared" si="115"/>
        <v>0</v>
      </c>
      <c r="AU97" s="241">
        <f t="shared" si="116"/>
        <v>0</v>
      </c>
      <c r="AV97" s="211">
        <f t="shared" si="138"/>
        <v>0</v>
      </c>
      <c r="AW97" s="461" t="str">
        <f t="shared" si="110"/>
        <v/>
      </c>
      <c r="AY97" s="238"/>
      <c r="AZ97" s="239"/>
      <c r="BA97" s="211">
        <f t="shared" si="128"/>
        <v>0</v>
      </c>
    </row>
    <row r="98" spans="1:53" ht="13" outlineLevel="2" x14ac:dyDescent="0.3">
      <c r="A98" s="209" t="s">
        <v>289</v>
      </c>
      <c r="B98" s="207">
        <v>1</v>
      </c>
      <c r="C98" s="207"/>
      <c r="D98" s="208"/>
      <c r="E98" s="210"/>
      <c r="F98" s="235" t="s">
        <v>445</v>
      </c>
      <c r="G98" s="235"/>
      <c r="H98" s="528"/>
      <c r="I98" s="237"/>
      <c r="J98" s="238"/>
      <c r="K98" s="239"/>
      <c r="L98" s="211">
        <f t="shared" si="118"/>
        <v>0</v>
      </c>
      <c r="M98" s="238"/>
      <c r="N98" s="239"/>
      <c r="O98" s="422">
        <f t="shared" si="119"/>
        <v>0</v>
      </c>
      <c r="P98" s="238"/>
      <c r="Q98" s="239"/>
      <c r="R98" s="422">
        <f t="shared" si="120"/>
        <v>0</v>
      </c>
      <c r="S98" s="238"/>
      <c r="T98" s="239"/>
      <c r="U98" s="422">
        <f t="shared" si="121"/>
        <v>0</v>
      </c>
      <c r="V98" s="238"/>
      <c r="W98" s="239"/>
      <c r="X98" s="422">
        <f t="shared" si="122"/>
        <v>0</v>
      </c>
      <c r="Y98" s="211">
        <f t="shared" si="123"/>
        <v>0</v>
      </c>
      <c r="Z98" s="461" t="str">
        <f t="shared" si="105"/>
        <v/>
      </c>
      <c r="AA98" s="238"/>
      <c r="AB98" s="239"/>
      <c r="AC98" s="211">
        <f t="shared" si="134"/>
        <v>0</v>
      </c>
      <c r="AD98" s="461" t="str">
        <f t="shared" si="106"/>
        <v/>
      </c>
      <c r="AE98" s="238"/>
      <c r="AF98" s="239"/>
      <c r="AG98" s="211">
        <f t="shared" si="114"/>
        <v>0</v>
      </c>
      <c r="AH98" s="461" t="str">
        <f t="shared" si="107"/>
        <v/>
      </c>
      <c r="AI98" s="238"/>
      <c r="AJ98" s="239"/>
      <c r="AK98" s="211">
        <f t="shared" si="135"/>
        <v>0</v>
      </c>
      <c r="AL98" s="461" t="str">
        <f t="shared" si="108"/>
        <v/>
      </c>
      <c r="AM98" s="238"/>
      <c r="AN98" s="239"/>
      <c r="AO98" s="211">
        <f t="shared" si="136"/>
        <v>0</v>
      </c>
      <c r="AP98" s="461" t="str">
        <f t="shared" si="109"/>
        <v/>
      </c>
      <c r="AQ98" s="238"/>
      <c r="AR98" s="239"/>
      <c r="AS98" s="211">
        <f t="shared" si="137"/>
        <v>0</v>
      </c>
      <c r="AT98" s="240">
        <f t="shared" si="115"/>
        <v>0</v>
      </c>
      <c r="AU98" s="241">
        <f t="shared" si="116"/>
        <v>0</v>
      </c>
      <c r="AV98" s="211">
        <f t="shared" si="138"/>
        <v>0</v>
      </c>
      <c r="AW98" s="461" t="str">
        <f t="shared" si="110"/>
        <v/>
      </c>
      <c r="AY98" s="238"/>
      <c r="AZ98" s="239"/>
      <c r="BA98" s="211">
        <f t="shared" si="128"/>
        <v>0</v>
      </c>
    </row>
    <row r="99" spans="1:53" ht="13" outlineLevel="2" x14ac:dyDescent="0.3">
      <c r="A99" s="209" t="s">
        <v>289</v>
      </c>
      <c r="B99" s="207">
        <v>1</v>
      </c>
      <c r="C99" s="207"/>
      <c r="D99" s="208"/>
      <c r="E99" s="210"/>
      <c r="F99" s="235" t="s">
        <v>445</v>
      </c>
      <c r="G99" s="235"/>
      <c r="H99" s="528"/>
      <c r="I99" s="237"/>
      <c r="J99" s="238"/>
      <c r="K99" s="239"/>
      <c r="L99" s="211">
        <f t="shared" si="118"/>
        <v>0</v>
      </c>
      <c r="M99" s="238"/>
      <c r="N99" s="239"/>
      <c r="O99" s="422">
        <f t="shared" si="119"/>
        <v>0</v>
      </c>
      <c r="P99" s="238"/>
      <c r="Q99" s="239"/>
      <c r="R99" s="422">
        <f t="shared" si="120"/>
        <v>0</v>
      </c>
      <c r="S99" s="238"/>
      <c r="T99" s="239"/>
      <c r="U99" s="422">
        <f t="shared" si="121"/>
        <v>0</v>
      </c>
      <c r="V99" s="238"/>
      <c r="W99" s="239"/>
      <c r="X99" s="422">
        <f t="shared" si="122"/>
        <v>0</v>
      </c>
      <c r="Y99" s="211">
        <f t="shared" si="123"/>
        <v>0</v>
      </c>
      <c r="Z99" s="461" t="str">
        <f t="shared" si="105"/>
        <v/>
      </c>
      <c r="AA99" s="238"/>
      <c r="AB99" s="239"/>
      <c r="AC99" s="211">
        <f t="shared" si="134"/>
        <v>0</v>
      </c>
      <c r="AD99" s="461" t="str">
        <f t="shared" si="106"/>
        <v/>
      </c>
      <c r="AE99" s="238"/>
      <c r="AF99" s="239"/>
      <c r="AG99" s="211">
        <f t="shared" si="114"/>
        <v>0</v>
      </c>
      <c r="AH99" s="461" t="str">
        <f t="shared" si="107"/>
        <v/>
      </c>
      <c r="AI99" s="238"/>
      <c r="AJ99" s="239"/>
      <c r="AK99" s="211">
        <f t="shared" si="135"/>
        <v>0</v>
      </c>
      <c r="AL99" s="461" t="str">
        <f t="shared" si="108"/>
        <v/>
      </c>
      <c r="AM99" s="238"/>
      <c r="AN99" s="239"/>
      <c r="AO99" s="211">
        <f t="shared" si="136"/>
        <v>0</v>
      </c>
      <c r="AP99" s="461" t="str">
        <f t="shared" si="109"/>
        <v/>
      </c>
      <c r="AQ99" s="238"/>
      <c r="AR99" s="239"/>
      <c r="AS99" s="211">
        <f t="shared" si="137"/>
        <v>0</v>
      </c>
      <c r="AT99" s="240">
        <f t="shared" si="115"/>
        <v>0</v>
      </c>
      <c r="AU99" s="241">
        <f t="shared" si="116"/>
        <v>0</v>
      </c>
      <c r="AV99" s="211">
        <f t="shared" si="138"/>
        <v>0</v>
      </c>
      <c r="AW99" s="461" t="str">
        <f t="shared" si="110"/>
        <v/>
      </c>
      <c r="AY99" s="238"/>
      <c r="AZ99" s="239"/>
      <c r="BA99" s="211">
        <f t="shared" si="128"/>
        <v>0</v>
      </c>
    </row>
    <row r="100" spans="1:53" ht="13" outlineLevel="2" x14ac:dyDescent="0.3">
      <c r="A100" s="209" t="s">
        <v>289</v>
      </c>
      <c r="B100" s="207">
        <v>1</v>
      </c>
      <c r="C100" s="207"/>
      <c r="D100" s="208"/>
      <c r="E100" s="210"/>
      <c r="F100" s="235" t="s">
        <v>445</v>
      </c>
      <c r="G100" s="235"/>
      <c r="H100" s="528"/>
      <c r="I100" s="237"/>
      <c r="J100" s="238"/>
      <c r="K100" s="239"/>
      <c r="L100" s="211">
        <f t="shared" si="118"/>
        <v>0</v>
      </c>
      <c r="M100" s="238"/>
      <c r="N100" s="239"/>
      <c r="O100" s="422">
        <f t="shared" si="119"/>
        <v>0</v>
      </c>
      <c r="P100" s="238"/>
      <c r="Q100" s="239"/>
      <c r="R100" s="422">
        <f t="shared" si="120"/>
        <v>0</v>
      </c>
      <c r="S100" s="238"/>
      <c r="T100" s="239"/>
      <c r="U100" s="422">
        <f t="shared" si="121"/>
        <v>0</v>
      </c>
      <c r="V100" s="238"/>
      <c r="W100" s="239"/>
      <c r="X100" s="422">
        <f t="shared" si="122"/>
        <v>0</v>
      </c>
      <c r="Y100" s="211">
        <f t="shared" si="123"/>
        <v>0</v>
      </c>
      <c r="Z100" s="461" t="str">
        <f t="shared" si="105"/>
        <v/>
      </c>
      <c r="AA100" s="238"/>
      <c r="AB100" s="239"/>
      <c r="AC100" s="211">
        <f t="shared" si="134"/>
        <v>0</v>
      </c>
      <c r="AD100" s="461" t="str">
        <f t="shared" si="106"/>
        <v/>
      </c>
      <c r="AE100" s="238"/>
      <c r="AF100" s="239"/>
      <c r="AG100" s="211">
        <f t="shared" si="114"/>
        <v>0</v>
      </c>
      <c r="AH100" s="461" t="str">
        <f t="shared" si="107"/>
        <v/>
      </c>
      <c r="AI100" s="238"/>
      <c r="AJ100" s="239"/>
      <c r="AK100" s="211">
        <f t="shared" si="135"/>
        <v>0</v>
      </c>
      <c r="AL100" s="461" t="str">
        <f t="shared" si="108"/>
        <v/>
      </c>
      <c r="AM100" s="238"/>
      <c r="AN100" s="239"/>
      <c r="AO100" s="211">
        <f t="shared" si="136"/>
        <v>0</v>
      </c>
      <c r="AP100" s="461" t="str">
        <f t="shared" si="109"/>
        <v/>
      </c>
      <c r="AQ100" s="238"/>
      <c r="AR100" s="239"/>
      <c r="AS100" s="211">
        <f t="shared" si="137"/>
        <v>0</v>
      </c>
      <c r="AT100" s="240">
        <f t="shared" si="115"/>
        <v>0</v>
      </c>
      <c r="AU100" s="241">
        <f t="shared" si="116"/>
        <v>0</v>
      </c>
      <c r="AV100" s="211">
        <f t="shared" si="138"/>
        <v>0</v>
      </c>
      <c r="AW100" s="461" t="str">
        <f t="shared" si="110"/>
        <v/>
      </c>
      <c r="AY100" s="238"/>
      <c r="AZ100" s="239"/>
      <c r="BA100" s="211">
        <f t="shared" si="128"/>
        <v>0</v>
      </c>
    </row>
    <row r="101" spans="1:53" ht="13" outlineLevel="2" x14ac:dyDescent="0.3">
      <c r="A101" s="209" t="s">
        <v>289</v>
      </c>
      <c r="B101" s="207">
        <v>1</v>
      </c>
      <c r="C101" s="207"/>
      <c r="D101" s="208"/>
      <c r="E101" s="210"/>
      <c r="F101" s="235" t="s">
        <v>445</v>
      </c>
      <c r="G101" s="235"/>
      <c r="H101" s="528"/>
      <c r="I101" s="237"/>
      <c r="J101" s="238"/>
      <c r="K101" s="239"/>
      <c r="L101" s="211">
        <f t="shared" si="118"/>
        <v>0</v>
      </c>
      <c r="M101" s="238"/>
      <c r="N101" s="239"/>
      <c r="O101" s="422">
        <f t="shared" si="119"/>
        <v>0</v>
      </c>
      <c r="P101" s="238"/>
      <c r="Q101" s="239"/>
      <c r="R101" s="422">
        <f t="shared" si="120"/>
        <v>0</v>
      </c>
      <c r="S101" s="238"/>
      <c r="T101" s="239"/>
      <c r="U101" s="422">
        <f t="shared" si="121"/>
        <v>0</v>
      </c>
      <c r="V101" s="238"/>
      <c r="W101" s="239"/>
      <c r="X101" s="422">
        <f t="shared" si="122"/>
        <v>0</v>
      </c>
      <c r="Y101" s="211">
        <f t="shared" si="123"/>
        <v>0</v>
      </c>
      <c r="Z101" s="461" t="str">
        <f t="shared" si="105"/>
        <v/>
      </c>
      <c r="AA101" s="238"/>
      <c r="AB101" s="239"/>
      <c r="AC101" s="211">
        <f t="shared" si="134"/>
        <v>0</v>
      </c>
      <c r="AD101" s="461" t="str">
        <f t="shared" si="106"/>
        <v/>
      </c>
      <c r="AE101" s="238"/>
      <c r="AF101" s="239"/>
      <c r="AG101" s="211">
        <f t="shared" si="114"/>
        <v>0</v>
      </c>
      <c r="AH101" s="461" t="str">
        <f t="shared" si="107"/>
        <v/>
      </c>
      <c r="AI101" s="238"/>
      <c r="AJ101" s="239"/>
      <c r="AK101" s="211">
        <f t="shared" si="135"/>
        <v>0</v>
      </c>
      <c r="AL101" s="461" t="str">
        <f t="shared" si="108"/>
        <v/>
      </c>
      <c r="AM101" s="238"/>
      <c r="AN101" s="239"/>
      <c r="AO101" s="211">
        <f t="shared" si="136"/>
        <v>0</v>
      </c>
      <c r="AP101" s="461" t="str">
        <f t="shared" si="109"/>
        <v/>
      </c>
      <c r="AQ101" s="238"/>
      <c r="AR101" s="239"/>
      <c r="AS101" s="211">
        <f t="shared" si="137"/>
        <v>0</v>
      </c>
      <c r="AT101" s="240">
        <f t="shared" si="115"/>
        <v>0</v>
      </c>
      <c r="AU101" s="241">
        <f t="shared" si="116"/>
        <v>0</v>
      </c>
      <c r="AV101" s="211">
        <f t="shared" si="138"/>
        <v>0</v>
      </c>
      <c r="AW101" s="461" t="str">
        <f t="shared" si="110"/>
        <v/>
      </c>
      <c r="AY101" s="238"/>
      <c r="AZ101" s="239"/>
      <c r="BA101" s="211">
        <f t="shared" si="128"/>
        <v>0</v>
      </c>
    </row>
    <row r="102" spans="1:53" ht="13" outlineLevel="2" x14ac:dyDescent="0.3">
      <c r="A102" s="209" t="s">
        <v>289</v>
      </c>
      <c r="B102" s="207">
        <v>1</v>
      </c>
      <c r="C102" s="207"/>
      <c r="D102" s="208"/>
      <c r="E102" s="210"/>
      <c r="F102" s="235" t="s">
        <v>445</v>
      </c>
      <c r="G102" s="235"/>
      <c r="H102" s="528"/>
      <c r="I102" s="237"/>
      <c r="J102" s="238"/>
      <c r="K102" s="239"/>
      <c r="L102" s="211">
        <f t="shared" si="118"/>
        <v>0</v>
      </c>
      <c r="M102" s="238"/>
      <c r="N102" s="239"/>
      <c r="O102" s="422">
        <f t="shared" si="119"/>
        <v>0</v>
      </c>
      <c r="P102" s="238"/>
      <c r="Q102" s="239"/>
      <c r="R102" s="422">
        <f t="shared" si="120"/>
        <v>0</v>
      </c>
      <c r="S102" s="238"/>
      <c r="T102" s="239"/>
      <c r="U102" s="422">
        <f t="shared" si="121"/>
        <v>0</v>
      </c>
      <c r="V102" s="238"/>
      <c r="W102" s="239"/>
      <c r="X102" s="422">
        <f t="shared" si="122"/>
        <v>0</v>
      </c>
      <c r="Y102" s="211">
        <f t="shared" si="123"/>
        <v>0</v>
      </c>
      <c r="Z102" s="461" t="str">
        <f t="shared" si="105"/>
        <v/>
      </c>
      <c r="AA102" s="238"/>
      <c r="AB102" s="239"/>
      <c r="AC102" s="211">
        <f t="shared" si="134"/>
        <v>0</v>
      </c>
      <c r="AD102" s="461" t="str">
        <f t="shared" si="106"/>
        <v/>
      </c>
      <c r="AE102" s="238"/>
      <c r="AF102" s="239"/>
      <c r="AG102" s="211">
        <f t="shared" si="114"/>
        <v>0</v>
      </c>
      <c r="AH102" s="461" t="str">
        <f t="shared" si="107"/>
        <v/>
      </c>
      <c r="AI102" s="238"/>
      <c r="AJ102" s="239"/>
      <c r="AK102" s="211">
        <f t="shared" si="135"/>
        <v>0</v>
      </c>
      <c r="AL102" s="461" t="str">
        <f t="shared" si="108"/>
        <v/>
      </c>
      <c r="AM102" s="238"/>
      <c r="AN102" s="239"/>
      <c r="AO102" s="211">
        <f t="shared" si="136"/>
        <v>0</v>
      </c>
      <c r="AP102" s="461" t="str">
        <f t="shared" si="109"/>
        <v/>
      </c>
      <c r="AQ102" s="238"/>
      <c r="AR102" s="239"/>
      <c r="AS102" s="211">
        <f t="shared" si="137"/>
        <v>0</v>
      </c>
      <c r="AT102" s="240">
        <f t="shared" si="115"/>
        <v>0</v>
      </c>
      <c r="AU102" s="241">
        <f t="shared" si="116"/>
        <v>0</v>
      </c>
      <c r="AV102" s="211">
        <f t="shared" si="138"/>
        <v>0</v>
      </c>
      <c r="AW102" s="461" t="str">
        <f t="shared" si="110"/>
        <v/>
      </c>
      <c r="AY102" s="238"/>
      <c r="AZ102" s="239"/>
      <c r="BA102" s="211">
        <f t="shared" si="128"/>
        <v>0</v>
      </c>
    </row>
    <row r="103" spans="1:53" ht="13" outlineLevel="2" x14ac:dyDescent="0.3">
      <c r="A103" s="209" t="s">
        <v>289</v>
      </c>
      <c r="B103" s="207">
        <v>1</v>
      </c>
      <c r="C103" s="207"/>
      <c r="D103" s="208"/>
      <c r="E103" s="210"/>
      <c r="F103" s="235" t="s">
        <v>445</v>
      </c>
      <c r="G103" s="235"/>
      <c r="H103" s="528"/>
      <c r="I103" s="237"/>
      <c r="J103" s="238"/>
      <c r="K103" s="239"/>
      <c r="L103" s="211">
        <f t="shared" si="118"/>
        <v>0</v>
      </c>
      <c r="M103" s="238"/>
      <c r="N103" s="239"/>
      <c r="O103" s="422">
        <f t="shared" si="119"/>
        <v>0</v>
      </c>
      <c r="P103" s="238"/>
      <c r="Q103" s="239"/>
      <c r="R103" s="422">
        <f t="shared" si="120"/>
        <v>0</v>
      </c>
      <c r="S103" s="238"/>
      <c r="T103" s="239"/>
      <c r="U103" s="422">
        <f t="shared" si="121"/>
        <v>0</v>
      </c>
      <c r="V103" s="238"/>
      <c r="W103" s="239"/>
      <c r="X103" s="422">
        <f t="shared" si="122"/>
        <v>0</v>
      </c>
      <c r="Y103" s="211">
        <f t="shared" si="123"/>
        <v>0</v>
      </c>
      <c r="Z103" s="461" t="str">
        <f t="shared" si="105"/>
        <v/>
      </c>
      <c r="AA103" s="238"/>
      <c r="AB103" s="239"/>
      <c r="AC103" s="211">
        <f t="shared" si="134"/>
        <v>0</v>
      </c>
      <c r="AD103" s="461" t="str">
        <f t="shared" si="106"/>
        <v/>
      </c>
      <c r="AE103" s="238"/>
      <c r="AF103" s="239"/>
      <c r="AG103" s="211">
        <f t="shared" si="114"/>
        <v>0</v>
      </c>
      <c r="AH103" s="461" t="str">
        <f t="shared" si="107"/>
        <v/>
      </c>
      <c r="AI103" s="238"/>
      <c r="AJ103" s="239"/>
      <c r="AK103" s="211">
        <f t="shared" si="135"/>
        <v>0</v>
      </c>
      <c r="AL103" s="461" t="str">
        <f t="shared" si="108"/>
        <v/>
      </c>
      <c r="AM103" s="238"/>
      <c r="AN103" s="239"/>
      <c r="AO103" s="211">
        <f t="shared" si="136"/>
        <v>0</v>
      </c>
      <c r="AP103" s="461" t="str">
        <f t="shared" si="109"/>
        <v/>
      </c>
      <c r="AQ103" s="238"/>
      <c r="AR103" s="239"/>
      <c r="AS103" s="211">
        <f t="shared" si="137"/>
        <v>0</v>
      </c>
      <c r="AT103" s="240">
        <f t="shared" si="115"/>
        <v>0</v>
      </c>
      <c r="AU103" s="241">
        <f t="shared" si="116"/>
        <v>0</v>
      </c>
      <c r="AV103" s="211">
        <f t="shared" si="138"/>
        <v>0</v>
      </c>
      <c r="AW103" s="461" t="str">
        <f t="shared" si="110"/>
        <v/>
      </c>
      <c r="AY103" s="238"/>
      <c r="AZ103" s="239"/>
      <c r="BA103" s="211">
        <f t="shared" si="128"/>
        <v>0</v>
      </c>
    </row>
    <row r="104" spans="1:53" ht="13" outlineLevel="1" x14ac:dyDescent="0.3">
      <c r="A104" s="212"/>
      <c r="B104" s="213">
        <v>1</v>
      </c>
      <c r="C104" s="213"/>
      <c r="D104" s="214"/>
      <c r="E104" s="215" t="s">
        <v>446</v>
      </c>
      <c r="F104" s="216" t="str">
        <f>F87</f>
        <v>Activity 1.5 Add activity</v>
      </c>
      <c r="G104" s="222"/>
      <c r="H104" s="222"/>
      <c r="I104" s="217"/>
      <c r="J104" s="218">
        <f t="shared" ref="J104:Y104" si="139">SUM(J88:J103)</f>
        <v>0</v>
      </c>
      <c r="K104" s="218">
        <f t="shared" si="139"/>
        <v>0</v>
      </c>
      <c r="L104" s="218">
        <f t="shared" si="139"/>
        <v>0</v>
      </c>
      <c r="M104" s="218">
        <f t="shared" si="139"/>
        <v>0</v>
      </c>
      <c r="N104" s="218">
        <f t="shared" si="139"/>
        <v>0</v>
      </c>
      <c r="O104" s="218">
        <f t="shared" si="139"/>
        <v>0</v>
      </c>
      <c r="P104" s="218">
        <f t="shared" si="139"/>
        <v>0</v>
      </c>
      <c r="Q104" s="218">
        <f t="shared" si="139"/>
        <v>0</v>
      </c>
      <c r="R104" s="218">
        <f t="shared" si="139"/>
        <v>0</v>
      </c>
      <c r="S104" s="218">
        <f t="shared" si="139"/>
        <v>0</v>
      </c>
      <c r="T104" s="218">
        <f t="shared" si="139"/>
        <v>0</v>
      </c>
      <c r="U104" s="218">
        <f t="shared" si="139"/>
        <v>0</v>
      </c>
      <c r="V104" s="218">
        <f t="shared" si="139"/>
        <v>0</v>
      </c>
      <c r="W104" s="218">
        <f t="shared" si="139"/>
        <v>0</v>
      </c>
      <c r="X104" s="218">
        <f t="shared" si="139"/>
        <v>0</v>
      </c>
      <c r="Y104" s="218">
        <f t="shared" si="139"/>
        <v>0</v>
      </c>
      <c r="Z104" s="461" t="str">
        <f t="shared" si="105"/>
        <v/>
      </c>
      <c r="AA104" s="220">
        <f t="shared" ref="AA104:AV104" si="140">SUM(AA88:AA103)</f>
        <v>0</v>
      </c>
      <c r="AB104" s="221">
        <f t="shared" si="140"/>
        <v>0</v>
      </c>
      <c r="AC104" s="219">
        <f t="shared" si="140"/>
        <v>0</v>
      </c>
      <c r="AD104" s="461" t="str">
        <f t="shared" si="106"/>
        <v/>
      </c>
      <c r="AE104" s="220">
        <f t="shared" si="140"/>
        <v>0</v>
      </c>
      <c r="AF104" s="221">
        <f t="shared" si="140"/>
        <v>0</v>
      </c>
      <c r="AG104" s="219">
        <f t="shared" si="140"/>
        <v>0</v>
      </c>
      <c r="AH104" s="461" t="str">
        <f t="shared" si="107"/>
        <v/>
      </c>
      <c r="AI104" s="220">
        <f t="shared" si="140"/>
        <v>0</v>
      </c>
      <c r="AJ104" s="221">
        <f t="shared" si="140"/>
        <v>0</v>
      </c>
      <c r="AK104" s="219">
        <f t="shared" si="140"/>
        <v>0</v>
      </c>
      <c r="AL104" s="461" t="str">
        <f t="shared" si="108"/>
        <v/>
      </c>
      <c r="AM104" s="220">
        <f t="shared" si="140"/>
        <v>0</v>
      </c>
      <c r="AN104" s="221">
        <f t="shared" si="140"/>
        <v>0</v>
      </c>
      <c r="AO104" s="219">
        <f t="shared" si="140"/>
        <v>0</v>
      </c>
      <c r="AP104" s="461" t="str">
        <f t="shared" si="109"/>
        <v/>
      </c>
      <c r="AQ104" s="220">
        <f t="shared" si="140"/>
        <v>0</v>
      </c>
      <c r="AR104" s="221">
        <f t="shared" si="140"/>
        <v>0</v>
      </c>
      <c r="AS104" s="219">
        <f t="shared" si="140"/>
        <v>0</v>
      </c>
      <c r="AT104" s="220">
        <f t="shared" si="140"/>
        <v>0</v>
      </c>
      <c r="AU104" s="221">
        <f t="shared" si="140"/>
        <v>0</v>
      </c>
      <c r="AV104" s="219">
        <f t="shared" si="140"/>
        <v>0</v>
      </c>
      <c r="AW104" s="461" t="str">
        <f t="shared" si="110"/>
        <v/>
      </c>
      <c r="AY104" s="220">
        <f t="shared" ref="AY104:BA104" si="141">SUM(AY88:AY103)</f>
        <v>0</v>
      </c>
      <c r="AZ104" s="221">
        <f t="shared" si="141"/>
        <v>0</v>
      </c>
      <c r="BA104" s="219">
        <f t="shared" si="141"/>
        <v>0</v>
      </c>
    </row>
    <row r="105" spans="1:53" ht="26.25" customHeight="1" outlineLevel="1" x14ac:dyDescent="0.3">
      <c r="A105" s="328"/>
      <c r="B105" s="263">
        <v>1</v>
      </c>
      <c r="C105" s="263"/>
      <c r="D105" s="264"/>
      <c r="E105" s="265" t="s">
        <v>436</v>
      </c>
      <c r="F105" s="266" t="s">
        <v>451</v>
      </c>
      <c r="G105" s="267"/>
      <c r="H105" s="526"/>
      <c r="I105" s="268"/>
      <c r="J105" s="269"/>
      <c r="K105" s="270"/>
      <c r="L105" s="271"/>
      <c r="M105" s="271"/>
      <c r="N105" s="271"/>
      <c r="O105" s="271"/>
      <c r="P105" s="271"/>
      <c r="Q105" s="271"/>
      <c r="R105" s="271"/>
      <c r="S105" s="271"/>
      <c r="T105" s="271"/>
      <c r="U105" s="271"/>
      <c r="V105" s="271"/>
      <c r="W105" s="271"/>
      <c r="X105" s="271"/>
      <c r="Y105" s="271"/>
      <c r="Z105" s="461" t="str">
        <f t="shared" si="105"/>
        <v/>
      </c>
      <c r="AA105" s="268"/>
      <c r="AB105" s="268"/>
      <c r="AC105" s="268"/>
      <c r="AD105" s="461" t="str">
        <f t="shared" si="106"/>
        <v/>
      </c>
      <c r="AE105" s="268"/>
      <c r="AF105" s="268"/>
      <c r="AG105" s="268"/>
      <c r="AH105" s="461" t="str">
        <f t="shared" si="107"/>
        <v/>
      </c>
      <c r="AI105" s="268"/>
      <c r="AJ105" s="268"/>
      <c r="AK105" s="268"/>
      <c r="AL105" s="461" t="str">
        <f t="shared" si="108"/>
        <v/>
      </c>
      <c r="AM105" s="268"/>
      <c r="AN105" s="268"/>
      <c r="AO105" s="268"/>
      <c r="AP105" s="461" t="str">
        <f t="shared" si="109"/>
        <v/>
      </c>
      <c r="AQ105" s="268"/>
      <c r="AR105" s="268"/>
      <c r="AS105" s="268"/>
      <c r="AT105" s="268"/>
      <c r="AU105" s="268"/>
      <c r="AV105" s="268"/>
      <c r="AW105" s="461" t="str">
        <f t="shared" si="110"/>
        <v/>
      </c>
      <c r="AY105" s="268"/>
      <c r="AZ105" s="268"/>
      <c r="BA105" s="268"/>
    </row>
    <row r="106" spans="1:53" ht="42" customHeight="1" outlineLevel="2" x14ac:dyDescent="0.3">
      <c r="A106" s="209" t="s">
        <v>289</v>
      </c>
      <c r="B106" s="207">
        <v>1</v>
      </c>
      <c r="C106" s="207"/>
      <c r="D106" s="208"/>
      <c r="E106" s="210"/>
      <c r="F106" s="766" t="s">
        <v>438</v>
      </c>
      <c r="G106" s="236"/>
      <c r="H106" s="527"/>
      <c r="I106" s="237"/>
      <c r="J106" s="238"/>
      <c r="K106" s="239"/>
      <c r="L106" s="211">
        <f>J106*K106</f>
        <v>0</v>
      </c>
      <c r="M106" s="238"/>
      <c r="N106" s="239"/>
      <c r="O106" s="422">
        <f>M106*N106</f>
        <v>0</v>
      </c>
      <c r="P106" s="238"/>
      <c r="Q106" s="239"/>
      <c r="R106" s="422">
        <f>P106*Q106</f>
        <v>0</v>
      </c>
      <c r="S106" s="238"/>
      <c r="T106" s="239"/>
      <c r="U106" s="422">
        <f>S106*T106</f>
        <v>0</v>
      </c>
      <c r="V106" s="238"/>
      <c r="W106" s="239"/>
      <c r="X106" s="422">
        <f>V106*W106</f>
        <v>0</v>
      </c>
      <c r="Y106" s="211">
        <f>L106+O106+R106+U106+X106</f>
        <v>0</v>
      </c>
      <c r="Z106" s="461" t="str">
        <f t="shared" si="105"/>
        <v/>
      </c>
      <c r="AA106" s="238"/>
      <c r="AB106" s="239"/>
      <c r="AC106" s="211">
        <f>AA106*AB106</f>
        <v>0</v>
      </c>
      <c r="AD106" s="461" t="str">
        <f t="shared" si="106"/>
        <v/>
      </c>
      <c r="AE106" s="238"/>
      <c r="AF106" s="239"/>
      <c r="AG106" s="211">
        <f t="shared" ref="AG106:AG121" si="142">AE106*AF106</f>
        <v>0</v>
      </c>
      <c r="AH106" s="461" t="str">
        <f t="shared" si="107"/>
        <v/>
      </c>
      <c r="AI106" s="238"/>
      <c r="AJ106" s="239"/>
      <c r="AK106" s="211">
        <f>AI106*AJ106</f>
        <v>0</v>
      </c>
      <c r="AL106" s="461" t="str">
        <f t="shared" si="108"/>
        <v/>
      </c>
      <c r="AM106" s="238"/>
      <c r="AN106" s="239"/>
      <c r="AO106" s="211">
        <f>AM106*AN106</f>
        <v>0</v>
      </c>
      <c r="AP106" s="461" t="str">
        <f t="shared" si="109"/>
        <v/>
      </c>
      <c r="AQ106" s="238"/>
      <c r="AR106" s="239"/>
      <c r="AS106" s="211">
        <f>AQ106*AR106</f>
        <v>0</v>
      </c>
      <c r="AT106" s="240">
        <f t="shared" ref="AT106:AT121" si="143">AE106+AM106+AQ106</f>
        <v>0</v>
      </c>
      <c r="AU106" s="241">
        <f t="shared" ref="AU106:AU121" si="144">AF106+AN106+AR106</f>
        <v>0</v>
      </c>
      <c r="AV106" s="211">
        <f t="shared" ref="AV106:AV107" si="145">AG106+AO106+AS106</f>
        <v>0</v>
      </c>
      <c r="AW106" s="461" t="str">
        <f t="shared" si="110"/>
        <v/>
      </c>
      <c r="AY106" s="238"/>
      <c r="AZ106" s="239"/>
      <c r="BA106" s="211">
        <f>AY106*AZ106</f>
        <v>0</v>
      </c>
    </row>
    <row r="107" spans="1:53" ht="13" outlineLevel="2" x14ac:dyDescent="0.3">
      <c r="A107" s="209" t="s">
        <v>284</v>
      </c>
      <c r="B107" s="207">
        <v>1</v>
      </c>
      <c r="C107" s="207"/>
      <c r="D107" s="208"/>
      <c r="E107" s="210"/>
      <c r="F107" s="766" t="s">
        <v>439</v>
      </c>
      <c r="G107" s="235"/>
      <c r="H107" s="528"/>
      <c r="I107" s="237"/>
      <c r="J107" s="238"/>
      <c r="K107" s="239"/>
      <c r="L107" s="211">
        <f t="shared" ref="L107:L121" si="146">J107*K107</f>
        <v>0</v>
      </c>
      <c r="M107" s="238"/>
      <c r="N107" s="239"/>
      <c r="O107" s="422">
        <f t="shared" ref="O107:O121" si="147">M107*N107</f>
        <v>0</v>
      </c>
      <c r="P107" s="238"/>
      <c r="Q107" s="239"/>
      <c r="R107" s="422">
        <f t="shared" ref="R107:R121" si="148">P107*Q107</f>
        <v>0</v>
      </c>
      <c r="S107" s="238"/>
      <c r="T107" s="239"/>
      <c r="U107" s="422">
        <f t="shared" ref="U107:U121" si="149">S107*T107</f>
        <v>0</v>
      </c>
      <c r="V107" s="238"/>
      <c r="W107" s="239"/>
      <c r="X107" s="422">
        <f t="shared" ref="X107:X121" si="150">V107*W107</f>
        <v>0</v>
      </c>
      <c r="Y107" s="211">
        <f t="shared" ref="Y107:Y121" si="151">L107+O107+R107+U107+X107</f>
        <v>0</v>
      </c>
      <c r="Z107" s="461" t="str">
        <f t="shared" si="105"/>
        <v/>
      </c>
      <c r="AA107" s="238"/>
      <c r="AB107" s="239"/>
      <c r="AC107" s="211">
        <f t="shared" ref="AC107" si="152">AA107*AB107</f>
        <v>0</v>
      </c>
      <c r="AD107" s="461" t="str">
        <f t="shared" si="106"/>
        <v/>
      </c>
      <c r="AE107" s="238"/>
      <c r="AF107" s="239"/>
      <c r="AG107" s="211">
        <f t="shared" si="142"/>
        <v>0</v>
      </c>
      <c r="AH107" s="461" t="str">
        <f t="shared" si="107"/>
        <v/>
      </c>
      <c r="AI107" s="238"/>
      <c r="AJ107" s="239"/>
      <c r="AK107" s="211">
        <f t="shared" ref="AK107" si="153">AI107*AJ107</f>
        <v>0</v>
      </c>
      <c r="AL107" s="461" t="str">
        <f t="shared" si="108"/>
        <v/>
      </c>
      <c r="AM107" s="238"/>
      <c r="AN107" s="239"/>
      <c r="AO107" s="211">
        <f t="shared" ref="AO107" si="154">AM107*AN107</f>
        <v>0</v>
      </c>
      <c r="AP107" s="461" t="str">
        <f t="shared" si="109"/>
        <v/>
      </c>
      <c r="AQ107" s="238"/>
      <c r="AR107" s="239"/>
      <c r="AS107" s="211">
        <f t="shared" ref="AS107" si="155">AQ107*AR107</f>
        <v>0</v>
      </c>
      <c r="AT107" s="240">
        <f t="shared" si="143"/>
        <v>0</v>
      </c>
      <c r="AU107" s="241">
        <f t="shared" si="144"/>
        <v>0</v>
      </c>
      <c r="AV107" s="211">
        <f t="shared" si="145"/>
        <v>0</v>
      </c>
      <c r="AW107" s="461" t="str">
        <f t="shared" si="110"/>
        <v/>
      </c>
      <c r="AY107" s="238"/>
      <c r="AZ107" s="239"/>
      <c r="BA107" s="211">
        <f t="shared" ref="BA107:BA121" si="156">AY107*AZ107</f>
        <v>0</v>
      </c>
    </row>
    <row r="108" spans="1:53" ht="12.75" customHeight="1" outlineLevel="2" x14ac:dyDescent="0.3">
      <c r="A108" s="209" t="s">
        <v>284</v>
      </c>
      <c r="B108" s="207"/>
      <c r="C108" s="207"/>
      <c r="D108" s="208"/>
      <c r="E108" s="210"/>
      <c r="F108" s="766" t="s">
        <v>440</v>
      </c>
      <c r="G108" s="235"/>
      <c r="H108" s="528"/>
      <c r="I108" s="237"/>
      <c r="J108" s="238"/>
      <c r="K108" s="239"/>
      <c r="L108" s="211">
        <f t="shared" si="146"/>
        <v>0</v>
      </c>
      <c r="M108" s="238"/>
      <c r="N108" s="239"/>
      <c r="O108" s="422">
        <f t="shared" si="147"/>
        <v>0</v>
      </c>
      <c r="P108" s="238"/>
      <c r="Q108" s="239"/>
      <c r="R108" s="422">
        <f t="shared" si="148"/>
        <v>0</v>
      </c>
      <c r="S108" s="238"/>
      <c r="T108" s="239"/>
      <c r="U108" s="422">
        <f t="shared" si="149"/>
        <v>0</v>
      </c>
      <c r="V108" s="238"/>
      <c r="W108" s="239"/>
      <c r="X108" s="422">
        <f t="shared" si="150"/>
        <v>0</v>
      </c>
      <c r="Y108" s="211">
        <f t="shared" si="151"/>
        <v>0</v>
      </c>
      <c r="Z108" s="461" t="str">
        <f t="shared" si="105"/>
        <v/>
      </c>
      <c r="AA108" s="238"/>
      <c r="AB108" s="239"/>
      <c r="AC108" s="211">
        <f t="shared" ref="AC108:AC109" si="157">AA108*AB108</f>
        <v>0</v>
      </c>
      <c r="AD108" s="461" t="str">
        <f t="shared" si="106"/>
        <v/>
      </c>
      <c r="AE108" s="238"/>
      <c r="AF108" s="239"/>
      <c r="AG108" s="211">
        <f t="shared" si="142"/>
        <v>0</v>
      </c>
      <c r="AH108" s="461" t="str">
        <f t="shared" si="107"/>
        <v/>
      </c>
      <c r="AI108" s="238"/>
      <c r="AJ108" s="239"/>
      <c r="AK108" s="211">
        <f t="shared" ref="AK108:AK109" si="158">AI108*AJ108</f>
        <v>0</v>
      </c>
      <c r="AL108" s="461" t="str">
        <f t="shared" si="108"/>
        <v/>
      </c>
      <c r="AM108" s="238"/>
      <c r="AN108" s="239"/>
      <c r="AO108" s="211">
        <f t="shared" ref="AO108:AO109" si="159">AM108*AN108</f>
        <v>0</v>
      </c>
      <c r="AP108" s="461" t="str">
        <f t="shared" si="109"/>
        <v/>
      </c>
      <c r="AQ108" s="238"/>
      <c r="AR108" s="239"/>
      <c r="AS108" s="211">
        <f t="shared" ref="AS108:AS109" si="160">AQ108*AR108</f>
        <v>0</v>
      </c>
      <c r="AT108" s="240">
        <f t="shared" si="143"/>
        <v>0</v>
      </c>
      <c r="AU108" s="241">
        <f t="shared" si="144"/>
        <v>0</v>
      </c>
      <c r="AV108" s="211">
        <f t="shared" ref="AV108:AV109" si="161">AG108+AO108+AS108</f>
        <v>0</v>
      </c>
      <c r="AW108" s="461" t="str">
        <f t="shared" si="110"/>
        <v/>
      </c>
      <c r="AY108" s="238"/>
      <c r="AZ108" s="239"/>
      <c r="BA108" s="211">
        <f t="shared" si="156"/>
        <v>0</v>
      </c>
    </row>
    <row r="109" spans="1:53" ht="13" outlineLevel="2" x14ac:dyDescent="0.3">
      <c r="A109" s="209" t="s">
        <v>284</v>
      </c>
      <c r="B109" s="207">
        <v>1</v>
      </c>
      <c r="C109" s="207"/>
      <c r="D109" s="208"/>
      <c r="E109" s="210"/>
      <c r="F109" s="766" t="s">
        <v>441</v>
      </c>
      <c r="G109" s="235"/>
      <c r="H109" s="528"/>
      <c r="I109" s="237"/>
      <c r="J109" s="238"/>
      <c r="K109" s="239"/>
      <c r="L109" s="211">
        <f t="shared" si="146"/>
        <v>0</v>
      </c>
      <c r="M109" s="238"/>
      <c r="N109" s="239"/>
      <c r="O109" s="422">
        <f t="shared" si="147"/>
        <v>0</v>
      </c>
      <c r="P109" s="238"/>
      <c r="Q109" s="239"/>
      <c r="R109" s="422">
        <f t="shared" si="148"/>
        <v>0</v>
      </c>
      <c r="S109" s="238"/>
      <c r="T109" s="239"/>
      <c r="U109" s="422">
        <f t="shared" si="149"/>
        <v>0</v>
      </c>
      <c r="V109" s="238"/>
      <c r="W109" s="239"/>
      <c r="X109" s="422">
        <f t="shared" si="150"/>
        <v>0</v>
      </c>
      <c r="Y109" s="211">
        <f t="shared" si="151"/>
        <v>0</v>
      </c>
      <c r="Z109" s="461" t="str">
        <f t="shared" si="105"/>
        <v/>
      </c>
      <c r="AA109" s="238"/>
      <c r="AB109" s="239"/>
      <c r="AC109" s="211">
        <f t="shared" si="157"/>
        <v>0</v>
      </c>
      <c r="AD109" s="461" t="str">
        <f t="shared" si="106"/>
        <v/>
      </c>
      <c r="AE109" s="238"/>
      <c r="AF109" s="239"/>
      <c r="AG109" s="211">
        <f t="shared" si="142"/>
        <v>0</v>
      </c>
      <c r="AH109" s="461" t="str">
        <f t="shared" si="107"/>
        <v/>
      </c>
      <c r="AI109" s="238"/>
      <c r="AJ109" s="239"/>
      <c r="AK109" s="211">
        <f t="shared" si="158"/>
        <v>0</v>
      </c>
      <c r="AL109" s="461" t="str">
        <f t="shared" si="108"/>
        <v/>
      </c>
      <c r="AM109" s="238"/>
      <c r="AN109" s="239"/>
      <c r="AO109" s="211">
        <f t="shared" si="159"/>
        <v>0</v>
      </c>
      <c r="AP109" s="461" t="str">
        <f t="shared" si="109"/>
        <v/>
      </c>
      <c r="AQ109" s="238"/>
      <c r="AR109" s="239"/>
      <c r="AS109" s="211">
        <f t="shared" si="160"/>
        <v>0</v>
      </c>
      <c r="AT109" s="240">
        <f t="shared" si="143"/>
        <v>0</v>
      </c>
      <c r="AU109" s="241">
        <f t="shared" si="144"/>
        <v>0</v>
      </c>
      <c r="AV109" s="211">
        <f t="shared" si="161"/>
        <v>0</v>
      </c>
      <c r="AW109" s="461" t="str">
        <f t="shared" si="110"/>
        <v/>
      </c>
      <c r="AY109" s="238"/>
      <c r="AZ109" s="239"/>
      <c r="BA109" s="211">
        <f t="shared" si="156"/>
        <v>0</v>
      </c>
    </row>
    <row r="110" spans="1:53" ht="13" outlineLevel="2" x14ac:dyDescent="0.3">
      <c r="A110" s="209" t="s">
        <v>284</v>
      </c>
      <c r="B110" s="207">
        <v>1</v>
      </c>
      <c r="C110" s="207"/>
      <c r="D110" s="208"/>
      <c r="E110" s="210"/>
      <c r="F110" s="766" t="s">
        <v>442</v>
      </c>
      <c r="G110" s="235"/>
      <c r="H110" s="528"/>
      <c r="I110" s="237"/>
      <c r="J110" s="238"/>
      <c r="K110" s="239"/>
      <c r="L110" s="211">
        <f t="shared" si="146"/>
        <v>0</v>
      </c>
      <c r="M110" s="238"/>
      <c r="N110" s="239"/>
      <c r="O110" s="422">
        <f t="shared" si="147"/>
        <v>0</v>
      </c>
      <c r="P110" s="238"/>
      <c r="Q110" s="239"/>
      <c r="R110" s="422">
        <f t="shared" si="148"/>
        <v>0</v>
      </c>
      <c r="S110" s="238"/>
      <c r="T110" s="239"/>
      <c r="U110" s="422">
        <f t="shared" si="149"/>
        <v>0</v>
      </c>
      <c r="V110" s="238"/>
      <c r="W110" s="239"/>
      <c r="X110" s="422">
        <f t="shared" si="150"/>
        <v>0</v>
      </c>
      <c r="Y110" s="211">
        <f t="shared" si="151"/>
        <v>0</v>
      </c>
      <c r="Z110" s="461" t="str">
        <f t="shared" si="105"/>
        <v/>
      </c>
      <c r="AA110" s="238"/>
      <c r="AB110" s="239"/>
      <c r="AC110" s="211">
        <f t="shared" ref="AC110:AC121" si="162">AA110*AB110</f>
        <v>0</v>
      </c>
      <c r="AD110" s="461" t="str">
        <f t="shared" si="106"/>
        <v/>
      </c>
      <c r="AE110" s="238"/>
      <c r="AF110" s="239"/>
      <c r="AG110" s="211">
        <f t="shared" si="142"/>
        <v>0</v>
      </c>
      <c r="AH110" s="461" t="str">
        <f t="shared" si="107"/>
        <v/>
      </c>
      <c r="AI110" s="238"/>
      <c r="AJ110" s="239"/>
      <c r="AK110" s="211">
        <f t="shared" ref="AK110:AK121" si="163">AI110*AJ110</f>
        <v>0</v>
      </c>
      <c r="AL110" s="461" t="str">
        <f t="shared" si="108"/>
        <v/>
      </c>
      <c r="AM110" s="238"/>
      <c r="AN110" s="239"/>
      <c r="AO110" s="211">
        <f t="shared" ref="AO110:AO121" si="164">AM110*AN110</f>
        <v>0</v>
      </c>
      <c r="AP110" s="461" t="str">
        <f t="shared" si="109"/>
        <v/>
      </c>
      <c r="AQ110" s="238"/>
      <c r="AR110" s="239"/>
      <c r="AS110" s="211">
        <f t="shared" ref="AS110:AS121" si="165">AQ110*AR110</f>
        <v>0</v>
      </c>
      <c r="AT110" s="240">
        <f t="shared" si="143"/>
        <v>0</v>
      </c>
      <c r="AU110" s="241">
        <f t="shared" si="144"/>
        <v>0</v>
      </c>
      <c r="AV110" s="211">
        <f t="shared" ref="AV110:AV121" si="166">AG110+AO110+AS110</f>
        <v>0</v>
      </c>
      <c r="AW110" s="461" t="str">
        <f t="shared" si="110"/>
        <v/>
      </c>
      <c r="AY110" s="238"/>
      <c r="AZ110" s="239"/>
      <c r="BA110" s="211">
        <f t="shared" si="156"/>
        <v>0</v>
      </c>
    </row>
    <row r="111" spans="1:53" ht="13" outlineLevel="2" x14ac:dyDescent="0.3">
      <c r="A111" s="209" t="s">
        <v>289</v>
      </c>
      <c r="B111" s="207">
        <v>1</v>
      </c>
      <c r="C111" s="207"/>
      <c r="D111" s="208"/>
      <c r="E111" s="210"/>
      <c r="F111" s="766" t="s">
        <v>384</v>
      </c>
      <c r="G111" s="235"/>
      <c r="H111" s="528"/>
      <c r="I111" s="237"/>
      <c r="J111" s="238"/>
      <c r="K111" s="239"/>
      <c r="L111" s="211">
        <f t="shared" si="146"/>
        <v>0</v>
      </c>
      <c r="M111" s="238"/>
      <c r="N111" s="239"/>
      <c r="O111" s="422">
        <f t="shared" si="147"/>
        <v>0</v>
      </c>
      <c r="P111" s="238"/>
      <c r="Q111" s="239"/>
      <c r="R111" s="422">
        <f t="shared" si="148"/>
        <v>0</v>
      </c>
      <c r="S111" s="238"/>
      <c r="T111" s="239"/>
      <c r="U111" s="422">
        <f t="shared" si="149"/>
        <v>0</v>
      </c>
      <c r="V111" s="238"/>
      <c r="W111" s="239"/>
      <c r="X111" s="422">
        <f t="shared" si="150"/>
        <v>0</v>
      </c>
      <c r="Y111" s="211">
        <f t="shared" si="151"/>
        <v>0</v>
      </c>
      <c r="Z111" s="461" t="str">
        <f t="shared" si="105"/>
        <v/>
      </c>
      <c r="AA111" s="238"/>
      <c r="AB111" s="239"/>
      <c r="AC111" s="211">
        <f t="shared" si="162"/>
        <v>0</v>
      </c>
      <c r="AD111" s="461" t="str">
        <f t="shared" si="106"/>
        <v/>
      </c>
      <c r="AE111" s="238"/>
      <c r="AF111" s="239"/>
      <c r="AG111" s="211">
        <f t="shared" si="142"/>
        <v>0</v>
      </c>
      <c r="AH111" s="461" t="str">
        <f t="shared" si="107"/>
        <v/>
      </c>
      <c r="AI111" s="238"/>
      <c r="AJ111" s="239"/>
      <c r="AK111" s="211">
        <f t="shared" si="163"/>
        <v>0</v>
      </c>
      <c r="AL111" s="461" t="str">
        <f t="shared" si="108"/>
        <v/>
      </c>
      <c r="AM111" s="238"/>
      <c r="AN111" s="239"/>
      <c r="AO111" s="211">
        <f t="shared" si="164"/>
        <v>0</v>
      </c>
      <c r="AP111" s="461" t="str">
        <f t="shared" si="109"/>
        <v/>
      </c>
      <c r="AQ111" s="238"/>
      <c r="AR111" s="239"/>
      <c r="AS111" s="211">
        <f t="shared" si="165"/>
        <v>0</v>
      </c>
      <c r="AT111" s="240">
        <f t="shared" si="143"/>
        <v>0</v>
      </c>
      <c r="AU111" s="241">
        <f t="shared" si="144"/>
        <v>0</v>
      </c>
      <c r="AV111" s="211">
        <f t="shared" si="166"/>
        <v>0</v>
      </c>
      <c r="AW111" s="461" t="str">
        <f t="shared" si="110"/>
        <v/>
      </c>
      <c r="AY111" s="238"/>
      <c r="AZ111" s="239"/>
      <c r="BA111" s="211">
        <f t="shared" si="156"/>
        <v>0</v>
      </c>
    </row>
    <row r="112" spans="1:53" ht="13" outlineLevel="2" x14ac:dyDescent="0.3">
      <c r="A112" s="209" t="s">
        <v>289</v>
      </c>
      <c r="B112" s="207">
        <v>1</v>
      </c>
      <c r="C112" s="207"/>
      <c r="D112" s="208"/>
      <c r="E112" s="210"/>
      <c r="F112" s="766" t="s">
        <v>443</v>
      </c>
      <c r="G112" s="235"/>
      <c r="H112" s="528"/>
      <c r="I112" s="327"/>
      <c r="J112" s="238"/>
      <c r="K112" s="239"/>
      <c r="L112" s="211">
        <f t="shared" si="146"/>
        <v>0</v>
      </c>
      <c r="M112" s="238"/>
      <c r="N112" s="239"/>
      <c r="O112" s="422">
        <f t="shared" si="147"/>
        <v>0</v>
      </c>
      <c r="P112" s="238"/>
      <c r="Q112" s="239"/>
      <c r="R112" s="422">
        <f t="shared" si="148"/>
        <v>0</v>
      </c>
      <c r="S112" s="238"/>
      <c r="T112" s="239"/>
      <c r="U112" s="422">
        <f t="shared" si="149"/>
        <v>0</v>
      </c>
      <c r="V112" s="238"/>
      <c r="W112" s="239"/>
      <c r="X112" s="422">
        <f t="shared" si="150"/>
        <v>0</v>
      </c>
      <c r="Y112" s="211">
        <f t="shared" si="151"/>
        <v>0</v>
      </c>
      <c r="Z112" s="461" t="str">
        <f t="shared" si="105"/>
        <v/>
      </c>
      <c r="AA112" s="238"/>
      <c r="AB112" s="239"/>
      <c r="AC112" s="211">
        <f t="shared" si="162"/>
        <v>0</v>
      </c>
      <c r="AD112" s="461" t="str">
        <f t="shared" si="106"/>
        <v/>
      </c>
      <c r="AE112" s="238"/>
      <c r="AF112" s="239"/>
      <c r="AG112" s="211">
        <f t="shared" si="142"/>
        <v>0</v>
      </c>
      <c r="AH112" s="461" t="str">
        <f t="shared" si="107"/>
        <v/>
      </c>
      <c r="AI112" s="238"/>
      <c r="AJ112" s="239"/>
      <c r="AK112" s="211">
        <f t="shared" si="163"/>
        <v>0</v>
      </c>
      <c r="AL112" s="461" t="str">
        <f t="shared" si="108"/>
        <v/>
      </c>
      <c r="AM112" s="238"/>
      <c r="AN112" s="239"/>
      <c r="AO112" s="211">
        <f t="shared" si="164"/>
        <v>0</v>
      </c>
      <c r="AP112" s="461" t="str">
        <f t="shared" si="109"/>
        <v/>
      </c>
      <c r="AQ112" s="238"/>
      <c r="AR112" s="239"/>
      <c r="AS112" s="211">
        <f t="shared" si="165"/>
        <v>0</v>
      </c>
      <c r="AT112" s="240">
        <f t="shared" si="143"/>
        <v>0</v>
      </c>
      <c r="AU112" s="241">
        <f t="shared" si="144"/>
        <v>0</v>
      </c>
      <c r="AV112" s="211">
        <f t="shared" si="166"/>
        <v>0</v>
      </c>
      <c r="AW112" s="461" t="str">
        <f t="shared" si="110"/>
        <v/>
      </c>
      <c r="AY112" s="238"/>
      <c r="AZ112" s="239"/>
      <c r="BA112" s="211">
        <f t="shared" si="156"/>
        <v>0</v>
      </c>
    </row>
    <row r="113" spans="1:53" ht="13" outlineLevel="2" x14ac:dyDescent="0.3">
      <c r="A113" s="209" t="s">
        <v>289</v>
      </c>
      <c r="B113" s="207">
        <v>1</v>
      </c>
      <c r="C113" s="207"/>
      <c r="D113" s="208"/>
      <c r="E113" s="210"/>
      <c r="F113" s="766" t="s">
        <v>444</v>
      </c>
      <c r="G113" s="235"/>
      <c r="H113" s="528"/>
      <c r="I113" s="237"/>
      <c r="J113" s="238"/>
      <c r="K113" s="239"/>
      <c r="L113" s="211">
        <f t="shared" si="146"/>
        <v>0</v>
      </c>
      <c r="M113" s="238"/>
      <c r="N113" s="239"/>
      <c r="O113" s="422">
        <f t="shared" si="147"/>
        <v>0</v>
      </c>
      <c r="P113" s="238"/>
      <c r="Q113" s="239"/>
      <c r="R113" s="422">
        <f t="shared" si="148"/>
        <v>0</v>
      </c>
      <c r="S113" s="238"/>
      <c r="T113" s="239"/>
      <c r="U113" s="422">
        <f t="shared" si="149"/>
        <v>0</v>
      </c>
      <c r="V113" s="238"/>
      <c r="W113" s="239"/>
      <c r="X113" s="422">
        <f t="shared" si="150"/>
        <v>0</v>
      </c>
      <c r="Y113" s="211">
        <f t="shared" si="151"/>
        <v>0</v>
      </c>
      <c r="Z113" s="461" t="str">
        <f t="shared" si="105"/>
        <v/>
      </c>
      <c r="AA113" s="238"/>
      <c r="AB113" s="239"/>
      <c r="AC113" s="211">
        <f t="shared" si="162"/>
        <v>0</v>
      </c>
      <c r="AD113" s="461" t="str">
        <f t="shared" si="106"/>
        <v/>
      </c>
      <c r="AE113" s="238"/>
      <c r="AF113" s="239"/>
      <c r="AG113" s="211">
        <f t="shared" si="142"/>
        <v>0</v>
      </c>
      <c r="AH113" s="461" t="str">
        <f t="shared" si="107"/>
        <v/>
      </c>
      <c r="AI113" s="238"/>
      <c r="AJ113" s="239"/>
      <c r="AK113" s="211">
        <f t="shared" si="163"/>
        <v>0</v>
      </c>
      <c r="AL113" s="461" t="str">
        <f t="shared" si="108"/>
        <v/>
      </c>
      <c r="AM113" s="238"/>
      <c r="AN113" s="239"/>
      <c r="AO113" s="211">
        <f t="shared" si="164"/>
        <v>0</v>
      </c>
      <c r="AP113" s="461" t="str">
        <f t="shared" si="109"/>
        <v/>
      </c>
      <c r="AQ113" s="238"/>
      <c r="AR113" s="239"/>
      <c r="AS113" s="211">
        <f t="shared" si="165"/>
        <v>0</v>
      </c>
      <c r="AT113" s="240">
        <f t="shared" si="143"/>
        <v>0</v>
      </c>
      <c r="AU113" s="241">
        <f t="shared" si="144"/>
        <v>0</v>
      </c>
      <c r="AV113" s="211">
        <f t="shared" si="166"/>
        <v>0</v>
      </c>
      <c r="AW113" s="461" t="str">
        <f t="shared" si="110"/>
        <v/>
      </c>
      <c r="AY113" s="238"/>
      <c r="AZ113" s="239"/>
      <c r="BA113" s="211">
        <f t="shared" si="156"/>
        <v>0</v>
      </c>
    </row>
    <row r="114" spans="1:53" ht="13" outlineLevel="2" x14ac:dyDescent="0.3">
      <c r="A114" s="209" t="s">
        <v>289</v>
      </c>
      <c r="B114" s="207">
        <v>1</v>
      </c>
      <c r="C114" s="207"/>
      <c r="D114" s="208"/>
      <c r="E114" s="210"/>
      <c r="F114" s="235" t="s">
        <v>445</v>
      </c>
      <c r="G114" s="235"/>
      <c r="H114" s="528"/>
      <c r="I114" s="237"/>
      <c r="J114" s="238"/>
      <c r="K114" s="239"/>
      <c r="L114" s="211">
        <f t="shared" si="146"/>
        <v>0</v>
      </c>
      <c r="M114" s="238"/>
      <c r="N114" s="239"/>
      <c r="O114" s="422">
        <f t="shared" si="147"/>
        <v>0</v>
      </c>
      <c r="P114" s="238"/>
      <c r="Q114" s="239"/>
      <c r="R114" s="422">
        <f t="shared" si="148"/>
        <v>0</v>
      </c>
      <c r="S114" s="238"/>
      <c r="T114" s="239"/>
      <c r="U114" s="422">
        <f t="shared" si="149"/>
        <v>0</v>
      </c>
      <c r="V114" s="238"/>
      <c r="W114" s="239"/>
      <c r="X114" s="422">
        <f t="shared" si="150"/>
        <v>0</v>
      </c>
      <c r="Y114" s="211">
        <f t="shared" si="151"/>
        <v>0</v>
      </c>
      <c r="Z114" s="461" t="str">
        <f t="shared" si="105"/>
        <v/>
      </c>
      <c r="AA114" s="238"/>
      <c r="AB114" s="239"/>
      <c r="AC114" s="211">
        <f t="shared" si="162"/>
        <v>0</v>
      </c>
      <c r="AD114" s="461" t="str">
        <f t="shared" si="106"/>
        <v/>
      </c>
      <c r="AE114" s="238"/>
      <c r="AF114" s="239"/>
      <c r="AG114" s="211">
        <f t="shared" si="142"/>
        <v>0</v>
      </c>
      <c r="AH114" s="461" t="str">
        <f t="shared" si="107"/>
        <v/>
      </c>
      <c r="AI114" s="238"/>
      <c r="AJ114" s="239"/>
      <c r="AK114" s="211">
        <f t="shared" si="163"/>
        <v>0</v>
      </c>
      <c r="AL114" s="461" t="str">
        <f t="shared" si="108"/>
        <v/>
      </c>
      <c r="AM114" s="238"/>
      <c r="AN114" s="239"/>
      <c r="AO114" s="211">
        <f t="shared" si="164"/>
        <v>0</v>
      </c>
      <c r="AP114" s="461" t="str">
        <f t="shared" si="109"/>
        <v/>
      </c>
      <c r="AQ114" s="238"/>
      <c r="AR114" s="239"/>
      <c r="AS114" s="211">
        <f t="shared" si="165"/>
        <v>0</v>
      </c>
      <c r="AT114" s="240">
        <f t="shared" si="143"/>
        <v>0</v>
      </c>
      <c r="AU114" s="241">
        <f t="shared" si="144"/>
        <v>0</v>
      </c>
      <c r="AV114" s="211">
        <f t="shared" si="166"/>
        <v>0</v>
      </c>
      <c r="AW114" s="461" t="str">
        <f t="shared" si="110"/>
        <v/>
      </c>
      <c r="AY114" s="238"/>
      <c r="AZ114" s="239"/>
      <c r="BA114" s="211">
        <f t="shared" si="156"/>
        <v>0</v>
      </c>
    </row>
    <row r="115" spans="1:53" ht="13" outlineLevel="2" x14ac:dyDescent="0.3">
      <c r="A115" s="209" t="s">
        <v>289</v>
      </c>
      <c r="B115" s="207">
        <v>1</v>
      </c>
      <c r="C115" s="207"/>
      <c r="D115" s="208"/>
      <c r="E115" s="210"/>
      <c r="F115" s="235" t="s">
        <v>445</v>
      </c>
      <c r="G115" s="235"/>
      <c r="H115" s="528"/>
      <c r="I115" s="237"/>
      <c r="J115" s="238"/>
      <c r="K115" s="239"/>
      <c r="L115" s="211">
        <f t="shared" si="146"/>
        <v>0</v>
      </c>
      <c r="M115" s="238"/>
      <c r="N115" s="239"/>
      <c r="O115" s="422">
        <f t="shared" si="147"/>
        <v>0</v>
      </c>
      <c r="P115" s="238"/>
      <c r="Q115" s="239"/>
      <c r="R115" s="422">
        <f t="shared" si="148"/>
        <v>0</v>
      </c>
      <c r="S115" s="238"/>
      <c r="T115" s="239"/>
      <c r="U115" s="422">
        <f t="shared" si="149"/>
        <v>0</v>
      </c>
      <c r="V115" s="238"/>
      <c r="W115" s="239"/>
      <c r="X115" s="422">
        <f t="shared" si="150"/>
        <v>0</v>
      </c>
      <c r="Y115" s="211">
        <f t="shared" si="151"/>
        <v>0</v>
      </c>
      <c r="Z115" s="461" t="str">
        <f t="shared" si="105"/>
        <v/>
      </c>
      <c r="AA115" s="238"/>
      <c r="AB115" s="239"/>
      <c r="AC115" s="211">
        <f t="shared" si="162"/>
        <v>0</v>
      </c>
      <c r="AD115" s="461" t="str">
        <f t="shared" si="106"/>
        <v/>
      </c>
      <c r="AE115" s="238"/>
      <c r="AF115" s="239"/>
      <c r="AG115" s="211">
        <f t="shared" si="142"/>
        <v>0</v>
      </c>
      <c r="AH115" s="461" t="str">
        <f t="shared" si="107"/>
        <v/>
      </c>
      <c r="AI115" s="238"/>
      <c r="AJ115" s="239"/>
      <c r="AK115" s="211">
        <f t="shared" si="163"/>
        <v>0</v>
      </c>
      <c r="AL115" s="461" t="str">
        <f t="shared" si="108"/>
        <v/>
      </c>
      <c r="AM115" s="238"/>
      <c r="AN115" s="239"/>
      <c r="AO115" s="211">
        <f t="shared" si="164"/>
        <v>0</v>
      </c>
      <c r="AP115" s="461" t="str">
        <f t="shared" si="109"/>
        <v/>
      </c>
      <c r="AQ115" s="238"/>
      <c r="AR115" s="239"/>
      <c r="AS115" s="211">
        <f t="shared" si="165"/>
        <v>0</v>
      </c>
      <c r="AT115" s="240">
        <f t="shared" si="143"/>
        <v>0</v>
      </c>
      <c r="AU115" s="241">
        <f t="shared" si="144"/>
        <v>0</v>
      </c>
      <c r="AV115" s="211">
        <f t="shared" si="166"/>
        <v>0</v>
      </c>
      <c r="AW115" s="461" t="str">
        <f t="shared" si="110"/>
        <v/>
      </c>
      <c r="AY115" s="238"/>
      <c r="AZ115" s="239"/>
      <c r="BA115" s="211">
        <f t="shared" si="156"/>
        <v>0</v>
      </c>
    </row>
    <row r="116" spans="1:53" ht="13" outlineLevel="2" x14ac:dyDescent="0.3">
      <c r="A116" s="209" t="s">
        <v>289</v>
      </c>
      <c r="B116" s="207">
        <v>1</v>
      </c>
      <c r="C116" s="207"/>
      <c r="D116" s="208"/>
      <c r="E116" s="210"/>
      <c r="F116" s="235" t="s">
        <v>445</v>
      </c>
      <c r="G116" s="235"/>
      <c r="H116" s="528"/>
      <c r="I116" s="237"/>
      <c r="J116" s="238"/>
      <c r="K116" s="239"/>
      <c r="L116" s="211">
        <f t="shared" si="146"/>
        <v>0</v>
      </c>
      <c r="M116" s="238"/>
      <c r="N116" s="239"/>
      <c r="O116" s="422">
        <f t="shared" si="147"/>
        <v>0</v>
      </c>
      <c r="P116" s="238"/>
      <c r="Q116" s="239"/>
      <c r="R116" s="422">
        <f t="shared" si="148"/>
        <v>0</v>
      </c>
      <c r="S116" s="238"/>
      <c r="T116" s="239"/>
      <c r="U116" s="422">
        <f t="shared" si="149"/>
        <v>0</v>
      </c>
      <c r="V116" s="238"/>
      <c r="W116" s="239"/>
      <c r="X116" s="422">
        <f t="shared" si="150"/>
        <v>0</v>
      </c>
      <c r="Y116" s="211">
        <f t="shared" si="151"/>
        <v>0</v>
      </c>
      <c r="Z116" s="461" t="str">
        <f t="shared" si="105"/>
        <v/>
      </c>
      <c r="AA116" s="238"/>
      <c r="AB116" s="239"/>
      <c r="AC116" s="211">
        <f t="shared" si="162"/>
        <v>0</v>
      </c>
      <c r="AD116" s="461" t="str">
        <f t="shared" si="106"/>
        <v/>
      </c>
      <c r="AE116" s="238"/>
      <c r="AF116" s="239"/>
      <c r="AG116" s="211">
        <f t="shared" si="142"/>
        <v>0</v>
      </c>
      <c r="AH116" s="461" t="str">
        <f t="shared" si="107"/>
        <v/>
      </c>
      <c r="AI116" s="238"/>
      <c r="AJ116" s="239"/>
      <c r="AK116" s="211">
        <f t="shared" si="163"/>
        <v>0</v>
      </c>
      <c r="AL116" s="461" t="str">
        <f t="shared" si="108"/>
        <v/>
      </c>
      <c r="AM116" s="238"/>
      <c r="AN116" s="239"/>
      <c r="AO116" s="211">
        <f t="shared" si="164"/>
        <v>0</v>
      </c>
      <c r="AP116" s="461" t="str">
        <f t="shared" si="109"/>
        <v/>
      </c>
      <c r="AQ116" s="238"/>
      <c r="AR116" s="239"/>
      <c r="AS116" s="211">
        <f t="shared" si="165"/>
        <v>0</v>
      </c>
      <c r="AT116" s="240">
        <f t="shared" si="143"/>
        <v>0</v>
      </c>
      <c r="AU116" s="241">
        <f t="shared" si="144"/>
        <v>0</v>
      </c>
      <c r="AV116" s="211">
        <f t="shared" si="166"/>
        <v>0</v>
      </c>
      <c r="AW116" s="461" t="str">
        <f t="shared" si="110"/>
        <v/>
      </c>
      <c r="AY116" s="238"/>
      <c r="AZ116" s="239"/>
      <c r="BA116" s="211">
        <f t="shared" si="156"/>
        <v>0</v>
      </c>
    </row>
    <row r="117" spans="1:53" ht="13" outlineLevel="2" x14ac:dyDescent="0.3">
      <c r="A117" s="209" t="s">
        <v>289</v>
      </c>
      <c r="B117" s="207">
        <v>1</v>
      </c>
      <c r="C117" s="207"/>
      <c r="D117" s="208"/>
      <c r="E117" s="210"/>
      <c r="F117" s="235" t="s">
        <v>445</v>
      </c>
      <c r="G117" s="235"/>
      <c r="H117" s="528"/>
      <c r="I117" s="237"/>
      <c r="J117" s="238"/>
      <c r="K117" s="239"/>
      <c r="L117" s="211">
        <f t="shared" si="146"/>
        <v>0</v>
      </c>
      <c r="M117" s="238"/>
      <c r="N117" s="239"/>
      <c r="O117" s="422">
        <f t="shared" si="147"/>
        <v>0</v>
      </c>
      <c r="P117" s="238"/>
      <c r="Q117" s="239"/>
      <c r="R117" s="422">
        <f t="shared" si="148"/>
        <v>0</v>
      </c>
      <c r="S117" s="238"/>
      <c r="T117" s="239"/>
      <c r="U117" s="422">
        <f t="shared" si="149"/>
        <v>0</v>
      </c>
      <c r="V117" s="238"/>
      <c r="W117" s="239"/>
      <c r="X117" s="422">
        <f t="shared" si="150"/>
        <v>0</v>
      </c>
      <c r="Y117" s="211">
        <f t="shared" si="151"/>
        <v>0</v>
      </c>
      <c r="Z117" s="461" t="str">
        <f t="shared" si="105"/>
        <v/>
      </c>
      <c r="AA117" s="238"/>
      <c r="AB117" s="239"/>
      <c r="AC117" s="211">
        <f t="shared" si="162"/>
        <v>0</v>
      </c>
      <c r="AD117" s="461" t="str">
        <f t="shared" si="106"/>
        <v/>
      </c>
      <c r="AE117" s="238"/>
      <c r="AF117" s="239"/>
      <c r="AG117" s="211">
        <f t="shared" si="142"/>
        <v>0</v>
      </c>
      <c r="AH117" s="461" t="str">
        <f t="shared" si="107"/>
        <v/>
      </c>
      <c r="AI117" s="238"/>
      <c r="AJ117" s="239"/>
      <c r="AK117" s="211">
        <f t="shared" si="163"/>
        <v>0</v>
      </c>
      <c r="AL117" s="461" t="str">
        <f t="shared" si="108"/>
        <v/>
      </c>
      <c r="AM117" s="238"/>
      <c r="AN117" s="239"/>
      <c r="AO117" s="211">
        <f t="shared" si="164"/>
        <v>0</v>
      </c>
      <c r="AP117" s="461" t="str">
        <f t="shared" si="109"/>
        <v/>
      </c>
      <c r="AQ117" s="238"/>
      <c r="AR117" s="239"/>
      <c r="AS117" s="211">
        <f t="shared" si="165"/>
        <v>0</v>
      </c>
      <c r="AT117" s="240">
        <f t="shared" si="143"/>
        <v>0</v>
      </c>
      <c r="AU117" s="241">
        <f t="shared" si="144"/>
        <v>0</v>
      </c>
      <c r="AV117" s="211">
        <f t="shared" si="166"/>
        <v>0</v>
      </c>
      <c r="AW117" s="461" t="str">
        <f t="shared" si="110"/>
        <v/>
      </c>
      <c r="AY117" s="238"/>
      <c r="AZ117" s="239"/>
      <c r="BA117" s="211">
        <f t="shared" si="156"/>
        <v>0</v>
      </c>
    </row>
    <row r="118" spans="1:53" ht="13" outlineLevel="2" x14ac:dyDescent="0.3">
      <c r="A118" s="209" t="s">
        <v>289</v>
      </c>
      <c r="B118" s="207">
        <v>1</v>
      </c>
      <c r="C118" s="207"/>
      <c r="D118" s="208"/>
      <c r="E118" s="210"/>
      <c r="F118" s="235" t="s">
        <v>445</v>
      </c>
      <c r="G118" s="235"/>
      <c r="H118" s="528"/>
      <c r="I118" s="237"/>
      <c r="J118" s="238"/>
      <c r="K118" s="239"/>
      <c r="L118" s="211">
        <f t="shared" si="146"/>
        <v>0</v>
      </c>
      <c r="M118" s="238"/>
      <c r="N118" s="239"/>
      <c r="O118" s="422">
        <f t="shared" si="147"/>
        <v>0</v>
      </c>
      <c r="P118" s="238"/>
      <c r="Q118" s="239"/>
      <c r="R118" s="422">
        <f t="shared" si="148"/>
        <v>0</v>
      </c>
      <c r="S118" s="238"/>
      <c r="T118" s="239"/>
      <c r="U118" s="422">
        <f t="shared" si="149"/>
        <v>0</v>
      </c>
      <c r="V118" s="238"/>
      <c r="W118" s="239"/>
      <c r="X118" s="422">
        <f t="shared" si="150"/>
        <v>0</v>
      </c>
      <c r="Y118" s="211">
        <f t="shared" si="151"/>
        <v>0</v>
      </c>
      <c r="Z118" s="461" t="str">
        <f t="shared" si="105"/>
        <v/>
      </c>
      <c r="AA118" s="238"/>
      <c r="AB118" s="239"/>
      <c r="AC118" s="211">
        <f t="shared" si="162"/>
        <v>0</v>
      </c>
      <c r="AD118" s="461" t="str">
        <f t="shared" si="106"/>
        <v/>
      </c>
      <c r="AE118" s="238"/>
      <c r="AF118" s="239"/>
      <c r="AG118" s="211">
        <f t="shared" si="142"/>
        <v>0</v>
      </c>
      <c r="AH118" s="461" t="str">
        <f t="shared" si="107"/>
        <v/>
      </c>
      <c r="AI118" s="238"/>
      <c r="AJ118" s="239"/>
      <c r="AK118" s="211">
        <f t="shared" si="163"/>
        <v>0</v>
      </c>
      <c r="AL118" s="461" t="str">
        <f t="shared" si="108"/>
        <v/>
      </c>
      <c r="AM118" s="238"/>
      <c r="AN118" s="239"/>
      <c r="AO118" s="211">
        <f t="shared" si="164"/>
        <v>0</v>
      </c>
      <c r="AP118" s="461" t="str">
        <f t="shared" si="109"/>
        <v/>
      </c>
      <c r="AQ118" s="238"/>
      <c r="AR118" s="239"/>
      <c r="AS118" s="211">
        <f t="shared" si="165"/>
        <v>0</v>
      </c>
      <c r="AT118" s="240">
        <f t="shared" si="143"/>
        <v>0</v>
      </c>
      <c r="AU118" s="241">
        <f t="shared" si="144"/>
        <v>0</v>
      </c>
      <c r="AV118" s="211">
        <f t="shared" si="166"/>
        <v>0</v>
      </c>
      <c r="AW118" s="461" t="str">
        <f t="shared" si="110"/>
        <v/>
      </c>
      <c r="AY118" s="238"/>
      <c r="AZ118" s="239"/>
      <c r="BA118" s="211">
        <f t="shared" si="156"/>
        <v>0</v>
      </c>
    </row>
    <row r="119" spans="1:53" ht="13" outlineLevel="2" x14ac:dyDescent="0.3">
      <c r="A119" s="209" t="s">
        <v>289</v>
      </c>
      <c r="B119" s="207">
        <v>1</v>
      </c>
      <c r="C119" s="207"/>
      <c r="D119" s="208"/>
      <c r="E119" s="210"/>
      <c r="F119" s="235" t="s">
        <v>445</v>
      </c>
      <c r="G119" s="235"/>
      <c r="H119" s="528"/>
      <c r="I119" s="237"/>
      <c r="J119" s="238"/>
      <c r="K119" s="239"/>
      <c r="L119" s="211">
        <f t="shared" si="146"/>
        <v>0</v>
      </c>
      <c r="M119" s="238"/>
      <c r="N119" s="239"/>
      <c r="O119" s="422">
        <f t="shared" si="147"/>
        <v>0</v>
      </c>
      <c r="P119" s="238"/>
      <c r="Q119" s="239"/>
      <c r="R119" s="422">
        <f t="shared" si="148"/>
        <v>0</v>
      </c>
      <c r="S119" s="238"/>
      <c r="T119" s="239"/>
      <c r="U119" s="422">
        <f t="shared" si="149"/>
        <v>0</v>
      </c>
      <c r="V119" s="238"/>
      <c r="W119" s="239"/>
      <c r="X119" s="422">
        <f t="shared" si="150"/>
        <v>0</v>
      </c>
      <c r="Y119" s="211">
        <f t="shared" si="151"/>
        <v>0</v>
      </c>
      <c r="Z119" s="461" t="str">
        <f t="shared" si="105"/>
        <v/>
      </c>
      <c r="AA119" s="238"/>
      <c r="AB119" s="239"/>
      <c r="AC119" s="211">
        <f t="shared" si="162"/>
        <v>0</v>
      </c>
      <c r="AD119" s="461" t="str">
        <f t="shared" si="106"/>
        <v/>
      </c>
      <c r="AE119" s="238"/>
      <c r="AF119" s="239"/>
      <c r="AG119" s="211">
        <f t="shared" si="142"/>
        <v>0</v>
      </c>
      <c r="AH119" s="461" t="str">
        <f t="shared" si="107"/>
        <v/>
      </c>
      <c r="AI119" s="238"/>
      <c r="AJ119" s="239"/>
      <c r="AK119" s="211">
        <f t="shared" si="163"/>
        <v>0</v>
      </c>
      <c r="AL119" s="461" t="str">
        <f t="shared" si="108"/>
        <v/>
      </c>
      <c r="AM119" s="238"/>
      <c r="AN119" s="239"/>
      <c r="AO119" s="211">
        <f t="shared" si="164"/>
        <v>0</v>
      </c>
      <c r="AP119" s="461" t="str">
        <f t="shared" si="109"/>
        <v/>
      </c>
      <c r="AQ119" s="238"/>
      <c r="AR119" s="239"/>
      <c r="AS119" s="211">
        <f t="shared" si="165"/>
        <v>0</v>
      </c>
      <c r="AT119" s="240">
        <f t="shared" si="143"/>
        <v>0</v>
      </c>
      <c r="AU119" s="241">
        <f t="shared" si="144"/>
        <v>0</v>
      </c>
      <c r="AV119" s="211">
        <f t="shared" si="166"/>
        <v>0</v>
      </c>
      <c r="AW119" s="461" t="str">
        <f t="shared" si="110"/>
        <v/>
      </c>
      <c r="AY119" s="238"/>
      <c r="AZ119" s="239"/>
      <c r="BA119" s="211">
        <f t="shared" si="156"/>
        <v>0</v>
      </c>
    </row>
    <row r="120" spans="1:53" ht="13" outlineLevel="2" x14ac:dyDescent="0.3">
      <c r="A120" s="209" t="s">
        <v>289</v>
      </c>
      <c r="B120" s="207">
        <v>1</v>
      </c>
      <c r="C120" s="207"/>
      <c r="D120" s="208"/>
      <c r="E120" s="210"/>
      <c r="F120" s="235" t="s">
        <v>445</v>
      </c>
      <c r="G120" s="235"/>
      <c r="H120" s="528"/>
      <c r="I120" s="237"/>
      <c r="J120" s="238"/>
      <c r="K120" s="239"/>
      <c r="L120" s="211">
        <f t="shared" si="146"/>
        <v>0</v>
      </c>
      <c r="M120" s="238"/>
      <c r="N120" s="239"/>
      <c r="O120" s="422">
        <f t="shared" si="147"/>
        <v>0</v>
      </c>
      <c r="P120" s="238"/>
      <c r="Q120" s="239"/>
      <c r="R120" s="422">
        <f t="shared" si="148"/>
        <v>0</v>
      </c>
      <c r="S120" s="238"/>
      <c r="T120" s="239"/>
      <c r="U120" s="422">
        <f t="shared" si="149"/>
        <v>0</v>
      </c>
      <c r="V120" s="238"/>
      <c r="W120" s="239"/>
      <c r="X120" s="422">
        <f t="shared" si="150"/>
        <v>0</v>
      </c>
      <c r="Y120" s="211">
        <f t="shared" si="151"/>
        <v>0</v>
      </c>
      <c r="Z120" s="461" t="str">
        <f t="shared" si="105"/>
        <v/>
      </c>
      <c r="AA120" s="238"/>
      <c r="AB120" s="239"/>
      <c r="AC120" s="211">
        <f t="shared" si="162"/>
        <v>0</v>
      </c>
      <c r="AD120" s="461" t="str">
        <f t="shared" si="106"/>
        <v/>
      </c>
      <c r="AE120" s="238"/>
      <c r="AF120" s="239"/>
      <c r="AG120" s="211">
        <f t="shared" si="142"/>
        <v>0</v>
      </c>
      <c r="AH120" s="461" t="str">
        <f t="shared" si="107"/>
        <v/>
      </c>
      <c r="AI120" s="238"/>
      <c r="AJ120" s="239"/>
      <c r="AK120" s="211">
        <f t="shared" si="163"/>
        <v>0</v>
      </c>
      <c r="AL120" s="461" t="str">
        <f t="shared" si="108"/>
        <v/>
      </c>
      <c r="AM120" s="238"/>
      <c r="AN120" s="239"/>
      <c r="AO120" s="211">
        <f t="shared" si="164"/>
        <v>0</v>
      </c>
      <c r="AP120" s="461" t="str">
        <f t="shared" si="109"/>
        <v/>
      </c>
      <c r="AQ120" s="238"/>
      <c r="AR120" s="239"/>
      <c r="AS120" s="211">
        <f t="shared" si="165"/>
        <v>0</v>
      </c>
      <c r="AT120" s="240">
        <f t="shared" si="143"/>
        <v>0</v>
      </c>
      <c r="AU120" s="241">
        <f t="shared" si="144"/>
        <v>0</v>
      </c>
      <c r="AV120" s="211">
        <f t="shared" si="166"/>
        <v>0</v>
      </c>
      <c r="AW120" s="461" t="str">
        <f t="shared" si="110"/>
        <v/>
      </c>
      <c r="AY120" s="238"/>
      <c r="AZ120" s="239"/>
      <c r="BA120" s="211">
        <f t="shared" si="156"/>
        <v>0</v>
      </c>
    </row>
    <row r="121" spans="1:53" ht="13" outlineLevel="2" x14ac:dyDescent="0.3">
      <c r="A121" s="209" t="s">
        <v>289</v>
      </c>
      <c r="B121" s="207">
        <v>1</v>
      </c>
      <c r="C121" s="207"/>
      <c r="D121" s="208"/>
      <c r="E121" s="210"/>
      <c r="F121" s="235" t="s">
        <v>445</v>
      </c>
      <c r="G121" s="235"/>
      <c r="H121" s="528"/>
      <c r="I121" s="237"/>
      <c r="J121" s="238"/>
      <c r="K121" s="239"/>
      <c r="L121" s="211">
        <f t="shared" si="146"/>
        <v>0</v>
      </c>
      <c r="M121" s="238"/>
      <c r="N121" s="239"/>
      <c r="O121" s="422">
        <f t="shared" si="147"/>
        <v>0</v>
      </c>
      <c r="P121" s="238"/>
      <c r="Q121" s="239"/>
      <c r="R121" s="422">
        <f t="shared" si="148"/>
        <v>0</v>
      </c>
      <c r="S121" s="238"/>
      <c r="T121" s="239"/>
      <c r="U121" s="422">
        <f t="shared" si="149"/>
        <v>0</v>
      </c>
      <c r="V121" s="238"/>
      <c r="W121" s="239"/>
      <c r="X121" s="422">
        <f t="shared" si="150"/>
        <v>0</v>
      </c>
      <c r="Y121" s="211">
        <f t="shared" si="151"/>
        <v>0</v>
      </c>
      <c r="Z121" s="461" t="str">
        <f t="shared" si="105"/>
        <v/>
      </c>
      <c r="AA121" s="238"/>
      <c r="AB121" s="239"/>
      <c r="AC121" s="211">
        <f t="shared" si="162"/>
        <v>0</v>
      </c>
      <c r="AD121" s="461" t="str">
        <f t="shared" si="106"/>
        <v/>
      </c>
      <c r="AE121" s="238"/>
      <c r="AF121" s="239"/>
      <c r="AG121" s="211">
        <f t="shared" si="142"/>
        <v>0</v>
      </c>
      <c r="AH121" s="461" t="str">
        <f t="shared" si="107"/>
        <v/>
      </c>
      <c r="AI121" s="238"/>
      <c r="AJ121" s="239"/>
      <c r="AK121" s="211">
        <f t="shared" si="163"/>
        <v>0</v>
      </c>
      <c r="AL121" s="461" t="str">
        <f t="shared" si="108"/>
        <v/>
      </c>
      <c r="AM121" s="238"/>
      <c r="AN121" s="239"/>
      <c r="AO121" s="211">
        <f t="shared" si="164"/>
        <v>0</v>
      </c>
      <c r="AP121" s="461" t="str">
        <f t="shared" si="109"/>
        <v/>
      </c>
      <c r="AQ121" s="238"/>
      <c r="AR121" s="239"/>
      <c r="AS121" s="211">
        <f t="shared" si="165"/>
        <v>0</v>
      </c>
      <c r="AT121" s="240">
        <f t="shared" si="143"/>
        <v>0</v>
      </c>
      <c r="AU121" s="241">
        <f t="shared" si="144"/>
        <v>0</v>
      </c>
      <c r="AV121" s="211">
        <f t="shared" si="166"/>
        <v>0</v>
      </c>
      <c r="AW121" s="461" t="str">
        <f t="shared" si="110"/>
        <v/>
      </c>
      <c r="AY121" s="238"/>
      <c r="AZ121" s="239"/>
      <c r="BA121" s="211">
        <f t="shared" si="156"/>
        <v>0</v>
      </c>
    </row>
    <row r="122" spans="1:53" ht="13" outlineLevel="1" x14ac:dyDescent="0.3">
      <c r="A122" s="212"/>
      <c r="B122" s="213">
        <v>1</v>
      </c>
      <c r="C122" s="213"/>
      <c r="D122" s="214"/>
      <c r="E122" s="215" t="s">
        <v>446</v>
      </c>
      <c r="F122" s="216" t="str">
        <f>F105</f>
        <v>Activity 1.6 Add activity</v>
      </c>
      <c r="G122" s="222"/>
      <c r="H122" s="222"/>
      <c r="I122" s="217"/>
      <c r="J122" s="218">
        <f t="shared" ref="J122:AV122" si="167">SUM(J106:J121)</f>
        <v>0</v>
      </c>
      <c r="K122" s="218">
        <f t="shared" si="167"/>
        <v>0</v>
      </c>
      <c r="L122" s="218">
        <f t="shared" si="167"/>
        <v>0</v>
      </c>
      <c r="M122" s="218">
        <f t="shared" si="167"/>
        <v>0</v>
      </c>
      <c r="N122" s="218">
        <f t="shared" si="167"/>
        <v>0</v>
      </c>
      <c r="O122" s="218">
        <f t="shared" si="167"/>
        <v>0</v>
      </c>
      <c r="P122" s="218">
        <f t="shared" si="167"/>
        <v>0</v>
      </c>
      <c r="Q122" s="218">
        <f t="shared" si="167"/>
        <v>0</v>
      </c>
      <c r="R122" s="218">
        <f t="shared" si="167"/>
        <v>0</v>
      </c>
      <c r="S122" s="218">
        <f t="shared" si="167"/>
        <v>0</v>
      </c>
      <c r="T122" s="218">
        <f t="shared" si="167"/>
        <v>0</v>
      </c>
      <c r="U122" s="218">
        <f t="shared" si="167"/>
        <v>0</v>
      </c>
      <c r="V122" s="218">
        <f t="shared" si="167"/>
        <v>0</v>
      </c>
      <c r="W122" s="218">
        <f t="shared" si="167"/>
        <v>0</v>
      </c>
      <c r="X122" s="218">
        <f t="shared" si="167"/>
        <v>0</v>
      </c>
      <c r="Y122" s="218">
        <f t="shared" si="167"/>
        <v>0</v>
      </c>
      <c r="Z122" s="461" t="str">
        <f t="shared" si="105"/>
        <v/>
      </c>
      <c r="AA122" s="218">
        <f t="shared" si="167"/>
        <v>0</v>
      </c>
      <c r="AB122" s="218">
        <f t="shared" si="167"/>
        <v>0</v>
      </c>
      <c r="AC122" s="218">
        <f t="shared" si="167"/>
        <v>0</v>
      </c>
      <c r="AD122" s="461" t="str">
        <f t="shared" si="106"/>
        <v/>
      </c>
      <c r="AE122" s="218">
        <f t="shared" si="167"/>
        <v>0</v>
      </c>
      <c r="AF122" s="218">
        <f t="shared" si="167"/>
        <v>0</v>
      </c>
      <c r="AG122" s="218">
        <f t="shared" si="167"/>
        <v>0</v>
      </c>
      <c r="AH122" s="461" t="str">
        <f t="shared" si="107"/>
        <v/>
      </c>
      <c r="AI122" s="218">
        <f t="shared" si="167"/>
        <v>0</v>
      </c>
      <c r="AJ122" s="218">
        <f t="shared" si="167"/>
        <v>0</v>
      </c>
      <c r="AK122" s="218">
        <f t="shared" si="167"/>
        <v>0</v>
      </c>
      <c r="AL122" s="461" t="str">
        <f t="shared" si="108"/>
        <v/>
      </c>
      <c r="AM122" s="218">
        <f t="shared" si="167"/>
        <v>0</v>
      </c>
      <c r="AN122" s="218">
        <f t="shared" si="167"/>
        <v>0</v>
      </c>
      <c r="AO122" s="218">
        <f t="shared" si="167"/>
        <v>0</v>
      </c>
      <c r="AP122" s="461" t="str">
        <f t="shared" si="109"/>
        <v/>
      </c>
      <c r="AQ122" s="218">
        <f t="shared" si="167"/>
        <v>0</v>
      </c>
      <c r="AR122" s="218">
        <f t="shared" si="167"/>
        <v>0</v>
      </c>
      <c r="AS122" s="218">
        <f t="shared" si="167"/>
        <v>0</v>
      </c>
      <c r="AT122" s="218">
        <f t="shared" si="167"/>
        <v>0</v>
      </c>
      <c r="AU122" s="218">
        <f t="shared" si="167"/>
        <v>0</v>
      </c>
      <c r="AV122" s="218">
        <f t="shared" si="167"/>
        <v>0</v>
      </c>
      <c r="AW122" s="461" t="str">
        <f t="shared" si="110"/>
        <v/>
      </c>
      <c r="AY122" s="218">
        <f t="shared" ref="AY122:BA122" si="168">SUM(AY106:AY121)</f>
        <v>0</v>
      </c>
      <c r="AZ122" s="218">
        <f t="shared" si="168"/>
        <v>0</v>
      </c>
      <c r="BA122" s="218">
        <f t="shared" si="168"/>
        <v>0</v>
      </c>
    </row>
    <row r="123" spans="1:53" s="717" customFormat="1" ht="18.5" thickBot="1" x14ac:dyDescent="0.45">
      <c r="A123" s="712" t="s">
        <v>452</v>
      </c>
      <c r="B123" s="713">
        <v>1</v>
      </c>
      <c r="C123" s="713"/>
      <c r="D123" s="714" t="s">
        <v>453</v>
      </c>
      <c r="E123" s="712"/>
      <c r="F123" s="715"/>
      <c r="G123" s="715"/>
      <c r="H123" s="715"/>
      <c r="I123" s="715"/>
      <c r="J123" s="716">
        <f>J122+J104+J86+J68+J50+J32</f>
        <v>0</v>
      </c>
      <c r="K123" s="716">
        <f t="shared" ref="K123:Y123" si="169">K122+K104+K86+K68+K50+K32</f>
        <v>0</v>
      </c>
      <c r="L123" s="716">
        <f t="shared" si="169"/>
        <v>0</v>
      </c>
      <c r="M123" s="716">
        <f t="shared" si="169"/>
        <v>0</v>
      </c>
      <c r="N123" s="716">
        <f t="shared" si="169"/>
        <v>0</v>
      </c>
      <c r="O123" s="716">
        <f t="shared" si="169"/>
        <v>0</v>
      </c>
      <c r="P123" s="716">
        <f t="shared" si="169"/>
        <v>0</v>
      </c>
      <c r="Q123" s="716">
        <f t="shared" si="169"/>
        <v>0</v>
      </c>
      <c r="R123" s="716">
        <f t="shared" si="169"/>
        <v>0</v>
      </c>
      <c r="S123" s="716">
        <f t="shared" si="169"/>
        <v>0</v>
      </c>
      <c r="T123" s="716">
        <f t="shared" si="169"/>
        <v>0</v>
      </c>
      <c r="U123" s="716">
        <f t="shared" si="169"/>
        <v>0</v>
      </c>
      <c r="V123" s="716">
        <f t="shared" si="169"/>
        <v>0</v>
      </c>
      <c r="W123" s="716">
        <f t="shared" si="169"/>
        <v>0</v>
      </c>
      <c r="X123" s="716">
        <f t="shared" si="169"/>
        <v>0</v>
      </c>
      <c r="Y123" s="716">
        <f t="shared" si="169"/>
        <v>0</v>
      </c>
      <c r="Z123" s="461" t="str">
        <f t="shared" si="105"/>
        <v/>
      </c>
      <c r="AA123" s="716">
        <f t="shared" ref="AA123:AV123" si="170">AA122+AA104+AA86+AA68+AA50+AA32</f>
        <v>0</v>
      </c>
      <c r="AB123" s="716">
        <f t="shared" si="170"/>
        <v>0</v>
      </c>
      <c r="AC123" s="716">
        <f t="shared" si="170"/>
        <v>0</v>
      </c>
      <c r="AD123" s="461" t="str">
        <f t="shared" si="106"/>
        <v/>
      </c>
      <c r="AE123" s="716">
        <f t="shared" si="170"/>
        <v>0</v>
      </c>
      <c r="AF123" s="716">
        <f t="shared" si="170"/>
        <v>0</v>
      </c>
      <c r="AG123" s="716">
        <f t="shared" si="170"/>
        <v>0</v>
      </c>
      <c r="AH123" s="461" t="str">
        <f t="shared" si="107"/>
        <v/>
      </c>
      <c r="AI123" s="716">
        <f t="shared" si="170"/>
        <v>0</v>
      </c>
      <c r="AJ123" s="716">
        <f t="shared" si="170"/>
        <v>0</v>
      </c>
      <c r="AK123" s="716">
        <f t="shared" si="170"/>
        <v>0</v>
      </c>
      <c r="AL123" s="461" t="str">
        <f t="shared" si="108"/>
        <v/>
      </c>
      <c r="AM123" s="716">
        <f t="shared" si="170"/>
        <v>0</v>
      </c>
      <c r="AN123" s="716">
        <f t="shared" si="170"/>
        <v>0</v>
      </c>
      <c r="AO123" s="716">
        <f t="shared" si="170"/>
        <v>0</v>
      </c>
      <c r="AP123" s="461" t="str">
        <f t="shared" si="109"/>
        <v/>
      </c>
      <c r="AQ123" s="716">
        <f t="shared" si="170"/>
        <v>0</v>
      </c>
      <c r="AR123" s="716">
        <f t="shared" si="170"/>
        <v>0</v>
      </c>
      <c r="AS123" s="716">
        <f t="shared" si="170"/>
        <v>0</v>
      </c>
      <c r="AT123" s="716">
        <f t="shared" si="170"/>
        <v>0</v>
      </c>
      <c r="AU123" s="716">
        <f t="shared" si="170"/>
        <v>0</v>
      </c>
      <c r="AV123" s="716">
        <f t="shared" si="170"/>
        <v>0</v>
      </c>
      <c r="AW123" s="461" t="str">
        <f t="shared" si="110"/>
        <v/>
      </c>
      <c r="AY123" s="716">
        <f t="shared" ref="AY123:BA123" si="171">AY122+AY104+AY86+AY68+AY50+AY32</f>
        <v>0</v>
      </c>
      <c r="AZ123" s="716">
        <f t="shared" si="171"/>
        <v>0</v>
      </c>
      <c r="BA123" s="716">
        <f t="shared" si="171"/>
        <v>0</v>
      </c>
    </row>
    <row r="124" spans="1:53" s="717" customFormat="1" ht="35.25" customHeight="1" thickBot="1" x14ac:dyDescent="0.45">
      <c r="A124" s="722"/>
      <c r="B124" s="723">
        <v>2</v>
      </c>
      <c r="C124" s="723"/>
      <c r="D124" s="724" t="s">
        <v>454</v>
      </c>
      <c r="E124" s="725"/>
      <c r="F124" s="726"/>
      <c r="G124" s="726"/>
      <c r="H124" s="726"/>
      <c r="I124" s="727"/>
      <c r="J124" s="728"/>
      <c r="K124" s="729"/>
      <c r="L124" s="730"/>
      <c r="M124" s="730"/>
      <c r="N124" s="730"/>
      <c r="O124" s="730"/>
      <c r="P124" s="730"/>
      <c r="Q124" s="730"/>
      <c r="R124" s="730"/>
      <c r="S124" s="730"/>
      <c r="T124" s="730"/>
      <c r="U124" s="730"/>
      <c r="V124" s="730"/>
      <c r="W124" s="730"/>
      <c r="X124" s="730"/>
      <c r="Y124" s="730"/>
      <c r="Z124" s="461" t="str">
        <f t="shared" si="105"/>
        <v/>
      </c>
      <c r="AA124" s="731"/>
      <c r="AB124" s="730"/>
      <c r="AC124" s="730"/>
      <c r="AD124" s="461" t="str">
        <f t="shared" si="106"/>
        <v/>
      </c>
      <c r="AE124" s="731"/>
      <c r="AF124" s="730"/>
      <c r="AG124" s="730"/>
      <c r="AH124" s="461" t="str">
        <f t="shared" si="107"/>
        <v/>
      </c>
      <c r="AI124" s="731"/>
      <c r="AJ124" s="730"/>
      <c r="AK124" s="730"/>
      <c r="AL124" s="461" t="str">
        <f t="shared" si="108"/>
        <v/>
      </c>
      <c r="AM124" s="731"/>
      <c r="AN124" s="730"/>
      <c r="AO124" s="730"/>
      <c r="AP124" s="461" t="str">
        <f t="shared" si="109"/>
        <v/>
      </c>
      <c r="AQ124" s="731"/>
      <c r="AR124" s="730"/>
      <c r="AS124" s="730"/>
      <c r="AT124" s="731"/>
      <c r="AU124" s="730"/>
      <c r="AV124" s="732"/>
      <c r="AW124" s="461" t="str">
        <f t="shared" si="110"/>
        <v/>
      </c>
      <c r="AY124" s="731"/>
      <c r="AZ124" s="730"/>
      <c r="BA124" s="730"/>
    </row>
    <row r="125" spans="1:53" ht="26.25" customHeight="1" outlineLevel="1" x14ac:dyDescent="0.3">
      <c r="A125" s="328"/>
      <c r="B125" s="263">
        <v>2</v>
      </c>
      <c r="C125" s="263"/>
      <c r="D125" s="264"/>
      <c r="E125" s="265" t="s">
        <v>436</v>
      </c>
      <c r="F125" s="266" t="s">
        <v>455</v>
      </c>
      <c r="G125" s="267"/>
      <c r="H125" s="526"/>
      <c r="I125" s="268"/>
      <c r="J125" s="269"/>
      <c r="K125" s="270"/>
      <c r="L125" s="271"/>
      <c r="M125" s="271"/>
      <c r="N125" s="271"/>
      <c r="O125" s="271"/>
      <c r="P125" s="271"/>
      <c r="Q125" s="271"/>
      <c r="R125" s="271"/>
      <c r="S125" s="271"/>
      <c r="T125" s="271"/>
      <c r="U125" s="271"/>
      <c r="V125" s="271"/>
      <c r="W125" s="271"/>
      <c r="X125" s="271"/>
      <c r="Y125" s="271"/>
      <c r="Z125" s="461" t="str">
        <f t="shared" si="105"/>
        <v/>
      </c>
      <c r="AA125" s="268"/>
      <c r="AB125" s="268"/>
      <c r="AC125" s="268"/>
      <c r="AD125" s="461" t="str">
        <f t="shared" si="106"/>
        <v/>
      </c>
      <c r="AE125" s="268"/>
      <c r="AF125" s="268"/>
      <c r="AG125" s="268"/>
      <c r="AH125" s="461" t="str">
        <f t="shared" si="107"/>
        <v/>
      </c>
      <c r="AI125" s="268"/>
      <c r="AJ125" s="268"/>
      <c r="AK125" s="268"/>
      <c r="AL125" s="461" t="str">
        <f t="shared" si="108"/>
        <v/>
      </c>
      <c r="AM125" s="268"/>
      <c r="AN125" s="268"/>
      <c r="AO125" s="268"/>
      <c r="AP125" s="461" t="str">
        <f t="shared" si="109"/>
        <v/>
      </c>
      <c r="AQ125" s="268"/>
      <c r="AR125" s="268"/>
      <c r="AS125" s="268"/>
      <c r="AT125" s="268"/>
      <c r="AU125" s="268"/>
      <c r="AV125" s="268"/>
      <c r="AW125" s="461" t="str">
        <f t="shared" si="110"/>
        <v/>
      </c>
      <c r="AY125" s="268"/>
      <c r="AZ125" s="268"/>
      <c r="BA125" s="268"/>
    </row>
    <row r="126" spans="1:53" ht="42" customHeight="1" outlineLevel="2" x14ac:dyDescent="0.3">
      <c r="A126" s="209" t="s">
        <v>289</v>
      </c>
      <c r="B126" s="207">
        <v>2</v>
      </c>
      <c r="C126" s="207"/>
      <c r="D126" s="208"/>
      <c r="E126" s="210"/>
      <c r="F126" s="766" t="s">
        <v>438</v>
      </c>
      <c r="G126" s="236"/>
      <c r="H126" s="527"/>
      <c r="I126" s="237"/>
      <c r="J126" s="238"/>
      <c r="K126" s="239"/>
      <c r="L126" s="211">
        <f>J126*K126</f>
        <v>0</v>
      </c>
      <c r="M126" s="238"/>
      <c r="N126" s="239"/>
      <c r="O126" s="422">
        <f>M126*N126</f>
        <v>0</v>
      </c>
      <c r="P126" s="238"/>
      <c r="Q126" s="239"/>
      <c r="R126" s="422">
        <f>P126*Q126</f>
        <v>0</v>
      </c>
      <c r="S126" s="238"/>
      <c r="T126" s="239"/>
      <c r="U126" s="422">
        <f>S126*T126</f>
        <v>0</v>
      </c>
      <c r="V126" s="238"/>
      <c r="W126" s="239"/>
      <c r="X126" s="422">
        <f>V126*W126</f>
        <v>0</v>
      </c>
      <c r="Y126" s="211">
        <f>L126+O126+R126+U126+X126</f>
        <v>0</v>
      </c>
      <c r="Z126" s="461" t="str">
        <f t="shared" si="105"/>
        <v/>
      </c>
      <c r="AA126" s="238"/>
      <c r="AB126" s="239"/>
      <c r="AC126" s="211">
        <f>AA126*AB126</f>
        <v>0</v>
      </c>
      <c r="AD126" s="461" t="str">
        <f t="shared" si="106"/>
        <v/>
      </c>
      <c r="AE126" s="238"/>
      <c r="AF126" s="239"/>
      <c r="AG126" s="211">
        <f t="shared" ref="AG126:AG141" si="172">AE126*AF126</f>
        <v>0</v>
      </c>
      <c r="AH126" s="461" t="str">
        <f t="shared" si="107"/>
        <v/>
      </c>
      <c r="AI126" s="238"/>
      <c r="AJ126" s="239"/>
      <c r="AK126" s="211">
        <f>AI126*AJ126</f>
        <v>0</v>
      </c>
      <c r="AL126" s="461" t="str">
        <f t="shared" si="108"/>
        <v/>
      </c>
      <c r="AM126" s="238"/>
      <c r="AN126" s="239"/>
      <c r="AO126" s="211">
        <f>AM126*AN126</f>
        <v>0</v>
      </c>
      <c r="AP126" s="461" t="str">
        <f t="shared" si="109"/>
        <v/>
      </c>
      <c r="AQ126" s="238"/>
      <c r="AR126" s="239"/>
      <c r="AS126" s="211">
        <f>AQ126*AR126</f>
        <v>0</v>
      </c>
      <c r="AT126" s="240">
        <f t="shared" ref="AT126:AT141" si="173">AE126+AM126+AQ126</f>
        <v>0</v>
      </c>
      <c r="AU126" s="241">
        <f t="shared" ref="AU126:AU141" si="174">AF126+AN126+AR126</f>
        <v>0</v>
      </c>
      <c r="AV126" s="211">
        <f t="shared" ref="AV126:AV127" si="175">AG126+AO126+AS126</f>
        <v>0</v>
      </c>
      <c r="AW126" s="461" t="str">
        <f t="shared" si="110"/>
        <v/>
      </c>
      <c r="AY126" s="238"/>
      <c r="AZ126" s="239"/>
      <c r="BA126" s="211">
        <f>AY126*AZ126</f>
        <v>0</v>
      </c>
    </row>
    <row r="127" spans="1:53" ht="13" outlineLevel="2" x14ac:dyDescent="0.3">
      <c r="A127" s="209" t="s">
        <v>284</v>
      </c>
      <c r="B127" s="207">
        <v>2</v>
      </c>
      <c r="C127" s="207"/>
      <c r="D127" s="208"/>
      <c r="E127" s="210"/>
      <c r="F127" s="766" t="s">
        <v>439</v>
      </c>
      <c r="G127" s="235"/>
      <c r="H127" s="528"/>
      <c r="I127" s="237"/>
      <c r="J127" s="238"/>
      <c r="K127" s="239"/>
      <c r="L127" s="211">
        <f t="shared" ref="L127:L141" si="176">J127*K127</f>
        <v>0</v>
      </c>
      <c r="M127" s="238"/>
      <c r="N127" s="239"/>
      <c r="O127" s="422">
        <f t="shared" ref="O127:O141" si="177">M127*N127</f>
        <v>0</v>
      </c>
      <c r="P127" s="238"/>
      <c r="Q127" s="239"/>
      <c r="R127" s="422">
        <f t="shared" ref="R127:R141" si="178">P127*Q127</f>
        <v>0</v>
      </c>
      <c r="S127" s="238"/>
      <c r="T127" s="239"/>
      <c r="U127" s="422">
        <f t="shared" ref="U127:U141" si="179">S127*T127</f>
        <v>0</v>
      </c>
      <c r="V127" s="238"/>
      <c r="W127" s="239"/>
      <c r="X127" s="422">
        <f t="shared" ref="X127:X141" si="180">V127*W127</f>
        <v>0</v>
      </c>
      <c r="Y127" s="211">
        <f t="shared" ref="Y127:Y141" si="181">L127+O127+R127+U127+X127</f>
        <v>0</v>
      </c>
      <c r="Z127" s="461" t="str">
        <f t="shared" si="105"/>
        <v/>
      </c>
      <c r="AA127" s="238"/>
      <c r="AB127" s="239"/>
      <c r="AC127" s="211">
        <f t="shared" ref="AC127" si="182">AA127*AB127</f>
        <v>0</v>
      </c>
      <c r="AD127" s="461" t="str">
        <f t="shared" si="106"/>
        <v/>
      </c>
      <c r="AE127" s="238"/>
      <c r="AF127" s="239"/>
      <c r="AG127" s="211">
        <f t="shared" si="172"/>
        <v>0</v>
      </c>
      <c r="AH127" s="461" t="str">
        <f t="shared" si="107"/>
        <v/>
      </c>
      <c r="AI127" s="238"/>
      <c r="AJ127" s="239"/>
      <c r="AK127" s="211">
        <f t="shared" ref="AK127" si="183">AI127*AJ127</f>
        <v>0</v>
      </c>
      <c r="AL127" s="461" t="str">
        <f t="shared" si="108"/>
        <v/>
      </c>
      <c r="AM127" s="238"/>
      <c r="AN127" s="239"/>
      <c r="AO127" s="211">
        <f t="shared" ref="AO127" si="184">AM127*AN127</f>
        <v>0</v>
      </c>
      <c r="AP127" s="461" t="str">
        <f t="shared" si="109"/>
        <v/>
      </c>
      <c r="AQ127" s="238"/>
      <c r="AR127" s="239"/>
      <c r="AS127" s="211">
        <f t="shared" ref="AS127" si="185">AQ127*AR127</f>
        <v>0</v>
      </c>
      <c r="AT127" s="240">
        <f t="shared" si="173"/>
        <v>0</v>
      </c>
      <c r="AU127" s="241">
        <f t="shared" si="174"/>
        <v>0</v>
      </c>
      <c r="AV127" s="211">
        <f t="shared" si="175"/>
        <v>0</v>
      </c>
      <c r="AW127" s="461" t="str">
        <f t="shared" si="110"/>
        <v/>
      </c>
      <c r="AY127" s="238"/>
      <c r="AZ127" s="239"/>
      <c r="BA127" s="211">
        <f t="shared" ref="BA127:BA141" si="186">AY127*AZ127</f>
        <v>0</v>
      </c>
    </row>
    <row r="128" spans="1:53" ht="12.75" customHeight="1" outlineLevel="2" x14ac:dyDescent="0.3">
      <c r="A128" s="209" t="s">
        <v>284</v>
      </c>
      <c r="B128" s="207">
        <v>2</v>
      </c>
      <c r="C128" s="207"/>
      <c r="D128" s="208"/>
      <c r="E128" s="210"/>
      <c r="F128" s="766" t="s">
        <v>440</v>
      </c>
      <c r="G128" s="235"/>
      <c r="H128" s="528"/>
      <c r="I128" s="237"/>
      <c r="J128" s="238"/>
      <c r="K128" s="239"/>
      <c r="L128" s="211">
        <f t="shared" si="176"/>
        <v>0</v>
      </c>
      <c r="M128" s="238"/>
      <c r="N128" s="239"/>
      <c r="O128" s="422">
        <f t="shared" si="177"/>
        <v>0</v>
      </c>
      <c r="P128" s="238"/>
      <c r="Q128" s="239"/>
      <c r="R128" s="422">
        <f t="shared" si="178"/>
        <v>0</v>
      </c>
      <c r="S128" s="238"/>
      <c r="T128" s="239"/>
      <c r="U128" s="422">
        <f t="shared" si="179"/>
        <v>0</v>
      </c>
      <c r="V128" s="238"/>
      <c r="W128" s="239"/>
      <c r="X128" s="422">
        <f t="shared" si="180"/>
        <v>0</v>
      </c>
      <c r="Y128" s="211">
        <f t="shared" si="181"/>
        <v>0</v>
      </c>
      <c r="Z128" s="461" t="str">
        <f t="shared" si="105"/>
        <v/>
      </c>
      <c r="AA128" s="238"/>
      <c r="AB128" s="239"/>
      <c r="AC128" s="211">
        <f t="shared" ref="AC128" si="187">AA128*AB128</f>
        <v>0</v>
      </c>
      <c r="AD128" s="461" t="str">
        <f t="shared" si="106"/>
        <v/>
      </c>
      <c r="AE128" s="238"/>
      <c r="AF128" s="239"/>
      <c r="AG128" s="211">
        <f t="shared" si="172"/>
        <v>0</v>
      </c>
      <c r="AH128" s="461" t="str">
        <f t="shared" si="107"/>
        <v/>
      </c>
      <c r="AI128" s="238"/>
      <c r="AJ128" s="239"/>
      <c r="AK128" s="211">
        <f t="shared" ref="AK128" si="188">AI128*AJ128</f>
        <v>0</v>
      </c>
      <c r="AL128" s="461" t="str">
        <f t="shared" si="108"/>
        <v/>
      </c>
      <c r="AM128" s="238"/>
      <c r="AN128" s="239"/>
      <c r="AO128" s="211">
        <f t="shared" ref="AO128" si="189">AM128*AN128</f>
        <v>0</v>
      </c>
      <c r="AP128" s="461" t="str">
        <f t="shared" si="109"/>
        <v/>
      </c>
      <c r="AQ128" s="238"/>
      <c r="AR128" s="239"/>
      <c r="AS128" s="211">
        <f t="shared" ref="AS128" si="190">AQ128*AR128</f>
        <v>0</v>
      </c>
      <c r="AT128" s="240">
        <f t="shared" si="173"/>
        <v>0</v>
      </c>
      <c r="AU128" s="241">
        <f t="shared" si="174"/>
        <v>0</v>
      </c>
      <c r="AV128" s="211">
        <f t="shared" ref="AV128" si="191">AG128+AO128+AS128</f>
        <v>0</v>
      </c>
      <c r="AW128" s="461" t="str">
        <f t="shared" si="110"/>
        <v/>
      </c>
      <c r="AY128" s="238"/>
      <c r="AZ128" s="239"/>
      <c r="BA128" s="211">
        <f t="shared" si="186"/>
        <v>0</v>
      </c>
    </row>
    <row r="129" spans="1:53" ht="13" outlineLevel="2" x14ac:dyDescent="0.3">
      <c r="A129" s="209" t="s">
        <v>284</v>
      </c>
      <c r="B129" s="207">
        <v>2</v>
      </c>
      <c r="C129" s="207"/>
      <c r="D129" s="208"/>
      <c r="E129" s="210"/>
      <c r="F129" s="766" t="s">
        <v>441</v>
      </c>
      <c r="G129" s="235"/>
      <c r="H129" s="528"/>
      <c r="I129" s="237"/>
      <c r="J129" s="238"/>
      <c r="K129" s="239"/>
      <c r="L129" s="211">
        <f t="shared" si="176"/>
        <v>0</v>
      </c>
      <c r="M129" s="238"/>
      <c r="N129" s="239"/>
      <c r="O129" s="422">
        <f t="shared" si="177"/>
        <v>0</v>
      </c>
      <c r="P129" s="238"/>
      <c r="Q129" s="239"/>
      <c r="R129" s="422">
        <f t="shared" si="178"/>
        <v>0</v>
      </c>
      <c r="S129" s="238"/>
      <c r="T129" s="239"/>
      <c r="U129" s="422">
        <f t="shared" si="179"/>
        <v>0</v>
      </c>
      <c r="V129" s="238"/>
      <c r="W129" s="239"/>
      <c r="X129" s="422">
        <f t="shared" si="180"/>
        <v>0</v>
      </c>
      <c r="Y129" s="211">
        <f t="shared" si="181"/>
        <v>0</v>
      </c>
      <c r="Z129" s="461" t="str">
        <f t="shared" si="105"/>
        <v/>
      </c>
      <c r="AA129" s="238"/>
      <c r="AB129" s="239"/>
      <c r="AC129" s="211">
        <f t="shared" ref="AC129:AC141" si="192">AA129*AB129</f>
        <v>0</v>
      </c>
      <c r="AD129" s="461" t="str">
        <f t="shared" si="106"/>
        <v/>
      </c>
      <c r="AE129" s="238"/>
      <c r="AF129" s="239"/>
      <c r="AG129" s="211">
        <f t="shared" si="172"/>
        <v>0</v>
      </c>
      <c r="AH129" s="461" t="str">
        <f t="shared" si="107"/>
        <v/>
      </c>
      <c r="AI129" s="238"/>
      <c r="AJ129" s="239"/>
      <c r="AK129" s="211">
        <f t="shared" ref="AK129:AK141" si="193">AI129*AJ129</f>
        <v>0</v>
      </c>
      <c r="AL129" s="461" t="str">
        <f t="shared" si="108"/>
        <v/>
      </c>
      <c r="AM129" s="238"/>
      <c r="AN129" s="239"/>
      <c r="AO129" s="211">
        <f t="shared" ref="AO129:AO141" si="194">AM129*AN129</f>
        <v>0</v>
      </c>
      <c r="AP129" s="461" t="str">
        <f t="shared" si="109"/>
        <v/>
      </c>
      <c r="AQ129" s="238"/>
      <c r="AR129" s="239"/>
      <c r="AS129" s="211">
        <f t="shared" ref="AS129:AS141" si="195">AQ129*AR129</f>
        <v>0</v>
      </c>
      <c r="AT129" s="240">
        <f t="shared" si="173"/>
        <v>0</v>
      </c>
      <c r="AU129" s="241">
        <f t="shared" si="174"/>
        <v>0</v>
      </c>
      <c r="AV129" s="211">
        <f t="shared" ref="AV129:AV141" si="196">AG129+AO129+AS129</f>
        <v>0</v>
      </c>
      <c r="AW129" s="461" t="str">
        <f t="shared" si="110"/>
        <v/>
      </c>
      <c r="AY129" s="238"/>
      <c r="AZ129" s="239"/>
      <c r="BA129" s="211">
        <f t="shared" si="186"/>
        <v>0</v>
      </c>
    </row>
    <row r="130" spans="1:53" ht="13" outlineLevel="2" x14ac:dyDescent="0.3">
      <c r="A130" s="209" t="s">
        <v>284</v>
      </c>
      <c r="B130" s="207">
        <v>2</v>
      </c>
      <c r="C130" s="207"/>
      <c r="D130" s="208"/>
      <c r="E130" s="210"/>
      <c r="F130" s="766" t="s">
        <v>442</v>
      </c>
      <c r="G130" s="235"/>
      <c r="H130" s="528"/>
      <c r="I130" s="237"/>
      <c r="J130" s="238"/>
      <c r="K130" s="239"/>
      <c r="L130" s="211">
        <f t="shared" si="176"/>
        <v>0</v>
      </c>
      <c r="M130" s="238"/>
      <c r="N130" s="239"/>
      <c r="O130" s="422">
        <f t="shared" si="177"/>
        <v>0</v>
      </c>
      <c r="P130" s="238"/>
      <c r="Q130" s="239"/>
      <c r="R130" s="422">
        <f t="shared" si="178"/>
        <v>0</v>
      </c>
      <c r="S130" s="238"/>
      <c r="T130" s="239"/>
      <c r="U130" s="422">
        <f t="shared" si="179"/>
        <v>0</v>
      </c>
      <c r="V130" s="238"/>
      <c r="W130" s="239"/>
      <c r="X130" s="422">
        <f t="shared" si="180"/>
        <v>0</v>
      </c>
      <c r="Y130" s="211">
        <f t="shared" si="181"/>
        <v>0</v>
      </c>
      <c r="Z130" s="461" t="str">
        <f t="shared" si="105"/>
        <v/>
      </c>
      <c r="AA130" s="238"/>
      <c r="AB130" s="239"/>
      <c r="AC130" s="211">
        <f t="shared" si="192"/>
        <v>0</v>
      </c>
      <c r="AD130" s="461" t="str">
        <f t="shared" si="106"/>
        <v/>
      </c>
      <c r="AE130" s="238"/>
      <c r="AF130" s="239"/>
      <c r="AG130" s="211">
        <f t="shared" si="172"/>
        <v>0</v>
      </c>
      <c r="AH130" s="461" t="str">
        <f t="shared" si="107"/>
        <v/>
      </c>
      <c r="AI130" s="238"/>
      <c r="AJ130" s="239"/>
      <c r="AK130" s="211">
        <f t="shared" si="193"/>
        <v>0</v>
      </c>
      <c r="AL130" s="461" t="str">
        <f t="shared" si="108"/>
        <v/>
      </c>
      <c r="AM130" s="238"/>
      <c r="AN130" s="239"/>
      <c r="AO130" s="211">
        <f t="shared" si="194"/>
        <v>0</v>
      </c>
      <c r="AP130" s="461" t="str">
        <f t="shared" si="109"/>
        <v/>
      </c>
      <c r="AQ130" s="238"/>
      <c r="AR130" s="239"/>
      <c r="AS130" s="211">
        <f t="shared" si="195"/>
        <v>0</v>
      </c>
      <c r="AT130" s="240">
        <f t="shared" si="173"/>
        <v>0</v>
      </c>
      <c r="AU130" s="241">
        <f t="shared" si="174"/>
        <v>0</v>
      </c>
      <c r="AV130" s="211">
        <f t="shared" si="196"/>
        <v>0</v>
      </c>
      <c r="AW130" s="461" t="str">
        <f t="shared" si="110"/>
        <v/>
      </c>
      <c r="AY130" s="238"/>
      <c r="AZ130" s="239"/>
      <c r="BA130" s="211">
        <f t="shared" si="186"/>
        <v>0</v>
      </c>
    </row>
    <row r="131" spans="1:53" ht="13" outlineLevel="2" x14ac:dyDescent="0.3">
      <c r="A131" s="209" t="s">
        <v>289</v>
      </c>
      <c r="B131" s="207">
        <v>2</v>
      </c>
      <c r="C131" s="207"/>
      <c r="D131" s="208"/>
      <c r="E131" s="210"/>
      <c r="F131" s="766" t="s">
        <v>384</v>
      </c>
      <c r="G131" s="235"/>
      <c r="H131" s="528"/>
      <c r="I131" s="237"/>
      <c r="J131" s="238"/>
      <c r="K131" s="239"/>
      <c r="L131" s="211">
        <f t="shared" si="176"/>
        <v>0</v>
      </c>
      <c r="M131" s="238"/>
      <c r="N131" s="239"/>
      <c r="O131" s="422">
        <f t="shared" si="177"/>
        <v>0</v>
      </c>
      <c r="P131" s="238"/>
      <c r="Q131" s="239"/>
      <c r="R131" s="422">
        <f t="shared" si="178"/>
        <v>0</v>
      </c>
      <c r="S131" s="238"/>
      <c r="T131" s="239"/>
      <c r="U131" s="422">
        <f t="shared" si="179"/>
        <v>0</v>
      </c>
      <c r="V131" s="238"/>
      <c r="W131" s="239"/>
      <c r="X131" s="422">
        <f t="shared" si="180"/>
        <v>0</v>
      </c>
      <c r="Y131" s="211">
        <f t="shared" si="181"/>
        <v>0</v>
      </c>
      <c r="Z131" s="461" t="str">
        <f t="shared" si="105"/>
        <v/>
      </c>
      <c r="AA131" s="238"/>
      <c r="AB131" s="239"/>
      <c r="AC131" s="211">
        <f t="shared" si="192"/>
        <v>0</v>
      </c>
      <c r="AD131" s="461" t="str">
        <f t="shared" si="106"/>
        <v/>
      </c>
      <c r="AE131" s="238"/>
      <c r="AF131" s="239"/>
      <c r="AG131" s="211">
        <f t="shared" si="172"/>
        <v>0</v>
      </c>
      <c r="AH131" s="461" t="str">
        <f t="shared" si="107"/>
        <v/>
      </c>
      <c r="AI131" s="238"/>
      <c r="AJ131" s="239"/>
      <c r="AK131" s="211">
        <f t="shared" si="193"/>
        <v>0</v>
      </c>
      <c r="AL131" s="461" t="str">
        <f t="shared" si="108"/>
        <v/>
      </c>
      <c r="AM131" s="238"/>
      <c r="AN131" s="239"/>
      <c r="AO131" s="211">
        <f t="shared" si="194"/>
        <v>0</v>
      </c>
      <c r="AP131" s="461" t="str">
        <f t="shared" si="109"/>
        <v/>
      </c>
      <c r="AQ131" s="238"/>
      <c r="AR131" s="239"/>
      <c r="AS131" s="211">
        <f t="shared" si="195"/>
        <v>0</v>
      </c>
      <c r="AT131" s="240">
        <f t="shared" si="173"/>
        <v>0</v>
      </c>
      <c r="AU131" s="241">
        <f t="shared" si="174"/>
        <v>0</v>
      </c>
      <c r="AV131" s="211">
        <f t="shared" si="196"/>
        <v>0</v>
      </c>
      <c r="AW131" s="461" t="str">
        <f t="shared" si="110"/>
        <v/>
      </c>
      <c r="AY131" s="238"/>
      <c r="AZ131" s="239"/>
      <c r="BA131" s="211">
        <f t="shared" si="186"/>
        <v>0</v>
      </c>
    </row>
    <row r="132" spans="1:53" ht="13" outlineLevel="2" x14ac:dyDescent="0.3">
      <c r="A132" s="209" t="s">
        <v>289</v>
      </c>
      <c r="B132" s="207">
        <v>2</v>
      </c>
      <c r="C132" s="207"/>
      <c r="D132" s="208"/>
      <c r="E132" s="210"/>
      <c r="F132" s="766" t="s">
        <v>443</v>
      </c>
      <c r="G132" s="235"/>
      <c r="H132" s="528"/>
      <c r="I132" s="327"/>
      <c r="J132" s="238"/>
      <c r="K132" s="239"/>
      <c r="L132" s="211">
        <f t="shared" si="176"/>
        <v>0</v>
      </c>
      <c r="M132" s="238"/>
      <c r="N132" s="239"/>
      <c r="O132" s="422">
        <f t="shared" si="177"/>
        <v>0</v>
      </c>
      <c r="P132" s="238"/>
      <c r="Q132" s="239"/>
      <c r="R132" s="422">
        <f t="shared" si="178"/>
        <v>0</v>
      </c>
      <c r="S132" s="238"/>
      <c r="T132" s="239"/>
      <c r="U132" s="422">
        <f t="shared" si="179"/>
        <v>0</v>
      </c>
      <c r="V132" s="238"/>
      <c r="W132" s="239"/>
      <c r="X132" s="422">
        <f t="shared" si="180"/>
        <v>0</v>
      </c>
      <c r="Y132" s="211">
        <f t="shared" si="181"/>
        <v>0</v>
      </c>
      <c r="Z132" s="461" t="str">
        <f t="shared" si="105"/>
        <v/>
      </c>
      <c r="AA132" s="238"/>
      <c r="AB132" s="239"/>
      <c r="AC132" s="211">
        <f t="shared" si="192"/>
        <v>0</v>
      </c>
      <c r="AD132" s="461" t="str">
        <f t="shared" si="106"/>
        <v/>
      </c>
      <c r="AE132" s="238"/>
      <c r="AF132" s="239"/>
      <c r="AG132" s="211">
        <f t="shared" si="172"/>
        <v>0</v>
      </c>
      <c r="AH132" s="461" t="str">
        <f t="shared" si="107"/>
        <v/>
      </c>
      <c r="AI132" s="238"/>
      <c r="AJ132" s="239"/>
      <c r="AK132" s="211">
        <f t="shared" si="193"/>
        <v>0</v>
      </c>
      <c r="AL132" s="461" t="str">
        <f t="shared" si="108"/>
        <v/>
      </c>
      <c r="AM132" s="238"/>
      <c r="AN132" s="239"/>
      <c r="AO132" s="211">
        <f t="shared" si="194"/>
        <v>0</v>
      </c>
      <c r="AP132" s="461" t="str">
        <f t="shared" si="109"/>
        <v/>
      </c>
      <c r="AQ132" s="238"/>
      <c r="AR132" s="239"/>
      <c r="AS132" s="211">
        <f t="shared" si="195"/>
        <v>0</v>
      </c>
      <c r="AT132" s="240">
        <f t="shared" si="173"/>
        <v>0</v>
      </c>
      <c r="AU132" s="241">
        <f t="shared" si="174"/>
        <v>0</v>
      </c>
      <c r="AV132" s="211">
        <f t="shared" si="196"/>
        <v>0</v>
      </c>
      <c r="AW132" s="461" t="str">
        <f t="shared" si="110"/>
        <v/>
      </c>
      <c r="AY132" s="238"/>
      <c r="AZ132" s="239"/>
      <c r="BA132" s="211">
        <f t="shared" si="186"/>
        <v>0</v>
      </c>
    </row>
    <row r="133" spans="1:53" ht="13" outlineLevel="2" x14ac:dyDescent="0.3">
      <c r="A133" s="209" t="s">
        <v>289</v>
      </c>
      <c r="B133" s="207">
        <v>2</v>
      </c>
      <c r="C133" s="207"/>
      <c r="D133" s="208"/>
      <c r="E133" s="210"/>
      <c r="F133" s="766" t="s">
        <v>444</v>
      </c>
      <c r="G133" s="235"/>
      <c r="H133" s="528"/>
      <c r="I133" s="237"/>
      <c r="J133" s="238"/>
      <c r="K133" s="239"/>
      <c r="L133" s="211">
        <f t="shared" si="176"/>
        <v>0</v>
      </c>
      <c r="M133" s="238"/>
      <c r="N133" s="239"/>
      <c r="O133" s="422">
        <f t="shared" si="177"/>
        <v>0</v>
      </c>
      <c r="P133" s="238"/>
      <c r="Q133" s="239"/>
      <c r="R133" s="422">
        <f t="shared" si="178"/>
        <v>0</v>
      </c>
      <c r="S133" s="238"/>
      <c r="T133" s="239"/>
      <c r="U133" s="422">
        <f t="shared" si="179"/>
        <v>0</v>
      </c>
      <c r="V133" s="238"/>
      <c r="W133" s="239"/>
      <c r="X133" s="422">
        <f t="shared" si="180"/>
        <v>0</v>
      </c>
      <c r="Y133" s="211">
        <f t="shared" si="181"/>
        <v>0</v>
      </c>
      <c r="Z133" s="461" t="str">
        <f t="shared" si="105"/>
        <v/>
      </c>
      <c r="AA133" s="238"/>
      <c r="AB133" s="239"/>
      <c r="AC133" s="211">
        <f t="shared" si="192"/>
        <v>0</v>
      </c>
      <c r="AD133" s="461" t="str">
        <f t="shared" si="106"/>
        <v/>
      </c>
      <c r="AE133" s="238"/>
      <c r="AF133" s="239"/>
      <c r="AG133" s="211">
        <f t="shared" si="172"/>
        <v>0</v>
      </c>
      <c r="AH133" s="461" t="str">
        <f t="shared" si="107"/>
        <v/>
      </c>
      <c r="AI133" s="238"/>
      <c r="AJ133" s="239"/>
      <c r="AK133" s="211">
        <f t="shared" si="193"/>
        <v>0</v>
      </c>
      <c r="AL133" s="461" t="str">
        <f t="shared" si="108"/>
        <v/>
      </c>
      <c r="AM133" s="238"/>
      <c r="AN133" s="239"/>
      <c r="AO133" s="211">
        <f t="shared" si="194"/>
        <v>0</v>
      </c>
      <c r="AP133" s="461" t="str">
        <f t="shared" si="109"/>
        <v/>
      </c>
      <c r="AQ133" s="238"/>
      <c r="AR133" s="239"/>
      <c r="AS133" s="211">
        <f t="shared" si="195"/>
        <v>0</v>
      </c>
      <c r="AT133" s="240">
        <f t="shared" si="173"/>
        <v>0</v>
      </c>
      <c r="AU133" s="241">
        <f t="shared" si="174"/>
        <v>0</v>
      </c>
      <c r="AV133" s="211">
        <f t="shared" si="196"/>
        <v>0</v>
      </c>
      <c r="AW133" s="461" t="str">
        <f t="shared" si="110"/>
        <v/>
      </c>
      <c r="AY133" s="238"/>
      <c r="AZ133" s="239"/>
      <c r="BA133" s="211">
        <f t="shared" si="186"/>
        <v>0</v>
      </c>
    </row>
    <row r="134" spans="1:53" ht="13" outlineLevel="2" x14ac:dyDescent="0.3">
      <c r="A134" s="209" t="s">
        <v>289</v>
      </c>
      <c r="B134" s="207">
        <v>2</v>
      </c>
      <c r="C134" s="207"/>
      <c r="D134" s="208"/>
      <c r="E134" s="210"/>
      <c r="F134" s="235" t="s">
        <v>445</v>
      </c>
      <c r="G134" s="235"/>
      <c r="H134" s="528"/>
      <c r="I134" s="237"/>
      <c r="J134" s="238"/>
      <c r="K134" s="239"/>
      <c r="L134" s="211">
        <f t="shared" si="176"/>
        <v>0</v>
      </c>
      <c r="M134" s="238"/>
      <c r="N134" s="239"/>
      <c r="O134" s="422">
        <f t="shared" si="177"/>
        <v>0</v>
      </c>
      <c r="P134" s="238"/>
      <c r="Q134" s="239"/>
      <c r="R134" s="422">
        <f t="shared" si="178"/>
        <v>0</v>
      </c>
      <c r="S134" s="238"/>
      <c r="T134" s="239"/>
      <c r="U134" s="422">
        <f t="shared" si="179"/>
        <v>0</v>
      </c>
      <c r="V134" s="238"/>
      <c r="W134" s="239"/>
      <c r="X134" s="422">
        <f t="shared" si="180"/>
        <v>0</v>
      </c>
      <c r="Y134" s="211">
        <f t="shared" si="181"/>
        <v>0</v>
      </c>
      <c r="Z134" s="461" t="str">
        <f t="shared" si="105"/>
        <v/>
      </c>
      <c r="AA134" s="238"/>
      <c r="AB134" s="239"/>
      <c r="AC134" s="211">
        <f t="shared" si="192"/>
        <v>0</v>
      </c>
      <c r="AD134" s="461" t="str">
        <f t="shared" si="106"/>
        <v/>
      </c>
      <c r="AE134" s="238"/>
      <c r="AF134" s="239"/>
      <c r="AG134" s="211">
        <f t="shared" si="172"/>
        <v>0</v>
      </c>
      <c r="AH134" s="461" t="str">
        <f t="shared" si="107"/>
        <v/>
      </c>
      <c r="AI134" s="238"/>
      <c r="AJ134" s="239"/>
      <c r="AK134" s="211">
        <f t="shared" si="193"/>
        <v>0</v>
      </c>
      <c r="AL134" s="461" t="str">
        <f t="shared" si="108"/>
        <v/>
      </c>
      <c r="AM134" s="238"/>
      <c r="AN134" s="239"/>
      <c r="AO134" s="211">
        <f t="shared" si="194"/>
        <v>0</v>
      </c>
      <c r="AP134" s="461" t="str">
        <f t="shared" si="109"/>
        <v/>
      </c>
      <c r="AQ134" s="238"/>
      <c r="AR134" s="239"/>
      <c r="AS134" s="211">
        <f t="shared" si="195"/>
        <v>0</v>
      </c>
      <c r="AT134" s="240">
        <f t="shared" si="173"/>
        <v>0</v>
      </c>
      <c r="AU134" s="241">
        <f t="shared" si="174"/>
        <v>0</v>
      </c>
      <c r="AV134" s="211">
        <f t="shared" si="196"/>
        <v>0</v>
      </c>
      <c r="AW134" s="461" t="str">
        <f t="shared" si="110"/>
        <v/>
      </c>
      <c r="AY134" s="238"/>
      <c r="AZ134" s="239"/>
      <c r="BA134" s="211">
        <f t="shared" si="186"/>
        <v>0</v>
      </c>
    </row>
    <row r="135" spans="1:53" ht="13" outlineLevel="2" x14ac:dyDescent="0.3">
      <c r="A135" s="209" t="s">
        <v>289</v>
      </c>
      <c r="B135" s="207">
        <v>2</v>
      </c>
      <c r="C135" s="207"/>
      <c r="D135" s="208"/>
      <c r="E135" s="210"/>
      <c r="F135" s="235" t="s">
        <v>445</v>
      </c>
      <c r="G135" s="235"/>
      <c r="H135" s="528"/>
      <c r="I135" s="237"/>
      <c r="J135" s="238"/>
      <c r="K135" s="239"/>
      <c r="L135" s="211">
        <f t="shared" si="176"/>
        <v>0</v>
      </c>
      <c r="M135" s="238"/>
      <c r="N135" s="239"/>
      <c r="O135" s="422">
        <f t="shared" si="177"/>
        <v>0</v>
      </c>
      <c r="P135" s="238"/>
      <c r="Q135" s="239"/>
      <c r="R135" s="422">
        <f t="shared" si="178"/>
        <v>0</v>
      </c>
      <c r="S135" s="238"/>
      <c r="T135" s="239"/>
      <c r="U135" s="422">
        <f t="shared" si="179"/>
        <v>0</v>
      </c>
      <c r="V135" s="238"/>
      <c r="W135" s="239"/>
      <c r="X135" s="422">
        <f t="shared" si="180"/>
        <v>0</v>
      </c>
      <c r="Y135" s="211">
        <f t="shared" si="181"/>
        <v>0</v>
      </c>
      <c r="Z135" s="461" t="str">
        <f t="shared" si="105"/>
        <v/>
      </c>
      <c r="AA135" s="238"/>
      <c r="AB135" s="239"/>
      <c r="AC135" s="211">
        <f t="shared" si="192"/>
        <v>0</v>
      </c>
      <c r="AD135" s="461" t="str">
        <f t="shared" si="106"/>
        <v/>
      </c>
      <c r="AE135" s="238"/>
      <c r="AF135" s="239"/>
      <c r="AG135" s="211">
        <f t="shared" si="172"/>
        <v>0</v>
      </c>
      <c r="AH135" s="461" t="str">
        <f t="shared" si="107"/>
        <v/>
      </c>
      <c r="AI135" s="238"/>
      <c r="AJ135" s="239"/>
      <c r="AK135" s="211">
        <f t="shared" si="193"/>
        <v>0</v>
      </c>
      <c r="AL135" s="461" t="str">
        <f t="shared" si="108"/>
        <v/>
      </c>
      <c r="AM135" s="238"/>
      <c r="AN135" s="239"/>
      <c r="AO135" s="211">
        <f t="shared" si="194"/>
        <v>0</v>
      </c>
      <c r="AP135" s="461" t="str">
        <f t="shared" si="109"/>
        <v/>
      </c>
      <c r="AQ135" s="238"/>
      <c r="AR135" s="239"/>
      <c r="AS135" s="211">
        <f t="shared" si="195"/>
        <v>0</v>
      </c>
      <c r="AT135" s="240">
        <f t="shared" si="173"/>
        <v>0</v>
      </c>
      <c r="AU135" s="241">
        <f t="shared" si="174"/>
        <v>0</v>
      </c>
      <c r="AV135" s="211">
        <f t="shared" si="196"/>
        <v>0</v>
      </c>
      <c r="AW135" s="461" t="str">
        <f t="shared" si="110"/>
        <v/>
      </c>
      <c r="AY135" s="238"/>
      <c r="AZ135" s="239"/>
      <c r="BA135" s="211">
        <f t="shared" si="186"/>
        <v>0</v>
      </c>
    </row>
    <row r="136" spans="1:53" ht="13" outlineLevel="2" x14ac:dyDescent="0.3">
      <c r="A136" s="209" t="s">
        <v>289</v>
      </c>
      <c r="B136" s="207">
        <v>2</v>
      </c>
      <c r="C136" s="207"/>
      <c r="D136" s="208"/>
      <c r="E136" s="210"/>
      <c r="F136" s="235" t="s">
        <v>445</v>
      </c>
      <c r="G136" s="235"/>
      <c r="H136" s="528"/>
      <c r="I136" s="237"/>
      <c r="J136" s="238"/>
      <c r="K136" s="239"/>
      <c r="L136" s="211">
        <f t="shared" si="176"/>
        <v>0</v>
      </c>
      <c r="M136" s="238"/>
      <c r="N136" s="239"/>
      <c r="O136" s="422">
        <f t="shared" si="177"/>
        <v>0</v>
      </c>
      <c r="P136" s="238"/>
      <c r="Q136" s="239"/>
      <c r="R136" s="422">
        <f t="shared" si="178"/>
        <v>0</v>
      </c>
      <c r="S136" s="238"/>
      <c r="T136" s="239"/>
      <c r="U136" s="422">
        <f t="shared" si="179"/>
        <v>0</v>
      </c>
      <c r="V136" s="238"/>
      <c r="W136" s="239"/>
      <c r="X136" s="422">
        <f t="shared" si="180"/>
        <v>0</v>
      </c>
      <c r="Y136" s="211">
        <f t="shared" si="181"/>
        <v>0</v>
      </c>
      <c r="Z136" s="461" t="str">
        <f t="shared" si="105"/>
        <v/>
      </c>
      <c r="AA136" s="238"/>
      <c r="AB136" s="239"/>
      <c r="AC136" s="211">
        <f t="shared" si="192"/>
        <v>0</v>
      </c>
      <c r="AD136" s="461" t="str">
        <f t="shared" si="106"/>
        <v/>
      </c>
      <c r="AE136" s="238"/>
      <c r="AF136" s="239"/>
      <c r="AG136" s="211">
        <f t="shared" si="172"/>
        <v>0</v>
      </c>
      <c r="AH136" s="461" t="str">
        <f t="shared" si="107"/>
        <v/>
      </c>
      <c r="AI136" s="238"/>
      <c r="AJ136" s="239"/>
      <c r="AK136" s="211">
        <f t="shared" si="193"/>
        <v>0</v>
      </c>
      <c r="AL136" s="461" t="str">
        <f t="shared" si="108"/>
        <v/>
      </c>
      <c r="AM136" s="238"/>
      <c r="AN136" s="239"/>
      <c r="AO136" s="211">
        <f t="shared" si="194"/>
        <v>0</v>
      </c>
      <c r="AP136" s="461" t="str">
        <f t="shared" si="109"/>
        <v/>
      </c>
      <c r="AQ136" s="238"/>
      <c r="AR136" s="239"/>
      <c r="AS136" s="211">
        <f t="shared" si="195"/>
        <v>0</v>
      </c>
      <c r="AT136" s="240">
        <f t="shared" si="173"/>
        <v>0</v>
      </c>
      <c r="AU136" s="241">
        <f t="shared" si="174"/>
        <v>0</v>
      </c>
      <c r="AV136" s="211">
        <f t="shared" si="196"/>
        <v>0</v>
      </c>
      <c r="AW136" s="461" t="str">
        <f t="shared" si="110"/>
        <v/>
      </c>
      <c r="AY136" s="238"/>
      <c r="AZ136" s="239"/>
      <c r="BA136" s="211">
        <f t="shared" si="186"/>
        <v>0</v>
      </c>
    </row>
    <row r="137" spans="1:53" ht="13" outlineLevel="2" x14ac:dyDescent="0.3">
      <c r="A137" s="209" t="s">
        <v>289</v>
      </c>
      <c r="B137" s="207">
        <v>2</v>
      </c>
      <c r="C137" s="207"/>
      <c r="D137" s="208"/>
      <c r="E137" s="210"/>
      <c r="F137" s="235" t="s">
        <v>445</v>
      </c>
      <c r="G137" s="235"/>
      <c r="H137" s="528"/>
      <c r="I137" s="237"/>
      <c r="J137" s="238"/>
      <c r="K137" s="239"/>
      <c r="L137" s="211">
        <f t="shared" si="176"/>
        <v>0</v>
      </c>
      <c r="M137" s="238"/>
      <c r="N137" s="239"/>
      <c r="O137" s="422">
        <f t="shared" si="177"/>
        <v>0</v>
      </c>
      <c r="P137" s="238"/>
      <c r="Q137" s="239"/>
      <c r="R137" s="422">
        <f t="shared" si="178"/>
        <v>0</v>
      </c>
      <c r="S137" s="238"/>
      <c r="T137" s="239"/>
      <c r="U137" s="422">
        <f t="shared" si="179"/>
        <v>0</v>
      </c>
      <c r="V137" s="238"/>
      <c r="W137" s="239"/>
      <c r="X137" s="422">
        <f t="shared" si="180"/>
        <v>0</v>
      </c>
      <c r="Y137" s="211">
        <f t="shared" si="181"/>
        <v>0</v>
      </c>
      <c r="Z137" s="461" t="str">
        <f t="shared" si="105"/>
        <v/>
      </c>
      <c r="AA137" s="238"/>
      <c r="AB137" s="239"/>
      <c r="AC137" s="211">
        <f t="shared" si="192"/>
        <v>0</v>
      </c>
      <c r="AD137" s="461" t="str">
        <f t="shared" si="106"/>
        <v/>
      </c>
      <c r="AE137" s="238"/>
      <c r="AF137" s="239"/>
      <c r="AG137" s="211">
        <f t="shared" si="172"/>
        <v>0</v>
      </c>
      <c r="AH137" s="461" t="str">
        <f t="shared" si="107"/>
        <v/>
      </c>
      <c r="AI137" s="238"/>
      <c r="AJ137" s="239"/>
      <c r="AK137" s="211">
        <f t="shared" si="193"/>
        <v>0</v>
      </c>
      <c r="AL137" s="461" t="str">
        <f t="shared" si="108"/>
        <v/>
      </c>
      <c r="AM137" s="238"/>
      <c r="AN137" s="239"/>
      <c r="AO137" s="211">
        <f t="shared" si="194"/>
        <v>0</v>
      </c>
      <c r="AP137" s="461" t="str">
        <f t="shared" si="109"/>
        <v/>
      </c>
      <c r="AQ137" s="238"/>
      <c r="AR137" s="239"/>
      <c r="AS137" s="211">
        <f t="shared" si="195"/>
        <v>0</v>
      </c>
      <c r="AT137" s="240">
        <f t="shared" si="173"/>
        <v>0</v>
      </c>
      <c r="AU137" s="241">
        <f t="shared" si="174"/>
        <v>0</v>
      </c>
      <c r="AV137" s="211">
        <f t="shared" si="196"/>
        <v>0</v>
      </c>
      <c r="AW137" s="461" t="str">
        <f t="shared" si="110"/>
        <v/>
      </c>
      <c r="AY137" s="238"/>
      <c r="AZ137" s="239"/>
      <c r="BA137" s="211">
        <f t="shared" si="186"/>
        <v>0</v>
      </c>
    </row>
    <row r="138" spans="1:53" ht="13" outlineLevel="2" x14ac:dyDescent="0.3">
      <c r="A138" s="209" t="s">
        <v>289</v>
      </c>
      <c r="B138" s="207">
        <v>2</v>
      </c>
      <c r="C138" s="207"/>
      <c r="D138" s="208"/>
      <c r="E138" s="210"/>
      <c r="F138" s="235" t="s">
        <v>445</v>
      </c>
      <c r="G138" s="235"/>
      <c r="H138" s="528"/>
      <c r="I138" s="237"/>
      <c r="J138" s="238"/>
      <c r="K138" s="239"/>
      <c r="L138" s="211">
        <f t="shared" si="176"/>
        <v>0</v>
      </c>
      <c r="M138" s="238"/>
      <c r="N138" s="239"/>
      <c r="O138" s="422">
        <f t="shared" si="177"/>
        <v>0</v>
      </c>
      <c r="P138" s="238"/>
      <c r="Q138" s="239"/>
      <c r="R138" s="422">
        <f t="shared" si="178"/>
        <v>0</v>
      </c>
      <c r="S138" s="238"/>
      <c r="T138" s="239"/>
      <c r="U138" s="422">
        <f t="shared" si="179"/>
        <v>0</v>
      </c>
      <c r="V138" s="238"/>
      <c r="W138" s="239"/>
      <c r="X138" s="422">
        <f t="shared" si="180"/>
        <v>0</v>
      </c>
      <c r="Y138" s="211">
        <f t="shared" si="181"/>
        <v>0</v>
      </c>
      <c r="Z138" s="461" t="str">
        <f t="shared" si="105"/>
        <v/>
      </c>
      <c r="AA138" s="238"/>
      <c r="AB138" s="239"/>
      <c r="AC138" s="211">
        <f t="shared" si="192"/>
        <v>0</v>
      </c>
      <c r="AD138" s="461" t="str">
        <f t="shared" si="106"/>
        <v/>
      </c>
      <c r="AE138" s="238"/>
      <c r="AF138" s="239"/>
      <c r="AG138" s="211">
        <f t="shared" si="172"/>
        <v>0</v>
      </c>
      <c r="AH138" s="461" t="str">
        <f t="shared" si="107"/>
        <v/>
      </c>
      <c r="AI138" s="238"/>
      <c r="AJ138" s="239"/>
      <c r="AK138" s="211">
        <f t="shared" si="193"/>
        <v>0</v>
      </c>
      <c r="AL138" s="461" t="str">
        <f t="shared" si="108"/>
        <v/>
      </c>
      <c r="AM138" s="238"/>
      <c r="AN138" s="239"/>
      <c r="AO138" s="211">
        <f t="shared" si="194"/>
        <v>0</v>
      </c>
      <c r="AP138" s="461" t="str">
        <f t="shared" si="109"/>
        <v/>
      </c>
      <c r="AQ138" s="238"/>
      <c r="AR138" s="239"/>
      <c r="AS138" s="211">
        <f t="shared" si="195"/>
        <v>0</v>
      </c>
      <c r="AT138" s="240">
        <f t="shared" si="173"/>
        <v>0</v>
      </c>
      <c r="AU138" s="241">
        <f t="shared" si="174"/>
        <v>0</v>
      </c>
      <c r="AV138" s="211">
        <f t="shared" si="196"/>
        <v>0</v>
      </c>
      <c r="AW138" s="461" t="str">
        <f t="shared" si="110"/>
        <v/>
      </c>
      <c r="AY138" s="238"/>
      <c r="AZ138" s="239"/>
      <c r="BA138" s="211">
        <f t="shared" si="186"/>
        <v>0</v>
      </c>
    </row>
    <row r="139" spans="1:53" ht="13" outlineLevel="2" x14ac:dyDescent="0.3">
      <c r="A139" s="209" t="s">
        <v>289</v>
      </c>
      <c r="B139" s="207">
        <v>2</v>
      </c>
      <c r="C139" s="207"/>
      <c r="D139" s="208"/>
      <c r="E139" s="210"/>
      <c r="F139" s="235" t="s">
        <v>445</v>
      </c>
      <c r="G139" s="235"/>
      <c r="H139" s="528"/>
      <c r="I139" s="237"/>
      <c r="J139" s="238"/>
      <c r="K139" s="239"/>
      <c r="L139" s="211">
        <f t="shared" si="176"/>
        <v>0</v>
      </c>
      <c r="M139" s="238"/>
      <c r="N139" s="239"/>
      <c r="O139" s="422">
        <f t="shared" si="177"/>
        <v>0</v>
      </c>
      <c r="P139" s="238"/>
      <c r="Q139" s="239"/>
      <c r="R139" s="422">
        <f t="shared" si="178"/>
        <v>0</v>
      </c>
      <c r="S139" s="238"/>
      <c r="T139" s="239"/>
      <c r="U139" s="422">
        <f t="shared" si="179"/>
        <v>0</v>
      </c>
      <c r="V139" s="238"/>
      <c r="W139" s="239"/>
      <c r="X139" s="422">
        <f t="shared" si="180"/>
        <v>0</v>
      </c>
      <c r="Y139" s="211">
        <f t="shared" si="181"/>
        <v>0</v>
      </c>
      <c r="Z139" s="461" t="str">
        <f t="shared" si="105"/>
        <v/>
      </c>
      <c r="AA139" s="238"/>
      <c r="AB139" s="239"/>
      <c r="AC139" s="211">
        <f t="shared" si="192"/>
        <v>0</v>
      </c>
      <c r="AD139" s="461" t="str">
        <f t="shared" si="106"/>
        <v/>
      </c>
      <c r="AE139" s="238"/>
      <c r="AF139" s="239"/>
      <c r="AG139" s="211">
        <f t="shared" si="172"/>
        <v>0</v>
      </c>
      <c r="AH139" s="461" t="str">
        <f t="shared" si="107"/>
        <v/>
      </c>
      <c r="AI139" s="238"/>
      <c r="AJ139" s="239"/>
      <c r="AK139" s="211">
        <f t="shared" si="193"/>
        <v>0</v>
      </c>
      <c r="AL139" s="461" t="str">
        <f t="shared" si="108"/>
        <v/>
      </c>
      <c r="AM139" s="238"/>
      <c r="AN139" s="239"/>
      <c r="AO139" s="211">
        <f t="shared" si="194"/>
        <v>0</v>
      </c>
      <c r="AP139" s="461" t="str">
        <f t="shared" si="109"/>
        <v/>
      </c>
      <c r="AQ139" s="238"/>
      <c r="AR139" s="239"/>
      <c r="AS139" s="211">
        <f t="shared" si="195"/>
        <v>0</v>
      </c>
      <c r="AT139" s="240">
        <f t="shared" si="173"/>
        <v>0</v>
      </c>
      <c r="AU139" s="241">
        <f t="shared" si="174"/>
        <v>0</v>
      </c>
      <c r="AV139" s="211">
        <f t="shared" si="196"/>
        <v>0</v>
      </c>
      <c r="AW139" s="461" t="str">
        <f t="shared" si="110"/>
        <v/>
      </c>
      <c r="AY139" s="238"/>
      <c r="AZ139" s="239"/>
      <c r="BA139" s="211">
        <f t="shared" si="186"/>
        <v>0</v>
      </c>
    </row>
    <row r="140" spans="1:53" ht="13" outlineLevel="2" x14ac:dyDescent="0.3">
      <c r="A140" s="209" t="s">
        <v>289</v>
      </c>
      <c r="B140" s="207">
        <v>2</v>
      </c>
      <c r="C140" s="207"/>
      <c r="D140" s="208"/>
      <c r="E140" s="210"/>
      <c r="F140" s="235" t="s">
        <v>445</v>
      </c>
      <c r="G140" s="235"/>
      <c r="H140" s="528"/>
      <c r="I140" s="237"/>
      <c r="J140" s="238"/>
      <c r="K140" s="239"/>
      <c r="L140" s="211">
        <f t="shared" si="176"/>
        <v>0</v>
      </c>
      <c r="M140" s="238"/>
      <c r="N140" s="239"/>
      <c r="O140" s="422">
        <f t="shared" si="177"/>
        <v>0</v>
      </c>
      <c r="P140" s="238"/>
      <c r="Q140" s="239"/>
      <c r="R140" s="422">
        <f t="shared" si="178"/>
        <v>0</v>
      </c>
      <c r="S140" s="238"/>
      <c r="T140" s="239"/>
      <c r="U140" s="422">
        <f t="shared" si="179"/>
        <v>0</v>
      </c>
      <c r="V140" s="238"/>
      <c r="W140" s="239"/>
      <c r="X140" s="422">
        <f t="shared" si="180"/>
        <v>0</v>
      </c>
      <c r="Y140" s="211">
        <f t="shared" si="181"/>
        <v>0</v>
      </c>
      <c r="Z140" s="461" t="str">
        <f t="shared" si="105"/>
        <v/>
      </c>
      <c r="AA140" s="238"/>
      <c r="AB140" s="239"/>
      <c r="AC140" s="211">
        <f t="shared" si="192"/>
        <v>0</v>
      </c>
      <c r="AD140" s="461" t="str">
        <f t="shared" si="106"/>
        <v/>
      </c>
      <c r="AE140" s="238"/>
      <c r="AF140" s="239"/>
      <c r="AG140" s="211">
        <f t="shared" si="172"/>
        <v>0</v>
      </c>
      <c r="AH140" s="461" t="str">
        <f t="shared" si="107"/>
        <v/>
      </c>
      <c r="AI140" s="238"/>
      <c r="AJ140" s="239"/>
      <c r="AK140" s="211">
        <f t="shared" si="193"/>
        <v>0</v>
      </c>
      <c r="AL140" s="461" t="str">
        <f t="shared" si="108"/>
        <v/>
      </c>
      <c r="AM140" s="238"/>
      <c r="AN140" s="239"/>
      <c r="AO140" s="211">
        <f t="shared" si="194"/>
        <v>0</v>
      </c>
      <c r="AP140" s="461" t="str">
        <f t="shared" si="109"/>
        <v/>
      </c>
      <c r="AQ140" s="238"/>
      <c r="AR140" s="239"/>
      <c r="AS140" s="211">
        <f t="shared" si="195"/>
        <v>0</v>
      </c>
      <c r="AT140" s="240">
        <f t="shared" si="173"/>
        <v>0</v>
      </c>
      <c r="AU140" s="241">
        <f t="shared" si="174"/>
        <v>0</v>
      </c>
      <c r="AV140" s="211">
        <f t="shared" si="196"/>
        <v>0</v>
      </c>
      <c r="AW140" s="461" t="str">
        <f t="shared" si="110"/>
        <v/>
      </c>
      <c r="AY140" s="238"/>
      <c r="AZ140" s="239"/>
      <c r="BA140" s="211">
        <f t="shared" si="186"/>
        <v>0</v>
      </c>
    </row>
    <row r="141" spans="1:53" ht="13" outlineLevel="2" x14ac:dyDescent="0.3">
      <c r="A141" s="209" t="s">
        <v>289</v>
      </c>
      <c r="B141" s="207">
        <v>2</v>
      </c>
      <c r="C141" s="207"/>
      <c r="D141" s="208"/>
      <c r="E141" s="210"/>
      <c r="F141" s="235" t="s">
        <v>445</v>
      </c>
      <c r="G141" s="235"/>
      <c r="H141" s="528"/>
      <c r="I141" s="237"/>
      <c r="J141" s="238"/>
      <c r="K141" s="239"/>
      <c r="L141" s="211">
        <f t="shared" si="176"/>
        <v>0</v>
      </c>
      <c r="M141" s="238"/>
      <c r="N141" s="239"/>
      <c r="O141" s="422">
        <f t="shared" si="177"/>
        <v>0</v>
      </c>
      <c r="P141" s="238"/>
      <c r="Q141" s="239"/>
      <c r="R141" s="422">
        <f t="shared" si="178"/>
        <v>0</v>
      </c>
      <c r="S141" s="238"/>
      <c r="T141" s="239"/>
      <c r="U141" s="422">
        <f t="shared" si="179"/>
        <v>0</v>
      </c>
      <c r="V141" s="238"/>
      <c r="W141" s="239"/>
      <c r="X141" s="422">
        <f t="shared" si="180"/>
        <v>0</v>
      </c>
      <c r="Y141" s="211">
        <f t="shared" si="181"/>
        <v>0</v>
      </c>
      <c r="Z141" s="461" t="str">
        <f t="shared" si="105"/>
        <v/>
      </c>
      <c r="AA141" s="238"/>
      <c r="AB141" s="239"/>
      <c r="AC141" s="211">
        <f t="shared" si="192"/>
        <v>0</v>
      </c>
      <c r="AD141" s="461" t="str">
        <f t="shared" si="106"/>
        <v/>
      </c>
      <c r="AE141" s="238"/>
      <c r="AF141" s="239"/>
      <c r="AG141" s="211">
        <f t="shared" si="172"/>
        <v>0</v>
      </c>
      <c r="AH141" s="461" t="str">
        <f t="shared" si="107"/>
        <v/>
      </c>
      <c r="AI141" s="238"/>
      <c r="AJ141" s="239"/>
      <c r="AK141" s="211">
        <f t="shared" si="193"/>
        <v>0</v>
      </c>
      <c r="AL141" s="461" t="str">
        <f t="shared" si="108"/>
        <v/>
      </c>
      <c r="AM141" s="238"/>
      <c r="AN141" s="239"/>
      <c r="AO141" s="211">
        <f t="shared" si="194"/>
        <v>0</v>
      </c>
      <c r="AP141" s="461" t="str">
        <f t="shared" si="109"/>
        <v/>
      </c>
      <c r="AQ141" s="238"/>
      <c r="AR141" s="239"/>
      <c r="AS141" s="211">
        <f t="shared" si="195"/>
        <v>0</v>
      </c>
      <c r="AT141" s="240">
        <f t="shared" si="173"/>
        <v>0</v>
      </c>
      <c r="AU141" s="241">
        <f t="shared" si="174"/>
        <v>0</v>
      </c>
      <c r="AV141" s="211">
        <f t="shared" si="196"/>
        <v>0</v>
      </c>
      <c r="AW141" s="461" t="str">
        <f t="shared" si="110"/>
        <v/>
      </c>
      <c r="AY141" s="238"/>
      <c r="AZ141" s="239"/>
      <c r="BA141" s="211">
        <f t="shared" si="186"/>
        <v>0</v>
      </c>
    </row>
    <row r="142" spans="1:53" ht="13" outlineLevel="1" x14ac:dyDescent="0.3">
      <c r="A142" s="212"/>
      <c r="B142" s="213">
        <v>2</v>
      </c>
      <c r="C142" s="213"/>
      <c r="D142" s="214"/>
      <c r="E142" s="215" t="s">
        <v>446</v>
      </c>
      <c r="F142" s="216" t="str">
        <f>F125</f>
        <v>Activity 2.1 Add activity</v>
      </c>
      <c r="G142" s="222"/>
      <c r="H142" s="222"/>
      <c r="I142" s="217"/>
      <c r="J142" s="218">
        <f t="shared" ref="J142:Y142" si="197">SUM(J126:J141)</f>
        <v>0</v>
      </c>
      <c r="K142" s="218">
        <f t="shared" si="197"/>
        <v>0</v>
      </c>
      <c r="L142" s="218">
        <f t="shared" si="197"/>
        <v>0</v>
      </c>
      <c r="M142" s="218">
        <f t="shared" si="197"/>
        <v>0</v>
      </c>
      <c r="N142" s="218">
        <f t="shared" si="197"/>
        <v>0</v>
      </c>
      <c r="O142" s="218">
        <f t="shared" si="197"/>
        <v>0</v>
      </c>
      <c r="P142" s="218">
        <f t="shared" si="197"/>
        <v>0</v>
      </c>
      <c r="Q142" s="218">
        <f t="shared" si="197"/>
        <v>0</v>
      </c>
      <c r="R142" s="218">
        <f t="shared" si="197"/>
        <v>0</v>
      </c>
      <c r="S142" s="218">
        <f t="shared" si="197"/>
        <v>0</v>
      </c>
      <c r="T142" s="218">
        <f t="shared" si="197"/>
        <v>0</v>
      </c>
      <c r="U142" s="218">
        <f t="shared" si="197"/>
        <v>0</v>
      </c>
      <c r="V142" s="218">
        <f t="shared" si="197"/>
        <v>0</v>
      </c>
      <c r="W142" s="218">
        <f t="shared" si="197"/>
        <v>0</v>
      </c>
      <c r="X142" s="218">
        <f t="shared" si="197"/>
        <v>0</v>
      </c>
      <c r="Y142" s="218">
        <f t="shared" si="197"/>
        <v>0</v>
      </c>
      <c r="Z142" s="461" t="str">
        <f t="shared" si="105"/>
        <v/>
      </c>
      <c r="AA142" s="220">
        <f t="shared" ref="AA142:AV142" si="198">SUM(AA126:AA141)</f>
        <v>0</v>
      </c>
      <c r="AB142" s="221">
        <f t="shared" si="198"/>
        <v>0</v>
      </c>
      <c r="AC142" s="219">
        <f t="shared" si="198"/>
        <v>0</v>
      </c>
      <c r="AD142" s="461" t="str">
        <f t="shared" si="106"/>
        <v/>
      </c>
      <c r="AE142" s="220">
        <f t="shared" si="198"/>
        <v>0</v>
      </c>
      <c r="AF142" s="221">
        <f t="shared" si="198"/>
        <v>0</v>
      </c>
      <c r="AG142" s="219">
        <f t="shared" si="198"/>
        <v>0</v>
      </c>
      <c r="AH142" s="461" t="str">
        <f t="shared" si="107"/>
        <v/>
      </c>
      <c r="AI142" s="220">
        <f t="shared" si="198"/>
        <v>0</v>
      </c>
      <c r="AJ142" s="221">
        <f t="shared" si="198"/>
        <v>0</v>
      </c>
      <c r="AK142" s="219">
        <f t="shared" si="198"/>
        <v>0</v>
      </c>
      <c r="AL142" s="461" t="str">
        <f t="shared" si="108"/>
        <v/>
      </c>
      <c r="AM142" s="220">
        <f t="shared" si="198"/>
        <v>0</v>
      </c>
      <c r="AN142" s="221">
        <f t="shared" si="198"/>
        <v>0</v>
      </c>
      <c r="AO142" s="219">
        <f t="shared" si="198"/>
        <v>0</v>
      </c>
      <c r="AP142" s="461" t="str">
        <f t="shared" si="109"/>
        <v/>
      </c>
      <c r="AQ142" s="220">
        <f t="shared" si="198"/>
        <v>0</v>
      </c>
      <c r="AR142" s="221">
        <f t="shared" si="198"/>
        <v>0</v>
      </c>
      <c r="AS142" s="219">
        <f t="shared" si="198"/>
        <v>0</v>
      </c>
      <c r="AT142" s="220">
        <f t="shared" si="198"/>
        <v>0</v>
      </c>
      <c r="AU142" s="221">
        <f t="shared" si="198"/>
        <v>0</v>
      </c>
      <c r="AV142" s="219">
        <f t="shared" si="198"/>
        <v>0</v>
      </c>
      <c r="AW142" s="461" t="str">
        <f t="shared" si="110"/>
        <v/>
      </c>
      <c r="AY142" s="220">
        <f t="shared" ref="AY142:BA142" si="199">SUM(AY126:AY141)</f>
        <v>0</v>
      </c>
      <c r="AZ142" s="221">
        <f t="shared" si="199"/>
        <v>0</v>
      </c>
      <c r="BA142" s="219">
        <f t="shared" si="199"/>
        <v>0</v>
      </c>
    </row>
    <row r="143" spans="1:53" ht="26.25" customHeight="1" outlineLevel="1" x14ac:dyDescent="0.3">
      <c r="A143" s="328"/>
      <c r="B143" s="263">
        <v>2</v>
      </c>
      <c r="C143" s="263"/>
      <c r="D143" s="264"/>
      <c r="E143" s="265" t="s">
        <v>436</v>
      </c>
      <c r="F143" s="266" t="s">
        <v>456</v>
      </c>
      <c r="G143" s="267"/>
      <c r="H143" s="526"/>
      <c r="I143" s="268"/>
      <c r="J143" s="269"/>
      <c r="K143" s="270"/>
      <c r="L143" s="271"/>
      <c r="M143" s="271"/>
      <c r="N143" s="271"/>
      <c r="O143" s="271"/>
      <c r="P143" s="271"/>
      <c r="Q143" s="271"/>
      <c r="R143" s="271"/>
      <c r="S143" s="271"/>
      <c r="T143" s="271"/>
      <c r="U143" s="271"/>
      <c r="V143" s="271"/>
      <c r="W143" s="271"/>
      <c r="X143" s="271"/>
      <c r="Y143" s="271"/>
      <c r="Z143" s="461" t="str">
        <f t="shared" si="105"/>
        <v/>
      </c>
      <c r="AA143" s="268"/>
      <c r="AB143" s="268"/>
      <c r="AC143" s="268"/>
      <c r="AD143" s="461" t="str">
        <f t="shared" si="106"/>
        <v/>
      </c>
      <c r="AE143" s="268"/>
      <c r="AF143" s="268"/>
      <c r="AG143" s="268"/>
      <c r="AH143" s="461" t="str">
        <f t="shared" si="107"/>
        <v/>
      </c>
      <c r="AI143" s="268"/>
      <c r="AJ143" s="268"/>
      <c r="AK143" s="268"/>
      <c r="AL143" s="461" t="str">
        <f t="shared" si="108"/>
        <v/>
      </c>
      <c r="AM143" s="268"/>
      <c r="AN143" s="268"/>
      <c r="AO143" s="268"/>
      <c r="AP143" s="461" t="str">
        <f t="shared" si="109"/>
        <v/>
      </c>
      <c r="AQ143" s="268"/>
      <c r="AR143" s="268"/>
      <c r="AS143" s="268"/>
      <c r="AT143" s="268"/>
      <c r="AU143" s="268"/>
      <c r="AV143" s="268"/>
      <c r="AW143" s="461" t="str">
        <f t="shared" si="110"/>
        <v/>
      </c>
      <c r="AY143" s="268"/>
      <c r="AZ143" s="268"/>
      <c r="BA143" s="268"/>
    </row>
    <row r="144" spans="1:53" ht="42" customHeight="1" outlineLevel="2" x14ac:dyDescent="0.3">
      <c r="A144" s="209" t="s">
        <v>289</v>
      </c>
      <c r="B144" s="207">
        <v>2</v>
      </c>
      <c r="C144" s="207"/>
      <c r="D144" s="208"/>
      <c r="E144" s="210"/>
      <c r="F144" s="766" t="s">
        <v>438</v>
      </c>
      <c r="G144" s="236"/>
      <c r="H144" s="527"/>
      <c r="I144" s="237"/>
      <c r="J144" s="238"/>
      <c r="K144" s="239"/>
      <c r="L144" s="211">
        <f>J144*K144</f>
        <v>0</v>
      </c>
      <c r="M144" s="238"/>
      <c r="N144" s="239"/>
      <c r="O144" s="422">
        <f>M144*N144</f>
        <v>0</v>
      </c>
      <c r="P144" s="238"/>
      <c r="Q144" s="239"/>
      <c r="R144" s="422">
        <f>P144*Q144</f>
        <v>0</v>
      </c>
      <c r="S144" s="238"/>
      <c r="T144" s="239"/>
      <c r="U144" s="422">
        <f>S144*T144</f>
        <v>0</v>
      </c>
      <c r="V144" s="238"/>
      <c r="W144" s="239"/>
      <c r="X144" s="422">
        <f>V144*W144</f>
        <v>0</v>
      </c>
      <c r="Y144" s="211">
        <f>L144+O144+R144+U144+X144</f>
        <v>0</v>
      </c>
      <c r="Z144" s="461" t="str">
        <f t="shared" si="105"/>
        <v/>
      </c>
      <c r="AA144" s="238"/>
      <c r="AB144" s="239"/>
      <c r="AC144" s="211">
        <f>AA144*AB144</f>
        <v>0</v>
      </c>
      <c r="AD144" s="461" t="str">
        <f t="shared" si="106"/>
        <v/>
      </c>
      <c r="AE144" s="238"/>
      <c r="AF144" s="239"/>
      <c r="AG144" s="211">
        <f t="shared" ref="AG144:AG159" si="200">AE144*AF144</f>
        <v>0</v>
      </c>
      <c r="AH144" s="461" t="str">
        <f t="shared" si="107"/>
        <v/>
      </c>
      <c r="AI144" s="238"/>
      <c r="AJ144" s="239"/>
      <c r="AK144" s="211">
        <f>AI144*AJ144</f>
        <v>0</v>
      </c>
      <c r="AL144" s="461" t="str">
        <f t="shared" si="108"/>
        <v/>
      </c>
      <c r="AM144" s="238"/>
      <c r="AN144" s="239"/>
      <c r="AO144" s="211">
        <f>AM144*AN144</f>
        <v>0</v>
      </c>
      <c r="AP144" s="461" t="str">
        <f t="shared" si="109"/>
        <v/>
      </c>
      <c r="AQ144" s="238"/>
      <c r="AR144" s="239"/>
      <c r="AS144" s="211">
        <f>AQ144*AR144</f>
        <v>0</v>
      </c>
      <c r="AT144" s="240">
        <f t="shared" ref="AT144:AT159" si="201">AE144+AM144+AQ144</f>
        <v>0</v>
      </c>
      <c r="AU144" s="241">
        <f t="shared" ref="AU144:AU159" si="202">AF144+AN144+AR144</f>
        <v>0</v>
      </c>
      <c r="AV144" s="211">
        <f t="shared" ref="AV144:AV145" si="203">AG144+AO144+AS144</f>
        <v>0</v>
      </c>
      <c r="AW144" s="461" t="str">
        <f t="shared" si="110"/>
        <v/>
      </c>
      <c r="AY144" s="238"/>
      <c r="AZ144" s="239"/>
      <c r="BA144" s="211">
        <f>AY144*AZ144</f>
        <v>0</v>
      </c>
    </row>
    <row r="145" spans="1:53" ht="13" outlineLevel="2" x14ac:dyDescent="0.3">
      <c r="A145" s="209" t="s">
        <v>284</v>
      </c>
      <c r="B145" s="207">
        <v>2</v>
      </c>
      <c r="C145" s="207"/>
      <c r="D145" s="208"/>
      <c r="E145" s="210"/>
      <c r="F145" s="766" t="s">
        <v>439</v>
      </c>
      <c r="G145" s="235"/>
      <c r="H145" s="528"/>
      <c r="I145" s="237"/>
      <c r="J145" s="238"/>
      <c r="K145" s="239"/>
      <c r="L145" s="211">
        <f t="shared" ref="L145:L159" si="204">J145*K145</f>
        <v>0</v>
      </c>
      <c r="M145" s="238"/>
      <c r="N145" s="239"/>
      <c r="O145" s="422">
        <f t="shared" ref="O145:O159" si="205">M145*N145</f>
        <v>0</v>
      </c>
      <c r="P145" s="238"/>
      <c r="Q145" s="239"/>
      <c r="R145" s="422">
        <f t="shared" ref="R145:R159" si="206">P145*Q145</f>
        <v>0</v>
      </c>
      <c r="S145" s="238"/>
      <c r="T145" s="239"/>
      <c r="U145" s="422">
        <f t="shared" ref="U145:U159" si="207">S145*T145</f>
        <v>0</v>
      </c>
      <c r="V145" s="238"/>
      <c r="W145" s="239"/>
      <c r="X145" s="422">
        <f t="shared" ref="X145:X159" si="208">V145*W145</f>
        <v>0</v>
      </c>
      <c r="Y145" s="211">
        <f t="shared" ref="Y145:Y159" si="209">L145+O145+R145+U145+X145</f>
        <v>0</v>
      </c>
      <c r="Z145" s="461" t="str">
        <f t="shared" ref="Z145:Z208" si="210">IFERROR(Y145/$Y$696,"")</f>
        <v/>
      </c>
      <c r="AA145" s="238"/>
      <c r="AB145" s="239"/>
      <c r="AC145" s="211">
        <f t="shared" ref="AC145" si="211">AA145*AB145</f>
        <v>0</v>
      </c>
      <c r="AD145" s="461" t="str">
        <f t="shared" ref="AD145:AD208" si="212">IFERROR(AC145/$AC$696,"")</f>
        <v/>
      </c>
      <c r="AE145" s="238"/>
      <c r="AF145" s="239"/>
      <c r="AG145" s="211">
        <f t="shared" si="200"/>
        <v>0</v>
      </c>
      <c r="AH145" s="461" t="str">
        <f t="shared" ref="AH145:AH208" si="213">IFERROR(AG145/$AG$696,"")</f>
        <v/>
      </c>
      <c r="AI145" s="238"/>
      <c r="AJ145" s="239"/>
      <c r="AK145" s="211">
        <f t="shared" ref="AK145" si="214">AI145*AJ145</f>
        <v>0</v>
      </c>
      <c r="AL145" s="461" t="str">
        <f t="shared" ref="AL145:AL208" si="215">IFERROR(AK145/$AK$696,"")</f>
        <v/>
      </c>
      <c r="AM145" s="238"/>
      <c r="AN145" s="239"/>
      <c r="AO145" s="211">
        <f t="shared" ref="AO145" si="216">AM145*AN145</f>
        <v>0</v>
      </c>
      <c r="AP145" s="461" t="str">
        <f t="shared" ref="AP145:AP208" si="217">IFERROR((AO145+AG145)/($AO$696+$AG$696),"")</f>
        <v/>
      </c>
      <c r="AQ145" s="238"/>
      <c r="AR145" s="239"/>
      <c r="AS145" s="211">
        <f t="shared" ref="AS145" si="218">AQ145*AR145</f>
        <v>0</v>
      </c>
      <c r="AT145" s="240">
        <f t="shared" si="201"/>
        <v>0</v>
      </c>
      <c r="AU145" s="241">
        <f t="shared" si="202"/>
        <v>0</v>
      </c>
      <c r="AV145" s="211">
        <f t="shared" si="203"/>
        <v>0</v>
      </c>
      <c r="AW145" s="461" t="str">
        <f t="shared" ref="AW145:AW208" si="219">IFERROR(AV145/$AV$696,"")</f>
        <v/>
      </c>
      <c r="AY145" s="238"/>
      <c r="AZ145" s="239"/>
      <c r="BA145" s="211">
        <f t="shared" ref="BA145:BA159" si="220">AY145*AZ145</f>
        <v>0</v>
      </c>
    </row>
    <row r="146" spans="1:53" ht="12.75" customHeight="1" outlineLevel="2" x14ac:dyDescent="0.3">
      <c r="A146" s="209" t="s">
        <v>284</v>
      </c>
      <c r="B146" s="207">
        <v>2</v>
      </c>
      <c r="C146" s="207"/>
      <c r="D146" s="208"/>
      <c r="E146" s="210"/>
      <c r="F146" s="766" t="s">
        <v>440</v>
      </c>
      <c r="G146" s="235"/>
      <c r="H146" s="528"/>
      <c r="I146" s="237"/>
      <c r="J146" s="238"/>
      <c r="K146" s="239"/>
      <c r="L146" s="211">
        <f t="shared" si="204"/>
        <v>0</v>
      </c>
      <c r="M146" s="238"/>
      <c r="N146" s="239"/>
      <c r="O146" s="422">
        <f t="shared" si="205"/>
        <v>0</v>
      </c>
      <c r="P146" s="238"/>
      <c r="Q146" s="239"/>
      <c r="R146" s="422">
        <f t="shared" si="206"/>
        <v>0</v>
      </c>
      <c r="S146" s="238"/>
      <c r="T146" s="239"/>
      <c r="U146" s="422">
        <f t="shared" si="207"/>
        <v>0</v>
      </c>
      <c r="V146" s="238"/>
      <c r="W146" s="239"/>
      <c r="X146" s="422">
        <f t="shared" si="208"/>
        <v>0</v>
      </c>
      <c r="Y146" s="211">
        <f t="shared" si="209"/>
        <v>0</v>
      </c>
      <c r="Z146" s="461" t="str">
        <f t="shared" si="210"/>
        <v/>
      </c>
      <c r="AA146" s="238"/>
      <c r="AB146" s="239"/>
      <c r="AC146" s="211">
        <f t="shared" ref="AC146" si="221">AA146*AB146</f>
        <v>0</v>
      </c>
      <c r="AD146" s="461" t="str">
        <f t="shared" si="212"/>
        <v/>
      </c>
      <c r="AE146" s="238"/>
      <c r="AF146" s="239"/>
      <c r="AG146" s="211">
        <f t="shared" si="200"/>
        <v>0</v>
      </c>
      <c r="AH146" s="461" t="str">
        <f t="shared" si="213"/>
        <v/>
      </c>
      <c r="AI146" s="238"/>
      <c r="AJ146" s="239"/>
      <c r="AK146" s="211">
        <f t="shared" ref="AK146" si="222">AI146*AJ146</f>
        <v>0</v>
      </c>
      <c r="AL146" s="461" t="str">
        <f t="shared" si="215"/>
        <v/>
      </c>
      <c r="AM146" s="238"/>
      <c r="AN146" s="239"/>
      <c r="AO146" s="211">
        <f t="shared" ref="AO146" si="223">AM146*AN146</f>
        <v>0</v>
      </c>
      <c r="AP146" s="461" t="str">
        <f t="shared" si="217"/>
        <v/>
      </c>
      <c r="AQ146" s="238"/>
      <c r="AR146" s="239"/>
      <c r="AS146" s="211">
        <f t="shared" ref="AS146" si="224">AQ146*AR146</f>
        <v>0</v>
      </c>
      <c r="AT146" s="240">
        <f t="shared" si="201"/>
        <v>0</v>
      </c>
      <c r="AU146" s="241">
        <f t="shared" si="202"/>
        <v>0</v>
      </c>
      <c r="AV146" s="211">
        <f t="shared" ref="AV146" si="225">AG146+AO146+AS146</f>
        <v>0</v>
      </c>
      <c r="AW146" s="461" t="str">
        <f t="shared" si="219"/>
        <v/>
      </c>
      <c r="AY146" s="238"/>
      <c r="AZ146" s="239"/>
      <c r="BA146" s="211">
        <f t="shared" si="220"/>
        <v>0</v>
      </c>
    </row>
    <row r="147" spans="1:53" ht="13" outlineLevel="2" x14ac:dyDescent="0.3">
      <c r="A147" s="209" t="s">
        <v>284</v>
      </c>
      <c r="B147" s="207">
        <v>2</v>
      </c>
      <c r="C147" s="207"/>
      <c r="D147" s="208"/>
      <c r="E147" s="210"/>
      <c r="F147" s="766" t="s">
        <v>441</v>
      </c>
      <c r="G147" s="235"/>
      <c r="H147" s="528"/>
      <c r="I147" s="237"/>
      <c r="J147" s="238"/>
      <c r="K147" s="239"/>
      <c r="L147" s="211">
        <f t="shared" si="204"/>
        <v>0</v>
      </c>
      <c r="M147" s="238"/>
      <c r="N147" s="239"/>
      <c r="O147" s="422">
        <f t="shared" si="205"/>
        <v>0</v>
      </c>
      <c r="P147" s="238"/>
      <c r="Q147" s="239"/>
      <c r="R147" s="422">
        <f t="shared" si="206"/>
        <v>0</v>
      </c>
      <c r="S147" s="238"/>
      <c r="T147" s="239"/>
      <c r="U147" s="422">
        <f t="shared" si="207"/>
        <v>0</v>
      </c>
      <c r="V147" s="238"/>
      <c r="W147" s="239"/>
      <c r="X147" s="422">
        <f t="shared" si="208"/>
        <v>0</v>
      </c>
      <c r="Y147" s="211">
        <f t="shared" si="209"/>
        <v>0</v>
      </c>
      <c r="Z147" s="461" t="str">
        <f t="shared" si="210"/>
        <v/>
      </c>
      <c r="AA147" s="238"/>
      <c r="AB147" s="239"/>
      <c r="AC147" s="211">
        <f t="shared" ref="AC147:AC159" si="226">AA147*AB147</f>
        <v>0</v>
      </c>
      <c r="AD147" s="461" t="str">
        <f t="shared" si="212"/>
        <v/>
      </c>
      <c r="AE147" s="238"/>
      <c r="AF147" s="239"/>
      <c r="AG147" s="211">
        <f t="shared" si="200"/>
        <v>0</v>
      </c>
      <c r="AH147" s="461" t="str">
        <f t="shared" si="213"/>
        <v/>
      </c>
      <c r="AI147" s="238"/>
      <c r="AJ147" s="239"/>
      <c r="AK147" s="211">
        <f t="shared" ref="AK147:AK159" si="227">AI147*AJ147</f>
        <v>0</v>
      </c>
      <c r="AL147" s="461" t="str">
        <f t="shared" si="215"/>
        <v/>
      </c>
      <c r="AM147" s="238"/>
      <c r="AN147" s="239"/>
      <c r="AO147" s="211">
        <f t="shared" ref="AO147:AO159" si="228">AM147*AN147</f>
        <v>0</v>
      </c>
      <c r="AP147" s="461" t="str">
        <f t="shared" si="217"/>
        <v/>
      </c>
      <c r="AQ147" s="238"/>
      <c r="AR147" s="239"/>
      <c r="AS147" s="211">
        <f t="shared" ref="AS147:AS159" si="229">AQ147*AR147</f>
        <v>0</v>
      </c>
      <c r="AT147" s="240">
        <f t="shared" si="201"/>
        <v>0</v>
      </c>
      <c r="AU147" s="241">
        <f t="shared" si="202"/>
        <v>0</v>
      </c>
      <c r="AV147" s="211">
        <f t="shared" ref="AV147:AV159" si="230">AG147+AO147+AS147</f>
        <v>0</v>
      </c>
      <c r="AW147" s="461" t="str">
        <f t="shared" si="219"/>
        <v/>
      </c>
      <c r="AY147" s="238"/>
      <c r="AZ147" s="239"/>
      <c r="BA147" s="211">
        <f t="shared" si="220"/>
        <v>0</v>
      </c>
    </row>
    <row r="148" spans="1:53" ht="13" outlineLevel="2" x14ac:dyDescent="0.3">
      <c r="A148" s="209" t="s">
        <v>284</v>
      </c>
      <c r="B148" s="207">
        <v>2</v>
      </c>
      <c r="C148" s="207"/>
      <c r="D148" s="208"/>
      <c r="E148" s="210"/>
      <c r="F148" s="766" t="s">
        <v>442</v>
      </c>
      <c r="G148" s="235"/>
      <c r="H148" s="528"/>
      <c r="I148" s="237"/>
      <c r="J148" s="238"/>
      <c r="K148" s="239"/>
      <c r="L148" s="211">
        <f t="shared" si="204"/>
        <v>0</v>
      </c>
      <c r="M148" s="238"/>
      <c r="N148" s="239"/>
      <c r="O148" s="422">
        <f t="shared" si="205"/>
        <v>0</v>
      </c>
      <c r="P148" s="238"/>
      <c r="Q148" s="239"/>
      <c r="R148" s="422">
        <f t="shared" si="206"/>
        <v>0</v>
      </c>
      <c r="S148" s="238"/>
      <c r="T148" s="239"/>
      <c r="U148" s="422">
        <f t="shared" si="207"/>
        <v>0</v>
      </c>
      <c r="V148" s="238"/>
      <c r="W148" s="239"/>
      <c r="X148" s="422">
        <f t="shared" si="208"/>
        <v>0</v>
      </c>
      <c r="Y148" s="211">
        <f t="shared" si="209"/>
        <v>0</v>
      </c>
      <c r="Z148" s="461" t="str">
        <f t="shared" si="210"/>
        <v/>
      </c>
      <c r="AA148" s="238"/>
      <c r="AB148" s="239"/>
      <c r="AC148" s="211">
        <f t="shared" si="226"/>
        <v>0</v>
      </c>
      <c r="AD148" s="461" t="str">
        <f t="shared" si="212"/>
        <v/>
      </c>
      <c r="AE148" s="238"/>
      <c r="AF148" s="239"/>
      <c r="AG148" s="211">
        <f t="shared" si="200"/>
        <v>0</v>
      </c>
      <c r="AH148" s="461" t="str">
        <f t="shared" si="213"/>
        <v/>
      </c>
      <c r="AI148" s="238"/>
      <c r="AJ148" s="239"/>
      <c r="AK148" s="211">
        <f t="shared" si="227"/>
        <v>0</v>
      </c>
      <c r="AL148" s="461" t="str">
        <f t="shared" si="215"/>
        <v/>
      </c>
      <c r="AM148" s="238"/>
      <c r="AN148" s="239"/>
      <c r="AO148" s="211">
        <f t="shared" si="228"/>
        <v>0</v>
      </c>
      <c r="AP148" s="461" t="str">
        <f t="shared" si="217"/>
        <v/>
      </c>
      <c r="AQ148" s="238"/>
      <c r="AR148" s="239"/>
      <c r="AS148" s="211">
        <f t="shared" si="229"/>
        <v>0</v>
      </c>
      <c r="AT148" s="240">
        <f t="shared" si="201"/>
        <v>0</v>
      </c>
      <c r="AU148" s="241">
        <f t="shared" si="202"/>
        <v>0</v>
      </c>
      <c r="AV148" s="211">
        <f t="shared" si="230"/>
        <v>0</v>
      </c>
      <c r="AW148" s="461" t="str">
        <f t="shared" si="219"/>
        <v/>
      </c>
      <c r="AY148" s="238"/>
      <c r="AZ148" s="239"/>
      <c r="BA148" s="211">
        <f t="shared" si="220"/>
        <v>0</v>
      </c>
    </row>
    <row r="149" spans="1:53" ht="13" outlineLevel="2" x14ac:dyDescent="0.3">
      <c r="A149" s="209" t="s">
        <v>289</v>
      </c>
      <c r="B149" s="207">
        <v>2</v>
      </c>
      <c r="C149" s="207"/>
      <c r="D149" s="208"/>
      <c r="E149" s="210"/>
      <c r="F149" s="766" t="s">
        <v>384</v>
      </c>
      <c r="G149" s="235"/>
      <c r="H149" s="528"/>
      <c r="I149" s="237"/>
      <c r="J149" s="238"/>
      <c r="K149" s="239"/>
      <c r="L149" s="211">
        <f t="shared" si="204"/>
        <v>0</v>
      </c>
      <c r="M149" s="238"/>
      <c r="N149" s="239"/>
      <c r="O149" s="422">
        <f t="shared" si="205"/>
        <v>0</v>
      </c>
      <c r="P149" s="238"/>
      <c r="Q149" s="239"/>
      <c r="R149" s="422">
        <f t="shared" si="206"/>
        <v>0</v>
      </c>
      <c r="S149" s="238"/>
      <c r="T149" s="239"/>
      <c r="U149" s="422">
        <f t="shared" si="207"/>
        <v>0</v>
      </c>
      <c r="V149" s="238"/>
      <c r="W149" s="239"/>
      <c r="X149" s="422">
        <f t="shared" si="208"/>
        <v>0</v>
      </c>
      <c r="Y149" s="211">
        <f t="shared" si="209"/>
        <v>0</v>
      </c>
      <c r="Z149" s="461" t="str">
        <f t="shared" si="210"/>
        <v/>
      </c>
      <c r="AA149" s="238"/>
      <c r="AB149" s="239"/>
      <c r="AC149" s="211">
        <f t="shared" si="226"/>
        <v>0</v>
      </c>
      <c r="AD149" s="461" t="str">
        <f t="shared" si="212"/>
        <v/>
      </c>
      <c r="AE149" s="238"/>
      <c r="AF149" s="239"/>
      <c r="AG149" s="211">
        <f t="shared" si="200"/>
        <v>0</v>
      </c>
      <c r="AH149" s="461" t="str">
        <f t="shared" si="213"/>
        <v/>
      </c>
      <c r="AI149" s="238"/>
      <c r="AJ149" s="239"/>
      <c r="AK149" s="211">
        <f t="shared" si="227"/>
        <v>0</v>
      </c>
      <c r="AL149" s="461" t="str">
        <f t="shared" si="215"/>
        <v/>
      </c>
      <c r="AM149" s="238"/>
      <c r="AN149" s="239"/>
      <c r="AO149" s="211">
        <f t="shared" si="228"/>
        <v>0</v>
      </c>
      <c r="AP149" s="461" t="str">
        <f t="shared" si="217"/>
        <v/>
      </c>
      <c r="AQ149" s="238"/>
      <c r="AR149" s="239"/>
      <c r="AS149" s="211">
        <f t="shared" si="229"/>
        <v>0</v>
      </c>
      <c r="AT149" s="240">
        <f t="shared" si="201"/>
        <v>0</v>
      </c>
      <c r="AU149" s="241">
        <f t="shared" si="202"/>
        <v>0</v>
      </c>
      <c r="AV149" s="211">
        <f t="shared" si="230"/>
        <v>0</v>
      </c>
      <c r="AW149" s="461" t="str">
        <f t="shared" si="219"/>
        <v/>
      </c>
      <c r="AY149" s="238"/>
      <c r="AZ149" s="239"/>
      <c r="BA149" s="211">
        <f t="shared" si="220"/>
        <v>0</v>
      </c>
    </row>
    <row r="150" spans="1:53" ht="13" outlineLevel="2" x14ac:dyDescent="0.3">
      <c r="A150" s="209" t="s">
        <v>289</v>
      </c>
      <c r="B150" s="207">
        <v>2</v>
      </c>
      <c r="C150" s="207"/>
      <c r="D150" s="208"/>
      <c r="E150" s="210"/>
      <c r="F150" s="766" t="s">
        <v>443</v>
      </c>
      <c r="G150" s="235"/>
      <c r="H150" s="528"/>
      <c r="I150" s="327"/>
      <c r="J150" s="238"/>
      <c r="K150" s="239"/>
      <c r="L150" s="211">
        <f t="shared" si="204"/>
        <v>0</v>
      </c>
      <c r="M150" s="238"/>
      <c r="N150" s="239"/>
      <c r="O150" s="422">
        <f t="shared" si="205"/>
        <v>0</v>
      </c>
      <c r="P150" s="238"/>
      <c r="Q150" s="239"/>
      <c r="R150" s="422">
        <f t="shared" si="206"/>
        <v>0</v>
      </c>
      <c r="S150" s="238"/>
      <c r="T150" s="239"/>
      <c r="U150" s="422">
        <f t="shared" si="207"/>
        <v>0</v>
      </c>
      <c r="V150" s="238"/>
      <c r="W150" s="239"/>
      <c r="X150" s="422">
        <f t="shared" si="208"/>
        <v>0</v>
      </c>
      <c r="Y150" s="211">
        <f t="shared" si="209"/>
        <v>0</v>
      </c>
      <c r="Z150" s="461" t="str">
        <f t="shared" si="210"/>
        <v/>
      </c>
      <c r="AA150" s="238"/>
      <c r="AB150" s="239"/>
      <c r="AC150" s="211">
        <f t="shared" si="226"/>
        <v>0</v>
      </c>
      <c r="AD150" s="461" t="str">
        <f t="shared" si="212"/>
        <v/>
      </c>
      <c r="AE150" s="238"/>
      <c r="AF150" s="239"/>
      <c r="AG150" s="211">
        <f t="shared" si="200"/>
        <v>0</v>
      </c>
      <c r="AH150" s="461" t="str">
        <f t="shared" si="213"/>
        <v/>
      </c>
      <c r="AI150" s="238"/>
      <c r="AJ150" s="239"/>
      <c r="AK150" s="211">
        <f t="shared" si="227"/>
        <v>0</v>
      </c>
      <c r="AL150" s="461" t="str">
        <f t="shared" si="215"/>
        <v/>
      </c>
      <c r="AM150" s="238"/>
      <c r="AN150" s="239"/>
      <c r="AO150" s="211">
        <f t="shared" si="228"/>
        <v>0</v>
      </c>
      <c r="AP150" s="461" t="str">
        <f t="shared" si="217"/>
        <v/>
      </c>
      <c r="AQ150" s="238"/>
      <c r="AR150" s="239"/>
      <c r="AS150" s="211">
        <f t="shared" si="229"/>
        <v>0</v>
      </c>
      <c r="AT150" s="240">
        <f t="shared" si="201"/>
        <v>0</v>
      </c>
      <c r="AU150" s="241">
        <f t="shared" si="202"/>
        <v>0</v>
      </c>
      <c r="AV150" s="211">
        <f t="shared" si="230"/>
        <v>0</v>
      </c>
      <c r="AW150" s="461" t="str">
        <f t="shared" si="219"/>
        <v/>
      </c>
      <c r="AY150" s="238"/>
      <c r="AZ150" s="239"/>
      <c r="BA150" s="211">
        <f t="shared" si="220"/>
        <v>0</v>
      </c>
    </row>
    <row r="151" spans="1:53" ht="13" outlineLevel="2" x14ac:dyDescent="0.3">
      <c r="A151" s="209" t="s">
        <v>289</v>
      </c>
      <c r="B151" s="207">
        <v>2</v>
      </c>
      <c r="C151" s="207"/>
      <c r="D151" s="208"/>
      <c r="E151" s="210"/>
      <c r="F151" s="766" t="s">
        <v>444</v>
      </c>
      <c r="G151" s="235"/>
      <c r="H151" s="528"/>
      <c r="I151" s="237"/>
      <c r="J151" s="238"/>
      <c r="K151" s="239"/>
      <c r="L151" s="211">
        <f t="shared" si="204"/>
        <v>0</v>
      </c>
      <c r="M151" s="238"/>
      <c r="N151" s="239"/>
      <c r="O151" s="422">
        <f t="shared" si="205"/>
        <v>0</v>
      </c>
      <c r="P151" s="238"/>
      <c r="Q151" s="239"/>
      <c r="R151" s="422">
        <f t="shared" si="206"/>
        <v>0</v>
      </c>
      <c r="S151" s="238"/>
      <c r="T151" s="239"/>
      <c r="U151" s="422">
        <f t="shared" si="207"/>
        <v>0</v>
      </c>
      <c r="V151" s="238"/>
      <c r="W151" s="239"/>
      <c r="X151" s="422">
        <f t="shared" si="208"/>
        <v>0</v>
      </c>
      <c r="Y151" s="211">
        <f t="shared" si="209"/>
        <v>0</v>
      </c>
      <c r="Z151" s="461" t="str">
        <f t="shared" si="210"/>
        <v/>
      </c>
      <c r="AA151" s="238"/>
      <c r="AB151" s="239"/>
      <c r="AC151" s="211">
        <f t="shared" si="226"/>
        <v>0</v>
      </c>
      <c r="AD151" s="461" t="str">
        <f t="shared" si="212"/>
        <v/>
      </c>
      <c r="AE151" s="238"/>
      <c r="AF151" s="239"/>
      <c r="AG151" s="211">
        <f t="shared" si="200"/>
        <v>0</v>
      </c>
      <c r="AH151" s="461" t="str">
        <f t="shared" si="213"/>
        <v/>
      </c>
      <c r="AI151" s="238"/>
      <c r="AJ151" s="239"/>
      <c r="AK151" s="211">
        <f t="shared" si="227"/>
        <v>0</v>
      </c>
      <c r="AL151" s="461" t="str">
        <f t="shared" si="215"/>
        <v/>
      </c>
      <c r="AM151" s="238"/>
      <c r="AN151" s="239"/>
      <c r="AO151" s="211">
        <f t="shared" si="228"/>
        <v>0</v>
      </c>
      <c r="AP151" s="461" t="str">
        <f t="shared" si="217"/>
        <v/>
      </c>
      <c r="AQ151" s="238"/>
      <c r="AR151" s="239"/>
      <c r="AS151" s="211">
        <f t="shared" si="229"/>
        <v>0</v>
      </c>
      <c r="AT151" s="240">
        <f t="shared" si="201"/>
        <v>0</v>
      </c>
      <c r="AU151" s="241">
        <f t="shared" si="202"/>
        <v>0</v>
      </c>
      <c r="AV151" s="211">
        <f t="shared" si="230"/>
        <v>0</v>
      </c>
      <c r="AW151" s="461" t="str">
        <f t="shared" si="219"/>
        <v/>
      </c>
      <c r="AY151" s="238"/>
      <c r="AZ151" s="239"/>
      <c r="BA151" s="211">
        <f t="shared" si="220"/>
        <v>0</v>
      </c>
    </row>
    <row r="152" spans="1:53" ht="13" outlineLevel="2" x14ac:dyDescent="0.3">
      <c r="A152" s="209" t="s">
        <v>289</v>
      </c>
      <c r="B152" s="207">
        <v>2</v>
      </c>
      <c r="C152" s="207"/>
      <c r="D152" s="208"/>
      <c r="E152" s="210"/>
      <c r="F152" s="235" t="s">
        <v>445</v>
      </c>
      <c r="G152" s="235"/>
      <c r="H152" s="528"/>
      <c r="I152" s="237"/>
      <c r="J152" s="238"/>
      <c r="K152" s="239"/>
      <c r="L152" s="211">
        <f t="shared" si="204"/>
        <v>0</v>
      </c>
      <c r="M152" s="238"/>
      <c r="N152" s="239"/>
      <c r="O152" s="422">
        <f t="shared" si="205"/>
        <v>0</v>
      </c>
      <c r="P152" s="238"/>
      <c r="Q152" s="239"/>
      <c r="R152" s="422">
        <f t="shared" si="206"/>
        <v>0</v>
      </c>
      <c r="S152" s="238"/>
      <c r="T152" s="239"/>
      <c r="U152" s="422">
        <f t="shared" si="207"/>
        <v>0</v>
      </c>
      <c r="V152" s="238"/>
      <c r="W152" s="239"/>
      <c r="X152" s="422">
        <f t="shared" si="208"/>
        <v>0</v>
      </c>
      <c r="Y152" s="211">
        <f t="shared" si="209"/>
        <v>0</v>
      </c>
      <c r="Z152" s="461" t="str">
        <f t="shared" si="210"/>
        <v/>
      </c>
      <c r="AA152" s="238"/>
      <c r="AB152" s="239"/>
      <c r="AC152" s="211">
        <f t="shared" si="226"/>
        <v>0</v>
      </c>
      <c r="AD152" s="461" t="str">
        <f t="shared" si="212"/>
        <v/>
      </c>
      <c r="AE152" s="238"/>
      <c r="AF152" s="239"/>
      <c r="AG152" s="211">
        <f t="shared" si="200"/>
        <v>0</v>
      </c>
      <c r="AH152" s="461" t="str">
        <f t="shared" si="213"/>
        <v/>
      </c>
      <c r="AI152" s="238"/>
      <c r="AJ152" s="239"/>
      <c r="AK152" s="211">
        <f t="shared" si="227"/>
        <v>0</v>
      </c>
      <c r="AL152" s="461" t="str">
        <f t="shared" si="215"/>
        <v/>
      </c>
      <c r="AM152" s="238"/>
      <c r="AN152" s="239"/>
      <c r="AO152" s="211">
        <f t="shared" si="228"/>
        <v>0</v>
      </c>
      <c r="AP152" s="461" t="str">
        <f t="shared" si="217"/>
        <v/>
      </c>
      <c r="AQ152" s="238"/>
      <c r="AR152" s="239"/>
      <c r="AS152" s="211">
        <f t="shared" si="229"/>
        <v>0</v>
      </c>
      <c r="AT152" s="240">
        <f t="shared" si="201"/>
        <v>0</v>
      </c>
      <c r="AU152" s="241">
        <f t="shared" si="202"/>
        <v>0</v>
      </c>
      <c r="AV152" s="211">
        <f t="shared" si="230"/>
        <v>0</v>
      </c>
      <c r="AW152" s="461" t="str">
        <f t="shared" si="219"/>
        <v/>
      </c>
      <c r="AY152" s="238"/>
      <c r="AZ152" s="239"/>
      <c r="BA152" s="211">
        <f t="shared" si="220"/>
        <v>0</v>
      </c>
    </row>
    <row r="153" spans="1:53" ht="13" outlineLevel="2" x14ac:dyDescent="0.3">
      <c r="A153" s="209" t="s">
        <v>289</v>
      </c>
      <c r="B153" s="207">
        <v>2</v>
      </c>
      <c r="C153" s="207"/>
      <c r="D153" s="208"/>
      <c r="E153" s="210"/>
      <c r="F153" s="235" t="s">
        <v>445</v>
      </c>
      <c r="G153" s="235"/>
      <c r="H153" s="528"/>
      <c r="I153" s="237"/>
      <c r="J153" s="238"/>
      <c r="K153" s="239"/>
      <c r="L153" s="211">
        <f t="shared" si="204"/>
        <v>0</v>
      </c>
      <c r="M153" s="238"/>
      <c r="N153" s="239"/>
      <c r="O153" s="422">
        <f t="shared" si="205"/>
        <v>0</v>
      </c>
      <c r="P153" s="238"/>
      <c r="Q153" s="239"/>
      <c r="R153" s="422">
        <f t="shared" si="206"/>
        <v>0</v>
      </c>
      <c r="S153" s="238"/>
      <c r="T153" s="239"/>
      <c r="U153" s="422">
        <f t="shared" si="207"/>
        <v>0</v>
      </c>
      <c r="V153" s="238"/>
      <c r="W153" s="239"/>
      <c r="X153" s="422">
        <f t="shared" si="208"/>
        <v>0</v>
      </c>
      <c r="Y153" s="211">
        <f t="shared" si="209"/>
        <v>0</v>
      </c>
      <c r="Z153" s="461" t="str">
        <f t="shared" si="210"/>
        <v/>
      </c>
      <c r="AA153" s="238"/>
      <c r="AB153" s="239"/>
      <c r="AC153" s="211">
        <f t="shared" si="226"/>
        <v>0</v>
      </c>
      <c r="AD153" s="461" t="str">
        <f t="shared" si="212"/>
        <v/>
      </c>
      <c r="AE153" s="238"/>
      <c r="AF153" s="239"/>
      <c r="AG153" s="211">
        <f t="shared" si="200"/>
        <v>0</v>
      </c>
      <c r="AH153" s="461" t="str">
        <f t="shared" si="213"/>
        <v/>
      </c>
      <c r="AI153" s="238"/>
      <c r="AJ153" s="239"/>
      <c r="AK153" s="211">
        <f t="shared" si="227"/>
        <v>0</v>
      </c>
      <c r="AL153" s="461" t="str">
        <f t="shared" si="215"/>
        <v/>
      </c>
      <c r="AM153" s="238"/>
      <c r="AN153" s="239"/>
      <c r="AO153" s="211">
        <f t="shared" si="228"/>
        <v>0</v>
      </c>
      <c r="AP153" s="461" t="str">
        <f t="shared" si="217"/>
        <v/>
      </c>
      <c r="AQ153" s="238"/>
      <c r="AR153" s="239"/>
      <c r="AS153" s="211">
        <f t="shared" si="229"/>
        <v>0</v>
      </c>
      <c r="AT153" s="240">
        <f t="shared" si="201"/>
        <v>0</v>
      </c>
      <c r="AU153" s="241">
        <f t="shared" si="202"/>
        <v>0</v>
      </c>
      <c r="AV153" s="211">
        <f t="shared" si="230"/>
        <v>0</v>
      </c>
      <c r="AW153" s="461" t="str">
        <f t="shared" si="219"/>
        <v/>
      </c>
      <c r="AY153" s="238"/>
      <c r="AZ153" s="239"/>
      <c r="BA153" s="211">
        <f t="shared" si="220"/>
        <v>0</v>
      </c>
    </row>
    <row r="154" spans="1:53" ht="13" outlineLevel="2" x14ac:dyDescent="0.3">
      <c r="A154" s="209" t="s">
        <v>289</v>
      </c>
      <c r="B154" s="207">
        <v>2</v>
      </c>
      <c r="C154" s="207"/>
      <c r="D154" s="208"/>
      <c r="E154" s="210"/>
      <c r="F154" s="235" t="s">
        <v>445</v>
      </c>
      <c r="G154" s="235"/>
      <c r="H154" s="528"/>
      <c r="I154" s="237"/>
      <c r="J154" s="238"/>
      <c r="K154" s="239"/>
      <c r="L154" s="211">
        <f t="shared" si="204"/>
        <v>0</v>
      </c>
      <c r="M154" s="238"/>
      <c r="N154" s="239"/>
      <c r="O154" s="422">
        <f t="shared" si="205"/>
        <v>0</v>
      </c>
      <c r="P154" s="238"/>
      <c r="Q154" s="239"/>
      <c r="R154" s="422">
        <f t="shared" si="206"/>
        <v>0</v>
      </c>
      <c r="S154" s="238"/>
      <c r="T154" s="239"/>
      <c r="U154" s="422">
        <f t="shared" si="207"/>
        <v>0</v>
      </c>
      <c r="V154" s="238"/>
      <c r="W154" s="239"/>
      <c r="X154" s="422">
        <f t="shared" si="208"/>
        <v>0</v>
      </c>
      <c r="Y154" s="211">
        <f t="shared" si="209"/>
        <v>0</v>
      </c>
      <c r="Z154" s="461" t="str">
        <f t="shared" si="210"/>
        <v/>
      </c>
      <c r="AA154" s="238"/>
      <c r="AB154" s="239"/>
      <c r="AC154" s="211">
        <f t="shared" si="226"/>
        <v>0</v>
      </c>
      <c r="AD154" s="461" t="str">
        <f t="shared" si="212"/>
        <v/>
      </c>
      <c r="AE154" s="238"/>
      <c r="AF154" s="239"/>
      <c r="AG154" s="211">
        <f t="shared" si="200"/>
        <v>0</v>
      </c>
      <c r="AH154" s="461" t="str">
        <f t="shared" si="213"/>
        <v/>
      </c>
      <c r="AI154" s="238"/>
      <c r="AJ154" s="239"/>
      <c r="AK154" s="211">
        <f t="shared" si="227"/>
        <v>0</v>
      </c>
      <c r="AL154" s="461" t="str">
        <f t="shared" si="215"/>
        <v/>
      </c>
      <c r="AM154" s="238"/>
      <c r="AN154" s="239"/>
      <c r="AO154" s="211">
        <f t="shared" si="228"/>
        <v>0</v>
      </c>
      <c r="AP154" s="461" t="str">
        <f t="shared" si="217"/>
        <v/>
      </c>
      <c r="AQ154" s="238"/>
      <c r="AR154" s="239"/>
      <c r="AS154" s="211">
        <f t="shared" si="229"/>
        <v>0</v>
      </c>
      <c r="AT154" s="240">
        <f t="shared" si="201"/>
        <v>0</v>
      </c>
      <c r="AU154" s="241">
        <f t="shared" si="202"/>
        <v>0</v>
      </c>
      <c r="AV154" s="211">
        <f t="shared" si="230"/>
        <v>0</v>
      </c>
      <c r="AW154" s="461" t="str">
        <f t="shared" si="219"/>
        <v/>
      </c>
      <c r="AY154" s="238"/>
      <c r="AZ154" s="239"/>
      <c r="BA154" s="211">
        <f t="shared" si="220"/>
        <v>0</v>
      </c>
    </row>
    <row r="155" spans="1:53" ht="13" outlineLevel="2" x14ac:dyDescent="0.3">
      <c r="A155" s="209" t="s">
        <v>289</v>
      </c>
      <c r="B155" s="207">
        <v>2</v>
      </c>
      <c r="C155" s="207"/>
      <c r="D155" s="208"/>
      <c r="E155" s="210"/>
      <c r="F155" s="235" t="s">
        <v>445</v>
      </c>
      <c r="G155" s="235"/>
      <c r="H155" s="528"/>
      <c r="I155" s="237"/>
      <c r="J155" s="238"/>
      <c r="K155" s="239"/>
      <c r="L155" s="211">
        <f t="shared" si="204"/>
        <v>0</v>
      </c>
      <c r="M155" s="238"/>
      <c r="N155" s="239"/>
      <c r="O155" s="422">
        <f t="shared" si="205"/>
        <v>0</v>
      </c>
      <c r="P155" s="238"/>
      <c r="Q155" s="239"/>
      <c r="R155" s="422">
        <f t="shared" si="206"/>
        <v>0</v>
      </c>
      <c r="S155" s="238"/>
      <c r="T155" s="239"/>
      <c r="U155" s="422">
        <f t="shared" si="207"/>
        <v>0</v>
      </c>
      <c r="V155" s="238"/>
      <c r="W155" s="239"/>
      <c r="X155" s="422">
        <f t="shared" si="208"/>
        <v>0</v>
      </c>
      <c r="Y155" s="211">
        <f t="shared" si="209"/>
        <v>0</v>
      </c>
      <c r="Z155" s="461" t="str">
        <f t="shared" si="210"/>
        <v/>
      </c>
      <c r="AA155" s="238"/>
      <c r="AB155" s="239"/>
      <c r="AC155" s="211">
        <f t="shared" si="226"/>
        <v>0</v>
      </c>
      <c r="AD155" s="461" t="str">
        <f t="shared" si="212"/>
        <v/>
      </c>
      <c r="AE155" s="238"/>
      <c r="AF155" s="239"/>
      <c r="AG155" s="211">
        <f t="shared" si="200"/>
        <v>0</v>
      </c>
      <c r="AH155" s="461" t="str">
        <f t="shared" si="213"/>
        <v/>
      </c>
      <c r="AI155" s="238"/>
      <c r="AJ155" s="239"/>
      <c r="AK155" s="211">
        <f t="shared" si="227"/>
        <v>0</v>
      </c>
      <c r="AL155" s="461" t="str">
        <f t="shared" si="215"/>
        <v/>
      </c>
      <c r="AM155" s="238"/>
      <c r="AN155" s="239"/>
      <c r="AO155" s="211">
        <f t="shared" si="228"/>
        <v>0</v>
      </c>
      <c r="AP155" s="461" t="str">
        <f t="shared" si="217"/>
        <v/>
      </c>
      <c r="AQ155" s="238"/>
      <c r="AR155" s="239"/>
      <c r="AS155" s="211">
        <f t="shared" si="229"/>
        <v>0</v>
      </c>
      <c r="AT155" s="240">
        <f t="shared" si="201"/>
        <v>0</v>
      </c>
      <c r="AU155" s="241">
        <f t="shared" si="202"/>
        <v>0</v>
      </c>
      <c r="AV155" s="211">
        <f t="shared" si="230"/>
        <v>0</v>
      </c>
      <c r="AW155" s="461" t="str">
        <f t="shared" si="219"/>
        <v/>
      </c>
      <c r="AY155" s="238"/>
      <c r="AZ155" s="239"/>
      <c r="BA155" s="211">
        <f t="shared" si="220"/>
        <v>0</v>
      </c>
    </row>
    <row r="156" spans="1:53" ht="13" outlineLevel="2" x14ac:dyDescent="0.3">
      <c r="A156" s="209" t="s">
        <v>289</v>
      </c>
      <c r="B156" s="207">
        <v>2</v>
      </c>
      <c r="C156" s="207"/>
      <c r="D156" s="208"/>
      <c r="E156" s="210"/>
      <c r="F156" s="235" t="s">
        <v>445</v>
      </c>
      <c r="G156" s="235"/>
      <c r="H156" s="528"/>
      <c r="I156" s="237"/>
      <c r="J156" s="238"/>
      <c r="K156" s="239"/>
      <c r="L156" s="211">
        <f t="shared" si="204"/>
        <v>0</v>
      </c>
      <c r="M156" s="238"/>
      <c r="N156" s="239"/>
      <c r="O156" s="422">
        <f t="shared" si="205"/>
        <v>0</v>
      </c>
      <c r="P156" s="238"/>
      <c r="Q156" s="239"/>
      <c r="R156" s="422">
        <f t="shared" si="206"/>
        <v>0</v>
      </c>
      <c r="S156" s="238"/>
      <c r="T156" s="239"/>
      <c r="U156" s="422">
        <f t="shared" si="207"/>
        <v>0</v>
      </c>
      <c r="V156" s="238"/>
      <c r="W156" s="239"/>
      <c r="X156" s="422">
        <f t="shared" si="208"/>
        <v>0</v>
      </c>
      <c r="Y156" s="211">
        <f t="shared" si="209"/>
        <v>0</v>
      </c>
      <c r="Z156" s="461" t="str">
        <f t="shared" si="210"/>
        <v/>
      </c>
      <c r="AA156" s="238"/>
      <c r="AB156" s="239"/>
      <c r="AC156" s="211">
        <f t="shared" si="226"/>
        <v>0</v>
      </c>
      <c r="AD156" s="461" t="str">
        <f t="shared" si="212"/>
        <v/>
      </c>
      <c r="AE156" s="238"/>
      <c r="AF156" s="239"/>
      <c r="AG156" s="211">
        <f t="shared" si="200"/>
        <v>0</v>
      </c>
      <c r="AH156" s="461" t="str">
        <f t="shared" si="213"/>
        <v/>
      </c>
      <c r="AI156" s="238"/>
      <c r="AJ156" s="239"/>
      <c r="AK156" s="211">
        <f t="shared" si="227"/>
        <v>0</v>
      </c>
      <c r="AL156" s="461" t="str">
        <f t="shared" si="215"/>
        <v/>
      </c>
      <c r="AM156" s="238"/>
      <c r="AN156" s="239"/>
      <c r="AO156" s="211">
        <f t="shared" si="228"/>
        <v>0</v>
      </c>
      <c r="AP156" s="461" t="str">
        <f t="shared" si="217"/>
        <v/>
      </c>
      <c r="AQ156" s="238"/>
      <c r="AR156" s="239"/>
      <c r="AS156" s="211">
        <f t="shared" si="229"/>
        <v>0</v>
      </c>
      <c r="AT156" s="240">
        <f t="shared" si="201"/>
        <v>0</v>
      </c>
      <c r="AU156" s="241">
        <f t="shared" si="202"/>
        <v>0</v>
      </c>
      <c r="AV156" s="211">
        <f t="shared" si="230"/>
        <v>0</v>
      </c>
      <c r="AW156" s="461" t="str">
        <f t="shared" si="219"/>
        <v/>
      </c>
      <c r="AY156" s="238"/>
      <c r="AZ156" s="239"/>
      <c r="BA156" s="211">
        <f t="shared" si="220"/>
        <v>0</v>
      </c>
    </row>
    <row r="157" spans="1:53" ht="13" outlineLevel="2" x14ac:dyDescent="0.3">
      <c r="A157" s="209" t="s">
        <v>289</v>
      </c>
      <c r="B157" s="207">
        <v>2</v>
      </c>
      <c r="C157" s="207"/>
      <c r="D157" s="208"/>
      <c r="E157" s="210"/>
      <c r="F157" s="235" t="s">
        <v>445</v>
      </c>
      <c r="G157" s="235"/>
      <c r="H157" s="528"/>
      <c r="I157" s="237"/>
      <c r="J157" s="238"/>
      <c r="K157" s="239"/>
      <c r="L157" s="211">
        <f t="shared" si="204"/>
        <v>0</v>
      </c>
      <c r="M157" s="238"/>
      <c r="N157" s="239"/>
      <c r="O157" s="422">
        <f t="shared" si="205"/>
        <v>0</v>
      </c>
      <c r="P157" s="238"/>
      <c r="Q157" s="239"/>
      <c r="R157" s="422">
        <f t="shared" si="206"/>
        <v>0</v>
      </c>
      <c r="S157" s="238"/>
      <c r="T157" s="239"/>
      <c r="U157" s="422">
        <f t="shared" si="207"/>
        <v>0</v>
      </c>
      <c r="V157" s="238"/>
      <c r="W157" s="239"/>
      <c r="X157" s="422">
        <f t="shared" si="208"/>
        <v>0</v>
      </c>
      <c r="Y157" s="211">
        <f t="shared" si="209"/>
        <v>0</v>
      </c>
      <c r="Z157" s="461" t="str">
        <f t="shared" si="210"/>
        <v/>
      </c>
      <c r="AA157" s="238"/>
      <c r="AB157" s="239"/>
      <c r="AC157" s="211">
        <f t="shared" si="226"/>
        <v>0</v>
      </c>
      <c r="AD157" s="461" t="str">
        <f t="shared" si="212"/>
        <v/>
      </c>
      <c r="AE157" s="238"/>
      <c r="AF157" s="239"/>
      <c r="AG157" s="211">
        <f t="shared" si="200"/>
        <v>0</v>
      </c>
      <c r="AH157" s="461" t="str">
        <f t="shared" si="213"/>
        <v/>
      </c>
      <c r="AI157" s="238"/>
      <c r="AJ157" s="239"/>
      <c r="AK157" s="211">
        <f t="shared" si="227"/>
        <v>0</v>
      </c>
      <c r="AL157" s="461" t="str">
        <f t="shared" si="215"/>
        <v/>
      </c>
      <c r="AM157" s="238"/>
      <c r="AN157" s="239"/>
      <c r="AO157" s="211">
        <f t="shared" si="228"/>
        <v>0</v>
      </c>
      <c r="AP157" s="461" t="str">
        <f t="shared" si="217"/>
        <v/>
      </c>
      <c r="AQ157" s="238"/>
      <c r="AR157" s="239"/>
      <c r="AS157" s="211">
        <f t="shared" si="229"/>
        <v>0</v>
      </c>
      <c r="AT157" s="240">
        <f t="shared" si="201"/>
        <v>0</v>
      </c>
      <c r="AU157" s="241">
        <f t="shared" si="202"/>
        <v>0</v>
      </c>
      <c r="AV157" s="211">
        <f t="shared" si="230"/>
        <v>0</v>
      </c>
      <c r="AW157" s="461" t="str">
        <f t="shared" si="219"/>
        <v/>
      </c>
      <c r="AY157" s="238"/>
      <c r="AZ157" s="239"/>
      <c r="BA157" s="211">
        <f t="shared" si="220"/>
        <v>0</v>
      </c>
    </row>
    <row r="158" spans="1:53" ht="13" outlineLevel="2" x14ac:dyDescent="0.3">
      <c r="A158" s="209" t="s">
        <v>289</v>
      </c>
      <c r="B158" s="207">
        <v>2</v>
      </c>
      <c r="C158" s="207"/>
      <c r="D158" s="208"/>
      <c r="E158" s="210"/>
      <c r="F158" s="235" t="s">
        <v>445</v>
      </c>
      <c r="G158" s="235"/>
      <c r="H158" s="528"/>
      <c r="I158" s="237"/>
      <c r="J158" s="238"/>
      <c r="K158" s="239"/>
      <c r="L158" s="211">
        <f t="shared" si="204"/>
        <v>0</v>
      </c>
      <c r="M158" s="238"/>
      <c r="N158" s="239"/>
      <c r="O158" s="422">
        <f t="shared" si="205"/>
        <v>0</v>
      </c>
      <c r="P158" s="238"/>
      <c r="Q158" s="239"/>
      <c r="R158" s="422">
        <f t="shared" si="206"/>
        <v>0</v>
      </c>
      <c r="S158" s="238"/>
      <c r="T158" s="239"/>
      <c r="U158" s="422">
        <f t="shared" si="207"/>
        <v>0</v>
      </c>
      <c r="V158" s="238"/>
      <c r="W158" s="239"/>
      <c r="X158" s="422">
        <f t="shared" si="208"/>
        <v>0</v>
      </c>
      <c r="Y158" s="211">
        <f t="shared" si="209"/>
        <v>0</v>
      </c>
      <c r="Z158" s="461" t="str">
        <f t="shared" si="210"/>
        <v/>
      </c>
      <c r="AA158" s="238"/>
      <c r="AB158" s="239"/>
      <c r="AC158" s="211">
        <f t="shared" si="226"/>
        <v>0</v>
      </c>
      <c r="AD158" s="461" t="str">
        <f t="shared" si="212"/>
        <v/>
      </c>
      <c r="AE158" s="238"/>
      <c r="AF158" s="239"/>
      <c r="AG158" s="211">
        <f t="shared" si="200"/>
        <v>0</v>
      </c>
      <c r="AH158" s="461" t="str">
        <f t="shared" si="213"/>
        <v/>
      </c>
      <c r="AI158" s="238"/>
      <c r="AJ158" s="239"/>
      <c r="AK158" s="211">
        <f t="shared" si="227"/>
        <v>0</v>
      </c>
      <c r="AL158" s="461" t="str">
        <f t="shared" si="215"/>
        <v/>
      </c>
      <c r="AM158" s="238"/>
      <c r="AN158" s="239"/>
      <c r="AO158" s="211">
        <f t="shared" si="228"/>
        <v>0</v>
      </c>
      <c r="AP158" s="461" t="str">
        <f t="shared" si="217"/>
        <v/>
      </c>
      <c r="AQ158" s="238"/>
      <c r="AR158" s="239"/>
      <c r="AS158" s="211">
        <f t="shared" si="229"/>
        <v>0</v>
      </c>
      <c r="AT158" s="240">
        <f t="shared" si="201"/>
        <v>0</v>
      </c>
      <c r="AU158" s="241">
        <f t="shared" si="202"/>
        <v>0</v>
      </c>
      <c r="AV158" s="211">
        <f t="shared" si="230"/>
        <v>0</v>
      </c>
      <c r="AW158" s="461" t="str">
        <f t="shared" si="219"/>
        <v/>
      </c>
      <c r="AY158" s="238"/>
      <c r="AZ158" s="239"/>
      <c r="BA158" s="211">
        <f t="shared" si="220"/>
        <v>0</v>
      </c>
    </row>
    <row r="159" spans="1:53" ht="13" outlineLevel="2" x14ac:dyDescent="0.3">
      <c r="A159" s="209" t="s">
        <v>289</v>
      </c>
      <c r="B159" s="207">
        <v>2</v>
      </c>
      <c r="C159" s="207"/>
      <c r="D159" s="208"/>
      <c r="E159" s="210"/>
      <c r="F159" s="235" t="s">
        <v>445</v>
      </c>
      <c r="G159" s="235"/>
      <c r="H159" s="528"/>
      <c r="I159" s="237"/>
      <c r="J159" s="238"/>
      <c r="K159" s="239"/>
      <c r="L159" s="211">
        <f t="shared" si="204"/>
        <v>0</v>
      </c>
      <c r="M159" s="238"/>
      <c r="N159" s="239"/>
      <c r="O159" s="422">
        <f t="shared" si="205"/>
        <v>0</v>
      </c>
      <c r="P159" s="238"/>
      <c r="Q159" s="239"/>
      <c r="R159" s="422">
        <f t="shared" si="206"/>
        <v>0</v>
      </c>
      <c r="S159" s="238"/>
      <c r="T159" s="239"/>
      <c r="U159" s="422">
        <f t="shared" si="207"/>
        <v>0</v>
      </c>
      <c r="V159" s="238"/>
      <c r="W159" s="239"/>
      <c r="X159" s="422">
        <f t="shared" si="208"/>
        <v>0</v>
      </c>
      <c r="Y159" s="211">
        <f t="shared" si="209"/>
        <v>0</v>
      </c>
      <c r="Z159" s="461" t="str">
        <f t="shared" si="210"/>
        <v/>
      </c>
      <c r="AA159" s="238"/>
      <c r="AB159" s="239"/>
      <c r="AC159" s="211">
        <f t="shared" si="226"/>
        <v>0</v>
      </c>
      <c r="AD159" s="461" t="str">
        <f t="shared" si="212"/>
        <v/>
      </c>
      <c r="AE159" s="238"/>
      <c r="AF159" s="239"/>
      <c r="AG159" s="211">
        <f t="shared" si="200"/>
        <v>0</v>
      </c>
      <c r="AH159" s="461" t="str">
        <f t="shared" si="213"/>
        <v/>
      </c>
      <c r="AI159" s="238"/>
      <c r="AJ159" s="239"/>
      <c r="AK159" s="211">
        <f t="shared" si="227"/>
        <v>0</v>
      </c>
      <c r="AL159" s="461" t="str">
        <f t="shared" si="215"/>
        <v/>
      </c>
      <c r="AM159" s="238"/>
      <c r="AN159" s="239"/>
      <c r="AO159" s="211">
        <f t="shared" si="228"/>
        <v>0</v>
      </c>
      <c r="AP159" s="461" t="str">
        <f t="shared" si="217"/>
        <v/>
      </c>
      <c r="AQ159" s="238"/>
      <c r="AR159" s="239"/>
      <c r="AS159" s="211">
        <f t="shared" si="229"/>
        <v>0</v>
      </c>
      <c r="AT159" s="240">
        <f t="shared" si="201"/>
        <v>0</v>
      </c>
      <c r="AU159" s="241">
        <f t="shared" si="202"/>
        <v>0</v>
      </c>
      <c r="AV159" s="211">
        <f t="shared" si="230"/>
        <v>0</v>
      </c>
      <c r="AW159" s="461" t="str">
        <f t="shared" si="219"/>
        <v/>
      </c>
      <c r="AY159" s="238"/>
      <c r="AZ159" s="239"/>
      <c r="BA159" s="211">
        <f t="shared" si="220"/>
        <v>0</v>
      </c>
    </row>
    <row r="160" spans="1:53" ht="13" outlineLevel="1" x14ac:dyDescent="0.3">
      <c r="A160" s="212"/>
      <c r="B160" s="213">
        <v>2</v>
      </c>
      <c r="C160" s="213"/>
      <c r="D160" s="214"/>
      <c r="E160" s="215" t="s">
        <v>446</v>
      </c>
      <c r="F160" s="216" t="str">
        <f>F143</f>
        <v>Activity 2.2 Add activity</v>
      </c>
      <c r="G160" s="222"/>
      <c r="H160" s="222"/>
      <c r="I160" s="217"/>
      <c r="J160" s="218">
        <f t="shared" ref="J160:Y160" si="231">SUM(J144:J159)</f>
        <v>0</v>
      </c>
      <c r="K160" s="218">
        <f t="shared" si="231"/>
        <v>0</v>
      </c>
      <c r="L160" s="218">
        <f t="shared" si="231"/>
        <v>0</v>
      </c>
      <c r="M160" s="218">
        <f t="shared" si="231"/>
        <v>0</v>
      </c>
      <c r="N160" s="218">
        <f t="shared" si="231"/>
        <v>0</v>
      </c>
      <c r="O160" s="218">
        <f t="shared" si="231"/>
        <v>0</v>
      </c>
      <c r="P160" s="218">
        <f t="shared" si="231"/>
        <v>0</v>
      </c>
      <c r="Q160" s="218">
        <f t="shared" si="231"/>
        <v>0</v>
      </c>
      <c r="R160" s="218">
        <f t="shared" si="231"/>
        <v>0</v>
      </c>
      <c r="S160" s="218">
        <f t="shared" si="231"/>
        <v>0</v>
      </c>
      <c r="T160" s="218">
        <f t="shared" si="231"/>
        <v>0</v>
      </c>
      <c r="U160" s="218">
        <f t="shared" si="231"/>
        <v>0</v>
      </c>
      <c r="V160" s="218">
        <f t="shared" si="231"/>
        <v>0</v>
      </c>
      <c r="W160" s="218">
        <f t="shared" si="231"/>
        <v>0</v>
      </c>
      <c r="X160" s="218">
        <f t="shared" si="231"/>
        <v>0</v>
      </c>
      <c r="Y160" s="218">
        <f t="shared" si="231"/>
        <v>0</v>
      </c>
      <c r="Z160" s="461" t="str">
        <f t="shared" si="210"/>
        <v/>
      </c>
      <c r="AA160" s="220">
        <f t="shared" ref="AA160:AV160" si="232">SUM(AA144:AA159)</f>
        <v>0</v>
      </c>
      <c r="AB160" s="221">
        <f t="shared" si="232"/>
        <v>0</v>
      </c>
      <c r="AC160" s="219">
        <f t="shared" si="232"/>
        <v>0</v>
      </c>
      <c r="AD160" s="461" t="str">
        <f t="shared" si="212"/>
        <v/>
      </c>
      <c r="AE160" s="220">
        <f t="shared" si="232"/>
        <v>0</v>
      </c>
      <c r="AF160" s="221">
        <f t="shared" si="232"/>
        <v>0</v>
      </c>
      <c r="AG160" s="219">
        <f t="shared" si="232"/>
        <v>0</v>
      </c>
      <c r="AH160" s="461" t="str">
        <f t="shared" si="213"/>
        <v/>
      </c>
      <c r="AI160" s="220">
        <f t="shared" si="232"/>
        <v>0</v>
      </c>
      <c r="AJ160" s="221">
        <f t="shared" si="232"/>
        <v>0</v>
      </c>
      <c r="AK160" s="219">
        <f t="shared" si="232"/>
        <v>0</v>
      </c>
      <c r="AL160" s="461" t="str">
        <f t="shared" si="215"/>
        <v/>
      </c>
      <c r="AM160" s="220">
        <f t="shared" si="232"/>
        <v>0</v>
      </c>
      <c r="AN160" s="221">
        <f t="shared" si="232"/>
        <v>0</v>
      </c>
      <c r="AO160" s="219">
        <f t="shared" si="232"/>
        <v>0</v>
      </c>
      <c r="AP160" s="461" t="str">
        <f t="shared" si="217"/>
        <v/>
      </c>
      <c r="AQ160" s="220">
        <f t="shared" si="232"/>
        <v>0</v>
      </c>
      <c r="AR160" s="221">
        <f t="shared" si="232"/>
        <v>0</v>
      </c>
      <c r="AS160" s="219">
        <f t="shared" si="232"/>
        <v>0</v>
      </c>
      <c r="AT160" s="220">
        <f t="shared" si="232"/>
        <v>0</v>
      </c>
      <c r="AU160" s="221">
        <f t="shared" si="232"/>
        <v>0</v>
      </c>
      <c r="AV160" s="219">
        <f t="shared" si="232"/>
        <v>0</v>
      </c>
      <c r="AW160" s="461" t="str">
        <f t="shared" si="219"/>
        <v/>
      </c>
      <c r="AY160" s="220">
        <f t="shared" ref="AY160:BA160" si="233">SUM(AY144:AY159)</f>
        <v>0</v>
      </c>
      <c r="AZ160" s="221">
        <f t="shared" si="233"/>
        <v>0</v>
      </c>
      <c r="BA160" s="219">
        <f t="shared" si="233"/>
        <v>0</v>
      </c>
    </row>
    <row r="161" spans="1:53" ht="26.25" customHeight="1" outlineLevel="1" x14ac:dyDescent="0.3">
      <c r="A161" s="328"/>
      <c r="B161" s="263">
        <v>2</v>
      </c>
      <c r="C161" s="263"/>
      <c r="D161" s="264"/>
      <c r="E161" s="265" t="s">
        <v>436</v>
      </c>
      <c r="F161" s="266" t="s">
        <v>457</v>
      </c>
      <c r="G161" s="267"/>
      <c r="H161" s="526"/>
      <c r="I161" s="268"/>
      <c r="J161" s="269"/>
      <c r="K161" s="270"/>
      <c r="L161" s="271"/>
      <c r="M161" s="271"/>
      <c r="N161" s="271"/>
      <c r="O161" s="271"/>
      <c r="P161" s="271"/>
      <c r="Q161" s="271"/>
      <c r="R161" s="271"/>
      <c r="S161" s="271"/>
      <c r="T161" s="271"/>
      <c r="U161" s="271"/>
      <c r="V161" s="271"/>
      <c r="W161" s="271"/>
      <c r="X161" s="271"/>
      <c r="Y161" s="271"/>
      <c r="Z161" s="461" t="str">
        <f t="shared" si="210"/>
        <v/>
      </c>
      <c r="AA161" s="268"/>
      <c r="AB161" s="268"/>
      <c r="AC161" s="268"/>
      <c r="AD161" s="461" t="str">
        <f t="shared" si="212"/>
        <v/>
      </c>
      <c r="AE161" s="268"/>
      <c r="AF161" s="268"/>
      <c r="AG161" s="268"/>
      <c r="AH161" s="461" t="str">
        <f t="shared" si="213"/>
        <v/>
      </c>
      <c r="AI161" s="268"/>
      <c r="AJ161" s="268"/>
      <c r="AK161" s="268"/>
      <c r="AL161" s="461" t="str">
        <f t="shared" si="215"/>
        <v/>
      </c>
      <c r="AM161" s="268"/>
      <c r="AN161" s="268"/>
      <c r="AO161" s="268"/>
      <c r="AP161" s="461" t="str">
        <f t="shared" si="217"/>
        <v/>
      </c>
      <c r="AQ161" s="268"/>
      <c r="AR161" s="268"/>
      <c r="AS161" s="268"/>
      <c r="AT161" s="268"/>
      <c r="AU161" s="268"/>
      <c r="AV161" s="268"/>
      <c r="AW161" s="461" t="str">
        <f t="shared" si="219"/>
        <v/>
      </c>
      <c r="AY161" s="268"/>
      <c r="AZ161" s="268"/>
      <c r="BA161" s="268"/>
    </row>
    <row r="162" spans="1:53" ht="42" customHeight="1" outlineLevel="2" x14ac:dyDescent="0.3">
      <c r="A162" s="209" t="s">
        <v>289</v>
      </c>
      <c r="B162" s="207">
        <v>2</v>
      </c>
      <c r="C162" s="207"/>
      <c r="D162" s="208"/>
      <c r="E162" s="210"/>
      <c r="F162" s="766" t="s">
        <v>438</v>
      </c>
      <c r="G162" s="236"/>
      <c r="H162" s="527"/>
      <c r="I162" s="237"/>
      <c r="J162" s="238"/>
      <c r="K162" s="239"/>
      <c r="L162" s="211">
        <f>J162*K162</f>
        <v>0</v>
      </c>
      <c r="M162" s="238"/>
      <c r="N162" s="239"/>
      <c r="O162" s="422">
        <f>M162*N162</f>
        <v>0</v>
      </c>
      <c r="P162" s="238"/>
      <c r="Q162" s="239"/>
      <c r="R162" s="422">
        <f>P162*Q162</f>
        <v>0</v>
      </c>
      <c r="S162" s="238"/>
      <c r="T162" s="239"/>
      <c r="U162" s="422">
        <f>S162*T162</f>
        <v>0</v>
      </c>
      <c r="V162" s="238"/>
      <c r="W162" s="239"/>
      <c r="X162" s="422">
        <f>V162*W162</f>
        <v>0</v>
      </c>
      <c r="Y162" s="211">
        <f>L162+O162+R162+U162+X162</f>
        <v>0</v>
      </c>
      <c r="Z162" s="461" t="str">
        <f t="shared" si="210"/>
        <v/>
      </c>
      <c r="AA162" s="238"/>
      <c r="AB162" s="239"/>
      <c r="AC162" s="211">
        <f>AA162*AB162</f>
        <v>0</v>
      </c>
      <c r="AD162" s="461" t="str">
        <f t="shared" si="212"/>
        <v/>
      </c>
      <c r="AE162" s="238"/>
      <c r="AF162" s="239"/>
      <c r="AG162" s="211">
        <f t="shared" ref="AG162:AG177" si="234">AE162*AF162</f>
        <v>0</v>
      </c>
      <c r="AH162" s="461" t="str">
        <f t="shared" si="213"/>
        <v/>
      </c>
      <c r="AI162" s="238"/>
      <c r="AJ162" s="239"/>
      <c r="AK162" s="211">
        <f>AI162*AJ162</f>
        <v>0</v>
      </c>
      <c r="AL162" s="461" t="str">
        <f t="shared" si="215"/>
        <v/>
      </c>
      <c r="AM162" s="238"/>
      <c r="AN162" s="239"/>
      <c r="AO162" s="211">
        <f>AM162*AN162</f>
        <v>0</v>
      </c>
      <c r="AP162" s="461" t="str">
        <f t="shared" si="217"/>
        <v/>
      </c>
      <c r="AQ162" s="238"/>
      <c r="AR162" s="239"/>
      <c r="AS162" s="211">
        <f>AQ162*AR162</f>
        <v>0</v>
      </c>
      <c r="AT162" s="240">
        <f t="shared" ref="AT162:AT177" si="235">AE162+AM162+AQ162</f>
        <v>0</v>
      </c>
      <c r="AU162" s="241">
        <f t="shared" ref="AU162:AU177" si="236">AF162+AN162+AR162</f>
        <v>0</v>
      </c>
      <c r="AV162" s="211">
        <f t="shared" ref="AV162:AV163" si="237">AG162+AO162+AS162</f>
        <v>0</v>
      </c>
      <c r="AW162" s="461" t="str">
        <f t="shared" si="219"/>
        <v/>
      </c>
      <c r="AY162" s="238"/>
      <c r="AZ162" s="239"/>
      <c r="BA162" s="211">
        <f>AY162*AZ162</f>
        <v>0</v>
      </c>
    </row>
    <row r="163" spans="1:53" ht="13" outlineLevel="2" x14ac:dyDescent="0.3">
      <c r="A163" s="209" t="s">
        <v>284</v>
      </c>
      <c r="B163" s="207">
        <v>2</v>
      </c>
      <c r="C163" s="207"/>
      <c r="D163" s="208"/>
      <c r="E163" s="210"/>
      <c r="F163" s="766" t="s">
        <v>439</v>
      </c>
      <c r="G163" s="235"/>
      <c r="H163" s="528"/>
      <c r="I163" s="237"/>
      <c r="J163" s="238"/>
      <c r="K163" s="239"/>
      <c r="L163" s="211">
        <f t="shared" ref="L163:L177" si="238">J163*K163</f>
        <v>0</v>
      </c>
      <c r="M163" s="238"/>
      <c r="N163" s="239"/>
      <c r="O163" s="422">
        <f t="shared" ref="O163:O177" si="239">M163*N163</f>
        <v>0</v>
      </c>
      <c r="P163" s="238"/>
      <c r="Q163" s="239"/>
      <c r="R163" s="422">
        <f t="shared" ref="R163:R177" si="240">P163*Q163</f>
        <v>0</v>
      </c>
      <c r="S163" s="238"/>
      <c r="T163" s="239"/>
      <c r="U163" s="422">
        <f t="shared" ref="U163:U177" si="241">S163*T163</f>
        <v>0</v>
      </c>
      <c r="V163" s="238"/>
      <c r="W163" s="239"/>
      <c r="X163" s="422">
        <f t="shared" ref="X163:X177" si="242">V163*W163</f>
        <v>0</v>
      </c>
      <c r="Y163" s="211">
        <f t="shared" ref="Y163:Y177" si="243">L163+O163+R163+U163+X163</f>
        <v>0</v>
      </c>
      <c r="Z163" s="461" t="str">
        <f t="shared" si="210"/>
        <v/>
      </c>
      <c r="AA163" s="238"/>
      <c r="AB163" s="239"/>
      <c r="AC163" s="211">
        <f t="shared" ref="AC163" si="244">AA163*AB163</f>
        <v>0</v>
      </c>
      <c r="AD163" s="461" t="str">
        <f t="shared" si="212"/>
        <v/>
      </c>
      <c r="AE163" s="238"/>
      <c r="AF163" s="239"/>
      <c r="AG163" s="211">
        <f t="shared" si="234"/>
        <v>0</v>
      </c>
      <c r="AH163" s="461" t="str">
        <f t="shared" si="213"/>
        <v/>
      </c>
      <c r="AI163" s="238"/>
      <c r="AJ163" s="239"/>
      <c r="AK163" s="211">
        <f t="shared" ref="AK163" si="245">AI163*AJ163</f>
        <v>0</v>
      </c>
      <c r="AL163" s="461" t="str">
        <f t="shared" si="215"/>
        <v/>
      </c>
      <c r="AM163" s="238"/>
      <c r="AN163" s="239"/>
      <c r="AO163" s="211">
        <f t="shared" ref="AO163" si="246">AM163*AN163</f>
        <v>0</v>
      </c>
      <c r="AP163" s="461" t="str">
        <f t="shared" si="217"/>
        <v/>
      </c>
      <c r="AQ163" s="238"/>
      <c r="AR163" s="239"/>
      <c r="AS163" s="211">
        <f t="shared" ref="AS163" si="247">AQ163*AR163</f>
        <v>0</v>
      </c>
      <c r="AT163" s="240">
        <f t="shared" si="235"/>
        <v>0</v>
      </c>
      <c r="AU163" s="241">
        <f t="shared" si="236"/>
        <v>0</v>
      </c>
      <c r="AV163" s="211">
        <f t="shared" si="237"/>
        <v>0</v>
      </c>
      <c r="AW163" s="461" t="str">
        <f t="shared" si="219"/>
        <v/>
      </c>
      <c r="AY163" s="238"/>
      <c r="AZ163" s="239"/>
      <c r="BA163" s="211">
        <f t="shared" ref="BA163:BA177" si="248">AY163*AZ163</f>
        <v>0</v>
      </c>
    </row>
    <row r="164" spans="1:53" ht="12.75" customHeight="1" outlineLevel="2" x14ac:dyDescent="0.3">
      <c r="A164" s="209" t="s">
        <v>284</v>
      </c>
      <c r="B164" s="207">
        <v>2</v>
      </c>
      <c r="C164" s="207"/>
      <c r="D164" s="208"/>
      <c r="E164" s="210"/>
      <c r="F164" s="766" t="s">
        <v>440</v>
      </c>
      <c r="G164" s="235"/>
      <c r="H164" s="528"/>
      <c r="I164" s="237"/>
      <c r="J164" s="238"/>
      <c r="K164" s="239"/>
      <c r="L164" s="211">
        <f t="shared" si="238"/>
        <v>0</v>
      </c>
      <c r="M164" s="238"/>
      <c r="N164" s="239"/>
      <c r="O164" s="422">
        <f t="shared" si="239"/>
        <v>0</v>
      </c>
      <c r="P164" s="238"/>
      <c r="Q164" s="239"/>
      <c r="R164" s="422">
        <f t="shared" si="240"/>
        <v>0</v>
      </c>
      <c r="S164" s="238"/>
      <c r="T164" s="239"/>
      <c r="U164" s="422">
        <f t="shared" si="241"/>
        <v>0</v>
      </c>
      <c r="V164" s="238"/>
      <c r="W164" s="239"/>
      <c r="X164" s="422">
        <f t="shared" si="242"/>
        <v>0</v>
      </c>
      <c r="Y164" s="211">
        <f t="shared" si="243"/>
        <v>0</v>
      </c>
      <c r="Z164" s="461" t="str">
        <f t="shared" si="210"/>
        <v/>
      </c>
      <c r="AA164" s="238"/>
      <c r="AB164" s="239"/>
      <c r="AC164" s="211">
        <f t="shared" ref="AC164" si="249">AA164*AB164</f>
        <v>0</v>
      </c>
      <c r="AD164" s="461" t="str">
        <f t="shared" si="212"/>
        <v/>
      </c>
      <c r="AE164" s="238"/>
      <c r="AF164" s="239"/>
      <c r="AG164" s="211">
        <f t="shared" si="234"/>
        <v>0</v>
      </c>
      <c r="AH164" s="461" t="str">
        <f t="shared" si="213"/>
        <v/>
      </c>
      <c r="AI164" s="238"/>
      <c r="AJ164" s="239"/>
      <c r="AK164" s="211">
        <f t="shared" ref="AK164" si="250">AI164*AJ164</f>
        <v>0</v>
      </c>
      <c r="AL164" s="461" t="str">
        <f t="shared" si="215"/>
        <v/>
      </c>
      <c r="AM164" s="238"/>
      <c r="AN164" s="239"/>
      <c r="AO164" s="211">
        <f t="shared" ref="AO164" si="251">AM164*AN164</f>
        <v>0</v>
      </c>
      <c r="AP164" s="461" t="str">
        <f t="shared" si="217"/>
        <v/>
      </c>
      <c r="AQ164" s="238"/>
      <c r="AR164" s="239"/>
      <c r="AS164" s="211">
        <f t="shared" ref="AS164" si="252">AQ164*AR164</f>
        <v>0</v>
      </c>
      <c r="AT164" s="240">
        <f t="shared" si="235"/>
        <v>0</v>
      </c>
      <c r="AU164" s="241">
        <f t="shared" si="236"/>
        <v>0</v>
      </c>
      <c r="AV164" s="211">
        <f t="shared" ref="AV164" si="253">AG164+AO164+AS164</f>
        <v>0</v>
      </c>
      <c r="AW164" s="461" t="str">
        <f t="shared" si="219"/>
        <v/>
      </c>
      <c r="AY164" s="238"/>
      <c r="AZ164" s="239"/>
      <c r="BA164" s="211">
        <f t="shared" si="248"/>
        <v>0</v>
      </c>
    </row>
    <row r="165" spans="1:53" ht="13" outlineLevel="2" x14ac:dyDescent="0.3">
      <c r="A165" s="209" t="s">
        <v>284</v>
      </c>
      <c r="B165" s="207">
        <v>2</v>
      </c>
      <c r="C165" s="207"/>
      <c r="D165" s="208"/>
      <c r="E165" s="210"/>
      <c r="F165" s="766" t="s">
        <v>441</v>
      </c>
      <c r="G165" s="235"/>
      <c r="H165" s="528"/>
      <c r="I165" s="237"/>
      <c r="J165" s="238"/>
      <c r="K165" s="239"/>
      <c r="L165" s="211">
        <f t="shared" si="238"/>
        <v>0</v>
      </c>
      <c r="M165" s="238"/>
      <c r="N165" s="239"/>
      <c r="O165" s="422">
        <f t="shared" si="239"/>
        <v>0</v>
      </c>
      <c r="P165" s="238"/>
      <c r="Q165" s="239"/>
      <c r="R165" s="422">
        <f t="shared" si="240"/>
        <v>0</v>
      </c>
      <c r="S165" s="238"/>
      <c r="T165" s="239"/>
      <c r="U165" s="422">
        <f t="shared" si="241"/>
        <v>0</v>
      </c>
      <c r="V165" s="238"/>
      <c r="W165" s="239"/>
      <c r="X165" s="422">
        <f t="shared" si="242"/>
        <v>0</v>
      </c>
      <c r="Y165" s="211">
        <f t="shared" si="243"/>
        <v>0</v>
      </c>
      <c r="Z165" s="461" t="str">
        <f t="shared" si="210"/>
        <v/>
      </c>
      <c r="AA165" s="238"/>
      <c r="AB165" s="239"/>
      <c r="AC165" s="211">
        <f t="shared" ref="AC165:AC177" si="254">AA165*AB165</f>
        <v>0</v>
      </c>
      <c r="AD165" s="461" t="str">
        <f t="shared" si="212"/>
        <v/>
      </c>
      <c r="AE165" s="238"/>
      <c r="AF165" s="239"/>
      <c r="AG165" s="211">
        <f t="shared" si="234"/>
        <v>0</v>
      </c>
      <c r="AH165" s="461" t="str">
        <f t="shared" si="213"/>
        <v/>
      </c>
      <c r="AI165" s="238"/>
      <c r="AJ165" s="239"/>
      <c r="AK165" s="211">
        <f t="shared" ref="AK165:AK177" si="255">AI165*AJ165</f>
        <v>0</v>
      </c>
      <c r="AL165" s="461" t="str">
        <f t="shared" si="215"/>
        <v/>
      </c>
      <c r="AM165" s="238"/>
      <c r="AN165" s="239"/>
      <c r="AO165" s="211">
        <f t="shared" ref="AO165:AO177" si="256">AM165*AN165</f>
        <v>0</v>
      </c>
      <c r="AP165" s="461" t="str">
        <f t="shared" si="217"/>
        <v/>
      </c>
      <c r="AQ165" s="238"/>
      <c r="AR165" s="239"/>
      <c r="AS165" s="211">
        <f t="shared" ref="AS165:AS177" si="257">AQ165*AR165</f>
        <v>0</v>
      </c>
      <c r="AT165" s="240">
        <f t="shared" si="235"/>
        <v>0</v>
      </c>
      <c r="AU165" s="241">
        <f t="shared" si="236"/>
        <v>0</v>
      </c>
      <c r="AV165" s="211">
        <f t="shared" ref="AV165:AV177" si="258">AG165+AO165+AS165</f>
        <v>0</v>
      </c>
      <c r="AW165" s="461" t="str">
        <f t="shared" si="219"/>
        <v/>
      </c>
      <c r="AY165" s="238"/>
      <c r="AZ165" s="239"/>
      <c r="BA165" s="211">
        <f t="shared" si="248"/>
        <v>0</v>
      </c>
    </row>
    <row r="166" spans="1:53" ht="13" outlineLevel="2" x14ac:dyDescent="0.3">
      <c r="A166" s="209" t="s">
        <v>284</v>
      </c>
      <c r="B166" s="207">
        <v>2</v>
      </c>
      <c r="C166" s="207"/>
      <c r="D166" s="208"/>
      <c r="E166" s="210"/>
      <c r="F166" s="766" t="s">
        <v>442</v>
      </c>
      <c r="G166" s="235"/>
      <c r="H166" s="528"/>
      <c r="I166" s="237"/>
      <c r="J166" s="238"/>
      <c r="K166" s="239"/>
      <c r="L166" s="211">
        <f t="shared" si="238"/>
        <v>0</v>
      </c>
      <c r="M166" s="238"/>
      <c r="N166" s="239"/>
      <c r="O166" s="422">
        <f t="shared" si="239"/>
        <v>0</v>
      </c>
      <c r="P166" s="238"/>
      <c r="Q166" s="239"/>
      <c r="R166" s="422">
        <f t="shared" si="240"/>
        <v>0</v>
      </c>
      <c r="S166" s="238"/>
      <c r="T166" s="239"/>
      <c r="U166" s="422">
        <f t="shared" si="241"/>
        <v>0</v>
      </c>
      <c r="V166" s="238"/>
      <c r="W166" s="239"/>
      <c r="X166" s="422">
        <f t="shared" si="242"/>
        <v>0</v>
      </c>
      <c r="Y166" s="211">
        <f t="shared" si="243"/>
        <v>0</v>
      </c>
      <c r="Z166" s="461" t="str">
        <f t="shared" si="210"/>
        <v/>
      </c>
      <c r="AA166" s="238"/>
      <c r="AB166" s="239"/>
      <c r="AC166" s="211">
        <f t="shared" si="254"/>
        <v>0</v>
      </c>
      <c r="AD166" s="461" t="str">
        <f t="shared" si="212"/>
        <v/>
      </c>
      <c r="AE166" s="238"/>
      <c r="AF166" s="239"/>
      <c r="AG166" s="211">
        <f t="shared" si="234"/>
        <v>0</v>
      </c>
      <c r="AH166" s="461" t="str">
        <f t="shared" si="213"/>
        <v/>
      </c>
      <c r="AI166" s="238"/>
      <c r="AJ166" s="239"/>
      <c r="AK166" s="211">
        <f t="shared" si="255"/>
        <v>0</v>
      </c>
      <c r="AL166" s="461" t="str">
        <f t="shared" si="215"/>
        <v/>
      </c>
      <c r="AM166" s="238"/>
      <c r="AN166" s="239"/>
      <c r="AO166" s="211">
        <f t="shared" si="256"/>
        <v>0</v>
      </c>
      <c r="AP166" s="461" t="str">
        <f t="shared" si="217"/>
        <v/>
      </c>
      <c r="AQ166" s="238"/>
      <c r="AR166" s="239"/>
      <c r="AS166" s="211">
        <f t="shared" si="257"/>
        <v>0</v>
      </c>
      <c r="AT166" s="240">
        <f t="shared" si="235"/>
        <v>0</v>
      </c>
      <c r="AU166" s="241">
        <f t="shared" si="236"/>
        <v>0</v>
      </c>
      <c r="AV166" s="211">
        <f t="shared" si="258"/>
        <v>0</v>
      </c>
      <c r="AW166" s="461" t="str">
        <f t="shared" si="219"/>
        <v/>
      </c>
      <c r="AY166" s="238"/>
      <c r="AZ166" s="239"/>
      <c r="BA166" s="211">
        <f t="shared" si="248"/>
        <v>0</v>
      </c>
    </row>
    <row r="167" spans="1:53" ht="13" outlineLevel="2" x14ac:dyDescent="0.3">
      <c r="A167" s="209" t="s">
        <v>289</v>
      </c>
      <c r="B167" s="207">
        <v>2</v>
      </c>
      <c r="C167" s="207"/>
      <c r="D167" s="208"/>
      <c r="E167" s="210"/>
      <c r="F167" s="766" t="s">
        <v>384</v>
      </c>
      <c r="G167" s="235"/>
      <c r="H167" s="528"/>
      <c r="I167" s="237"/>
      <c r="J167" s="238"/>
      <c r="K167" s="239"/>
      <c r="L167" s="211">
        <f t="shared" si="238"/>
        <v>0</v>
      </c>
      <c r="M167" s="238"/>
      <c r="N167" s="239"/>
      <c r="O167" s="422">
        <f t="shared" si="239"/>
        <v>0</v>
      </c>
      <c r="P167" s="238"/>
      <c r="Q167" s="239"/>
      <c r="R167" s="422">
        <f t="shared" si="240"/>
        <v>0</v>
      </c>
      <c r="S167" s="238"/>
      <c r="T167" s="239"/>
      <c r="U167" s="422">
        <f t="shared" si="241"/>
        <v>0</v>
      </c>
      <c r="V167" s="238"/>
      <c r="W167" s="239"/>
      <c r="X167" s="422">
        <f t="shared" si="242"/>
        <v>0</v>
      </c>
      <c r="Y167" s="211">
        <f t="shared" si="243"/>
        <v>0</v>
      </c>
      <c r="Z167" s="461" t="str">
        <f t="shared" si="210"/>
        <v/>
      </c>
      <c r="AA167" s="238"/>
      <c r="AB167" s="239"/>
      <c r="AC167" s="211">
        <f t="shared" si="254"/>
        <v>0</v>
      </c>
      <c r="AD167" s="461" t="str">
        <f t="shared" si="212"/>
        <v/>
      </c>
      <c r="AE167" s="238"/>
      <c r="AF167" s="239"/>
      <c r="AG167" s="211">
        <f t="shared" si="234"/>
        <v>0</v>
      </c>
      <c r="AH167" s="461" t="str">
        <f t="shared" si="213"/>
        <v/>
      </c>
      <c r="AI167" s="238"/>
      <c r="AJ167" s="239"/>
      <c r="AK167" s="211">
        <f t="shared" si="255"/>
        <v>0</v>
      </c>
      <c r="AL167" s="461" t="str">
        <f t="shared" si="215"/>
        <v/>
      </c>
      <c r="AM167" s="238"/>
      <c r="AN167" s="239"/>
      <c r="AO167" s="211">
        <f t="shared" si="256"/>
        <v>0</v>
      </c>
      <c r="AP167" s="461" t="str">
        <f t="shared" si="217"/>
        <v/>
      </c>
      <c r="AQ167" s="238"/>
      <c r="AR167" s="239"/>
      <c r="AS167" s="211">
        <f t="shared" si="257"/>
        <v>0</v>
      </c>
      <c r="AT167" s="240">
        <f t="shared" si="235"/>
        <v>0</v>
      </c>
      <c r="AU167" s="241">
        <f t="shared" si="236"/>
        <v>0</v>
      </c>
      <c r="AV167" s="211">
        <f t="shared" si="258"/>
        <v>0</v>
      </c>
      <c r="AW167" s="461" t="str">
        <f t="shared" si="219"/>
        <v/>
      </c>
      <c r="AY167" s="238"/>
      <c r="AZ167" s="239"/>
      <c r="BA167" s="211">
        <f t="shared" si="248"/>
        <v>0</v>
      </c>
    </row>
    <row r="168" spans="1:53" ht="13" outlineLevel="2" x14ac:dyDescent="0.3">
      <c r="A168" s="209" t="s">
        <v>289</v>
      </c>
      <c r="B168" s="207">
        <v>2</v>
      </c>
      <c r="C168" s="207"/>
      <c r="D168" s="208"/>
      <c r="E168" s="210"/>
      <c r="F168" s="766" t="s">
        <v>443</v>
      </c>
      <c r="G168" s="235"/>
      <c r="H168" s="528"/>
      <c r="I168" s="327"/>
      <c r="J168" s="238"/>
      <c r="K168" s="239"/>
      <c r="L168" s="211">
        <f t="shared" si="238"/>
        <v>0</v>
      </c>
      <c r="M168" s="238"/>
      <c r="N168" s="239"/>
      <c r="O168" s="422">
        <f t="shared" si="239"/>
        <v>0</v>
      </c>
      <c r="P168" s="238"/>
      <c r="Q168" s="239"/>
      <c r="R168" s="422">
        <f t="shared" si="240"/>
        <v>0</v>
      </c>
      <c r="S168" s="238"/>
      <c r="T168" s="239"/>
      <c r="U168" s="422">
        <f t="shared" si="241"/>
        <v>0</v>
      </c>
      <c r="V168" s="238"/>
      <c r="W168" s="239"/>
      <c r="X168" s="422">
        <f t="shared" si="242"/>
        <v>0</v>
      </c>
      <c r="Y168" s="211">
        <f t="shared" si="243"/>
        <v>0</v>
      </c>
      <c r="Z168" s="461" t="str">
        <f t="shared" si="210"/>
        <v/>
      </c>
      <c r="AA168" s="238"/>
      <c r="AB168" s="239"/>
      <c r="AC168" s="211">
        <f t="shared" si="254"/>
        <v>0</v>
      </c>
      <c r="AD168" s="461" t="str">
        <f t="shared" si="212"/>
        <v/>
      </c>
      <c r="AE168" s="238"/>
      <c r="AF168" s="239"/>
      <c r="AG168" s="211">
        <f t="shared" si="234"/>
        <v>0</v>
      </c>
      <c r="AH168" s="461" t="str">
        <f t="shared" si="213"/>
        <v/>
      </c>
      <c r="AI168" s="238"/>
      <c r="AJ168" s="239"/>
      <c r="AK168" s="211">
        <f t="shared" si="255"/>
        <v>0</v>
      </c>
      <c r="AL168" s="461" t="str">
        <f t="shared" si="215"/>
        <v/>
      </c>
      <c r="AM168" s="238"/>
      <c r="AN168" s="239"/>
      <c r="AO168" s="211">
        <f t="shared" si="256"/>
        <v>0</v>
      </c>
      <c r="AP168" s="461" t="str">
        <f t="shared" si="217"/>
        <v/>
      </c>
      <c r="AQ168" s="238"/>
      <c r="AR168" s="239"/>
      <c r="AS168" s="211">
        <f t="shared" si="257"/>
        <v>0</v>
      </c>
      <c r="AT168" s="240">
        <f t="shared" si="235"/>
        <v>0</v>
      </c>
      <c r="AU168" s="241">
        <f t="shared" si="236"/>
        <v>0</v>
      </c>
      <c r="AV168" s="211">
        <f t="shared" si="258"/>
        <v>0</v>
      </c>
      <c r="AW168" s="461" t="str">
        <f t="shared" si="219"/>
        <v/>
      </c>
      <c r="AY168" s="238"/>
      <c r="AZ168" s="239"/>
      <c r="BA168" s="211">
        <f t="shared" si="248"/>
        <v>0</v>
      </c>
    </row>
    <row r="169" spans="1:53" ht="13" outlineLevel="2" x14ac:dyDescent="0.3">
      <c r="A169" s="209" t="s">
        <v>289</v>
      </c>
      <c r="B169" s="207">
        <v>2</v>
      </c>
      <c r="C169" s="207"/>
      <c r="D169" s="208"/>
      <c r="E169" s="210"/>
      <c r="F169" s="766" t="s">
        <v>444</v>
      </c>
      <c r="G169" s="235"/>
      <c r="H169" s="528"/>
      <c r="I169" s="237"/>
      <c r="J169" s="238"/>
      <c r="K169" s="239"/>
      <c r="L169" s="211">
        <f t="shared" si="238"/>
        <v>0</v>
      </c>
      <c r="M169" s="238"/>
      <c r="N169" s="239"/>
      <c r="O169" s="422">
        <f t="shared" si="239"/>
        <v>0</v>
      </c>
      <c r="P169" s="238"/>
      <c r="Q169" s="239"/>
      <c r="R169" s="422">
        <f t="shared" si="240"/>
        <v>0</v>
      </c>
      <c r="S169" s="238"/>
      <c r="T169" s="239"/>
      <c r="U169" s="422">
        <f t="shared" si="241"/>
        <v>0</v>
      </c>
      <c r="V169" s="238"/>
      <c r="W169" s="239"/>
      <c r="X169" s="422">
        <f t="shared" si="242"/>
        <v>0</v>
      </c>
      <c r="Y169" s="211">
        <f t="shared" si="243"/>
        <v>0</v>
      </c>
      <c r="Z169" s="461" t="str">
        <f t="shared" si="210"/>
        <v/>
      </c>
      <c r="AA169" s="238"/>
      <c r="AB169" s="239"/>
      <c r="AC169" s="211">
        <f t="shared" si="254"/>
        <v>0</v>
      </c>
      <c r="AD169" s="461" t="str">
        <f t="shared" si="212"/>
        <v/>
      </c>
      <c r="AE169" s="238"/>
      <c r="AF169" s="239"/>
      <c r="AG169" s="211">
        <f t="shared" si="234"/>
        <v>0</v>
      </c>
      <c r="AH169" s="461" t="str">
        <f t="shared" si="213"/>
        <v/>
      </c>
      <c r="AI169" s="238"/>
      <c r="AJ169" s="239"/>
      <c r="AK169" s="211">
        <f t="shared" si="255"/>
        <v>0</v>
      </c>
      <c r="AL169" s="461" t="str">
        <f t="shared" si="215"/>
        <v/>
      </c>
      <c r="AM169" s="238"/>
      <c r="AN169" s="239"/>
      <c r="AO169" s="211">
        <f t="shared" si="256"/>
        <v>0</v>
      </c>
      <c r="AP169" s="461" t="str">
        <f t="shared" si="217"/>
        <v/>
      </c>
      <c r="AQ169" s="238"/>
      <c r="AR169" s="239"/>
      <c r="AS169" s="211">
        <f t="shared" si="257"/>
        <v>0</v>
      </c>
      <c r="AT169" s="240">
        <f t="shared" si="235"/>
        <v>0</v>
      </c>
      <c r="AU169" s="241">
        <f t="shared" si="236"/>
        <v>0</v>
      </c>
      <c r="AV169" s="211">
        <f t="shared" si="258"/>
        <v>0</v>
      </c>
      <c r="AW169" s="461" t="str">
        <f t="shared" si="219"/>
        <v/>
      </c>
      <c r="AY169" s="238"/>
      <c r="AZ169" s="239"/>
      <c r="BA169" s="211">
        <f t="shared" si="248"/>
        <v>0</v>
      </c>
    </row>
    <row r="170" spans="1:53" ht="13" outlineLevel="2" x14ac:dyDescent="0.3">
      <c r="A170" s="209" t="s">
        <v>289</v>
      </c>
      <c r="B170" s="207">
        <v>2</v>
      </c>
      <c r="C170" s="207"/>
      <c r="D170" s="208"/>
      <c r="E170" s="210"/>
      <c r="F170" s="235" t="s">
        <v>445</v>
      </c>
      <c r="G170" s="235"/>
      <c r="H170" s="528"/>
      <c r="I170" s="237"/>
      <c r="J170" s="238"/>
      <c r="K170" s="239"/>
      <c r="L170" s="211">
        <f t="shared" si="238"/>
        <v>0</v>
      </c>
      <c r="M170" s="238"/>
      <c r="N170" s="239"/>
      <c r="O170" s="422">
        <f t="shared" si="239"/>
        <v>0</v>
      </c>
      <c r="P170" s="238"/>
      <c r="Q170" s="239"/>
      <c r="R170" s="422">
        <f t="shared" si="240"/>
        <v>0</v>
      </c>
      <c r="S170" s="238"/>
      <c r="T170" s="239"/>
      <c r="U170" s="422">
        <f t="shared" si="241"/>
        <v>0</v>
      </c>
      <c r="V170" s="238"/>
      <c r="W170" s="239"/>
      <c r="X170" s="422">
        <f t="shared" si="242"/>
        <v>0</v>
      </c>
      <c r="Y170" s="211">
        <f t="shared" si="243"/>
        <v>0</v>
      </c>
      <c r="Z170" s="461" t="str">
        <f t="shared" si="210"/>
        <v/>
      </c>
      <c r="AA170" s="238"/>
      <c r="AB170" s="239"/>
      <c r="AC170" s="211">
        <f t="shared" si="254"/>
        <v>0</v>
      </c>
      <c r="AD170" s="461" t="str">
        <f t="shared" si="212"/>
        <v/>
      </c>
      <c r="AE170" s="238"/>
      <c r="AF170" s="239"/>
      <c r="AG170" s="211">
        <f t="shared" si="234"/>
        <v>0</v>
      </c>
      <c r="AH170" s="461" t="str">
        <f t="shared" si="213"/>
        <v/>
      </c>
      <c r="AI170" s="238"/>
      <c r="AJ170" s="239"/>
      <c r="AK170" s="211">
        <f t="shared" si="255"/>
        <v>0</v>
      </c>
      <c r="AL170" s="461" t="str">
        <f t="shared" si="215"/>
        <v/>
      </c>
      <c r="AM170" s="238"/>
      <c r="AN170" s="239"/>
      <c r="AO170" s="211">
        <f t="shared" si="256"/>
        <v>0</v>
      </c>
      <c r="AP170" s="461" t="str">
        <f t="shared" si="217"/>
        <v/>
      </c>
      <c r="AQ170" s="238"/>
      <c r="AR170" s="239"/>
      <c r="AS170" s="211">
        <f t="shared" si="257"/>
        <v>0</v>
      </c>
      <c r="AT170" s="240">
        <f t="shared" si="235"/>
        <v>0</v>
      </c>
      <c r="AU170" s="241">
        <f t="shared" si="236"/>
        <v>0</v>
      </c>
      <c r="AV170" s="211">
        <f t="shared" si="258"/>
        <v>0</v>
      </c>
      <c r="AW170" s="461" t="str">
        <f t="shared" si="219"/>
        <v/>
      </c>
      <c r="AY170" s="238"/>
      <c r="AZ170" s="239"/>
      <c r="BA170" s="211">
        <f t="shared" si="248"/>
        <v>0</v>
      </c>
    </row>
    <row r="171" spans="1:53" ht="13" outlineLevel="2" x14ac:dyDescent="0.3">
      <c r="A171" s="209" t="s">
        <v>289</v>
      </c>
      <c r="B171" s="207">
        <v>2</v>
      </c>
      <c r="C171" s="207"/>
      <c r="D171" s="208"/>
      <c r="E171" s="210"/>
      <c r="F171" s="235" t="s">
        <v>445</v>
      </c>
      <c r="G171" s="235"/>
      <c r="H171" s="528"/>
      <c r="I171" s="237"/>
      <c r="J171" s="238"/>
      <c r="K171" s="239"/>
      <c r="L171" s="211">
        <f t="shared" si="238"/>
        <v>0</v>
      </c>
      <c r="M171" s="238"/>
      <c r="N171" s="239"/>
      <c r="O171" s="422">
        <f t="shared" si="239"/>
        <v>0</v>
      </c>
      <c r="P171" s="238"/>
      <c r="Q171" s="239"/>
      <c r="R171" s="422">
        <f t="shared" si="240"/>
        <v>0</v>
      </c>
      <c r="S171" s="238"/>
      <c r="T171" s="239"/>
      <c r="U171" s="422">
        <f t="shared" si="241"/>
        <v>0</v>
      </c>
      <c r="V171" s="238"/>
      <c r="W171" s="239"/>
      <c r="X171" s="422">
        <f t="shared" si="242"/>
        <v>0</v>
      </c>
      <c r="Y171" s="211">
        <f t="shared" si="243"/>
        <v>0</v>
      </c>
      <c r="Z171" s="461" t="str">
        <f t="shared" si="210"/>
        <v/>
      </c>
      <c r="AA171" s="238"/>
      <c r="AB171" s="239"/>
      <c r="AC171" s="211">
        <f t="shared" si="254"/>
        <v>0</v>
      </c>
      <c r="AD171" s="461" t="str">
        <f t="shared" si="212"/>
        <v/>
      </c>
      <c r="AE171" s="238"/>
      <c r="AF171" s="239"/>
      <c r="AG171" s="211">
        <f t="shared" si="234"/>
        <v>0</v>
      </c>
      <c r="AH171" s="461" t="str">
        <f t="shared" si="213"/>
        <v/>
      </c>
      <c r="AI171" s="238"/>
      <c r="AJ171" s="239"/>
      <c r="AK171" s="211">
        <f t="shared" si="255"/>
        <v>0</v>
      </c>
      <c r="AL171" s="461" t="str">
        <f t="shared" si="215"/>
        <v/>
      </c>
      <c r="AM171" s="238"/>
      <c r="AN171" s="239"/>
      <c r="AO171" s="211">
        <f t="shared" si="256"/>
        <v>0</v>
      </c>
      <c r="AP171" s="461" t="str">
        <f t="shared" si="217"/>
        <v/>
      </c>
      <c r="AQ171" s="238"/>
      <c r="AR171" s="239"/>
      <c r="AS171" s="211">
        <f t="shared" si="257"/>
        <v>0</v>
      </c>
      <c r="AT171" s="240">
        <f t="shared" si="235"/>
        <v>0</v>
      </c>
      <c r="AU171" s="241">
        <f t="shared" si="236"/>
        <v>0</v>
      </c>
      <c r="AV171" s="211">
        <f t="shared" si="258"/>
        <v>0</v>
      </c>
      <c r="AW171" s="461" t="str">
        <f t="shared" si="219"/>
        <v/>
      </c>
      <c r="AY171" s="238"/>
      <c r="AZ171" s="239"/>
      <c r="BA171" s="211">
        <f t="shared" si="248"/>
        <v>0</v>
      </c>
    </row>
    <row r="172" spans="1:53" ht="13" outlineLevel="2" x14ac:dyDescent="0.3">
      <c r="A172" s="209" t="s">
        <v>289</v>
      </c>
      <c r="B172" s="207">
        <v>2</v>
      </c>
      <c r="C172" s="207"/>
      <c r="D172" s="208"/>
      <c r="E172" s="210"/>
      <c r="F172" s="235" t="s">
        <v>445</v>
      </c>
      <c r="G172" s="235"/>
      <c r="H172" s="528"/>
      <c r="I172" s="237"/>
      <c r="J172" s="238"/>
      <c r="K172" s="239"/>
      <c r="L172" s="211">
        <f t="shared" si="238"/>
        <v>0</v>
      </c>
      <c r="M172" s="238"/>
      <c r="N172" s="239"/>
      <c r="O172" s="422">
        <f t="shared" si="239"/>
        <v>0</v>
      </c>
      <c r="P172" s="238"/>
      <c r="Q172" s="239"/>
      <c r="R172" s="422">
        <f t="shared" si="240"/>
        <v>0</v>
      </c>
      <c r="S172" s="238"/>
      <c r="T172" s="239"/>
      <c r="U172" s="422">
        <f t="shared" si="241"/>
        <v>0</v>
      </c>
      <c r="V172" s="238"/>
      <c r="W172" s="239"/>
      <c r="X172" s="422">
        <f t="shared" si="242"/>
        <v>0</v>
      </c>
      <c r="Y172" s="211">
        <f t="shared" si="243"/>
        <v>0</v>
      </c>
      <c r="Z172" s="461" t="str">
        <f t="shared" si="210"/>
        <v/>
      </c>
      <c r="AA172" s="238"/>
      <c r="AB172" s="239"/>
      <c r="AC172" s="211">
        <f t="shared" si="254"/>
        <v>0</v>
      </c>
      <c r="AD172" s="461" t="str">
        <f t="shared" si="212"/>
        <v/>
      </c>
      <c r="AE172" s="238"/>
      <c r="AF172" s="239"/>
      <c r="AG172" s="211">
        <f t="shared" si="234"/>
        <v>0</v>
      </c>
      <c r="AH172" s="461" t="str">
        <f t="shared" si="213"/>
        <v/>
      </c>
      <c r="AI172" s="238"/>
      <c r="AJ172" s="239"/>
      <c r="AK172" s="211">
        <f t="shared" si="255"/>
        <v>0</v>
      </c>
      <c r="AL172" s="461" t="str">
        <f t="shared" si="215"/>
        <v/>
      </c>
      <c r="AM172" s="238"/>
      <c r="AN172" s="239"/>
      <c r="AO172" s="211">
        <f t="shared" si="256"/>
        <v>0</v>
      </c>
      <c r="AP172" s="461" t="str">
        <f t="shared" si="217"/>
        <v/>
      </c>
      <c r="AQ172" s="238"/>
      <c r="AR172" s="239"/>
      <c r="AS172" s="211">
        <f t="shared" si="257"/>
        <v>0</v>
      </c>
      <c r="AT172" s="240">
        <f t="shared" si="235"/>
        <v>0</v>
      </c>
      <c r="AU172" s="241">
        <f t="shared" si="236"/>
        <v>0</v>
      </c>
      <c r="AV172" s="211">
        <f t="shared" si="258"/>
        <v>0</v>
      </c>
      <c r="AW172" s="461" t="str">
        <f t="shared" si="219"/>
        <v/>
      </c>
      <c r="AY172" s="238"/>
      <c r="AZ172" s="239"/>
      <c r="BA172" s="211">
        <f t="shared" si="248"/>
        <v>0</v>
      </c>
    </row>
    <row r="173" spans="1:53" ht="13" outlineLevel="2" x14ac:dyDescent="0.3">
      <c r="A173" s="209" t="s">
        <v>289</v>
      </c>
      <c r="B173" s="207">
        <v>2</v>
      </c>
      <c r="C173" s="207"/>
      <c r="D173" s="208"/>
      <c r="E173" s="210"/>
      <c r="F173" s="235" t="s">
        <v>445</v>
      </c>
      <c r="G173" s="235"/>
      <c r="H173" s="528"/>
      <c r="I173" s="237"/>
      <c r="J173" s="238"/>
      <c r="K173" s="239"/>
      <c r="L173" s="211">
        <f t="shared" si="238"/>
        <v>0</v>
      </c>
      <c r="M173" s="238"/>
      <c r="N173" s="239"/>
      <c r="O173" s="422">
        <f t="shared" si="239"/>
        <v>0</v>
      </c>
      <c r="P173" s="238"/>
      <c r="Q173" s="239"/>
      <c r="R173" s="422">
        <f t="shared" si="240"/>
        <v>0</v>
      </c>
      <c r="S173" s="238"/>
      <c r="T173" s="239"/>
      <c r="U173" s="422">
        <f t="shared" si="241"/>
        <v>0</v>
      </c>
      <c r="V173" s="238"/>
      <c r="W173" s="239"/>
      <c r="X173" s="422">
        <f t="shared" si="242"/>
        <v>0</v>
      </c>
      <c r="Y173" s="211">
        <f t="shared" si="243"/>
        <v>0</v>
      </c>
      <c r="Z173" s="461" t="str">
        <f t="shared" si="210"/>
        <v/>
      </c>
      <c r="AA173" s="238"/>
      <c r="AB173" s="239"/>
      <c r="AC173" s="211">
        <f t="shared" si="254"/>
        <v>0</v>
      </c>
      <c r="AD173" s="461" t="str">
        <f t="shared" si="212"/>
        <v/>
      </c>
      <c r="AE173" s="238"/>
      <c r="AF173" s="239"/>
      <c r="AG173" s="211">
        <f t="shared" si="234"/>
        <v>0</v>
      </c>
      <c r="AH173" s="461" t="str">
        <f t="shared" si="213"/>
        <v/>
      </c>
      <c r="AI173" s="238"/>
      <c r="AJ173" s="239"/>
      <c r="AK173" s="211">
        <f t="shared" si="255"/>
        <v>0</v>
      </c>
      <c r="AL173" s="461" t="str">
        <f t="shared" si="215"/>
        <v/>
      </c>
      <c r="AM173" s="238"/>
      <c r="AN173" s="239"/>
      <c r="AO173" s="211">
        <f t="shared" si="256"/>
        <v>0</v>
      </c>
      <c r="AP173" s="461" t="str">
        <f t="shared" si="217"/>
        <v/>
      </c>
      <c r="AQ173" s="238"/>
      <c r="AR173" s="239"/>
      <c r="AS173" s="211">
        <f t="shared" si="257"/>
        <v>0</v>
      </c>
      <c r="AT173" s="240">
        <f t="shared" si="235"/>
        <v>0</v>
      </c>
      <c r="AU173" s="241">
        <f t="shared" si="236"/>
        <v>0</v>
      </c>
      <c r="AV173" s="211">
        <f t="shared" si="258"/>
        <v>0</v>
      </c>
      <c r="AW173" s="461" t="str">
        <f t="shared" si="219"/>
        <v/>
      </c>
      <c r="AY173" s="238"/>
      <c r="AZ173" s="239"/>
      <c r="BA173" s="211">
        <f t="shared" si="248"/>
        <v>0</v>
      </c>
    </row>
    <row r="174" spans="1:53" ht="13" outlineLevel="2" x14ac:dyDescent="0.3">
      <c r="A174" s="209" t="s">
        <v>289</v>
      </c>
      <c r="B174" s="207">
        <v>2</v>
      </c>
      <c r="C174" s="207"/>
      <c r="D174" s="208"/>
      <c r="E174" s="210"/>
      <c r="F174" s="235" t="s">
        <v>445</v>
      </c>
      <c r="G174" s="235"/>
      <c r="H174" s="528"/>
      <c r="I174" s="237"/>
      <c r="J174" s="238"/>
      <c r="K174" s="239"/>
      <c r="L174" s="211">
        <f t="shared" si="238"/>
        <v>0</v>
      </c>
      <c r="M174" s="238"/>
      <c r="N174" s="239"/>
      <c r="O174" s="422">
        <f t="shared" si="239"/>
        <v>0</v>
      </c>
      <c r="P174" s="238"/>
      <c r="Q174" s="239"/>
      <c r="R174" s="422">
        <f t="shared" si="240"/>
        <v>0</v>
      </c>
      <c r="S174" s="238"/>
      <c r="T174" s="239"/>
      <c r="U174" s="422">
        <f t="shared" si="241"/>
        <v>0</v>
      </c>
      <c r="V174" s="238"/>
      <c r="W174" s="239"/>
      <c r="X174" s="422">
        <f t="shared" si="242"/>
        <v>0</v>
      </c>
      <c r="Y174" s="211">
        <f t="shared" si="243"/>
        <v>0</v>
      </c>
      <c r="Z174" s="461" t="str">
        <f t="shared" si="210"/>
        <v/>
      </c>
      <c r="AA174" s="238"/>
      <c r="AB174" s="239"/>
      <c r="AC174" s="211">
        <f t="shared" si="254"/>
        <v>0</v>
      </c>
      <c r="AD174" s="461" t="str">
        <f t="shared" si="212"/>
        <v/>
      </c>
      <c r="AE174" s="238"/>
      <c r="AF174" s="239"/>
      <c r="AG174" s="211">
        <f t="shared" si="234"/>
        <v>0</v>
      </c>
      <c r="AH174" s="461" t="str">
        <f t="shared" si="213"/>
        <v/>
      </c>
      <c r="AI174" s="238"/>
      <c r="AJ174" s="239"/>
      <c r="AK174" s="211">
        <f t="shared" si="255"/>
        <v>0</v>
      </c>
      <c r="AL174" s="461" t="str">
        <f t="shared" si="215"/>
        <v/>
      </c>
      <c r="AM174" s="238"/>
      <c r="AN174" s="239"/>
      <c r="AO174" s="211">
        <f t="shared" si="256"/>
        <v>0</v>
      </c>
      <c r="AP174" s="461" t="str">
        <f t="shared" si="217"/>
        <v/>
      </c>
      <c r="AQ174" s="238"/>
      <c r="AR174" s="239"/>
      <c r="AS174" s="211">
        <f t="shared" si="257"/>
        <v>0</v>
      </c>
      <c r="AT174" s="240">
        <f t="shared" si="235"/>
        <v>0</v>
      </c>
      <c r="AU174" s="241">
        <f t="shared" si="236"/>
        <v>0</v>
      </c>
      <c r="AV174" s="211">
        <f t="shared" si="258"/>
        <v>0</v>
      </c>
      <c r="AW174" s="461" t="str">
        <f t="shared" si="219"/>
        <v/>
      </c>
      <c r="AY174" s="238"/>
      <c r="AZ174" s="239"/>
      <c r="BA174" s="211">
        <f t="shared" si="248"/>
        <v>0</v>
      </c>
    </row>
    <row r="175" spans="1:53" ht="13" outlineLevel="2" x14ac:dyDescent="0.3">
      <c r="A175" s="209" t="s">
        <v>289</v>
      </c>
      <c r="B175" s="207">
        <v>2</v>
      </c>
      <c r="C175" s="207"/>
      <c r="D175" s="208"/>
      <c r="E175" s="210"/>
      <c r="F175" s="235" t="s">
        <v>445</v>
      </c>
      <c r="G175" s="235"/>
      <c r="H175" s="528"/>
      <c r="I175" s="237"/>
      <c r="J175" s="238"/>
      <c r="K175" s="239"/>
      <c r="L175" s="211">
        <f t="shared" si="238"/>
        <v>0</v>
      </c>
      <c r="M175" s="238"/>
      <c r="N175" s="239"/>
      <c r="O175" s="422">
        <f t="shared" si="239"/>
        <v>0</v>
      </c>
      <c r="P175" s="238"/>
      <c r="Q175" s="239"/>
      <c r="R175" s="422">
        <f t="shared" si="240"/>
        <v>0</v>
      </c>
      <c r="S175" s="238"/>
      <c r="T175" s="239"/>
      <c r="U175" s="422">
        <f t="shared" si="241"/>
        <v>0</v>
      </c>
      <c r="V175" s="238"/>
      <c r="W175" s="239"/>
      <c r="X175" s="422">
        <f t="shared" si="242"/>
        <v>0</v>
      </c>
      <c r="Y175" s="211">
        <f t="shared" si="243"/>
        <v>0</v>
      </c>
      <c r="Z175" s="461" t="str">
        <f t="shared" si="210"/>
        <v/>
      </c>
      <c r="AA175" s="238"/>
      <c r="AB175" s="239"/>
      <c r="AC175" s="211">
        <f t="shared" si="254"/>
        <v>0</v>
      </c>
      <c r="AD175" s="461" t="str">
        <f t="shared" si="212"/>
        <v/>
      </c>
      <c r="AE175" s="238"/>
      <c r="AF175" s="239"/>
      <c r="AG175" s="211">
        <f t="shared" si="234"/>
        <v>0</v>
      </c>
      <c r="AH175" s="461" t="str">
        <f t="shared" si="213"/>
        <v/>
      </c>
      <c r="AI175" s="238"/>
      <c r="AJ175" s="239"/>
      <c r="AK175" s="211">
        <f t="shared" si="255"/>
        <v>0</v>
      </c>
      <c r="AL175" s="461" t="str">
        <f t="shared" si="215"/>
        <v/>
      </c>
      <c r="AM175" s="238"/>
      <c r="AN175" s="239"/>
      <c r="AO175" s="211">
        <f t="shared" si="256"/>
        <v>0</v>
      </c>
      <c r="AP175" s="461" t="str">
        <f t="shared" si="217"/>
        <v/>
      </c>
      <c r="AQ175" s="238"/>
      <c r="AR175" s="239"/>
      <c r="AS175" s="211">
        <f t="shared" si="257"/>
        <v>0</v>
      </c>
      <c r="AT175" s="240">
        <f t="shared" si="235"/>
        <v>0</v>
      </c>
      <c r="AU175" s="241">
        <f t="shared" si="236"/>
        <v>0</v>
      </c>
      <c r="AV175" s="211">
        <f t="shared" si="258"/>
        <v>0</v>
      </c>
      <c r="AW175" s="461" t="str">
        <f t="shared" si="219"/>
        <v/>
      </c>
      <c r="AY175" s="238"/>
      <c r="AZ175" s="239"/>
      <c r="BA175" s="211">
        <f t="shared" si="248"/>
        <v>0</v>
      </c>
    </row>
    <row r="176" spans="1:53" ht="13" outlineLevel="2" x14ac:dyDescent="0.3">
      <c r="A176" s="209" t="s">
        <v>289</v>
      </c>
      <c r="B176" s="207">
        <v>2</v>
      </c>
      <c r="C176" s="207"/>
      <c r="D176" s="208"/>
      <c r="E176" s="210"/>
      <c r="F176" s="235" t="s">
        <v>445</v>
      </c>
      <c r="G176" s="235"/>
      <c r="H176" s="528"/>
      <c r="I176" s="237"/>
      <c r="J176" s="238"/>
      <c r="K176" s="239"/>
      <c r="L176" s="211">
        <f t="shared" si="238"/>
        <v>0</v>
      </c>
      <c r="M176" s="238"/>
      <c r="N176" s="239"/>
      <c r="O176" s="422">
        <f t="shared" si="239"/>
        <v>0</v>
      </c>
      <c r="P176" s="238"/>
      <c r="Q176" s="239"/>
      <c r="R176" s="422">
        <f t="shared" si="240"/>
        <v>0</v>
      </c>
      <c r="S176" s="238"/>
      <c r="T176" s="239"/>
      <c r="U176" s="422">
        <f t="shared" si="241"/>
        <v>0</v>
      </c>
      <c r="V176" s="238"/>
      <c r="W176" s="239"/>
      <c r="X176" s="422">
        <f t="shared" si="242"/>
        <v>0</v>
      </c>
      <c r="Y176" s="211">
        <f t="shared" si="243"/>
        <v>0</v>
      </c>
      <c r="Z176" s="461" t="str">
        <f t="shared" si="210"/>
        <v/>
      </c>
      <c r="AA176" s="238"/>
      <c r="AB176" s="239"/>
      <c r="AC176" s="211">
        <f t="shared" si="254"/>
        <v>0</v>
      </c>
      <c r="AD176" s="461" t="str">
        <f t="shared" si="212"/>
        <v/>
      </c>
      <c r="AE176" s="238"/>
      <c r="AF176" s="239"/>
      <c r="AG176" s="211">
        <f t="shared" si="234"/>
        <v>0</v>
      </c>
      <c r="AH176" s="461" t="str">
        <f t="shared" si="213"/>
        <v/>
      </c>
      <c r="AI176" s="238"/>
      <c r="AJ176" s="239"/>
      <c r="AK176" s="211">
        <f t="shared" si="255"/>
        <v>0</v>
      </c>
      <c r="AL176" s="461" t="str">
        <f t="shared" si="215"/>
        <v/>
      </c>
      <c r="AM176" s="238"/>
      <c r="AN176" s="239"/>
      <c r="AO176" s="211">
        <f t="shared" si="256"/>
        <v>0</v>
      </c>
      <c r="AP176" s="461" t="str">
        <f t="shared" si="217"/>
        <v/>
      </c>
      <c r="AQ176" s="238"/>
      <c r="AR176" s="239"/>
      <c r="AS176" s="211">
        <f t="shared" si="257"/>
        <v>0</v>
      </c>
      <c r="AT176" s="240">
        <f t="shared" si="235"/>
        <v>0</v>
      </c>
      <c r="AU176" s="241">
        <f t="shared" si="236"/>
        <v>0</v>
      </c>
      <c r="AV176" s="211">
        <f t="shared" si="258"/>
        <v>0</v>
      </c>
      <c r="AW176" s="461" t="str">
        <f t="shared" si="219"/>
        <v/>
      </c>
      <c r="AY176" s="238"/>
      <c r="AZ176" s="239"/>
      <c r="BA176" s="211">
        <f t="shared" si="248"/>
        <v>0</v>
      </c>
    </row>
    <row r="177" spans="1:53" ht="13" outlineLevel="2" x14ac:dyDescent="0.3">
      <c r="A177" s="209" t="s">
        <v>289</v>
      </c>
      <c r="B177" s="207">
        <v>2</v>
      </c>
      <c r="C177" s="207"/>
      <c r="D177" s="208"/>
      <c r="E177" s="210"/>
      <c r="F177" s="235" t="s">
        <v>445</v>
      </c>
      <c r="G177" s="235"/>
      <c r="H177" s="528"/>
      <c r="I177" s="237"/>
      <c r="J177" s="238"/>
      <c r="K177" s="239"/>
      <c r="L177" s="211">
        <f t="shared" si="238"/>
        <v>0</v>
      </c>
      <c r="M177" s="238"/>
      <c r="N177" s="239"/>
      <c r="O177" s="422">
        <f t="shared" si="239"/>
        <v>0</v>
      </c>
      <c r="P177" s="238"/>
      <c r="Q177" s="239"/>
      <c r="R177" s="422">
        <f t="shared" si="240"/>
        <v>0</v>
      </c>
      <c r="S177" s="238"/>
      <c r="T177" s="239"/>
      <c r="U177" s="422">
        <f t="shared" si="241"/>
        <v>0</v>
      </c>
      <c r="V177" s="238"/>
      <c r="W177" s="239"/>
      <c r="X177" s="422">
        <f t="shared" si="242"/>
        <v>0</v>
      </c>
      <c r="Y177" s="211">
        <f t="shared" si="243"/>
        <v>0</v>
      </c>
      <c r="Z177" s="461" t="str">
        <f t="shared" si="210"/>
        <v/>
      </c>
      <c r="AA177" s="238"/>
      <c r="AB177" s="239"/>
      <c r="AC177" s="211">
        <f t="shared" si="254"/>
        <v>0</v>
      </c>
      <c r="AD177" s="461" t="str">
        <f t="shared" si="212"/>
        <v/>
      </c>
      <c r="AE177" s="238"/>
      <c r="AF177" s="239"/>
      <c r="AG177" s="211">
        <f t="shared" si="234"/>
        <v>0</v>
      </c>
      <c r="AH177" s="461" t="str">
        <f t="shared" si="213"/>
        <v/>
      </c>
      <c r="AI177" s="238"/>
      <c r="AJ177" s="239"/>
      <c r="AK177" s="211">
        <f t="shared" si="255"/>
        <v>0</v>
      </c>
      <c r="AL177" s="461" t="str">
        <f t="shared" si="215"/>
        <v/>
      </c>
      <c r="AM177" s="238"/>
      <c r="AN177" s="239"/>
      <c r="AO177" s="211">
        <f t="shared" si="256"/>
        <v>0</v>
      </c>
      <c r="AP177" s="461" t="str">
        <f t="shared" si="217"/>
        <v/>
      </c>
      <c r="AQ177" s="238"/>
      <c r="AR177" s="239"/>
      <c r="AS177" s="211">
        <f t="shared" si="257"/>
        <v>0</v>
      </c>
      <c r="AT177" s="240">
        <f t="shared" si="235"/>
        <v>0</v>
      </c>
      <c r="AU177" s="241">
        <f t="shared" si="236"/>
        <v>0</v>
      </c>
      <c r="AV177" s="211">
        <f t="shared" si="258"/>
        <v>0</v>
      </c>
      <c r="AW177" s="461" t="str">
        <f t="shared" si="219"/>
        <v/>
      </c>
      <c r="AY177" s="238"/>
      <c r="AZ177" s="239"/>
      <c r="BA177" s="211">
        <f t="shared" si="248"/>
        <v>0</v>
      </c>
    </row>
    <row r="178" spans="1:53" ht="13" outlineLevel="1" x14ac:dyDescent="0.3">
      <c r="A178" s="212"/>
      <c r="B178" s="213">
        <v>2</v>
      </c>
      <c r="C178" s="213"/>
      <c r="D178" s="214"/>
      <c r="E178" s="215" t="s">
        <v>446</v>
      </c>
      <c r="F178" s="216" t="str">
        <f>F161</f>
        <v>Activity 2.3 Add activity</v>
      </c>
      <c r="G178" s="222"/>
      <c r="H178" s="222"/>
      <c r="I178" s="217"/>
      <c r="J178" s="218">
        <f t="shared" ref="J178:Y178" si="259">SUM(J162:J177)</f>
        <v>0</v>
      </c>
      <c r="K178" s="218">
        <f t="shared" si="259"/>
        <v>0</v>
      </c>
      <c r="L178" s="218">
        <f t="shared" si="259"/>
        <v>0</v>
      </c>
      <c r="M178" s="218">
        <f t="shared" si="259"/>
        <v>0</v>
      </c>
      <c r="N178" s="218">
        <f t="shared" si="259"/>
        <v>0</v>
      </c>
      <c r="O178" s="218">
        <f t="shared" si="259"/>
        <v>0</v>
      </c>
      <c r="P178" s="218">
        <f t="shared" si="259"/>
        <v>0</v>
      </c>
      <c r="Q178" s="218">
        <f t="shared" si="259"/>
        <v>0</v>
      </c>
      <c r="R178" s="218">
        <f t="shared" si="259"/>
        <v>0</v>
      </c>
      <c r="S178" s="218">
        <f t="shared" si="259"/>
        <v>0</v>
      </c>
      <c r="T178" s="218">
        <f t="shared" si="259"/>
        <v>0</v>
      </c>
      <c r="U178" s="218">
        <f t="shared" si="259"/>
        <v>0</v>
      </c>
      <c r="V178" s="218">
        <f t="shared" si="259"/>
        <v>0</v>
      </c>
      <c r="W178" s="218">
        <f t="shared" si="259"/>
        <v>0</v>
      </c>
      <c r="X178" s="218">
        <f t="shared" si="259"/>
        <v>0</v>
      </c>
      <c r="Y178" s="218">
        <f t="shared" si="259"/>
        <v>0</v>
      </c>
      <c r="Z178" s="461" t="str">
        <f t="shared" si="210"/>
        <v/>
      </c>
      <c r="AA178" s="220">
        <f t="shared" ref="AA178:AV178" si="260">SUM(AA162:AA177)</f>
        <v>0</v>
      </c>
      <c r="AB178" s="221">
        <f t="shared" si="260"/>
        <v>0</v>
      </c>
      <c r="AC178" s="219">
        <f t="shared" si="260"/>
        <v>0</v>
      </c>
      <c r="AD178" s="461" t="str">
        <f t="shared" si="212"/>
        <v/>
      </c>
      <c r="AE178" s="220">
        <f t="shared" si="260"/>
        <v>0</v>
      </c>
      <c r="AF178" s="221">
        <f t="shared" si="260"/>
        <v>0</v>
      </c>
      <c r="AG178" s="219">
        <f t="shared" si="260"/>
        <v>0</v>
      </c>
      <c r="AH178" s="461" t="str">
        <f t="shared" si="213"/>
        <v/>
      </c>
      <c r="AI178" s="220">
        <f t="shared" si="260"/>
        <v>0</v>
      </c>
      <c r="AJ178" s="221">
        <f t="shared" si="260"/>
        <v>0</v>
      </c>
      <c r="AK178" s="219">
        <f t="shared" si="260"/>
        <v>0</v>
      </c>
      <c r="AL178" s="461" t="str">
        <f t="shared" si="215"/>
        <v/>
      </c>
      <c r="AM178" s="220">
        <f t="shared" si="260"/>
        <v>0</v>
      </c>
      <c r="AN178" s="221">
        <f t="shared" si="260"/>
        <v>0</v>
      </c>
      <c r="AO178" s="219">
        <f t="shared" si="260"/>
        <v>0</v>
      </c>
      <c r="AP178" s="461" t="str">
        <f t="shared" si="217"/>
        <v/>
      </c>
      <c r="AQ178" s="220">
        <f t="shared" si="260"/>
        <v>0</v>
      </c>
      <c r="AR178" s="221">
        <f t="shared" si="260"/>
        <v>0</v>
      </c>
      <c r="AS178" s="219">
        <f t="shared" si="260"/>
        <v>0</v>
      </c>
      <c r="AT178" s="220">
        <f t="shared" si="260"/>
        <v>0</v>
      </c>
      <c r="AU178" s="221">
        <f t="shared" si="260"/>
        <v>0</v>
      </c>
      <c r="AV178" s="219">
        <f t="shared" si="260"/>
        <v>0</v>
      </c>
      <c r="AW178" s="461" t="str">
        <f t="shared" si="219"/>
        <v/>
      </c>
      <c r="AY178" s="220">
        <f t="shared" ref="AY178:BA178" si="261">SUM(AY162:AY177)</f>
        <v>0</v>
      </c>
      <c r="AZ178" s="221">
        <f t="shared" si="261"/>
        <v>0</v>
      </c>
      <c r="BA178" s="219">
        <f t="shared" si="261"/>
        <v>0</v>
      </c>
    </row>
    <row r="179" spans="1:53" ht="26.25" customHeight="1" outlineLevel="1" x14ac:dyDescent="0.3">
      <c r="A179" s="328"/>
      <c r="B179" s="263">
        <v>2</v>
      </c>
      <c r="C179" s="263"/>
      <c r="D179" s="264"/>
      <c r="E179" s="265" t="s">
        <v>436</v>
      </c>
      <c r="F179" s="266" t="s">
        <v>458</v>
      </c>
      <c r="G179" s="267"/>
      <c r="H179" s="526"/>
      <c r="I179" s="268"/>
      <c r="J179" s="269"/>
      <c r="K179" s="270"/>
      <c r="L179" s="271"/>
      <c r="M179" s="271"/>
      <c r="N179" s="271"/>
      <c r="O179" s="271"/>
      <c r="P179" s="271"/>
      <c r="Q179" s="271"/>
      <c r="R179" s="271"/>
      <c r="S179" s="271"/>
      <c r="T179" s="271"/>
      <c r="U179" s="271"/>
      <c r="V179" s="271"/>
      <c r="W179" s="271"/>
      <c r="X179" s="271"/>
      <c r="Y179" s="271"/>
      <c r="Z179" s="461" t="str">
        <f t="shared" si="210"/>
        <v/>
      </c>
      <c r="AA179" s="268"/>
      <c r="AB179" s="268"/>
      <c r="AC179" s="268"/>
      <c r="AD179" s="461" t="str">
        <f t="shared" si="212"/>
        <v/>
      </c>
      <c r="AE179" s="268"/>
      <c r="AF179" s="268"/>
      <c r="AG179" s="268"/>
      <c r="AH179" s="461" t="str">
        <f t="shared" si="213"/>
        <v/>
      </c>
      <c r="AI179" s="268"/>
      <c r="AJ179" s="268"/>
      <c r="AK179" s="268"/>
      <c r="AL179" s="461" t="str">
        <f t="shared" si="215"/>
        <v/>
      </c>
      <c r="AM179" s="268"/>
      <c r="AN179" s="268"/>
      <c r="AO179" s="268"/>
      <c r="AP179" s="461" t="str">
        <f t="shared" si="217"/>
        <v/>
      </c>
      <c r="AQ179" s="268"/>
      <c r="AR179" s="268"/>
      <c r="AS179" s="268"/>
      <c r="AT179" s="268"/>
      <c r="AU179" s="268"/>
      <c r="AV179" s="268"/>
      <c r="AW179" s="461" t="str">
        <f t="shared" si="219"/>
        <v/>
      </c>
      <c r="AY179" s="268"/>
      <c r="AZ179" s="268"/>
      <c r="BA179" s="268"/>
    </row>
    <row r="180" spans="1:53" ht="42" customHeight="1" outlineLevel="2" x14ac:dyDescent="0.3">
      <c r="A180" s="209" t="s">
        <v>289</v>
      </c>
      <c r="B180" s="207">
        <v>2</v>
      </c>
      <c r="C180" s="207"/>
      <c r="D180" s="208"/>
      <c r="E180" s="210"/>
      <c r="F180" s="766" t="s">
        <v>438</v>
      </c>
      <c r="G180" s="236"/>
      <c r="H180" s="527"/>
      <c r="I180" s="237"/>
      <c r="J180" s="238"/>
      <c r="K180" s="239"/>
      <c r="L180" s="211">
        <f>J180*K180</f>
        <v>0</v>
      </c>
      <c r="M180" s="238"/>
      <c r="N180" s="239"/>
      <c r="O180" s="422">
        <f>M180*N180</f>
        <v>0</v>
      </c>
      <c r="P180" s="238"/>
      <c r="Q180" s="239"/>
      <c r="R180" s="422">
        <f>P180*Q180</f>
        <v>0</v>
      </c>
      <c r="S180" s="238"/>
      <c r="T180" s="239"/>
      <c r="U180" s="422">
        <f>S180*T180</f>
        <v>0</v>
      </c>
      <c r="V180" s="238"/>
      <c r="W180" s="239"/>
      <c r="X180" s="422">
        <f>V180*W180</f>
        <v>0</v>
      </c>
      <c r="Y180" s="211">
        <f>L180+O180+R180+U180+X180</f>
        <v>0</v>
      </c>
      <c r="Z180" s="461" t="str">
        <f t="shared" si="210"/>
        <v/>
      </c>
      <c r="AA180" s="238"/>
      <c r="AB180" s="239"/>
      <c r="AC180" s="211">
        <f>AA180*AB180</f>
        <v>0</v>
      </c>
      <c r="AD180" s="461" t="str">
        <f t="shared" si="212"/>
        <v/>
      </c>
      <c r="AE180" s="238"/>
      <c r="AF180" s="239"/>
      <c r="AG180" s="211">
        <f t="shared" ref="AG180:AG195" si="262">AE180*AF180</f>
        <v>0</v>
      </c>
      <c r="AH180" s="461" t="str">
        <f t="shared" si="213"/>
        <v/>
      </c>
      <c r="AI180" s="238"/>
      <c r="AJ180" s="239"/>
      <c r="AK180" s="211">
        <f>AI180*AJ180</f>
        <v>0</v>
      </c>
      <c r="AL180" s="461" t="str">
        <f t="shared" si="215"/>
        <v/>
      </c>
      <c r="AM180" s="238"/>
      <c r="AN180" s="239"/>
      <c r="AO180" s="211">
        <f>AM180*AN180</f>
        <v>0</v>
      </c>
      <c r="AP180" s="461" t="str">
        <f t="shared" si="217"/>
        <v/>
      </c>
      <c r="AQ180" s="238"/>
      <c r="AR180" s="239"/>
      <c r="AS180" s="211">
        <f>AQ180*AR180</f>
        <v>0</v>
      </c>
      <c r="AT180" s="240">
        <f t="shared" ref="AT180:AT195" si="263">AE180+AM180+AQ180</f>
        <v>0</v>
      </c>
      <c r="AU180" s="241">
        <f t="shared" ref="AU180:AU195" si="264">AF180+AN180+AR180</f>
        <v>0</v>
      </c>
      <c r="AV180" s="211">
        <f t="shared" ref="AV180:AV181" si="265">AG180+AO180+AS180</f>
        <v>0</v>
      </c>
      <c r="AW180" s="461" t="str">
        <f t="shared" si="219"/>
        <v/>
      </c>
      <c r="AY180" s="238"/>
      <c r="AZ180" s="239"/>
      <c r="BA180" s="211">
        <f>AY180*AZ180</f>
        <v>0</v>
      </c>
    </row>
    <row r="181" spans="1:53" ht="13" outlineLevel="2" x14ac:dyDescent="0.3">
      <c r="A181" s="209" t="s">
        <v>284</v>
      </c>
      <c r="B181" s="207">
        <v>2</v>
      </c>
      <c r="C181" s="207"/>
      <c r="D181" s="208"/>
      <c r="E181" s="210"/>
      <c r="F181" s="766" t="s">
        <v>439</v>
      </c>
      <c r="G181" s="235"/>
      <c r="H181" s="528"/>
      <c r="I181" s="237"/>
      <c r="J181" s="238"/>
      <c r="K181" s="239"/>
      <c r="L181" s="211">
        <f t="shared" ref="L181:L195" si="266">J181*K181</f>
        <v>0</v>
      </c>
      <c r="M181" s="238"/>
      <c r="N181" s="239"/>
      <c r="O181" s="422">
        <f t="shared" ref="O181:O195" si="267">M181*N181</f>
        <v>0</v>
      </c>
      <c r="P181" s="238"/>
      <c r="Q181" s="239"/>
      <c r="R181" s="422">
        <f t="shared" ref="R181:R195" si="268">P181*Q181</f>
        <v>0</v>
      </c>
      <c r="S181" s="238"/>
      <c r="T181" s="239"/>
      <c r="U181" s="422">
        <f t="shared" ref="U181:U195" si="269">S181*T181</f>
        <v>0</v>
      </c>
      <c r="V181" s="238"/>
      <c r="W181" s="239"/>
      <c r="X181" s="422">
        <f t="shared" ref="X181:X195" si="270">V181*W181</f>
        <v>0</v>
      </c>
      <c r="Y181" s="211">
        <f t="shared" ref="Y181:Y195" si="271">L181+O181+R181+U181+X181</f>
        <v>0</v>
      </c>
      <c r="Z181" s="461" t="str">
        <f t="shared" si="210"/>
        <v/>
      </c>
      <c r="AA181" s="238"/>
      <c r="AB181" s="239"/>
      <c r="AC181" s="211">
        <f t="shared" ref="AC181" si="272">AA181*AB181</f>
        <v>0</v>
      </c>
      <c r="AD181" s="461" t="str">
        <f t="shared" si="212"/>
        <v/>
      </c>
      <c r="AE181" s="238"/>
      <c r="AF181" s="239"/>
      <c r="AG181" s="211">
        <f t="shared" si="262"/>
        <v>0</v>
      </c>
      <c r="AH181" s="461" t="str">
        <f t="shared" si="213"/>
        <v/>
      </c>
      <c r="AI181" s="238"/>
      <c r="AJ181" s="239"/>
      <c r="AK181" s="211">
        <f t="shared" ref="AK181" si="273">AI181*AJ181</f>
        <v>0</v>
      </c>
      <c r="AL181" s="461" t="str">
        <f t="shared" si="215"/>
        <v/>
      </c>
      <c r="AM181" s="238"/>
      <c r="AN181" s="239"/>
      <c r="AO181" s="211">
        <f t="shared" ref="AO181" si="274">AM181*AN181</f>
        <v>0</v>
      </c>
      <c r="AP181" s="461" t="str">
        <f t="shared" si="217"/>
        <v/>
      </c>
      <c r="AQ181" s="238"/>
      <c r="AR181" s="239"/>
      <c r="AS181" s="211">
        <f t="shared" ref="AS181" si="275">AQ181*AR181</f>
        <v>0</v>
      </c>
      <c r="AT181" s="240">
        <f t="shared" si="263"/>
        <v>0</v>
      </c>
      <c r="AU181" s="241">
        <f t="shared" si="264"/>
        <v>0</v>
      </c>
      <c r="AV181" s="211">
        <f t="shared" si="265"/>
        <v>0</v>
      </c>
      <c r="AW181" s="461" t="str">
        <f t="shared" si="219"/>
        <v/>
      </c>
      <c r="AY181" s="238"/>
      <c r="AZ181" s="239"/>
      <c r="BA181" s="211">
        <f t="shared" ref="BA181:BA195" si="276">AY181*AZ181</f>
        <v>0</v>
      </c>
    </row>
    <row r="182" spans="1:53" ht="12.75" customHeight="1" outlineLevel="2" x14ac:dyDescent="0.3">
      <c r="A182" s="209" t="s">
        <v>284</v>
      </c>
      <c r="B182" s="207">
        <v>2</v>
      </c>
      <c r="C182" s="207"/>
      <c r="D182" s="208"/>
      <c r="E182" s="210"/>
      <c r="F182" s="766" t="s">
        <v>440</v>
      </c>
      <c r="G182" s="235"/>
      <c r="H182" s="528"/>
      <c r="I182" s="237"/>
      <c r="J182" s="238"/>
      <c r="K182" s="239"/>
      <c r="L182" s="211">
        <f t="shared" si="266"/>
        <v>0</v>
      </c>
      <c r="M182" s="238"/>
      <c r="N182" s="239"/>
      <c r="O182" s="422">
        <f t="shared" si="267"/>
        <v>0</v>
      </c>
      <c r="P182" s="238"/>
      <c r="Q182" s="239"/>
      <c r="R182" s="422">
        <f t="shared" si="268"/>
        <v>0</v>
      </c>
      <c r="S182" s="238"/>
      <c r="T182" s="239"/>
      <c r="U182" s="422">
        <f t="shared" si="269"/>
        <v>0</v>
      </c>
      <c r="V182" s="238"/>
      <c r="W182" s="239"/>
      <c r="X182" s="422">
        <f t="shared" si="270"/>
        <v>0</v>
      </c>
      <c r="Y182" s="211">
        <f t="shared" si="271"/>
        <v>0</v>
      </c>
      <c r="Z182" s="461" t="str">
        <f t="shared" si="210"/>
        <v/>
      </c>
      <c r="AA182" s="238"/>
      <c r="AB182" s="239"/>
      <c r="AC182" s="211">
        <f t="shared" ref="AC182" si="277">AA182*AB182</f>
        <v>0</v>
      </c>
      <c r="AD182" s="461" t="str">
        <f t="shared" si="212"/>
        <v/>
      </c>
      <c r="AE182" s="238"/>
      <c r="AF182" s="239"/>
      <c r="AG182" s="211">
        <f t="shared" si="262"/>
        <v>0</v>
      </c>
      <c r="AH182" s="461" t="str">
        <f t="shared" si="213"/>
        <v/>
      </c>
      <c r="AI182" s="238"/>
      <c r="AJ182" s="239"/>
      <c r="AK182" s="211">
        <f t="shared" ref="AK182" si="278">AI182*AJ182</f>
        <v>0</v>
      </c>
      <c r="AL182" s="461" t="str">
        <f t="shared" si="215"/>
        <v/>
      </c>
      <c r="AM182" s="238"/>
      <c r="AN182" s="239"/>
      <c r="AO182" s="211">
        <f t="shared" ref="AO182" si="279">AM182*AN182</f>
        <v>0</v>
      </c>
      <c r="AP182" s="461" t="str">
        <f t="shared" si="217"/>
        <v/>
      </c>
      <c r="AQ182" s="238"/>
      <c r="AR182" s="239"/>
      <c r="AS182" s="211">
        <f t="shared" ref="AS182" si="280">AQ182*AR182</f>
        <v>0</v>
      </c>
      <c r="AT182" s="240">
        <f t="shared" si="263"/>
        <v>0</v>
      </c>
      <c r="AU182" s="241">
        <f t="shared" si="264"/>
        <v>0</v>
      </c>
      <c r="AV182" s="211">
        <f t="shared" ref="AV182" si="281">AG182+AO182+AS182</f>
        <v>0</v>
      </c>
      <c r="AW182" s="461" t="str">
        <f t="shared" si="219"/>
        <v/>
      </c>
      <c r="AY182" s="238"/>
      <c r="AZ182" s="239"/>
      <c r="BA182" s="211">
        <f t="shared" si="276"/>
        <v>0</v>
      </c>
    </row>
    <row r="183" spans="1:53" ht="13" outlineLevel="2" x14ac:dyDescent="0.3">
      <c r="A183" s="209" t="s">
        <v>284</v>
      </c>
      <c r="B183" s="207">
        <v>2</v>
      </c>
      <c r="C183" s="207"/>
      <c r="D183" s="208"/>
      <c r="E183" s="210"/>
      <c r="F183" s="766" t="s">
        <v>441</v>
      </c>
      <c r="G183" s="235"/>
      <c r="H183" s="528"/>
      <c r="I183" s="237"/>
      <c r="J183" s="238"/>
      <c r="K183" s="239"/>
      <c r="L183" s="211">
        <f t="shared" si="266"/>
        <v>0</v>
      </c>
      <c r="M183" s="238"/>
      <c r="N183" s="239"/>
      <c r="O183" s="422">
        <f t="shared" si="267"/>
        <v>0</v>
      </c>
      <c r="P183" s="238"/>
      <c r="Q183" s="239"/>
      <c r="R183" s="422">
        <f t="shared" si="268"/>
        <v>0</v>
      </c>
      <c r="S183" s="238"/>
      <c r="T183" s="239"/>
      <c r="U183" s="422">
        <f t="shared" si="269"/>
        <v>0</v>
      </c>
      <c r="V183" s="238"/>
      <c r="W183" s="239"/>
      <c r="X183" s="422">
        <f t="shared" si="270"/>
        <v>0</v>
      </c>
      <c r="Y183" s="211">
        <f t="shared" si="271"/>
        <v>0</v>
      </c>
      <c r="Z183" s="461" t="str">
        <f t="shared" si="210"/>
        <v/>
      </c>
      <c r="AA183" s="238"/>
      <c r="AB183" s="239"/>
      <c r="AC183" s="211">
        <f t="shared" ref="AC183:AC195" si="282">AA183*AB183</f>
        <v>0</v>
      </c>
      <c r="AD183" s="461" t="str">
        <f t="shared" si="212"/>
        <v/>
      </c>
      <c r="AE183" s="238"/>
      <c r="AF183" s="239"/>
      <c r="AG183" s="211">
        <f t="shared" si="262"/>
        <v>0</v>
      </c>
      <c r="AH183" s="461" t="str">
        <f t="shared" si="213"/>
        <v/>
      </c>
      <c r="AI183" s="238"/>
      <c r="AJ183" s="239"/>
      <c r="AK183" s="211">
        <f t="shared" ref="AK183:AK195" si="283">AI183*AJ183</f>
        <v>0</v>
      </c>
      <c r="AL183" s="461" t="str">
        <f t="shared" si="215"/>
        <v/>
      </c>
      <c r="AM183" s="238"/>
      <c r="AN183" s="239"/>
      <c r="AO183" s="211">
        <f t="shared" ref="AO183:AO195" si="284">AM183*AN183</f>
        <v>0</v>
      </c>
      <c r="AP183" s="461" t="str">
        <f t="shared" si="217"/>
        <v/>
      </c>
      <c r="AQ183" s="238"/>
      <c r="AR183" s="239"/>
      <c r="AS183" s="211">
        <f t="shared" ref="AS183:AS195" si="285">AQ183*AR183</f>
        <v>0</v>
      </c>
      <c r="AT183" s="240">
        <f t="shared" si="263"/>
        <v>0</v>
      </c>
      <c r="AU183" s="241">
        <f t="shared" si="264"/>
        <v>0</v>
      </c>
      <c r="AV183" s="211">
        <f t="shared" ref="AV183:AV195" si="286">AG183+AO183+AS183</f>
        <v>0</v>
      </c>
      <c r="AW183" s="461" t="str">
        <f t="shared" si="219"/>
        <v/>
      </c>
      <c r="AY183" s="238"/>
      <c r="AZ183" s="239"/>
      <c r="BA183" s="211">
        <f t="shared" si="276"/>
        <v>0</v>
      </c>
    </row>
    <row r="184" spans="1:53" ht="13" outlineLevel="2" x14ac:dyDescent="0.3">
      <c r="A184" s="209" t="s">
        <v>284</v>
      </c>
      <c r="B184" s="207">
        <v>2</v>
      </c>
      <c r="C184" s="207"/>
      <c r="D184" s="208"/>
      <c r="E184" s="210"/>
      <c r="F184" s="766" t="s">
        <v>442</v>
      </c>
      <c r="G184" s="235"/>
      <c r="H184" s="528"/>
      <c r="I184" s="237"/>
      <c r="J184" s="238"/>
      <c r="K184" s="239"/>
      <c r="L184" s="211">
        <f t="shared" si="266"/>
        <v>0</v>
      </c>
      <c r="M184" s="238"/>
      <c r="N184" s="239"/>
      <c r="O184" s="422">
        <f t="shared" si="267"/>
        <v>0</v>
      </c>
      <c r="P184" s="238"/>
      <c r="Q184" s="239"/>
      <c r="R184" s="422">
        <f t="shared" si="268"/>
        <v>0</v>
      </c>
      <c r="S184" s="238"/>
      <c r="T184" s="239"/>
      <c r="U184" s="422">
        <f t="shared" si="269"/>
        <v>0</v>
      </c>
      <c r="V184" s="238"/>
      <c r="W184" s="239"/>
      <c r="X184" s="422">
        <f t="shared" si="270"/>
        <v>0</v>
      </c>
      <c r="Y184" s="211">
        <f t="shared" si="271"/>
        <v>0</v>
      </c>
      <c r="Z184" s="461" t="str">
        <f t="shared" si="210"/>
        <v/>
      </c>
      <c r="AA184" s="238"/>
      <c r="AB184" s="239"/>
      <c r="AC184" s="211">
        <f t="shared" si="282"/>
        <v>0</v>
      </c>
      <c r="AD184" s="461" t="str">
        <f t="shared" si="212"/>
        <v/>
      </c>
      <c r="AE184" s="238"/>
      <c r="AF184" s="239"/>
      <c r="AG184" s="211">
        <f t="shared" si="262"/>
        <v>0</v>
      </c>
      <c r="AH184" s="461" t="str">
        <f t="shared" si="213"/>
        <v/>
      </c>
      <c r="AI184" s="238"/>
      <c r="AJ184" s="239"/>
      <c r="AK184" s="211">
        <f t="shared" si="283"/>
        <v>0</v>
      </c>
      <c r="AL184" s="461" t="str">
        <f t="shared" si="215"/>
        <v/>
      </c>
      <c r="AM184" s="238"/>
      <c r="AN184" s="239"/>
      <c r="AO184" s="211">
        <f t="shared" si="284"/>
        <v>0</v>
      </c>
      <c r="AP184" s="461" t="str">
        <f t="shared" si="217"/>
        <v/>
      </c>
      <c r="AQ184" s="238"/>
      <c r="AR184" s="239"/>
      <c r="AS184" s="211">
        <f t="shared" si="285"/>
        <v>0</v>
      </c>
      <c r="AT184" s="240">
        <f t="shared" si="263"/>
        <v>0</v>
      </c>
      <c r="AU184" s="241">
        <f t="shared" si="264"/>
        <v>0</v>
      </c>
      <c r="AV184" s="211">
        <f t="shared" si="286"/>
        <v>0</v>
      </c>
      <c r="AW184" s="461" t="str">
        <f t="shared" si="219"/>
        <v/>
      </c>
      <c r="AY184" s="238"/>
      <c r="AZ184" s="239"/>
      <c r="BA184" s="211">
        <f t="shared" si="276"/>
        <v>0</v>
      </c>
    </row>
    <row r="185" spans="1:53" ht="13" outlineLevel="2" x14ac:dyDescent="0.3">
      <c r="A185" s="209" t="s">
        <v>289</v>
      </c>
      <c r="B185" s="207">
        <v>2</v>
      </c>
      <c r="C185" s="207"/>
      <c r="D185" s="208"/>
      <c r="E185" s="210"/>
      <c r="F185" s="766" t="s">
        <v>384</v>
      </c>
      <c r="G185" s="235"/>
      <c r="H185" s="528"/>
      <c r="I185" s="237"/>
      <c r="J185" s="238"/>
      <c r="K185" s="239"/>
      <c r="L185" s="211">
        <f t="shared" si="266"/>
        <v>0</v>
      </c>
      <c r="M185" s="238"/>
      <c r="N185" s="239"/>
      <c r="O185" s="422">
        <f t="shared" si="267"/>
        <v>0</v>
      </c>
      <c r="P185" s="238"/>
      <c r="Q185" s="239"/>
      <c r="R185" s="422">
        <f t="shared" si="268"/>
        <v>0</v>
      </c>
      <c r="S185" s="238"/>
      <c r="T185" s="239"/>
      <c r="U185" s="422">
        <f t="shared" si="269"/>
        <v>0</v>
      </c>
      <c r="V185" s="238"/>
      <c r="W185" s="239"/>
      <c r="X185" s="422">
        <f t="shared" si="270"/>
        <v>0</v>
      </c>
      <c r="Y185" s="211">
        <f t="shared" si="271"/>
        <v>0</v>
      </c>
      <c r="Z185" s="461" t="str">
        <f t="shared" si="210"/>
        <v/>
      </c>
      <c r="AA185" s="238"/>
      <c r="AB185" s="239"/>
      <c r="AC185" s="211">
        <f t="shared" si="282"/>
        <v>0</v>
      </c>
      <c r="AD185" s="461" t="str">
        <f t="shared" si="212"/>
        <v/>
      </c>
      <c r="AE185" s="238"/>
      <c r="AF185" s="239"/>
      <c r="AG185" s="211">
        <f t="shared" si="262"/>
        <v>0</v>
      </c>
      <c r="AH185" s="461" t="str">
        <f t="shared" si="213"/>
        <v/>
      </c>
      <c r="AI185" s="238"/>
      <c r="AJ185" s="239"/>
      <c r="AK185" s="211">
        <f t="shared" si="283"/>
        <v>0</v>
      </c>
      <c r="AL185" s="461" t="str">
        <f t="shared" si="215"/>
        <v/>
      </c>
      <c r="AM185" s="238"/>
      <c r="AN185" s="239"/>
      <c r="AO185" s="211">
        <f t="shared" si="284"/>
        <v>0</v>
      </c>
      <c r="AP185" s="461" t="str">
        <f t="shared" si="217"/>
        <v/>
      </c>
      <c r="AQ185" s="238"/>
      <c r="AR185" s="239"/>
      <c r="AS185" s="211">
        <f t="shared" si="285"/>
        <v>0</v>
      </c>
      <c r="AT185" s="240">
        <f t="shared" si="263"/>
        <v>0</v>
      </c>
      <c r="AU185" s="241">
        <f t="shared" si="264"/>
        <v>0</v>
      </c>
      <c r="AV185" s="211">
        <f t="shared" si="286"/>
        <v>0</v>
      </c>
      <c r="AW185" s="461" t="str">
        <f t="shared" si="219"/>
        <v/>
      </c>
      <c r="AY185" s="238"/>
      <c r="AZ185" s="239"/>
      <c r="BA185" s="211">
        <f t="shared" si="276"/>
        <v>0</v>
      </c>
    </row>
    <row r="186" spans="1:53" ht="13" outlineLevel="2" x14ac:dyDescent="0.3">
      <c r="A186" s="209" t="s">
        <v>289</v>
      </c>
      <c r="B186" s="207">
        <v>2</v>
      </c>
      <c r="C186" s="207"/>
      <c r="D186" s="208"/>
      <c r="E186" s="210"/>
      <c r="F186" s="766" t="s">
        <v>443</v>
      </c>
      <c r="G186" s="235"/>
      <c r="H186" s="528"/>
      <c r="I186" s="327"/>
      <c r="J186" s="238"/>
      <c r="K186" s="239"/>
      <c r="L186" s="211">
        <f t="shared" si="266"/>
        <v>0</v>
      </c>
      <c r="M186" s="238"/>
      <c r="N186" s="239"/>
      <c r="O186" s="422">
        <f t="shared" si="267"/>
        <v>0</v>
      </c>
      <c r="P186" s="238"/>
      <c r="Q186" s="239"/>
      <c r="R186" s="422">
        <f t="shared" si="268"/>
        <v>0</v>
      </c>
      <c r="S186" s="238"/>
      <c r="T186" s="239"/>
      <c r="U186" s="422">
        <f t="shared" si="269"/>
        <v>0</v>
      </c>
      <c r="V186" s="238"/>
      <c r="W186" s="239"/>
      <c r="X186" s="422">
        <f t="shared" si="270"/>
        <v>0</v>
      </c>
      <c r="Y186" s="211">
        <f t="shared" si="271"/>
        <v>0</v>
      </c>
      <c r="Z186" s="461" t="str">
        <f t="shared" si="210"/>
        <v/>
      </c>
      <c r="AA186" s="238"/>
      <c r="AB186" s="239"/>
      <c r="AC186" s="211">
        <f t="shared" si="282"/>
        <v>0</v>
      </c>
      <c r="AD186" s="461" t="str">
        <f t="shared" si="212"/>
        <v/>
      </c>
      <c r="AE186" s="238"/>
      <c r="AF186" s="239"/>
      <c r="AG186" s="211">
        <f t="shared" si="262"/>
        <v>0</v>
      </c>
      <c r="AH186" s="461" t="str">
        <f t="shared" si="213"/>
        <v/>
      </c>
      <c r="AI186" s="238"/>
      <c r="AJ186" s="239"/>
      <c r="AK186" s="211">
        <f t="shared" si="283"/>
        <v>0</v>
      </c>
      <c r="AL186" s="461" t="str">
        <f t="shared" si="215"/>
        <v/>
      </c>
      <c r="AM186" s="238"/>
      <c r="AN186" s="239"/>
      <c r="AO186" s="211">
        <f t="shared" si="284"/>
        <v>0</v>
      </c>
      <c r="AP186" s="461" t="str">
        <f t="shared" si="217"/>
        <v/>
      </c>
      <c r="AQ186" s="238"/>
      <c r="AR186" s="239"/>
      <c r="AS186" s="211">
        <f t="shared" si="285"/>
        <v>0</v>
      </c>
      <c r="AT186" s="240">
        <f t="shared" si="263"/>
        <v>0</v>
      </c>
      <c r="AU186" s="241">
        <f t="shared" si="264"/>
        <v>0</v>
      </c>
      <c r="AV186" s="211">
        <f t="shared" si="286"/>
        <v>0</v>
      </c>
      <c r="AW186" s="461" t="str">
        <f t="shared" si="219"/>
        <v/>
      </c>
      <c r="AY186" s="238"/>
      <c r="AZ186" s="239"/>
      <c r="BA186" s="211">
        <f t="shared" si="276"/>
        <v>0</v>
      </c>
    </row>
    <row r="187" spans="1:53" ht="13" outlineLevel="2" x14ac:dyDescent="0.3">
      <c r="A187" s="209" t="s">
        <v>289</v>
      </c>
      <c r="B187" s="207">
        <v>2</v>
      </c>
      <c r="C187" s="207"/>
      <c r="D187" s="208"/>
      <c r="E187" s="210"/>
      <c r="F187" s="766" t="s">
        <v>444</v>
      </c>
      <c r="G187" s="235"/>
      <c r="H187" s="528"/>
      <c r="I187" s="237"/>
      <c r="J187" s="238"/>
      <c r="K187" s="239"/>
      <c r="L187" s="211">
        <f t="shared" si="266"/>
        <v>0</v>
      </c>
      <c r="M187" s="238"/>
      <c r="N187" s="239"/>
      <c r="O187" s="422">
        <f t="shared" si="267"/>
        <v>0</v>
      </c>
      <c r="P187" s="238"/>
      <c r="Q187" s="239"/>
      <c r="R187" s="422">
        <f t="shared" si="268"/>
        <v>0</v>
      </c>
      <c r="S187" s="238"/>
      <c r="T187" s="239"/>
      <c r="U187" s="422">
        <f t="shared" si="269"/>
        <v>0</v>
      </c>
      <c r="V187" s="238"/>
      <c r="W187" s="239"/>
      <c r="X187" s="422">
        <f t="shared" si="270"/>
        <v>0</v>
      </c>
      <c r="Y187" s="211">
        <f t="shared" si="271"/>
        <v>0</v>
      </c>
      <c r="Z187" s="461" t="str">
        <f t="shared" si="210"/>
        <v/>
      </c>
      <c r="AA187" s="238"/>
      <c r="AB187" s="239"/>
      <c r="AC187" s="211">
        <f t="shared" si="282"/>
        <v>0</v>
      </c>
      <c r="AD187" s="461" t="str">
        <f t="shared" si="212"/>
        <v/>
      </c>
      <c r="AE187" s="238"/>
      <c r="AF187" s="239"/>
      <c r="AG187" s="211">
        <f t="shared" si="262"/>
        <v>0</v>
      </c>
      <c r="AH187" s="461" t="str">
        <f t="shared" si="213"/>
        <v/>
      </c>
      <c r="AI187" s="238"/>
      <c r="AJ187" s="239"/>
      <c r="AK187" s="211">
        <f t="shared" si="283"/>
        <v>0</v>
      </c>
      <c r="AL187" s="461" t="str">
        <f t="shared" si="215"/>
        <v/>
      </c>
      <c r="AM187" s="238"/>
      <c r="AN187" s="239"/>
      <c r="AO187" s="211">
        <f t="shared" si="284"/>
        <v>0</v>
      </c>
      <c r="AP187" s="461" t="str">
        <f t="shared" si="217"/>
        <v/>
      </c>
      <c r="AQ187" s="238"/>
      <c r="AR187" s="239"/>
      <c r="AS187" s="211">
        <f t="shared" si="285"/>
        <v>0</v>
      </c>
      <c r="AT187" s="240">
        <f t="shared" si="263"/>
        <v>0</v>
      </c>
      <c r="AU187" s="241">
        <f t="shared" si="264"/>
        <v>0</v>
      </c>
      <c r="AV187" s="211">
        <f t="shared" si="286"/>
        <v>0</v>
      </c>
      <c r="AW187" s="461" t="str">
        <f t="shared" si="219"/>
        <v/>
      </c>
      <c r="AY187" s="238"/>
      <c r="AZ187" s="239"/>
      <c r="BA187" s="211">
        <f t="shared" si="276"/>
        <v>0</v>
      </c>
    </row>
    <row r="188" spans="1:53" ht="13" outlineLevel="2" x14ac:dyDescent="0.3">
      <c r="A188" s="209" t="s">
        <v>289</v>
      </c>
      <c r="B188" s="207">
        <v>2</v>
      </c>
      <c r="C188" s="207"/>
      <c r="D188" s="208"/>
      <c r="E188" s="210"/>
      <c r="F188" s="235" t="s">
        <v>445</v>
      </c>
      <c r="G188" s="235"/>
      <c r="H188" s="528"/>
      <c r="I188" s="237"/>
      <c r="J188" s="238"/>
      <c r="K188" s="239"/>
      <c r="L188" s="211">
        <f t="shared" si="266"/>
        <v>0</v>
      </c>
      <c r="M188" s="238"/>
      <c r="N188" s="239"/>
      <c r="O188" s="422">
        <f t="shared" si="267"/>
        <v>0</v>
      </c>
      <c r="P188" s="238"/>
      <c r="Q188" s="239"/>
      <c r="R188" s="422">
        <f t="shared" si="268"/>
        <v>0</v>
      </c>
      <c r="S188" s="238"/>
      <c r="T188" s="239"/>
      <c r="U188" s="422">
        <f t="shared" si="269"/>
        <v>0</v>
      </c>
      <c r="V188" s="238"/>
      <c r="W188" s="239"/>
      <c r="X188" s="422">
        <f t="shared" si="270"/>
        <v>0</v>
      </c>
      <c r="Y188" s="211">
        <f t="shared" si="271"/>
        <v>0</v>
      </c>
      <c r="Z188" s="461" t="str">
        <f t="shared" si="210"/>
        <v/>
      </c>
      <c r="AA188" s="238"/>
      <c r="AB188" s="239"/>
      <c r="AC188" s="211">
        <f t="shared" si="282"/>
        <v>0</v>
      </c>
      <c r="AD188" s="461" t="str">
        <f t="shared" si="212"/>
        <v/>
      </c>
      <c r="AE188" s="238"/>
      <c r="AF188" s="239"/>
      <c r="AG188" s="211">
        <f t="shared" si="262"/>
        <v>0</v>
      </c>
      <c r="AH188" s="461" t="str">
        <f t="shared" si="213"/>
        <v/>
      </c>
      <c r="AI188" s="238"/>
      <c r="AJ188" s="239"/>
      <c r="AK188" s="211">
        <f t="shared" si="283"/>
        <v>0</v>
      </c>
      <c r="AL188" s="461" t="str">
        <f t="shared" si="215"/>
        <v/>
      </c>
      <c r="AM188" s="238"/>
      <c r="AN188" s="239"/>
      <c r="AO188" s="211">
        <f t="shared" si="284"/>
        <v>0</v>
      </c>
      <c r="AP188" s="461" t="str">
        <f t="shared" si="217"/>
        <v/>
      </c>
      <c r="AQ188" s="238"/>
      <c r="AR188" s="239"/>
      <c r="AS188" s="211">
        <f t="shared" si="285"/>
        <v>0</v>
      </c>
      <c r="AT188" s="240">
        <f t="shared" si="263"/>
        <v>0</v>
      </c>
      <c r="AU188" s="241">
        <f t="shared" si="264"/>
        <v>0</v>
      </c>
      <c r="AV188" s="211">
        <f t="shared" si="286"/>
        <v>0</v>
      </c>
      <c r="AW188" s="461" t="str">
        <f t="shared" si="219"/>
        <v/>
      </c>
      <c r="AY188" s="238"/>
      <c r="AZ188" s="239"/>
      <c r="BA188" s="211">
        <f t="shared" si="276"/>
        <v>0</v>
      </c>
    </row>
    <row r="189" spans="1:53" ht="13" outlineLevel="2" x14ac:dyDescent="0.3">
      <c r="A189" s="209" t="s">
        <v>289</v>
      </c>
      <c r="B189" s="207">
        <v>2</v>
      </c>
      <c r="C189" s="207"/>
      <c r="D189" s="208"/>
      <c r="E189" s="210"/>
      <c r="F189" s="235" t="s">
        <v>445</v>
      </c>
      <c r="G189" s="235"/>
      <c r="H189" s="528"/>
      <c r="I189" s="237"/>
      <c r="J189" s="238"/>
      <c r="K189" s="239"/>
      <c r="L189" s="211">
        <f t="shared" si="266"/>
        <v>0</v>
      </c>
      <c r="M189" s="238"/>
      <c r="N189" s="239"/>
      <c r="O189" s="422">
        <f t="shared" si="267"/>
        <v>0</v>
      </c>
      <c r="P189" s="238"/>
      <c r="Q189" s="239"/>
      <c r="R189" s="422">
        <f t="shared" si="268"/>
        <v>0</v>
      </c>
      <c r="S189" s="238"/>
      <c r="T189" s="239"/>
      <c r="U189" s="422">
        <f t="shared" si="269"/>
        <v>0</v>
      </c>
      <c r="V189" s="238"/>
      <c r="W189" s="239"/>
      <c r="X189" s="422">
        <f t="shared" si="270"/>
        <v>0</v>
      </c>
      <c r="Y189" s="211">
        <f t="shared" si="271"/>
        <v>0</v>
      </c>
      <c r="Z189" s="461" t="str">
        <f t="shared" si="210"/>
        <v/>
      </c>
      <c r="AA189" s="238"/>
      <c r="AB189" s="239"/>
      <c r="AC189" s="211">
        <f t="shared" si="282"/>
        <v>0</v>
      </c>
      <c r="AD189" s="461" t="str">
        <f t="shared" si="212"/>
        <v/>
      </c>
      <c r="AE189" s="238"/>
      <c r="AF189" s="239"/>
      <c r="AG189" s="211">
        <f t="shared" si="262"/>
        <v>0</v>
      </c>
      <c r="AH189" s="461" t="str">
        <f t="shared" si="213"/>
        <v/>
      </c>
      <c r="AI189" s="238"/>
      <c r="AJ189" s="239"/>
      <c r="AK189" s="211">
        <f t="shared" si="283"/>
        <v>0</v>
      </c>
      <c r="AL189" s="461" t="str">
        <f t="shared" si="215"/>
        <v/>
      </c>
      <c r="AM189" s="238"/>
      <c r="AN189" s="239"/>
      <c r="AO189" s="211">
        <f t="shared" si="284"/>
        <v>0</v>
      </c>
      <c r="AP189" s="461" t="str">
        <f t="shared" si="217"/>
        <v/>
      </c>
      <c r="AQ189" s="238"/>
      <c r="AR189" s="239"/>
      <c r="AS189" s="211">
        <f t="shared" si="285"/>
        <v>0</v>
      </c>
      <c r="AT189" s="240">
        <f t="shared" si="263"/>
        <v>0</v>
      </c>
      <c r="AU189" s="241">
        <f t="shared" si="264"/>
        <v>0</v>
      </c>
      <c r="AV189" s="211">
        <f t="shared" si="286"/>
        <v>0</v>
      </c>
      <c r="AW189" s="461" t="str">
        <f t="shared" si="219"/>
        <v/>
      </c>
      <c r="AY189" s="238"/>
      <c r="AZ189" s="239"/>
      <c r="BA189" s="211">
        <f t="shared" si="276"/>
        <v>0</v>
      </c>
    </row>
    <row r="190" spans="1:53" ht="13" outlineLevel="2" x14ac:dyDescent="0.3">
      <c r="A190" s="209" t="s">
        <v>289</v>
      </c>
      <c r="B190" s="207">
        <v>2</v>
      </c>
      <c r="C190" s="207"/>
      <c r="D190" s="208"/>
      <c r="E190" s="210"/>
      <c r="F190" s="235" t="s">
        <v>445</v>
      </c>
      <c r="G190" s="235"/>
      <c r="H190" s="528"/>
      <c r="I190" s="237"/>
      <c r="J190" s="238"/>
      <c r="K190" s="239"/>
      <c r="L190" s="211">
        <f t="shared" si="266"/>
        <v>0</v>
      </c>
      <c r="M190" s="238"/>
      <c r="N190" s="239"/>
      <c r="O190" s="422">
        <f t="shared" si="267"/>
        <v>0</v>
      </c>
      <c r="P190" s="238"/>
      <c r="Q190" s="239"/>
      <c r="R190" s="422">
        <f t="shared" si="268"/>
        <v>0</v>
      </c>
      <c r="S190" s="238"/>
      <c r="T190" s="239"/>
      <c r="U190" s="422">
        <f t="shared" si="269"/>
        <v>0</v>
      </c>
      <c r="V190" s="238"/>
      <c r="W190" s="239"/>
      <c r="X190" s="422">
        <f t="shared" si="270"/>
        <v>0</v>
      </c>
      <c r="Y190" s="211">
        <f t="shared" si="271"/>
        <v>0</v>
      </c>
      <c r="Z190" s="461" t="str">
        <f t="shared" si="210"/>
        <v/>
      </c>
      <c r="AA190" s="238"/>
      <c r="AB190" s="239"/>
      <c r="AC190" s="211">
        <f t="shared" si="282"/>
        <v>0</v>
      </c>
      <c r="AD190" s="461" t="str">
        <f t="shared" si="212"/>
        <v/>
      </c>
      <c r="AE190" s="238"/>
      <c r="AF190" s="239"/>
      <c r="AG190" s="211">
        <f t="shared" si="262"/>
        <v>0</v>
      </c>
      <c r="AH190" s="461" t="str">
        <f t="shared" si="213"/>
        <v/>
      </c>
      <c r="AI190" s="238"/>
      <c r="AJ190" s="239"/>
      <c r="AK190" s="211">
        <f t="shared" si="283"/>
        <v>0</v>
      </c>
      <c r="AL190" s="461" t="str">
        <f t="shared" si="215"/>
        <v/>
      </c>
      <c r="AM190" s="238"/>
      <c r="AN190" s="239"/>
      <c r="AO190" s="211">
        <f t="shared" si="284"/>
        <v>0</v>
      </c>
      <c r="AP190" s="461" t="str">
        <f t="shared" si="217"/>
        <v/>
      </c>
      <c r="AQ190" s="238"/>
      <c r="AR190" s="239"/>
      <c r="AS190" s="211">
        <f t="shared" si="285"/>
        <v>0</v>
      </c>
      <c r="AT190" s="240">
        <f t="shared" si="263"/>
        <v>0</v>
      </c>
      <c r="AU190" s="241">
        <f t="shared" si="264"/>
        <v>0</v>
      </c>
      <c r="AV190" s="211">
        <f t="shared" si="286"/>
        <v>0</v>
      </c>
      <c r="AW190" s="461" t="str">
        <f t="shared" si="219"/>
        <v/>
      </c>
      <c r="AY190" s="238"/>
      <c r="AZ190" s="239"/>
      <c r="BA190" s="211">
        <f t="shared" si="276"/>
        <v>0</v>
      </c>
    </row>
    <row r="191" spans="1:53" ht="13" outlineLevel="2" x14ac:dyDescent="0.3">
      <c r="A191" s="209" t="s">
        <v>289</v>
      </c>
      <c r="B191" s="207">
        <v>2</v>
      </c>
      <c r="C191" s="207"/>
      <c r="D191" s="208"/>
      <c r="E191" s="210"/>
      <c r="F191" s="235" t="s">
        <v>445</v>
      </c>
      <c r="G191" s="235"/>
      <c r="H191" s="528"/>
      <c r="I191" s="237"/>
      <c r="J191" s="238"/>
      <c r="K191" s="239"/>
      <c r="L191" s="211">
        <f t="shared" si="266"/>
        <v>0</v>
      </c>
      <c r="M191" s="238"/>
      <c r="N191" s="239"/>
      <c r="O191" s="422">
        <f t="shared" si="267"/>
        <v>0</v>
      </c>
      <c r="P191" s="238"/>
      <c r="Q191" s="239"/>
      <c r="R191" s="422">
        <f t="shared" si="268"/>
        <v>0</v>
      </c>
      <c r="S191" s="238"/>
      <c r="T191" s="239"/>
      <c r="U191" s="422">
        <f t="shared" si="269"/>
        <v>0</v>
      </c>
      <c r="V191" s="238"/>
      <c r="W191" s="239"/>
      <c r="X191" s="422">
        <f t="shared" si="270"/>
        <v>0</v>
      </c>
      <c r="Y191" s="211">
        <f t="shared" si="271"/>
        <v>0</v>
      </c>
      <c r="Z191" s="461" t="str">
        <f t="shared" si="210"/>
        <v/>
      </c>
      <c r="AA191" s="238"/>
      <c r="AB191" s="239"/>
      <c r="AC191" s="211">
        <f t="shared" si="282"/>
        <v>0</v>
      </c>
      <c r="AD191" s="461" t="str">
        <f t="shared" si="212"/>
        <v/>
      </c>
      <c r="AE191" s="238"/>
      <c r="AF191" s="239"/>
      <c r="AG191" s="211">
        <f t="shared" si="262"/>
        <v>0</v>
      </c>
      <c r="AH191" s="461" t="str">
        <f t="shared" si="213"/>
        <v/>
      </c>
      <c r="AI191" s="238"/>
      <c r="AJ191" s="239"/>
      <c r="AK191" s="211">
        <f t="shared" si="283"/>
        <v>0</v>
      </c>
      <c r="AL191" s="461" t="str">
        <f t="shared" si="215"/>
        <v/>
      </c>
      <c r="AM191" s="238"/>
      <c r="AN191" s="239"/>
      <c r="AO191" s="211">
        <f t="shared" si="284"/>
        <v>0</v>
      </c>
      <c r="AP191" s="461" t="str">
        <f t="shared" si="217"/>
        <v/>
      </c>
      <c r="AQ191" s="238"/>
      <c r="AR191" s="239"/>
      <c r="AS191" s="211">
        <f t="shared" si="285"/>
        <v>0</v>
      </c>
      <c r="AT191" s="240">
        <f t="shared" si="263"/>
        <v>0</v>
      </c>
      <c r="AU191" s="241">
        <f t="shared" si="264"/>
        <v>0</v>
      </c>
      <c r="AV191" s="211">
        <f t="shared" si="286"/>
        <v>0</v>
      </c>
      <c r="AW191" s="461" t="str">
        <f t="shared" si="219"/>
        <v/>
      </c>
      <c r="AY191" s="238"/>
      <c r="AZ191" s="239"/>
      <c r="BA191" s="211">
        <f t="shared" si="276"/>
        <v>0</v>
      </c>
    </row>
    <row r="192" spans="1:53" ht="13" outlineLevel="2" x14ac:dyDescent="0.3">
      <c r="A192" s="209" t="s">
        <v>289</v>
      </c>
      <c r="B192" s="207">
        <v>2</v>
      </c>
      <c r="C192" s="207"/>
      <c r="D192" s="208"/>
      <c r="E192" s="210"/>
      <c r="F192" s="235" t="s">
        <v>445</v>
      </c>
      <c r="G192" s="235"/>
      <c r="H192" s="528"/>
      <c r="I192" s="237"/>
      <c r="J192" s="238"/>
      <c r="K192" s="239"/>
      <c r="L192" s="211">
        <f t="shared" si="266"/>
        <v>0</v>
      </c>
      <c r="M192" s="238"/>
      <c r="N192" s="239"/>
      <c r="O192" s="422">
        <f t="shared" si="267"/>
        <v>0</v>
      </c>
      <c r="P192" s="238"/>
      <c r="Q192" s="239"/>
      <c r="R192" s="422">
        <f t="shared" si="268"/>
        <v>0</v>
      </c>
      <c r="S192" s="238"/>
      <c r="T192" s="239"/>
      <c r="U192" s="422">
        <f t="shared" si="269"/>
        <v>0</v>
      </c>
      <c r="V192" s="238"/>
      <c r="W192" s="239"/>
      <c r="X192" s="422">
        <f t="shared" si="270"/>
        <v>0</v>
      </c>
      <c r="Y192" s="211">
        <f t="shared" si="271"/>
        <v>0</v>
      </c>
      <c r="Z192" s="461" t="str">
        <f t="shared" si="210"/>
        <v/>
      </c>
      <c r="AA192" s="238"/>
      <c r="AB192" s="239"/>
      <c r="AC192" s="211">
        <f t="shared" si="282"/>
        <v>0</v>
      </c>
      <c r="AD192" s="461" t="str">
        <f t="shared" si="212"/>
        <v/>
      </c>
      <c r="AE192" s="238"/>
      <c r="AF192" s="239"/>
      <c r="AG192" s="211">
        <f t="shared" si="262"/>
        <v>0</v>
      </c>
      <c r="AH192" s="461" t="str">
        <f t="shared" si="213"/>
        <v/>
      </c>
      <c r="AI192" s="238"/>
      <c r="AJ192" s="239"/>
      <c r="AK192" s="211">
        <f t="shared" si="283"/>
        <v>0</v>
      </c>
      <c r="AL192" s="461" t="str">
        <f t="shared" si="215"/>
        <v/>
      </c>
      <c r="AM192" s="238"/>
      <c r="AN192" s="239"/>
      <c r="AO192" s="211">
        <f t="shared" si="284"/>
        <v>0</v>
      </c>
      <c r="AP192" s="461" t="str">
        <f t="shared" si="217"/>
        <v/>
      </c>
      <c r="AQ192" s="238"/>
      <c r="AR192" s="239"/>
      <c r="AS192" s="211">
        <f t="shared" si="285"/>
        <v>0</v>
      </c>
      <c r="AT192" s="240">
        <f t="shared" si="263"/>
        <v>0</v>
      </c>
      <c r="AU192" s="241">
        <f t="shared" si="264"/>
        <v>0</v>
      </c>
      <c r="AV192" s="211">
        <f t="shared" si="286"/>
        <v>0</v>
      </c>
      <c r="AW192" s="461" t="str">
        <f t="shared" si="219"/>
        <v/>
      </c>
      <c r="AY192" s="238"/>
      <c r="AZ192" s="239"/>
      <c r="BA192" s="211">
        <f t="shared" si="276"/>
        <v>0</v>
      </c>
    </row>
    <row r="193" spans="1:53" ht="13" outlineLevel="2" x14ac:dyDescent="0.3">
      <c r="A193" s="209" t="s">
        <v>289</v>
      </c>
      <c r="B193" s="207">
        <v>2</v>
      </c>
      <c r="C193" s="207"/>
      <c r="D193" s="208"/>
      <c r="E193" s="210"/>
      <c r="F193" s="235" t="s">
        <v>445</v>
      </c>
      <c r="G193" s="235"/>
      <c r="H193" s="528"/>
      <c r="I193" s="237"/>
      <c r="J193" s="238"/>
      <c r="K193" s="239"/>
      <c r="L193" s="211">
        <f t="shared" si="266"/>
        <v>0</v>
      </c>
      <c r="M193" s="238"/>
      <c r="N193" s="239"/>
      <c r="O193" s="422">
        <f t="shared" si="267"/>
        <v>0</v>
      </c>
      <c r="P193" s="238"/>
      <c r="Q193" s="239"/>
      <c r="R193" s="422">
        <f t="shared" si="268"/>
        <v>0</v>
      </c>
      <c r="S193" s="238"/>
      <c r="T193" s="239"/>
      <c r="U193" s="422">
        <f t="shared" si="269"/>
        <v>0</v>
      </c>
      <c r="V193" s="238"/>
      <c r="W193" s="239"/>
      <c r="X193" s="422">
        <f t="shared" si="270"/>
        <v>0</v>
      </c>
      <c r="Y193" s="211">
        <f t="shared" si="271"/>
        <v>0</v>
      </c>
      <c r="Z193" s="461" t="str">
        <f t="shared" si="210"/>
        <v/>
      </c>
      <c r="AA193" s="238"/>
      <c r="AB193" s="239"/>
      <c r="AC193" s="211">
        <f t="shared" si="282"/>
        <v>0</v>
      </c>
      <c r="AD193" s="461" t="str">
        <f t="shared" si="212"/>
        <v/>
      </c>
      <c r="AE193" s="238"/>
      <c r="AF193" s="239"/>
      <c r="AG193" s="211">
        <f t="shared" si="262"/>
        <v>0</v>
      </c>
      <c r="AH193" s="461" t="str">
        <f t="shared" si="213"/>
        <v/>
      </c>
      <c r="AI193" s="238"/>
      <c r="AJ193" s="239"/>
      <c r="AK193" s="211">
        <f t="shared" si="283"/>
        <v>0</v>
      </c>
      <c r="AL193" s="461" t="str">
        <f t="shared" si="215"/>
        <v/>
      </c>
      <c r="AM193" s="238"/>
      <c r="AN193" s="239"/>
      <c r="AO193" s="211">
        <f t="shared" si="284"/>
        <v>0</v>
      </c>
      <c r="AP193" s="461" t="str">
        <f t="shared" si="217"/>
        <v/>
      </c>
      <c r="AQ193" s="238"/>
      <c r="AR193" s="239"/>
      <c r="AS193" s="211">
        <f t="shared" si="285"/>
        <v>0</v>
      </c>
      <c r="AT193" s="240">
        <f t="shared" si="263"/>
        <v>0</v>
      </c>
      <c r="AU193" s="241">
        <f t="shared" si="264"/>
        <v>0</v>
      </c>
      <c r="AV193" s="211">
        <f t="shared" si="286"/>
        <v>0</v>
      </c>
      <c r="AW193" s="461" t="str">
        <f t="shared" si="219"/>
        <v/>
      </c>
      <c r="AY193" s="238"/>
      <c r="AZ193" s="239"/>
      <c r="BA193" s="211">
        <f t="shared" si="276"/>
        <v>0</v>
      </c>
    </row>
    <row r="194" spans="1:53" ht="13" outlineLevel="2" x14ac:dyDescent="0.3">
      <c r="A194" s="209" t="s">
        <v>289</v>
      </c>
      <c r="B194" s="207">
        <v>2</v>
      </c>
      <c r="C194" s="207"/>
      <c r="D194" s="208"/>
      <c r="E194" s="210"/>
      <c r="F194" s="235" t="s">
        <v>445</v>
      </c>
      <c r="G194" s="235"/>
      <c r="H194" s="528"/>
      <c r="I194" s="237"/>
      <c r="J194" s="238"/>
      <c r="K194" s="239"/>
      <c r="L194" s="211">
        <f t="shared" si="266"/>
        <v>0</v>
      </c>
      <c r="M194" s="238"/>
      <c r="N194" s="239"/>
      <c r="O194" s="422">
        <f t="shared" si="267"/>
        <v>0</v>
      </c>
      <c r="P194" s="238"/>
      <c r="Q194" s="239"/>
      <c r="R194" s="422">
        <f t="shared" si="268"/>
        <v>0</v>
      </c>
      <c r="S194" s="238"/>
      <c r="T194" s="239"/>
      <c r="U194" s="422">
        <f t="shared" si="269"/>
        <v>0</v>
      </c>
      <c r="V194" s="238"/>
      <c r="W194" s="239"/>
      <c r="X194" s="422">
        <f t="shared" si="270"/>
        <v>0</v>
      </c>
      <c r="Y194" s="211">
        <f t="shared" si="271"/>
        <v>0</v>
      </c>
      <c r="Z194" s="461" t="str">
        <f t="shared" si="210"/>
        <v/>
      </c>
      <c r="AA194" s="238"/>
      <c r="AB194" s="239"/>
      <c r="AC194" s="211">
        <f t="shared" si="282"/>
        <v>0</v>
      </c>
      <c r="AD194" s="461" t="str">
        <f t="shared" si="212"/>
        <v/>
      </c>
      <c r="AE194" s="238"/>
      <c r="AF194" s="239"/>
      <c r="AG194" s="211">
        <f t="shared" si="262"/>
        <v>0</v>
      </c>
      <c r="AH194" s="461" t="str">
        <f t="shared" si="213"/>
        <v/>
      </c>
      <c r="AI194" s="238"/>
      <c r="AJ194" s="239"/>
      <c r="AK194" s="211">
        <f t="shared" si="283"/>
        <v>0</v>
      </c>
      <c r="AL194" s="461" t="str">
        <f t="shared" si="215"/>
        <v/>
      </c>
      <c r="AM194" s="238"/>
      <c r="AN194" s="239"/>
      <c r="AO194" s="211">
        <f t="shared" si="284"/>
        <v>0</v>
      </c>
      <c r="AP194" s="461" t="str">
        <f t="shared" si="217"/>
        <v/>
      </c>
      <c r="AQ194" s="238"/>
      <c r="AR194" s="239"/>
      <c r="AS194" s="211">
        <f t="shared" si="285"/>
        <v>0</v>
      </c>
      <c r="AT194" s="240">
        <f t="shared" si="263"/>
        <v>0</v>
      </c>
      <c r="AU194" s="241">
        <f t="shared" si="264"/>
        <v>0</v>
      </c>
      <c r="AV194" s="211">
        <f t="shared" si="286"/>
        <v>0</v>
      </c>
      <c r="AW194" s="461" t="str">
        <f t="shared" si="219"/>
        <v/>
      </c>
      <c r="AY194" s="238"/>
      <c r="AZ194" s="239"/>
      <c r="BA194" s="211">
        <f t="shared" si="276"/>
        <v>0</v>
      </c>
    </row>
    <row r="195" spans="1:53" ht="13" outlineLevel="2" x14ac:dyDescent="0.3">
      <c r="A195" s="209" t="s">
        <v>289</v>
      </c>
      <c r="B195" s="207">
        <v>2</v>
      </c>
      <c r="C195" s="207"/>
      <c r="D195" s="208"/>
      <c r="E195" s="210"/>
      <c r="F195" s="235" t="s">
        <v>445</v>
      </c>
      <c r="G195" s="235"/>
      <c r="H195" s="528"/>
      <c r="I195" s="237"/>
      <c r="J195" s="238"/>
      <c r="K195" s="239"/>
      <c r="L195" s="211">
        <f t="shared" si="266"/>
        <v>0</v>
      </c>
      <c r="M195" s="238"/>
      <c r="N195" s="239"/>
      <c r="O195" s="422">
        <f t="shared" si="267"/>
        <v>0</v>
      </c>
      <c r="P195" s="238"/>
      <c r="Q195" s="239"/>
      <c r="R195" s="422">
        <f t="shared" si="268"/>
        <v>0</v>
      </c>
      <c r="S195" s="238"/>
      <c r="T195" s="239"/>
      <c r="U195" s="422">
        <f t="shared" si="269"/>
        <v>0</v>
      </c>
      <c r="V195" s="238"/>
      <c r="W195" s="239"/>
      <c r="X195" s="422">
        <f t="shared" si="270"/>
        <v>0</v>
      </c>
      <c r="Y195" s="211">
        <f t="shared" si="271"/>
        <v>0</v>
      </c>
      <c r="Z195" s="461" t="str">
        <f t="shared" si="210"/>
        <v/>
      </c>
      <c r="AA195" s="238"/>
      <c r="AB195" s="239"/>
      <c r="AC195" s="211">
        <f t="shared" si="282"/>
        <v>0</v>
      </c>
      <c r="AD195" s="461" t="str">
        <f t="shared" si="212"/>
        <v/>
      </c>
      <c r="AE195" s="238"/>
      <c r="AF195" s="239"/>
      <c r="AG195" s="211">
        <f t="shared" si="262"/>
        <v>0</v>
      </c>
      <c r="AH195" s="461" t="str">
        <f t="shared" si="213"/>
        <v/>
      </c>
      <c r="AI195" s="238"/>
      <c r="AJ195" s="239"/>
      <c r="AK195" s="211">
        <f t="shared" si="283"/>
        <v>0</v>
      </c>
      <c r="AL195" s="461" t="str">
        <f t="shared" si="215"/>
        <v/>
      </c>
      <c r="AM195" s="238"/>
      <c r="AN195" s="239"/>
      <c r="AO195" s="211">
        <f t="shared" si="284"/>
        <v>0</v>
      </c>
      <c r="AP195" s="461" t="str">
        <f t="shared" si="217"/>
        <v/>
      </c>
      <c r="AQ195" s="238"/>
      <c r="AR195" s="239"/>
      <c r="AS195" s="211">
        <f t="shared" si="285"/>
        <v>0</v>
      </c>
      <c r="AT195" s="240">
        <f t="shared" si="263"/>
        <v>0</v>
      </c>
      <c r="AU195" s="241">
        <f t="shared" si="264"/>
        <v>0</v>
      </c>
      <c r="AV195" s="211">
        <f t="shared" si="286"/>
        <v>0</v>
      </c>
      <c r="AW195" s="461" t="str">
        <f t="shared" si="219"/>
        <v/>
      </c>
      <c r="AY195" s="238"/>
      <c r="AZ195" s="239"/>
      <c r="BA195" s="211">
        <f t="shared" si="276"/>
        <v>0</v>
      </c>
    </row>
    <row r="196" spans="1:53" ht="13" outlineLevel="1" x14ac:dyDescent="0.3">
      <c r="A196" s="212"/>
      <c r="B196" s="213">
        <v>2</v>
      </c>
      <c r="C196" s="213"/>
      <c r="D196" s="214"/>
      <c r="E196" s="215" t="s">
        <v>446</v>
      </c>
      <c r="F196" s="216" t="str">
        <f>F179</f>
        <v>Activity 2.4 Add activity</v>
      </c>
      <c r="G196" s="222"/>
      <c r="H196" s="222"/>
      <c r="I196" s="217"/>
      <c r="J196" s="218">
        <f t="shared" ref="J196:Y196" si="287">SUM(J180:J195)</f>
        <v>0</v>
      </c>
      <c r="K196" s="218">
        <f t="shared" si="287"/>
        <v>0</v>
      </c>
      <c r="L196" s="218">
        <f t="shared" si="287"/>
        <v>0</v>
      </c>
      <c r="M196" s="218">
        <f t="shared" si="287"/>
        <v>0</v>
      </c>
      <c r="N196" s="218">
        <f t="shared" si="287"/>
        <v>0</v>
      </c>
      <c r="O196" s="218">
        <f t="shared" si="287"/>
        <v>0</v>
      </c>
      <c r="P196" s="218">
        <f t="shared" si="287"/>
        <v>0</v>
      </c>
      <c r="Q196" s="218">
        <f t="shared" si="287"/>
        <v>0</v>
      </c>
      <c r="R196" s="218">
        <f t="shared" si="287"/>
        <v>0</v>
      </c>
      <c r="S196" s="218">
        <f t="shared" si="287"/>
        <v>0</v>
      </c>
      <c r="T196" s="218">
        <f t="shared" si="287"/>
        <v>0</v>
      </c>
      <c r="U196" s="218">
        <f t="shared" si="287"/>
        <v>0</v>
      </c>
      <c r="V196" s="218">
        <f t="shared" si="287"/>
        <v>0</v>
      </c>
      <c r="W196" s="218">
        <f t="shared" si="287"/>
        <v>0</v>
      </c>
      <c r="X196" s="218">
        <f t="shared" si="287"/>
        <v>0</v>
      </c>
      <c r="Y196" s="218">
        <f t="shared" si="287"/>
        <v>0</v>
      </c>
      <c r="Z196" s="461" t="str">
        <f t="shared" si="210"/>
        <v/>
      </c>
      <c r="AA196" s="220">
        <f t="shared" ref="AA196:AV196" si="288">SUM(AA180:AA195)</f>
        <v>0</v>
      </c>
      <c r="AB196" s="221">
        <f t="shared" si="288"/>
        <v>0</v>
      </c>
      <c r="AC196" s="219">
        <f t="shared" si="288"/>
        <v>0</v>
      </c>
      <c r="AD196" s="461" t="str">
        <f t="shared" si="212"/>
        <v/>
      </c>
      <c r="AE196" s="220">
        <f t="shared" si="288"/>
        <v>0</v>
      </c>
      <c r="AF196" s="221">
        <f t="shared" si="288"/>
        <v>0</v>
      </c>
      <c r="AG196" s="219">
        <f t="shared" si="288"/>
        <v>0</v>
      </c>
      <c r="AH196" s="461" t="str">
        <f t="shared" si="213"/>
        <v/>
      </c>
      <c r="AI196" s="220">
        <f t="shared" si="288"/>
        <v>0</v>
      </c>
      <c r="AJ196" s="221">
        <f t="shared" si="288"/>
        <v>0</v>
      </c>
      <c r="AK196" s="219">
        <f t="shared" si="288"/>
        <v>0</v>
      </c>
      <c r="AL196" s="461" t="str">
        <f t="shared" si="215"/>
        <v/>
      </c>
      <c r="AM196" s="220">
        <f t="shared" si="288"/>
        <v>0</v>
      </c>
      <c r="AN196" s="221">
        <f t="shared" si="288"/>
        <v>0</v>
      </c>
      <c r="AO196" s="219">
        <f t="shared" si="288"/>
        <v>0</v>
      </c>
      <c r="AP196" s="461" t="str">
        <f t="shared" si="217"/>
        <v/>
      </c>
      <c r="AQ196" s="220">
        <f t="shared" si="288"/>
        <v>0</v>
      </c>
      <c r="AR196" s="221">
        <f t="shared" si="288"/>
        <v>0</v>
      </c>
      <c r="AS196" s="219">
        <f t="shared" si="288"/>
        <v>0</v>
      </c>
      <c r="AT196" s="220">
        <f t="shared" si="288"/>
        <v>0</v>
      </c>
      <c r="AU196" s="221">
        <f t="shared" si="288"/>
        <v>0</v>
      </c>
      <c r="AV196" s="219">
        <f t="shared" si="288"/>
        <v>0</v>
      </c>
      <c r="AW196" s="461" t="str">
        <f t="shared" si="219"/>
        <v/>
      </c>
      <c r="AY196" s="220">
        <f t="shared" ref="AY196:BA196" si="289">SUM(AY180:AY195)</f>
        <v>0</v>
      </c>
      <c r="AZ196" s="221">
        <f t="shared" si="289"/>
        <v>0</v>
      </c>
      <c r="BA196" s="219">
        <f t="shared" si="289"/>
        <v>0</v>
      </c>
    </row>
    <row r="197" spans="1:53" ht="26.25" customHeight="1" outlineLevel="1" x14ac:dyDescent="0.3">
      <c r="A197" s="328"/>
      <c r="B197" s="263">
        <v>2</v>
      </c>
      <c r="C197" s="263"/>
      <c r="D197" s="264"/>
      <c r="E197" s="265" t="s">
        <v>436</v>
      </c>
      <c r="F197" s="266" t="s">
        <v>459</v>
      </c>
      <c r="G197" s="267"/>
      <c r="H197" s="526"/>
      <c r="I197" s="268"/>
      <c r="J197" s="269"/>
      <c r="K197" s="270"/>
      <c r="L197" s="271"/>
      <c r="M197" s="271"/>
      <c r="N197" s="271"/>
      <c r="O197" s="271"/>
      <c r="P197" s="271"/>
      <c r="Q197" s="271"/>
      <c r="R197" s="271"/>
      <c r="S197" s="271"/>
      <c r="T197" s="271"/>
      <c r="U197" s="271"/>
      <c r="V197" s="271"/>
      <c r="W197" s="271"/>
      <c r="X197" s="271"/>
      <c r="Y197" s="271"/>
      <c r="Z197" s="461" t="str">
        <f t="shared" si="210"/>
        <v/>
      </c>
      <c r="AA197" s="268"/>
      <c r="AB197" s="268"/>
      <c r="AC197" s="268"/>
      <c r="AD197" s="461" t="str">
        <f t="shared" si="212"/>
        <v/>
      </c>
      <c r="AE197" s="268"/>
      <c r="AF197" s="268"/>
      <c r="AG197" s="268"/>
      <c r="AH197" s="461" t="str">
        <f t="shared" si="213"/>
        <v/>
      </c>
      <c r="AI197" s="268"/>
      <c r="AJ197" s="268"/>
      <c r="AK197" s="268"/>
      <c r="AL197" s="461" t="str">
        <f t="shared" si="215"/>
        <v/>
      </c>
      <c r="AM197" s="268"/>
      <c r="AN197" s="268"/>
      <c r="AO197" s="268"/>
      <c r="AP197" s="461" t="str">
        <f t="shared" si="217"/>
        <v/>
      </c>
      <c r="AQ197" s="268"/>
      <c r="AR197" s="268"/>
      <c r="AS197" s="268"/>
      <c r="AT197" s="268"/>
      <c r="AU197" s="268"/>
      <c r="AV197" s="268"/>
      <c r="AW197" s="461" t="str">
        <f t="shared" si="219"/>
        <v/>
      </c>
      <c r="AY197" s="268"/>
      <c r="AZ197" s="268"/>
      <c r="BA197" s="268"/>
    </row>
    <row r="198" spans="1:53" ht="42" customHeight="1" outlineLevel="2" x14ac:dyDescent="0.3">
      <c r="A198" s="209" t="s">
        <v>289</v>
      </c>
      <c r="B198" s="207">
        <v>2</v>
      </c>
      <c r="C198" s="207"/>
      <c r="D198" s="208"/>
      <c r="E198" s="210"/>
      <c r="F198" s="766" t="s">
        <v>438</v>
      </c>
      <c r="G198" s="236"/>
      <c r="H198" s="527"/>
      <c r="I198" s="237"/>
      <c r="J198" s="238"/>
      <c r="K198" s="239"/>
      <c r="L198" s="211">
        <f>J198*K198</f>
        <v>0</v>
      </c>
      <c r="M198" s="238"/>
      <c r="N198" s="239"/>
      <c r="O198" s="422">
        <f>M198*N198</f>
        <v>0</v>
      </c>
      <c r="P198" s="238"/>
      <c r="Q198" s="239"/>
      <c r="R198" s="422">
        <f>P198*Q198</f>
        <v>0</v>
      </c>
      <c r="S198" s="238"/>
      <c r="T198" s="239"/>
      <c r="U198" s="422">
        <f>S198*T198</f>
        <v>0</v>
      </c>
      <c r="V198" s="238"/>
      <c r="W198" s="239"/>
      <c r="X198" s="422">
        <f>V198*W198</f>
        <v>0</v>
      </c>
      <c r="Y198" s="211">
        <f>L198+O198+R198+U198+X198</f>
        <v>0</v>
      </c>
      <c r="Z198" s="461" t="str">
        <f t="shared" si="210"/>
        <v/>
      </c>
      <c r="AA198" s="238"/>
      <c r="AB198" s="239"/>
      <c r="AC198" s="211">
        <f>AA198*AB198</f>
        <v>0</v>
      </c>
      <c r="AD198" s="461" t="str">
        <f t="shared" si="212"/>
        <v/>
      </c>
      <c r="AE198" s="238"/>
      <c r="AF198" s="239"/>
      <c r="AG198" s="211">
        <f t="shared" ref="AG198:AG213" si="290">AE198*AF198</f>
        <v>0</v>
      </c>
      <c r="AH198" s="461" t="str">
        <f t="shared" si="213"/>
        <v/>
      </c>
      <c r="AI198" s="238"/>
      <c r="AJ198" s="239"/>
      <c r="AK198" s="211">
        <f>AI198*AJ198</f>
        <v>0</v>
      </c>
      <c r="AL198" s="461" t="str">
        <f t="shared" si="215"/>
        <v/>
      </c>
      <c r="AM198" s="238"/>
      <c r="AN198" s="239"/>
      <c r="AO198" s="211">
        <f>AM198*AN198</f>
        <v>0</v>
      </c>
      <c r="AP198" s="461" t="str">
        <f t="shared" si="217"/>
        <v/>
      </c>
      <c r="AQ198" s="238"/>
      <c r="AR198" s="239"/>
      <c r="AS198" s="211">
        <f>AQ198*AR198</f>
        <v>0</v>
      </c>
      <c r="AT198" s="240">
        <f t="shared" ref="AT198:AT213" si="291">AE198+AM198+AQ198</f>
        <v>0</v>
      </c>
      <c r="AU198" s="241">
        <f t="shared" ref="AU198:AU213" si="292">AF198+AN198+AR198</f>
        <v>0</v>
      </c>
      <c r="AV198" s="211">
        <f t="shared" ref="AV198:AV199" si="293">AG198+AO198+AS198</f>
        <v>0</v>
      </c>
      <c r="AW198" s="461" t="str">
        <f t="shared" si="219"/>
        <v/>
      </c>
      <c r="AY198" s="238"/>
      <c r="AZ198" s="239"/>
      <c r="BA198" s="211">
        <f>AY198*AZ198</f>
        <v>0</v>
      </c>
    </row>
    <row r="199" spans="1:53" ht="13" outlineLevel="2" x14ac:dyDescent="0.3">
      <c r="A199" s="209" t="s">
        <v>284</v>
      </c>
      <c r="B199" s="207">
        <v>2</v>
      </c>
      <c r="C199" s="207"/>
      <c r="D199" s="208"/>
      <c r="E199" s="210"/>
      <c r="F199" s="766" t="s">
        <v>439</v>
      </c>
      <c r="G199" s="235"/>
      <c r="H199" s="528"/>
      <c r="I199" s="237"/>
      <c r="J199" s="238"/>
      <c r="K199" s="239"/>
      <c r="L199" s="211">
        <f t="shared" ref="L199:L213" si="294">J199*K199</f>
        <v>0</v>
      </c>
      <c r="M199" s="238"/>
      <c r="N199" s="239"/>
      <c r="O199" s="422">
        <f t="shared" ref="O199:O213" si="295">M199*N199</f>
        <v>0</v>
      </c>
      <c r="P199" s="238"/>
      <c r="Q199" s="239"/>
      <c r="R199" s="422">
        <f t="shared" ref="R199:R213" si="296">P199*Q199</f>
        <v>0</v>
      </c>
      <c r="S199" s="238"/>
      <c r="T199" s="239"/>
      <c r="U199" s="422">
        <f t="shared" ref="U199:U213" si="297">S199*T199</f>
        <v>0</v>
      </c>
      <c r="V199" s="238"/>
      <c r="W199" s="239"/>
      <c r="X199" s="422">
        <f t="shared" ref="X199:X213" si="298">V199*W199</f>
        <v>0</v>
      </c>
      <c r="Y199" s="211">
        <f t="shared" ref="Y199:Y213" si="299">L199+O199+R199+U199+X199</f>
        <v>0</v>
      </c>
      <c r="Z199" s="461" t="str">
        <f t="shared" si="210"/>
        <v/>
      </c>
      <c r="AA199" s="238"/>
      <c r="AB199" s="239"/>
      <c r="AC199" s="211">
        <f t="shared" ref="AC199" si="300">AA199*AB199</f>
        <v>0</v>
      </c>
      <c r="AD199" s="461" t="str">
        <f t="shared" si="212"/>
        <v/>
      </c>
      <c r="AE199" s="238"/>
      <c r="AF199" s="239"/>
      <c r="AG199" s="211">
        <f t="shared" si="290"/>
        <v>0</v>
      </c>
      <c r="AH199" s="461" t="str">
        <f t="shared" si="213"/>
        <v/>
      </c>
      <c r="AI199" s="238"/>
      <c r="AJ199" s="239"/>
      <c r="AK199" s="211">
        <f t="shared" ref="AK199" si="301">AI199*AJ199</f>
        <v>0</v>
      </c>
      <c r="AL199" s="461" t="str">
        <f t="shared" si="215"/>
        <v/>
      </c>
      <c r="AM199" s="238"/>
      <c r="AN199" s="239"/>
      <c r="AO199" s="211">
        <f t="shared" ref="AO199" si="302">AM199*AN199</f>
        <v>0</v>
      </c>
      <c r="AP199" s="461" t="str">
        <f t="shared" si="217"/>
        <v/>
      </c>
      <c r="AQ199" s="238"/>
      <c r="AR199" s="239"/>
      <c r="AS199" s="211">
        <f t="shared" ref="AS199" si="303">AQ199*AR199</f>
        <v>0</v>
      </c>
      <c r="AT199" s="240">
        <f t="shared" si="291"/>
        <v>0</v>
      </c>
      <c r="AU199" s="241">
        <f t="shared" si="292"/>
        <v>0</v>
      </c>
      <c r="AV199" s="211">
        <f t="shared" si="293"/>
        <v>0</v>
      </c>
      <c r="AW199" s="461" t="str">
        <f t="shared" si="219"/>
        <v/>
      </c>
      <c r="AY199" s="238"/>
      <c r="AZ199" s="239"/>
      <c r="BA199" s="211">
        <f t="shared" ref="BA199:BA213" si="304">AY199*AZ199</f>
        <v>0</v>
      </c>
    </row>
    <row r="200" spans="1:53" ht="12.75" customHeight="1" outlineLevel="2" x14ac:dyDescent="0.3">
      <c r="A200" s="209" t="s">
        <v>284</v>
      </c>
      <c r="B200" s="207">
        <v>2</v>
      </c>
      <c r="C200" s="207"/>
      <c r="D200" s="208"/>
      <c r="E200" s="210"/>
      <c r="F200" s="766" t="s">
        <v>440</v>
      </c>
      <c r="G200" s="235"/>
      <c r="H200" s="528"/>
      <c r="I200" s="237"/>
      <c r="J200" s="238"/>
      <c r="K200" s="239"/>
      <c r="L200" s="211">
        <f t="shared" si="294"/>
        <v>0</v>
      </c>
      <c r="M200" s="238"/>
      <c r="N200" s="239"/>
      <c r="O200" s="422">
        <f t="shared" si="295"/>
        <v>0</v>
      </c>
      <c r="P200" s="238"/>
      <c r="Q200" s="239"/>
      <c r="R200" s="422">
        <f t="shared" si="296"/>
        <v>0</v>
      </c>
      <c r="S200" s="238"/>
      <c r="T200" s="239"/>
      <c r="U200" s="422">
        <f t="shared" si="297"/>
        <v>0</v>
      </c>
      <c r="V200" s="238"/>
      <c r="W200" s="239"/>
      <c r="X200" s="422">
        <f t="shared" si="298"/>
        <v>0</v>
      </c>
      <c r="Y200" s="211">
        <f t="shared" si="299"/>
        <v>0</v>
      </c>
      <c r="Z200" s="461" t="str">
        <f t="shared" si="210"/>
        <v/>
      </c>
      <c r="AA200" s="238"/>
      <c r="AB200" s="239"/>
      <c r="AC200" s="211">
        <f t="shared" ref="AC200" si="305">AA200*AB200</f>
        <v>0</v>
      </c>
      <c r="AD200" s="461" t="str">
        <f t="shared" si="212"/>
        <v/>
      </c>
      <c r="AE200" s="238"/>
      <c r="AF200" s="239"/>
      <c r="AG200" s="211">
        <f t="shared" si="290"/>
        <v>0</v>
      </c>
      <c r="AH200" s="461" t="str">
        <f t="shared" si="213"/>
        <v/>
      </c>
      <c r="AI200" s="238"/>
      <c r="AJ200" s="239"/>
      <c r="AK200" s="211">
        <f t="shared" ref="AK200" si="306">AI200*AJ200</f>
        <v>0</v>
      </c>
      <c r="AL200" s="461" t="str">
        <f t="shared" si="215"/>
        <v/>
      </c>
      <c r="AM200" s="238"/>
      <c r="AN200" s="239"/>
      <c r="AO200" s="211">
        <f t="shared" ref="AO200" si="307">AM200*AN200</f>
        <v>0</v>
      </c>
      <c r="AP200" s="461" t="str">
        <f t="shared" si="217"/>
        <v/>
      </c>
      <c r="AQ200" s="238"/>
      <c r="AR200" s="239"/>
      <c r="AS200" s="211">
        <f t="shared" ref="AS200" si="308">AQ200*AR200</f>
        <v>0</v>
      </c>
      <c r="AT200" s="240">
        <f t="shared" si="291"/>
        <v>0</v>
      </c>
      <c r="AU200" s="241">
        <f t="shared" si="292"/>
        <v>0</v>
      </c>
      <c r="AV200" s="211">
        <f t="shared" ref="AV200" si="309">AG200+AO200+AS200</f>
        <v>0</v>
      </c>
      <c r="AW200" s="461" t="str">
        <f t="shared" si="219"/>
        <v/>
      </c>
      <c r="AY200" s="238"/>
      <c r="AZ200" s="239"/>
      <c r="BA200" s="211">
        <f t="shared" si="304"/>
        <v>0</v>
      </c>
    </row>
    <row r="201" spans="1:53" ht="13" outlineLevel="2" x14ac:dyDescent="0.3">
      <c r="A201" s="209" t="s">
        <v>284</v>
      </c>
      <c r="B201" s="207">
        <v>2</v>
      </c>
      <c r="C201" s="207"/>
      <c r="D201" s="208"/>
      <c r="E201" s="210"/>
      <c r="F201" s="766" t="s">
        <v>441</v>
      </c>
      <c r="G201" s="235"/>
      <c r="H201" s="528"/>
      <c r="I201" s="237"/>
      <c r="J201" s="238"/>
      <c r="K201" s="239"/>
      <c r="L201" s="211">
        <f t="shared" si="294"/>
        <v>0</v>
      </c>
      <c r="M201" s="238"/>
      <c r="N201" s="239"/>
      <c r="O201" s="422">
        <f t="shared" si="295"/>
        <v>0</v>
      </c>
      <c r="P201" s="238"/>
      <c r="Q201" s="239"/>
      <c r="R201" s="422">
        <f t="shared" si="296"/>
        <v>0</v>
      </c>
      <c r="S201" s="238"/>
      <c r="T201" s="239"/>
      <c r="U201" s="422">
        <f t="shared" si="297"/>
        <v>0</v>
      </c>
      <c r="V201" s="238"/>
      <c r="W201" s="239"/>
      <c r="X201" s="422">
        <f t="shared" si="298"/>
        <v>0</v>
      </c>
      <c r="Y201" s="211">
        <f t="shared" si="299"/>
        <v>0</v>
      </c>
      <c r="Z201" s="461" t="str">
        <f t="shared" si="210"/>
        <v/>
      </c>
      <c r="AA201" s="238"/>
      <c r="AB201" s="239"/>
      <c r="AC201" s="211">
        <f t="shared" ref="AC201:AC213" si="310">AA201*AB201</f>
        <v>0</v>
      </c>
      <c r="AD201" s="461" t="str">
        <f t="shared" si="212"/>
        <v/>
      </c>
      <c r="AE201" s="238"/>
      <c r="AF201" s="239"/>
      <c r="AG201" s="211">
        <f t="shared" si="290"/>
        <v>0</v>
      </c>
      <c r="AH201" s="461" t="str">
        <f t="shared" si="213"/>
        <v/>
      </c>
      <c r="AI201" s="238"/>
      <c r="AJ201" s="239"/>
      <c r="AK201" s="211">
        <f t="shared" ref="AK201:AK213" si="311">AI201*AJ201</f>
        <v>0</v>
      </c>
      <c r="AL201" s="461" t="str">
        <f t="shared" si="215"/>
        <v/>
      </c>
      <c r="AM201" s="238"/>
      <c r="AN201" s="239"/>
      <c r="AO201" s="211">
        <f t="shared" ref="AO201:AO213" si="312">AM201*AN201</f>
        <v>0</v>
      </c>
      <c r="AP201" s="461" t="str">
        <f t="shared" si="217"/>
        <v/>
      </c>
      <c r="AQ201" s="238"/>
      <c r="AR201" s="239"/>
      <c r="AS201" s="211">
        <f t="shared" ref="AS201:AS213" si="313">AQ201*AR201</f>
        <v>0</v>
      </c>
      <c r="AT201" s="240">
        <f t="shared" si="291"/>
        <v>0</v>
      </c>
      <c r="AU201" s="241">
        <f t="shared" si="292"/>
        <v>0</v>
      </c>
      <c r="AV201" s="211">
        <f t="shared" ref="AV201:AV213" si="314">AG201+AO201+AS201</f>
        <v>0</v>
      </c>
      <c r="AW201" s="461" t="str">
        <f t="shared" si="219"/>
        <v/>
      </c>
      <c r="AY201" s="238"/>
      <c r="AZ201" s="239"/>
      <c r="BA201" s="211">
        <f t="shared" si="304"/>
        <v>0</v>
      </c>
    </row>
    <row r="202" spans="1:53" ht="13" outlineLevel="2" x14ac:dyDescent="0.3">
      <c r="A202" s="209" t="s">
        <v>284</v>
      </c>
      <c r="B202" s="207">
        <v>2</v>
      </c>
      <c r="C202" s="207"/>
      <c r="D202" s="208"/>
      <c r="E202" s="210"/>
      <c r="F202" s="766" t="s">
        <v>442</v>
      </c>
      <c r="G202" s="235"/>
      <c r="H202" s="528"/>
      <c r="I202" s="237"/>
      <c r="J202" s="238"/>
      <c r="K202" s="239"/>
      <c r="L202" s="211">
        <f t="shared" si="294"/>
        <v>0</v>
      </c>
      <c r="M202" s="238"/>
      <c r="N202" s="239"/>
      <c r="O202" s="422">
        <f t="shared" si="295"/>
        <v>0</v>
      </c>
      <c r="P202" s="238"/>
      <c r="Q202" s="239"/>
      <c r="R202" s="422">
        <f t="shared" si="296"/>
        <v>0</v>
      </c>
      <c r="S202" s="238"/>
      <c r="T202" s="239"/>
      <c r="U202" s="422">
        <f t="shared" si="297"/>
        <v>0</v>
      </c>
      <c r="V202" s="238"/>
      <c r="W202" s="239"/>
      <c r="X202" s="422">
        <f t="shared" si="298"/>
        <v>0</v>
      </c>
      <c r="Y202" s="211">
        <f t="shared" si="299"/>
        <v>0</v>
      </c>
      <c r="Z202" s="461" t="str">
        <f t="shared" si="210"/>
        <v/>
      </c>
      <c r="AA202" s="238"/>
      <c r="AB202" s="239"/>
      <c r="AC202" s="211">
        <f t="shared" si="310"/>
        <v>0</v>
      </c>
      <c r="AD202" s="461" t="str">
        <f t="shared" si="212"/>
        <v/>
      </c>
      <c r="AE202" s="238"/>
      <c r="AF202" s="239"/>
      <c r="AG202" s="211">
        <f t="shared" si="290"/>
        <v>0</v>
      </c>
      <c r="AH202" s="461" t="str">
        <f t="shared" si="213"/>
        <v/>
      </c>
      <c r="AI202" s="238"/>
      <c r="AJ202" s="239"/>
      <c r="AK202" s="211">
        <f t="shared" si="311"/>
        <v>0</v>
      </c>
      <c r="AL202" s="461" t="str">
        <f t="shared" si="215"/>
        <v/>
      </c>
      <c r="AM202" s="238"/>
      <c r="AN202" s="239"/>
      <c r="AO202" s="211">
        <f t="shared" si="312"/>
        <v>0</v>
      </c>
      <c r="AP202" s="461" t="str">
        <f t="shared" si="217"/>
        <v/>
      </c>
      <c r="AQ202" s="238"/>
      <c r="AR202" s="239"/>
      <c r="AS202" s="211">
        <f t="shared" si="313"/>
        <v>0</v>
      </c>
      <c r="AT202" s="240">
        <f t="shared" si="291"/>
        <v>0</v>
      </c>
      <c r="AU202" s="241">
        <f t="shared" si="292"/>
        <v>0</v>
      </c>
      <c r="AV202" s="211">
        <f t="shared" si="314"/>
        <v>0</v>
      </c>
      <c r="AW202" s="461" t="str">
        <f t="shared" si="219"/>
        <v/>
      </c>
      <c r="AY202" s="238"/>
      <c r="AZ202" s="239"/>
      <c r="BA202" s="211">
        <f t="shared" si="304"/>
        <v>0</v>
      </c>
    </row>
    <row r="203" spans="1:53" ht="13" outlineLevel="2" x14ac:dyDescent="0.3">
      <c r="A203" s="209" t="s">
        <v>289</v>
      </c>
      <c r="B203" s="207">
        <v>2</v>
      </c>
      <c r="C203" s="207"/>
      <c r="D203" s="208"/>
      <c r="E203" s="210"/>
      <c r="F203" s="766" t="s">
        <v>384</v>
      </c>
      <c r="G203" s="235"/>
      <c r="H203" s="528"/>
      <c r="I203" s="237"/>
      <c r="J203" s="238"/>
      <c r="K203" s="239"/>
      <c r="L203" s="211">
        <f t="shared" si="294"/>
        <v>0</v>
      </c>
      <c r="M203" s="238"/>
      <c r="N203" s="239"/>
      <c r="O203" s="422">
        <f t="shared" si="295"/>
        <v>0</v>
      </c>
      <c r="P203" s="238"/>
      <c r="Q203" s="239"/>
      <c r="R203" s="422">
        <f t="shared" si="296"/>
        <v>0</v>
      </c>
      <c r="S203" s="238"/>
      <c r="T203" s="239"/>
      <c r="U203" s="422">
        <f t="shared" si="297"/>
        <v>0</v>
      </c>
      <c r="V203" s="238"/>
      <c r="W203" s="239"/>
      <c r="X203" s="422">
        <f t="shared" si="298"/>
        <v>0</v>
      </c>
      <c r="Y203" s="211">
        <f t="shared" si="299"/>
        <v>0</v>
      </c>
      <c r="Z203" s="461" t="str">
        <f t="shared" si="210"/>
        <v/>
      </c>
      <c r="AA203" s="238"/>
      <c r="AB203" s="239"/>
      <c r="AC203" s="211">
        <f t="shared" si="310"/>
        <v>0</v>
      </c>
      <c r="AD203" s="461" t="str">
        <f t="shared" si="212"/>
        <v/>
      </c>
      <c r="AE203" s="238"/>
      <c r="AF203" s="239"/>
      <c r="AG203" s="211">
        <f t="shared" si="290"/>
        <v>0</v>
      </c>
      <c r="AH203" s="461" t="str">
        <f t="shared" si="213"/>
        <v/>
      </c>
      <c r="AI203" s="238"/>
      <c r="AJ203" s="239"/>
      <c r="AK203" s="211">
        <f t="shared" si="311"/>
        <v>0</v>
      </c>
      <c r="AL203" s="461" t="str">
        <f t="shared" si="215"/>
        <v/>
      </c>
      <c r="AM203" s="238"/>
      <c r="AN203" s="239"/>
      <c r="AO203" s="211">
        <f t="shared" si="312"/>
        <v>0</v>
      </c>
      <c r="AP203" s="461" t="str">
        <f t="shared" si="217"/>
        <v/>
      </c>
      <c r="AQ203" s="238"/>
      <c r="AR203" s="239"/>
      <c r="AS203" s="211">
        <f t="shared" si="313"/>
        <v>0</v>
      </c>
      <c r="AT203" s="240">
        <f t="shared" si="291"/>
        <v>0</v>
      </c>
      <c r="AU203" s="241">
        <f t="shared" si="292"/>
        <v>0</v>
      </c>
      <c r="AV203" s="211">
        <f t="shared" si="314"/>
        <v>0</v>
      </c>
      <c r="AW203" s="461" t="str">
        <f t="shared" si="219"/>
        <v/>
      </c>
      <c r="AY203" s="238"/>
      <c r="AZ203" s="239"/>
      <c r="BA203" s="211">
        <f t="shared" si="304"/>
        <v>0</v>
      </c>
    </row>
    <row r="204" spans="1:53" ht="13" outlineLevel="2" x14ac:dyDescent="0.3">
      <c r="A204" s="209" t="s">
        <v>289</v>
      </c>
      <c r="B204" s="207">
        <v>2</v>
      </c>
      <c r="C204" s="207"/>
      <c r="D204" s="208"/>
      <c r="E204" s="210"/>
      <c r="F204" s="766" t="s">
        <v>443</v>
      </c>
      <c r="G204" s="235"/>
      <c r="H204" s="528"/>
      <c r="I204" s="327"/>
      <c r="J204" s="238"/>
      <c r="K204" s="239"/>
      <c r="L204" s="211">
        <f t="shared" si="294"/>
        <v>0</v>
      </c>
      <c r="M204" s="238"/>
      <c r="N204" s="239"/>
      <c r="O204" s="422">
        <f t="shared" si="295"/>
        <v>0</v>
      </c>
      <c r="P204" s="238"/>
      <c r="Q204" s="239"/>
      <c r="R204" s="422">
        <f t="shared" si="296"/>
        <v>0</v>
      </c>
      <c r="S204" s="238"/>
      <c r="T204" s="239"/>
      <c r="U204" s="422">
        <f t="shared" si="297"/>
        <v>0</v>
      </c>
      <c r="V204" s="238"/>
      <c r="W204" s="239"/>
      <c r="X204" s="422">
        <f t="shared" si="298"/>
        <v>0</v>
      </c>
      <c r="Y204" s="211">
        <f t="shared" si="299"/>
        <v>0</v>
      </c>
      <c r="Z204" s="461" t="str">
        <f t="shared" si="210"/>
        <v/>
      </c>
      <c r="AA204" s="238"/>
      <c r="AB204" s="239"/>
      <c r="AC204" s="211">
        <f t="shared" si="310"/>
        <v>0</v>
      </c>
      <c r="AD204" s="461" t="str">
        <f t="shared" si="212"/>
        <v/>
      </c>
      <c r="AE204" s="238"/>
      <c r="AF204" s="239"/>
      <c r="AG204" s="211">
        <f t="shared" si="290"/>
        <v>0</v>
      </c>
      <c r="AH204" s="461" t="str">
        <f t="shared" si="213"/>
        <v/>
      </c>
      <c r="AI204" s="238"/>
      <c r="AJ204" s="239"/>
      <c r="AK204" s="211">
        <f t="shared" si="311"/>
        <v>0</v>
      </c>
      <c r="AL204" s="461" t="str">
        <f t="shared" si="215"/>
        <v/>
      </c>
      <c r="AM204" s="238"/>
      <c r="AN204" s="239"/>
      <c r="AO204" s="211">
        <f t="shared" si="312"/>
        <v>0</v>
      </c>
      <c r="AP204" s="461" t="str">
        <f t="shared" si="217"/>
        <v/>
      </c>
      <c r="AQ204" s="238"/>
      <c r="AR204" s="239"/>
      <c r="AS204" s="211">
        <f t="shared" si="313"/>
        <v>0</v>
      </c>
      <c r="AT204" s="240">
        <f t="shared" si="291"/>
        <v>0</v>
      </c>
      <c r="AU204" s="241">
        <f t="shared" si="292"/>
        <v>0</v>
      </c>
      <c r="AV204" s="211">
        <f t="shared" si="314"/>
        <v>0</v>
      </c>
      <c r="AW204" s="461" t="str">
        <f t="shared" si="219"/>
        <v/>
      </c>
      <c r="AY204" s="238"/>
      <c r="AZ204" s="239"/>
      <c r="BA204" s="211">
        <f t="shared" si="304"/>
        <v>0</v>
      </c>
    </row>
    <row r="205" spans="1:53" ht="13" outlineLevel="2" x14ac:dyDescent="0.3">
      <c r="A205" s="209" t="s">
        <v>289</v>
      </c>
      <c r="B205" s="207">
        <v>2</v>
      </c>
      <c r="C205" s="207"/>
      <c r="D205" s="208"/>
      <c r="E205" s="210"/>
      <c r="F205" s="766" t="s">
        <v>444</v>
      </c>
      <c r="G205" s="235"/>
      <c r="H205" s="528"/>
      <c r="I205" s="237"/>
      <c r="J205" s="238"/>
      <c r="K205" s="239"/>
      <c r="L205" s="211">
        <f t="shared" si="294"/>
        <v>0</v>
      </c>
      <c r="M205" s="238"/>
      <c r="N205" s="239"/>
      <c r="O205" s="422">
        <f t="shared" si="295"/>
        <v>0</v>
      </c>
      <c r="P205" s="238"/>
      <c r="Q205" s="239"/>
      <c r="R205" s="422">
        <f t="shared" si="296"/>
        <v>0</v>
      </c>
      <c r="S205" s="238"/>
      <c r="T205" s="239"/>
      <c r="U205" s="422">
        <f t="shared" si="297"/>
        <v>0</v>
      </c>
      <c r="V205" s="238"/>
      <c r="W205" s="239"/>
      <c r="X205" s="422">
        <f t="shared" si="298"/>
        <v>0</v>
      </c>
      <c r="Y205" s="211">
        <f t="shared" si="299"/>
        <v>0</v>
      </c>
      <c r="Z205" s="461" t="str">
        <f t="shared" si="210"/>
        <v/>
      </c>
      <c r="AA205" s="238"/>
      <c r="AB205" s="239"/>
      <c r="AC205" s="211">
        <f t="shared" si="310"/>
        <v>0</v>
      </c>
      <c r="AD205" s="461" t="str">
        <f t="shared" si="212"/>
        <v/>
      </c>
      <c r="AE205" s="238"/>
      <c r="AF205" s="239"/>
      <c r="AG205" s="211">
        <f t="shared" si="290"/>
        <v>0</v>
      </c>
      <c r="AH205" s="461" t="str">
        <f t="shared" si="213"/>
        <v/>
      </c>
      <c r="AI205" s="238"/>
      <c r="AJ205" s="239"/>
      <c r="AK205" s="211">
        <f t="shared" si="311"/>
        <v>0</v>
      </c>
      <c r="AL205" s="461" t="str">
        <f t="shared" si="215"/>
        <v/>
      </c>
      <c r="AM205" s="238"/>
      <c r="AN205" s="239"/>
      <c r="AO205" s="211">
        <f t="shared" si="312"/>
        <v>0</v>
      </c>
      <c r="AP205" s="461" t="str">
        <f t="shared" si="217"/>
        <v/>
      </c>
      <c r="AQ205" s="238"/>
      <c r="AR205" s="239"/>
      <c r="AS205" s="211">
        <f t="shared" si="313"/>
        <v>0</v>
      </c>
      <c r="AT205" s="240">
        <f t="shared" si="291"/>
        <v>0</v>
      </c>
      <c r="AU205" s="241">
        <f t="shared" si="292"/>
        <v>0</v>
      </c>
      <c r="AV205" s="211">
        <f t="shared" si="314"/>
        <v>0</v>
      </c>
      <c r="AW205" s="461" t="str">
        <f t="shared" si="219"/>
        <v/>
      </c>
      <c r="AY205" s="238"/>
      <c r="AZ205" s="239"/>
      <c r="BA205" s="211">
        <f t="shared" si="304"/>
        <v>0</v>
      </c>
    </row>
    <row r="206" spans="1:53" ht="13" outlineLevel="2" x14ac:dyDescent="0.3">
      <c r="A206" s="209" t="s">
        <v>289</v>
      </c>
      <c r="B206" s="207">
        <v>2</v>
      </c>
      <c r="C206" s="207"/>
      <c r="D206" s="208"/>
      <c r="E206" s="210"/>
      <c r="F206" s="235" t="s">
        <v>445</v>
      </c>
      <c r="G206" s="235"/>
      <c r="H206" s="528"/>
      <c r="I206" s="237"/>
      <c r="J206" s="238"/>
      <c r="K206" s="239"/>
      <c r="L206" s="211">
        <f t="shared" si="294"/>
        <v>0</v>
      </c>
      <c r="M206" s="238"/>
      <c r="N206" s="239"/>
      <c r="O206" s="422">
        <f t="shared" si="295"/>
        <v>0</v>
      </c>
      <c r="P206" s="238"/>
      <c r="Q206" s="239"/>
      <c r="R206" s="422">
        <f t="shared" si="296"/>
        <v>0</v>
      </c>
      <c r="S206" s="238"/>
      <c r="T206" s="239"/>
      <c r="U206" s="422">
        <f t="shared" si="297"/>
        <v>0</v>
      </c>
      <c r="V206" s="238"/>
      <c r="W206" s="239"/>
      <c r="X206" s="422">
        <f t="shared" si="298"/>
        <v>0</v>
      </c>
      <c r="Y206" s="211">
        <f t="shared" si="299"/>
        <v>0</v>
      </c>
      <c r="Z206" s="461" t="str">
        <f t="shared" si="210"/>
        <v/>
      </c>
      <c r="AA206" s="238"/>
      <c r="AB206" s="239"/>
      <c r="AC206" s="211">
        <f t="shared" si="310"/>
        <v>0</v>
      </c>
      <c r="AD206" s="461" t="str">
        <f t="shared" si="212"/>
        <v/>
      </c>
      <c r="AE206" s="238"/>
      <c r="AF206" s="239"/>
      <c r="AG206" s="211">
        <f t="shared" si="290"/>
        <v>0</v>
      </c>
      <c r="AH206" s="461" t="str">
        <f t="shared" si="213"/>
        <v/>
      </c>
      <c r="AI206" s="238"/>
      <c r="AJ206" s="239"/>
      <c r="AK206" s="211">
        <f t="shared" si="311"/>
        <v>0</v>
      </c>
      <c r="AL206" s="461" t="str">
        <f t="shared" si="215"/>
        <v/>
      </c>
      <c r="AM206" s="238"/>
      <c r="AN206" s="239"/>
      <c r="AO206" s="211">
        <f t="shared" si="312"/>
        <v>0</v>
      </c>
      <c r="AP206" s="461" t="str">
        <f t="shared" si="217"/>
        <v/>
      </c>
      <c r="AQ206" s="238"/>
      <c r="AR206" s="239"/>
      <c r="AS206" s="211">
        <f t="shared" si="313"/>
        <v>0</v>
      </c>
      <c r="AT206" s="240">
        <f t="shared" si="291"/>
        <v>0</v>
      </c>
      <c r="AU206" s="241">
        <f t="shared" si="292"/>
        <v>0</v>
      </c>
      <c r="AV206" s="211">
        <f t="shared" si="314"/>
        <v>0</v>
      </c>
      <c r="AW206" s="461" t="str">
        <f t="shared" si="219"/>
        <v/>
      </c>
      <c r="AY206" s="238"/>
      <c r="AZ206" s="239"/>
      <c r="BA206" s="211">
        <f t="shared" si="304"/>
        <v>0</v>
      </c>
    </row>
    <row r="207" spans="1:53" ht="13" outlineLevel="2" x14ac:dyDescent="0.3">
      <c r="A207" s="209" t="s">
        <v>289</v>
      </c>
      <c r="B207" s="207">
        <v>2</v>
      </c>
      <c r="C207" s="207"/>
      <c r="D207" s="208"/>
      <c r="E207" s="210"/>
      <c r="F207" s="235" t="s">
        <v>445</v>
      </c>
      <c r="G207" s="235"/>
      <c r="H207" s="528"/>
      <c r="I207" s="237"/>
      <c r="J207" s="238"/>
      <c r="K207" s="239"/>
      <c r="L207" s="211">
        <f t="shared" si="294"/>
        <v>0</v>
      </c>
      <c r="M207" s="238"/>
      <c r="N207" s="239"/>
      <c r="O207" s="422">
        <f t="shared" si="295"/>
        <v>0</v>
      </c>
      <c r="P207" s="238"/>
      <c r="Q207" s="239"/>
      <c r="R207" s="422">
        <f t="shared" si="296"/>
        <v>0</v>
      </c>
      <c r="S207" s="238"/>
      <c r="T207" s="239"/>
      <c r="U207" s="422">
        <f t="shared" si="297"/>
        <v>0</v>
      </c>
      <c r="V207" s="238"/>
      <c r="W207" s="239"/>
      <c r="X207" s="422">
        <f t="shared" si="298"/>
        <v>0</v>
      </c>
      <c r="Y207" s="211">
        <f t="shared" si="299"/>
        <v>0</v>
      </c>
      <c r="Z207" s="461" t="str">
        <f t="shared" si="210"/>
        <v/>
      </c>
      <c r="AA207" s="238"/>
      <c r="AB207" s="239"/>
      <c r="AC207" s="211">
        <f t="shared" si="310"/>
        <v>0</v>
      </c>
      <c r="AD207" s="461" t="str">
        <f t="shared" si="212"/>
        <v/>
      </c>
      <c r="AE207" s="238"/>
      <c r="AF207" s="239"/>
      <c r="AG207" s="211">
        <f t="shared" si="290"/>
        <v>0</v>
      </c>
      <c r="AH207" s="461" t="str">
        <f t="shared" si="213"/>
        <v/>
      </c>
      <c r="AI207" s="238"/>
      <c r="AJ207" s="239"/>
      <c r="AK207" s="211">
        <f t="shared" si="311"/>
        <v>0</v>
      </c>
      <c r="AL207" s="461" t="str">
        <f t="shared" si="215"/>
        <v/>
      </c>
      <c r="AM207" s="238"/>
      <c r="AN207" s="239"/>
      <c r="AO207" s="211">
        <f t="shared" si="312"/>
        <v>0</v>
      </c>
      <c r="AP207" s="461" t="str">
        <f t="shared" si="217"/>
        <v/>
      </c>
      <c r="AQ207" s="238"/>
      <c r="AR207" s="239"/>
      <c r="AS207" s="211">
        <f t="shared" si="313"/>
        <v>0</v>
      </c>
      <c r="AT207" s="240">
        <f t="shared" si="291"/>
        <v>0</v>
      </c>
      <c r="AU207" s="241">
        <f t="shared" si="292"/>
        <v>0</v>
      </c>
      <c r="AV207" s="211">
        <f t="shared" si="314"/>
        <v>0</v>
      </c>
      <c r="AW207" s="461" t="str">
        <f t="shared" si="219"/>
        <v/>
      </c>
      <c r="AY207" s="238"/>
      <c r="AZ207" s="239"/>
      <c r="BA207" s="211">
        <f t="shared" si="304"/>
        <v>0</v>
      </c>
    </row>
    <row r="208" spans="1:53" ht="13" outlineLevel="2" x14ac:dyDescent="0.3">
      <c r="A208" s="209" t="s">
        <v>289</v>
      </c>
      <c r="B208" s="207">
        <v>2</v>
      </c>
      <c r="C208" s="207"/>
      <c r="D208" s="208"/>
      <c r="E208" s="210"/>
      <c r="F208" s="235" t="s">
        <v>445</v>
      </c>
      <c r="G208" s="235"/>
      <c r="H208" s="528"/>
      <c r="I208" s="237"/>
      <c r="J208" s="238"/>
      <c r="K208" s="239"/>
      <c r="L208" s="211">
        <f t="shared" si="294"/>
        <v>0</v>
      </c>
      <c r="M208" s="238"/>
      <c r="N208" s="239"/>
      <c r="O208" s="422">
        <f t="shared" si="295"/>
        <v>0</v>
      </c>
      <c r="P208" s="238"/>
      <c r="Q208" s="239"/>
      <c r="R208" s="422">
        <f t="shared" si="296"/>
        <v>0</v>
      </c>
      <c r="S208" s="238"/>
      <c r="T208" s="239"/>
      <c r="U208" s="422">
        <f t="shared" si="297"/>
        <v>0</v>
      </c>
      <c r="V208" s="238"/>
      <c r="W208" s="239"/>
      <c r="X208" s="422">
        <f t="shared" si="298"/>
        <v>0</v>
      </c>
      <c r="Y208" s="211">
        <f t="shared" si="299"/>
        <v>0</v>
      </c>
      <c r="Z208" s="461" t="str">
        <f t="shared" si="210"/>
        <v/>
      </c>
      <c r="AA208" s="238"/>
      <c r="AB208" s="239"/>
      <c r="AC208" s="211">
        <f t="shared" si="310"/>
        <v>0</v>
      </c>
      <c r="AD208" s="461" t="str">
        <f t="shared" si="212"/>
        <v/>
      </c>
      <c r="AE208" s="238"/>
      <c r="AF208" s="239"/>
      <c r="AG208" s="211">
        <f t="shared" si="290"/>
        <v>0</v>
      </c>
      <c r="AH208" s="461" t="str">
        <f t="shared" si="213"/>
        <v/>
      </c>
      <c r="AI208" s="238"/>
      <c r="AJ208" s="239"/>
      <c r="AK208" s="211">
        <f t="shared" si="311"/>
        <v>0</v>
      </c>
      <c r="AL208" s="461" t="str">
        <f t="shared" si="215"/>
        <v/>
      </c>
      <c r="AM208" s="238"/>
      <c r="AN208" s="239"/>
      <c r="AO208" s="211">
        <f t="shared" si="312"/>
        <v>0</v>
      </c>
      <c r="AP208" s="461" t="str">
        <f t="shared" si="217"/>
        <v/>
      </c>
      <c r="AQ208" s="238"/>
      <c r="AR208" s="239"/>
      <c r="AS208" s="211">
        <f t="shared" si="313"/>
        <v>0</v>
      </c>
      <c r="AT208" s="240">
        <f t="shared" si="291"/>
        <v>0</v>
      </c>
      <c r="AU208" s="241">
        <f t="shared" si="292"/>
        <v>0</v>
      </c>
      <c r="AV208" s="211">
        <f t="shared" si="314"/>
        <v>0</v>
      </c>
      <c r="AW208" s="461" t="str">
        <f t="shared" si="219"/>
        <v/>
      </c>
      <c r="AY208" s="238"/>
      <c r="AZ208" s="239"/>
      <c r="BA208" s="211">
        <f t="shared" si="304"/>
        <v>0</v>
      </c>
    </row>
    <row r="209" spans="1:53" ht="13" outlineLevel="2" x14ac:dyDescent="0.3">
      <c r="A209" s="209" t="s">
        <v>289</v>
      </c>
      <c r="B209" s="207">
        <v>2</v>
      </c>
      <c r="C209" s="207"/>
      <c r="D209" s="208"/>
      <c r="E209" s="210"/>
      <c r="F209" s="235" t="s">
        <v>445</v>
      </c>
      <c r="G209" s="235"/>
      <c r="H209" s="528"/>
      <c r="I209" s="237"/>
      <c r="J209" s="238"/>
      <c r="K209" s="239"/>
      <c r="L209" s="211">
        <f t="shared" si="294"/>
        <v>0</v>
      </c>
      <c r="M209" s="238"/>
      <c r="N209" s="239"/>
      <c r="O209" s="422">
        <f t="shared" si="295"/>
        <v>0</v>
      </c>
      <c r="P209" s="238"/>
      <c r="Q209" s="239"/>
      <c r="R209" s="422">
        <f t="shared" si="296"/>
        <v>0</v>
      </c>
      <c r="S209" s="238"/>
      <c r="T209" s="239"/>
      <c r="U209" s="422">
        <f t="shared" si="297"/>
        <v>0</v>
      </c>
      <c r="V209" s="238"/>
      <c r="W209" s="239"/>
      <c r="X209" s="422">
        <f t="shared" si="298"/>
        <v>0</v>
      </c>
      <c r="Y209" s="211">
        <f t="shared" si="299"/>
        <v>0</v>
      </c>
      <c r="Z209" s="461" t="str">
        <f t="shared" ref="Z209:Z272" si="315">IFERROR(Y209/$Y$696,"")</f>
        <v/>
      </c>
      <c r="AA209" s="238"/>
      <c r="AB209" s="239"/>
      <c r="AC209" s="211">
        <f t="shared" si="310"/>
        <v>0</v>
      </c>
      <c r="AD209" s="461" t="str">
        <f t="shared" ref="AD209:AD272" si="316">IFERROR(AC209/$AC$696,"")</f>
        <v/>
      </c>
      <c r="AE209" s="238"/>
      <c r="AF209" s="239"/>
      <c r="AG209" s="211">
        <f t="shared" si="290"/>
        <v>0</v>
      </c>
      <c r="AH209" s="461" t="str">
        <f t="shared" ref="AH209:AH272" si="317">IFERROR(AG209/$AG$696,"")</f>
        <v/>
      </c>
      <c r="AI209" s="238"/>
      <c r="AJ209" s="239"/>
      <c r="AK209" s="211">
        <f t="shared" si="311"/>
        <v>0</v>
      </c>
      <c r="AL209" s="461" t="str">
        <f t="shared" ref="AL209:AL272" si="318">IFERROR(AK209/$AK$696,"")</f>
        <v/>
      </c>
      <c r="AM209" s="238"/>
      <c r="AN209" s="239"/>
      <c r="AO209" s="211">
        <f t="shared" si="312"/>
        <v>0</v>
      </c>
      <c r="AP209" s="461" t="str">
        <f t="shared" ref="AP209:AP272" si="319">IFERROR((AO209+AG209)/($AO$696+$AG$696),"")</f>
        <v/>
      </c>
      <c r="AQ209" s="238"/>
      <c r="AR209" s="239"/>
      <c r="AS209" s="211">
        <f t="shared" si="313"/>
        <v>0</v>
      </c>
      <c r="AT209" s="240">
        <f t="shared" si="291"/>
        <v>0</v>
      </c>
      <c r="AU209" s="241">
        <f t="shared" si="292"/>
        <v>0</v>
      </c>
      <c r="AV209" s="211">
        <f t="shared" si="314"/>
        <v>0</v>
      </c>
      <c r="AW209" s="461" t="str">
        <f t="shared" ref="AW209:AW272" si="320">IFERROR(AV209/$AV$696,"")</f>
        <v/>
      </c>
      <c r="AY209" s="238"/>
      <c r="AZ209" s="239"/>
      <c r="BA209" s="211">
        <f t="shared" si="304"/>
        <v>0</v>
      </c>
    </row>
    <row r="210" spans="1:53" ht="13" outlineLevel="2" x14ac:dyDescent="0.3">
      <c r="A210" s="209" t="s">
        <v>289</v>
      </c>
      <c r="B210" s="207">
        <v>2</v>
      </c>
      <c r="C210" s="207"/>
      <c r="D210" s="208"/>
      <c r="E210" s="210"/>
      <c r="F210" s="235" t="s">
        <v>445</v>
      </c>
      <c r="G210" s="235"/>
      <c r="H210" s="528"/>
      <c r="I210" s="237"/>
      <c r="J210" s="238"/>
      <c r="K210" s="239"/>
      <c r="L210" s="211">
        <f t="shared" si="294"/>
        <v>0</v>
      </c>
      <c r="M210" s="238"/>
      <c r="N210" s="239"/>
      <c r="O210" s="422">
        <f t="shared" si="295"/>
        <v>0</v>
      </c>
      <c r="P210" s="238"/>
      <c r="Q210" s="239"/>
      <c r="R210" s="422">
        <f t="shared" si="296"/>
        <v>0</v>
      </c>
      <c r="S210" s="238"/>
      <c r="T210" s="239"/>
      <c r="U210" s="422">
        <f t="shared" si="297"/>
        <v>0</v>
      </c>
      <c r="V210" s="238"/>
      <c r="W210" s="239"/>
      <c r="X210" s="422">
        <f t="shared" si="298"/>
        <v>0</v>
      </c>
      <c r="Y210" s="211">
        <f t="shared" si="299"/>
        <v>0</v>
      </c>
      <c r="Z210" s="461" t="str">
        <f t="shared" si="315"/>
        <v/>
      </c>
      <c r="AA210" s="238"/>
      <c r="AB210" s="239"/>
      <c r="AC210" s="211">
        <f t="shared" si="310"/>
        <v>0</v>
      </c>
      <c r="AD210" s="461" t="str">
        <f t="shared" si="316"/>
        <v/>
      </c>
      <c r="AE210" s="238"/>
      <c r="AF210" s="239"/>
      <c r="AG210" s="211">
        <f t="shared" si="290"/>
        <v>0</v>
      </c>
      <c r="AH210" s="461" t="str">
        <f t="shared" si="317"/>
        <v/>
      </c>
      <c r="AI210" s="238"/>
      <c r="AJ210" s="239"/>
      <c r="AK210" s="211">
        <f t="shared" si="311"/>
        <v>0</v>
      </c>
      <c r="AL210" s="461" t="str">
        <f t="shared" si="318"/>
        <v/>
      </c>
      <c r="AM210" s="238"/>
      <c r="AN210" s="239"/>
      <c r="AO210" s="211">
        <f t="shared" si="312"/>
        <v>0</v>
      </c>
      <c r="AP210" s="461" t="str">
        <f t="shared" si="319"/>
        <v/>
      </c>
      <c r="AQ210" s="238"/>
      <c r="AR210" s="239"/>
      <c r="AS210" s="211">
        <f t="shared" si="313"/>
        <v>0</v>
      </c>
      <c r="AT210" s="240">
        <f t="shared" si="291"/>
        <v>0</v>
      </c>
      <c r="AU210" s="241">
        <f t="shared" si="292"/>
        <v>0</v>
      </c>
      <c r="AV210" s="211">
        <f t="shared" si="314"/>
        <v>0</v>
      </c>
      <c r="AW210" s="461" t="str">
        <f t="shared" si="320"/>
        <v/>
      </c>
      <c r="AY210" s="238"/>
      <c r="AZ210" s="239"/>
      <c r="BA210" s="211">
        <f t="shared" si="304"/>
        <v>0</v>
      </c>
    </row>
    <row r="211" spans="1:53" ht="13" outlineLevel="2" x14ac:dyDescent="0.3">
      <c r="A211" s="209" t="s">
        <v>289</v>
      </c>
      <c r="B211" s="207">
        <v>2</v>
      </c>
      <c r="C211" s="207"/>
      <c r="D211" s="208"/>
      <c r="E211" s="210"/>
      <c r="F211" s="235" t="s">
        <v>445</v>
      </c>
      <c r="G211" s="235"/>
      <c r="H211" s="528"/>
      <c r="I211" s="237"/>
      <c r="J211" s="238"/>
      <c r="K211" s="239"/>
      <c r="L211" s="211">
        <f t="shared" si="294"/>
        <v>0</v>
      </c>
      <c r="M211" s="238"/>
      <c r="N211" s="239"/>
      <c r="O211" s="422">
        <f t="shared" si="295"/>
        <v>0</v>
      </c>
      <c r="P211" s="238"/>
      <c r="Q211" s="239"/>
      <c r="R211" s="422">
        <f t="shared" si="296"/>
        <v>0</v>
      </c>
      <c r="S211" s="238"/>
      <c r="T211" s="239"/>
      <c r="U211" s="422">
        <f t="shared" si="297"/>
        <v>0</v>
      </c>
      <c r="V211" s="238"/>
      <c r="W211" s="239"/>
      <c r="X211" s="422">
        <f t="shared" si="298"/>
        <v>0</v>
      </c>
      <c r="Y211" s="211">
        <f t="shared" si="299"/>
        <v>0</v>
      </c>
      <c r="Z211" s="461" t="str">
        <f t="shared" si="315"/>
        <v/>
      </c>
      <c r="AA211" s="238"/>
      <c r="AB211" s="239"/>
      <c r="AC211" s="211">
        <f t="shared" si="310"/>
        <v>0</v>
      </c>
      <c r="AD211" s="461" t="str">
        <f t="shared" si="316"/>
        <v/>
      </c>
      <c r="AE211" s="238"/>
      <c r="AF211" s="239"/>
      <c r="AG211" s="211">
        <f t="shared" si="290"/>
        <v>0</v>
      </c>
      <c r="AH211" s="461" t="str">
        <f t="shared" si="317"/>
        <v/>
      </c>
      <c r="AI211" s="238"/>
      <c r="AJ211" s="239"/>
      <c r="AK211" s="211">
        <f t="shared" si="311"/>
        <v>0</v>
      </c>
      <c r="AL211" s="461" t="str">
        <f t="shared" si="318"/>
        <v/>
      </c>
      <c r="AM211" s="238"/>
      <c r="AN211" s="239"/>
      <c r="AO211" s="211">
        <f t="shared" si="312"/>
        <v>0</v>
      </c>
      <c r="AP211" s="461" t="str">
        <f t="shared" si="319"/>
        <v/>
      </c>
      <c r="AQ211" s="238"/>
      <c r="AR211" s="239"/>
      <c r="AS211" s="211">
        <f t="shared" si="313"/>
        <v>0</v>
      </c>
      <c r="AT211" s="240">
        <f t="shared" si="291"/>
        <v>0</v>
      </c>
      <c r="AU211" s="241">
        <f t="shared" si="292"/>
        <v>0</v>
      </c>
      <c r="AV211" s="211">
        <f t="shared" si="314"/>
        <v>0</v>
      </c>
      <c r="AW211" s="461" t="str">
        <f t="shared" si="320"/>
        <v/>
      </c>
      <c r="AY211" s="238"/>
      <c r="AZ211" s="239"/>
      <c r="BA211" s="211">
        <f t="shared" si="304"/>
        <v>0</v>
      </c>
    </row>
    <row r="212" spans="1:53" ht="13" outlineLevel="2" x14ac:dyDescent="0.3">
      <c r="A212" s="209" t="s">
        <v>289</v>
      </c>
      <c r="B212" s="207">
        <v>2</v>
      </c>
      <c r="C212" s="207"/>
      <c r="D212" s="208"/>
      <c r="E212" s="210"/>
      <c r="F212" s="235" t="s">
        <v>445</v>
      </c>
      <c r="G212" s="235"/>
      <c r="H212" s="528"/>
      <c r="I212" s="237"/>
      <c r="J212" s="238"/>
      <c r="K212" s="239"/>
      <c r="L212" s="211">
        <f t="shared" si="294"/>
        <v>0</v>
      </c>
      <c r="M212" s="238"/>
      <c r="N212" s="239"/>
      <c r="O212" s="422">
        <f t="shared" si="295"/>
        <v>0</v>
      </c>
      <c r="P212" s="238"/>
      <c r="Q212" s="239"/>
      <c r="R212" s="422">
        <f t="shared" si="296"/>
        <v>0</v>
      </c>
      <c r="S212" s="238"/>
      <c r="T212" s="239"/>
      <c r="U212" s="422">
        <f t="shared" si="297"/>
        <v>0</v>
      </c>
      <c r="V212" s="238"/>
      <c r="W212" s="239"/>
      <c r="X212" s="422">
        <f t="shared" si="298"/>
        <v>0</v>
      </c>
      <c r="Y212" s="211">
        <f t="shared" si="299"/>
        <v>0</v>
      </c>
      <c r="Z212" s="461" t="str">
        <f t="shared" si="315"/>
        <v/>
      </c>
      <c r="AA212" s="238"/>
      <c r="AB212" s="239"/>
      <c r="AC212" s="211">
        <f t="shared" si="310"/>
        <v>0</v>
      </c>
      <c r="AD212" s="461" t="str">
        <f t="shared" si="316"/>
        <v/>
      </c>
      <c r="AE212" s="238"/>
      <c r="AF212" s="239"/>
      <c r="AG212" s="211">
        <f t="shared" si="290"/>
        <v>0</v>
      </c>
      <c r="AH212" s="461" t="str">
        <f t="shared" si="317"/>
        <v/>
      </c>
      <c r="AI212" s="238"/>
      <c r="AJ212" s="239"/>
      <c r="AK212" s="211">
        <f t="shared" si="311"/>
        <v>0</v>
      </c>
      <c r="AL212" s="461" t="str">
        <f t="shared" si="318"/>
        <v/>
      </c>
      <c r="AM212" s="238"/>
      <c r="AN212" s="239"/>
      <c r="AO212" s="211">
        <f t="shared" si="312"/>
        <v>0</v>
      </c>
      <c r="AP212" s="461" t="str">
        <f t="shared" si="319"/>
        <v/>
      </c>
      <c r="AQ212" s="238"/>
      <c r="AR212" s="239"/>
      <c r="AS212" s="211">
        <f t="shared" si="313"/>
        <v>0</v>
      </c>
      <c r="AT212" s="240">
        <f t="shared" si="291"/>
        <v>0</v>
      </c>
      <c r="AU212" s="241">
        <f t="shared" si="292"/>
        <v>0</v>
      </c>
      <c r="AV212" s="211">
        <f t="shared" si="314"/>
        <v>0</v>
      </c>
      <c r="AW212" s="461" t="str">
        <f t="shared" si="320"/>
        <v/>
      </c>
      <c r="AY212" s="238"/>
      <c r="AZ212" s="239"/>
      <c r="BA212" s="211">
        <f t="shared" si="304"/>
        <v>0</v>
      </c>
    </row>
    <row r="213" spans="1:53" ht="13" outlineLevel="2" x14ac:dyDescent="0.3">
      <c r="A213" s="209" t="s">
        <v>289</v>
      </c>
      <c r="B213" s="207">
        <v>2</v>
      </c>
      <c r="C213" s="207"/>
      <c r="D213" s="208"/>
      <c r="E213" s="210"/>
      <c r="F213" s="235" t="s">
        <v>445</v>
      </c>
      <c r="G213" s="235"/>
      <c r="H213" s="528"/>
      <c r="I213" s="237"/>
      <c r="J213" s="238"/>
      <c r="K213" s="239"/>
      <c r="L213" s="211">
        <f t="shared" si="294"/>
        <v>0</v>
      </c>
      <c r="M213" s="238"/>
      <c r="N213" s="239"/>
      <c r="O213" s="422">
        <f t="shared" si="295"/>
        <v>0</v>
      </c>
      <c r="P213" s="238"/>
      <c r="Q213" s="239"/>
      <c r="R213" s="422">
        <f t="shared" si="296"/>
        <v>0</v>
      </c>
      <c r="S213" s="238"/>
      <c r="T213" s="239"/>
      <c r="U213" s="422">
        <f t="shared" si="297"/>
        <v>0</v>
      </c>
      <c r="V213" s="238"/>
      <c r="W213" s="239"/>
      <c r="X213" s="422">
        <f t="shared" si="298"/>
        <v>0</v>
      </c>
      <c r="Y213" s="211">
        <f t="shared" si="299"/>
        <v>0</v>
      </c>
      <c r="Z213" s="461" t="str">
        <f t="shared" si="315"/>
        <v/>
      </c>
      <c r="AA213" s="238"/>
      <c r="AB213" s="239"/>
      <c r="AC213" s="211">
        <f t="shared" si="310"/>
        <v>0</v>
      </c>
      <c r="AD213" s="461" t="str">
        <f t="shared" si="316"/>
        <v/>
      </c>
      <c r="AE213" s="238"/>
      <c r="AF213" s="239"/>
      <c r="AG213" s="211">
        <f t="shared" si="290"/>
        <v>0</v>
      </c>
      <c r="AH213" s="461" t="str">
        <f t="shared" si="317"/>
        <v/>
      </c>
      <c r="AI213" s="238"/>
      <c r="AJ213" s="239"/>
      <c r="AK213" s="211">
        <f t="shared" si="311"/>
        <v>0</v>
      </c>
      <c r="AL213" s="461" t="str">
        <f t="shared" si="318"/>
        <v/>
      </c>
      <c r="AM213" s="238"/>
      <c r="AN213" s="239"/>
      <c r="AO213" s="211">
        <f t="shared" si="312"/>
        <v>0</v>
      </c>
      <c r="AP213" s="461" t="str">
        <f t="shared" si="319"/>
        <v/>
      </c>
      <c r="AQ213" s="238"/>
      <c r="AR213" s="239"/>
      <c r="AS213" s="211">
        <f t="shared" si="313"/>
        <v>0</v>
      </c>
      <c r="AT213" s="240">
        <f t="shared" si="291"/>
        <v>0</v>
      </c>
      <c r="AU213" s="241">
        <f t="shared" si="292"/>
        <v>0</v>
      </c>
      <c r="AV213" s="211">
        <f t="shared" si="314"/>
        <v>0</v>
      </c>
      <c r="AW213" s="461" t="str">
        <f t="shared" si="320"/>
        <v/>
      </c>
      <c r="AY213" s="238"/>
      <c r="AZ213" s="239"/>
      <c r="BA213" s="211">
        <f t="shared" si="304"/>
        <v>0</v>
      </c>
    </row>
    <row r="214" spans="1:53" ht="13" outlineLevel="1" x14ac:dyDescent="0.3">
      <c r="A214" s="212"/>
      <c r="B214" s="213">
        <v>2</v>
      </c>
      <c r="C214" s="213"/>
      <c r="D214" s="214"/>
      <c r="E214" s="215" t="s">
        <v>446</v>
      </c>
      <c r="F214" s="216" t="str">
        <f>F197</f>
        <v>Activity 2.5 Add activity</v>
      </c>
      <c r="G214" s="222"/>
      <c r="H214" s="222"/>
      <c r="I214" s="217"/>
      <c r="J214" s="218">
        <f t="shared" ref="J214:Y214" si="321">SUM(J198:J213)</f>
        <v>0</v>
      </c>
      <c r="K214" s="218">
        <f t="shared" si="321"/>
        <v>0</v>
      </c>
      <c r="L214" s="218">
        <f t="shared" si="321"/>
        <v>0</v>
      </c>
      <c r="M214" s="218">
        <f t="shared" si="321"/>
        <v>0</v>
      </c>
      <c r="N214" s="218">
        <f t="shared" si="321"/>
        <v>0</v>
      </c>
      <c r="O214" s="218">
        <f t="shared" si="321"/>
        <v>0</v>
      </c>
      <c r="P214" s="218">
        <f t="shared" si="321"/>
        <v>0</v>
      </c>
      <c r="Q214" s="218">
        <f t="shared" si="321"/>
        <v>0</v>
      </c>
      <c r="R214" s="218">
        <f t="shared" si="321"/>
        <v>0</v>
      </c>
      <c r="S214" s="218">
        <f t="shared" si="321"/>
        <v>0</v>
      </c>
      <c r="T214" s="218">
        <f t="shared" si="321"/>
        <v>0</v>
      </c>
      <c r="U214" s="218">
        <f t="shared" si="321"/>
        <v>0</v>
      </c>
      <c r="V214" s="218">
        <f t="shared" si="321"/>
        <v>0</v>
      </c>
      <c r="W214" s="218">
        <f t="shared" si="321"/>
        <v>0</v>
      </c>
      <c r="X214" s="218">
        <f t="shared" si="321"/>
        <v>0</v>
      </c>
      <c r="Y214" s="218">
        <f t="shared" si="321"/>
        <v>0</v>
      </c>
      <c r="Z214" s="461" t="str">
        <f t="shared" si="315"/>
        <v/>
      </c>
      <c r="AA214" s="220">
        <f t="shared" ref="AA214:AV214" si="322">SUM(AA198:AA213)</f>
        <v>0</v>
      </c>
      <c r="AB214" s="221">
        <f t="shared" si="322"/>
        <v>0</v>
      </c>
      <c r="AC214" s="219">
        <f t="shared" si="322"/>
        <v>0</v>
      </c>
      <c r="AD214" s="461" t="str">
        <f t="shared" si="316"/>
        <v/>
      </c>
      <c r="AE214" s="220">
        <f t="shared" si="322"/>
        <v>0</v>
      </c>
      <c r="AF214" s="221">
        <f t="shared" si="322"/>
        <v>0</v>
      </c>
      <c r="AG214" s="219">
        <f t="shared" si="322"/>
        <v>0</v>
      </c>
      <c r="AH214" s="461" t="str">
        <f t="shared" si="317"/>
        <v/>
      </c>
      <c r="AI214" s="220">
        <f t="shared" si="322"/>
        <v>0</v>
      </c>
      <c r="AJ214" s="221">
        <f t="shared" si="322"/>
        <v>0</v>
      </c>
      <c r="AK214" s="219">
        <f t="shared" si="322"/>
        <v>0</v>
      </c>
      <c r="AL214" s="461" t="str">
        <f t="shared" si="318"/>
        <v/>
      </c>
      <c r="AM214" s="220">
        <f t="shared" si="322"/>
        <v>0</v>
      </c>
      <c r="AN214" s="221">
        <f t="shared" si="322"/>
        <v>0</v>
      </c>
      <c r="AO214" s="219">
        <f t="shared" si="322"/>
        <v>0</v>
      </c>
      <c r="AP214" s="461" t="str">
        <f t="shared" si="319"/>
        <v/>
      </c>
      <c r="AQ214" s="220">
        <f t="shared" si="322"/>
        <v>0</v>
      </c>
      <c r="AR214" s="221">
        <f t="shared" si="322"/>
        <v>0</v>
      </c>
      <c r="AS214" s="219">
        <f t="shared" si="322"/>
        <v>0</v>
      </c>
      <c r="AT214" s="220">
        <f t="shared" si="322"/>
        <v>0</v>
      </c>
      <c r="AU214" s="221">
        <f t="shared" si="322"/>
        <v>0</v>
      </c>
      <c r="AV214" s="219">
        <f t="shared" si="322"/>
        <v>0</v>
      </c>
      <c r="AW214" s="461" t="str">
        <f t="shared" si="320"/>
        <v/>
      </c>
      <c r="AY214" s="220">
        <f t="shared" ref="AY214:BA214" si="323">SUM(AY198:AY213)</f>
        <v>0</v>
      </c>
      <c r="AZ214" s="221">
        <f t="shared" si="323"/>
        <v>0</v>
      </c>
      <c r="BA214" s="219">
        <f t="shared" si="323"/>
        <v>0</v>
      </c>
    </row>
    <row r="215" spans="1:53" s="717" customFormat="1" ht="18.5" thickBot="1" x14ac:dyDescent="0.45">
      <c r="A215" s="712" t="s">
        <v>460</v>
      </c>
      <c r="B215" s="713">
        <v>2</v>
      </c>
      <c r="C215" s="713"/>
      <c r="D215" s="714" t="s">
        <v>461</v>
      </c>
      <c r="E215" s="712"/>
      <c r="F215" s="715"/>
      <c r="G215" s="715"/>
      <c r="H215" s="715"/>
      <c r="I215" s="715"/>
      <c r="J215" s="716">
        <f>J214+J196+J178+J160+J142+J124</f>
        <v>0</v>
      </c>
      <c r="K215" s="716">
        <f t="shared" ref="K215:Y215" si="324">K214+K196+K178+K160+K142+K124</f>
        <v>0</v>
      </c>
      <c r="L215" s="716">
        <f t="shared" si="324"/>
        <v>0</v>
      </c>
      <c r="M215" s="716">
        <f t="shared" si="324"/>
        <v>0</v>
      </c>
      <c r="N215" s="716">
        <f t="shared" si="324"/>
        <v>0</v>
      </c>
      <c r="O215" s="716">
        <f t="shared" si="324"/>
        <v>0</v>
      </c>
      <c r="P215" s="716">
        <f t="shared" si="324"/>
        <v>0</v>
      </c>
      <c r="Q215" s="716">
        <f t="shared" si="324"/>
        <v>0</v>
      </c>
      <c r="R215" s="716">
        <f t="shared" si="324"/>
        <v>0</v>
      </c>
      <c r="S215" s="716">
        <f t="shared" si="324"/>
        <v>0</v>
      </c>
      <c r="T215" s="716">
        <f t="shared" si="324"/>
        <v>0</v>
      </c>
      <c r="U215" s="716">
        <f t="shared" si="324"/>
        <v>0</v>
      </c>
      <c r="V215" s="716">
        <f t="shared" si="324"/>
        <v>0</v>
      </c>
      <c r="W215" s="716">
        <f t="shared" si="324"/>
        <v>0</v>
      </c>
      <c r="X215" s="716">
        <f t="shared" si="324"/>
        <v>0</v>
      </c>
      <c r="Y215" s="716">
        <f t="shared" si="324"/>
        <v>0</v>
      </c>
      <c r="Z215" s="461" t="str">
        <f t="shared" si="315"/>
        <v/>
      </c>
      <c r="AA215" s="716">
        <f t="shared" ref="AA215:AV215" si="325">AA214+AA196+AA178+AA160+AA142+AA124</f>
        <v>0</v>
      </c>
      <c r="AB215" s="716">
        <f t="shared" si="325"/>
        <v>0</v>
      </c>
      <c r="AC215" s="716">
        <f t="shared" si="325"/>
        <v>0</v>
      </c>
      <c r="AD215" s="461" t="str">
        <f t="shared" si="316"/>
        <v/>
      </c>
      <c r="AE215" s="716">
        <f t="shared" si="325"/>
        <v>0</v>
      </c>
      <c r="AF215" s="716">
        <f t="shared" si="325"/>
        <v>0</v>
      </c>
      <c r="AG215" s="716">
        <f t="shared" si="325"/>
        <v>0</v>
      </c>
      <c r="AH215" s="461" t="str">
        <f t="shared" si="317"/>
        <v/>
      </c>
      <c r="AI215" s="716">
        <f t="shared" si="325"/>
        <v>0</v>
      </c>
      <c r="AJ215" s="716">
        <f t="shared" si="325"/>
        <v>0</v>
      </c>
      <c r="AK215" s="716">
        <f t="shared" si="325"/>
        <v>0</v>
      </c>
      <c r="AL215" s="461" t="str">
        <f t="shared" si="318"/>
        <v/>
      </c>
      <c r="AM215" s="716">
        <f t="shared" si="325"/>
        <v>0</v>
      </c>
      <c r="AN215" s="716">
        <f t="shared" si="325"/>
        <v>0</v>
      </c>
      <c r="AO215" s="716">
        <f t="shared" si="325"/>
        <v>0</v>
      </c>
      <c r="AP215" s="461" t="str">
        <f t="shared" si="319"/>
        <v/>
      </c>
      <c r="AQ215" s="716">
        <f t="shared" si="325"/>
        <v>0</v>
      </c>
      <c r="AR215" s="716">
        <f t="shared" si="325"/>
        <v>0</v>
      </c>
      <c r="AS215" s="716">
        <f t="shared" si="325"/>
        <v>0</v>
      </c>
      <c r="AT215" s="716">
        <f t="shared" si="325"/>
        <v>0</v>
      </c>
      <c r="AU215" s="716">
        <f t="shared" si="325"/>
        <v>0</v>
      </c>
      <c r="AV215" s="716">
        <f t="shared" si="325"/>
        <v>0</v>
      </c>
      <c r="AW215" s="461" t="str">
        <f t="shared" si="320"/>
        <v/>
      </c>
      <c r="AY215" s="716">
        <f t="shared" ref="AY215:BA215" si="326">AY214+AY196+AY178+AY160+AY142+AY124</f>
        <v>0</v>
      </c>
      <c r="AZ215" s="716">
        <f t="shared" si="326"/>
        <v>0</v>
      </c>
      <c r="BA215" s="716">
        <f t="shared" si="326"/>
        <v>0</v>
      </c>
    </row>
    <row r="216" spans="1:53" s="717" customFormat="1" ht="35.25" customHeight="1" thickBot="1" x14ac:dyDescent="0.45">
      <c r="A216" s="722"/>
      <c r="B216" s="723">
        <v>3</v>
      </c>
      <c r="C216" s="723"/>
      <c r="D216" s="724" t="s">
        <v>462</v>
      </c>
      <c r="E216" s="725"/>
      <c r="F216" s="726"/>
      <c r="G216" s="726"/>
      <c r="H216" s="726"/>
      <c r="I216" s="727"/>
      <c r="J216" s="728"/>
      <c r="K216" s="729"/>
      <c r="L216" s="730"/>
      <c r="M216" s="730"/>
      <c r="N216" s="730"/>
      <c r="O216" s="730"/>
      <c r="P216" s="730"/>
      <c r="Q216" s="730"/>
      <c r="R216" s="730"/>
      <c r="S216" s="730"/>
      <c r="T216" s="730"/>
      <c r="U216" s="730"/>
      <c r="V216" s="730"/>
      <c r="W216" s="730"/>
      <c r="X216" s="730"/>
      <c r="Y216" s="730"/>
      <c r="Z216" s="461" t="str">
        <f t="shared" si="315"/>
        <v/>
      </c>
      <c r="AA216" s="731"/>
      <c r="AB216" s="730"/>
      <c r="AC216" s="730"/>
      <c r="AD216" s="461" t="str">
        <f t="shared" si="316"/>
        <v/>
      </c>
      <c r="AE216" s="731"/>
      <c r="AF216" s="730"/>
      <c r="AG216" s="730"/>
      <c r="AH216" s="461" t="str">
        <f t="shared" si="317"/>
        <v/>
      </c>
      <c r="AI216" s="731"/>
      <c r="AJ216" s="730"/>
      <c r="AK216" s="730"/>
      <c r="AL216" s="461" t="str">
        <f t="shared" si="318"/>
        <v/>
      </c>
      <c r="AM216" s="731"/>
      <c r="AN216" s="730"/>
      <c r="AO216" s="730"/>
      <c r="AP216" s="461" t="str">
        <f t="shared" si="319"/>
        <v/>
      </c>
      <c r="AQ216" s="731"/>
      <c r="AR216" s="730"/>
      <c r="AS216" s="730"/>
      <c r="AT216" s="731"/>
      <c r="AU216" s="730"/>
      <c r="AV216" s="732"/>
      <c r="AW216" s="461" t="str">
        <f t="shared" si="320"/>
        <v/>
      </c>
      <c r="AY216" s="731"/>
      <c r="AZ216" s="730"/>
      <c r="BA216" s="730"/>
    </row>
    <row r="217" spans="1:53" ht="26.25" customHeight="1" outlineLevel="1" x14ac:dyDescent="0.3">
      <c r="A217" s="328"/>
      <c r="B217" s="263">
        <v>3</v>
      </c>
      <c r="C217" s="263"/>
      <c r="D217" s="264"/>
      <c r="E217" s="265" t="s">
        <v>436</v>
      </c>
      <c r="F217" s="266" t="s">
        <v>463</v>
      </c>
      <c r="G217" s="267"/>
      <c r="H217" s="526"/>
      <c r="I217" s="268"/>
      <c r="J217" s="269"/>
      <c r="K217" s="270"/>
      <c r="L217" s="271"/>
      <c r="M217" s="271"/>
      <c r="N217" s="271"/>
      <c r="O217" s="271"/>
      <c r="P217" s="271"/>
      <c r="Q217" s="271"/>
      <c r="R217" s="271"/>
      <c r="S217" s="271"/>
      <c r="T217" s="271"/>
      <c r="U217" s="271"/>
      <c r="V217" s="271"/>
      <c r="W217" s="271"/>
      <c r="X217" s="271"/>
      <c r="Y217" s="271"/>
      <c r="Z217" s="461" t="str">
        <f t="shared" si="315"/>
        <v/>
      </c>
      <c r="AA217" s="268"/>
      <c r="AB217" s="268"/>
      <c r="AC217" s="268"/>
      <c r="AD217" s="461" t="str">
        <f t="shared" si="316"/>
        <v/>
      </c>
      <c r="AE217" s="268"/>
      <c r="AF217" s="268"/>
      <c r="AG217" s="268"/>
      <c r="AH217" s="461" t="str">
        <f t="shared" si="317"/>
        <v/>
      </c>
      <c r="AI217" s="268"/>
      <c r="AJ217" s="268"/>
      <c r="AK217" s="268"/>
      <c r="AL217" s="461" t="str">
        <f t="shared" si="318"/>
        <v/>
      </c>
      <c r="AM217" s="268"/>
      <c r="AN217" s="268"/>
      <c r="AO217" s="268"/>
      <c r="AP217" s="461" t="str">
        <f t="shared" si="319"/>
        <v/>
      </c>
      <c r="AQ217" s="268"/>
      <c r="AR217" s="268"/>
      <c r="AS217" s="268"/>
      <c r="AT217" s="268"/>
      <c r="AU217" s="268"/>
      <c r="AV217" s="268"/>
      <c r="AW217" s="461" t="str">
        <f t="shared" si="320"/>
        <v/>
      </c>
      <c r="AY217" s="268"/>
      <c r="AZ217" s="268"/>
      <c r="BA217" s="268"/>
    </row>
    <row r="218" spans="1:53" ht="42" customHeight="1" outlineLevel="2" x14ac:dyDescent="0.3">
      <c r="A218" s="209" t="s">
        <v>289</v>
      </c>
      <c r="B218" s="207">
        <v>3</v>
      </c>
      <c r="C218" s="207"/>
      <c r="D218" s="208"/>
      <c r="E218" s="210"/>
      <c r="F218" s="766" t="s">
        <v>438</v>
      </c>
      <c r="G218" s="236"/>
      <c r="H218" s="527"/>
      <c r="I218" s="237"/>
      <c r="J218" s="238"/>
      <c r="K218" s="239"/>
      <c r="L218" s="211">
        <f>J218*K218</f>
        <v>0</v>
      </c>
      <c r="M218" s="238"/>
      <c r="N218" s="239"/>
      <c r="O218" s="422">
        <f>M218*N218</f>
        <v>0</v>
      </c>
      <c r="P218" s="238"/>
      <c r="Q218" s="239"/>
      <c r="R218" s="422">
        <f>P218*Q218</f>
        <v>0</v>
      </c>
      <c r="S218" s="238"/>
      <c r="T218" s="239"/>
      <c r="U218" s="422">
        <f>S218*T218</f>
        <v>0</v>
      </c>
      <c r="V218" s="238"/>
      <c r="W218" s="239"/>
      <c r="X218" s="422">
        <f>V218*W218</f>
        <v>0</v>
      </c>
      <c r="Y218" s="211">
        <f>L218+O218+R218+U218+X218</f>
        <v>0</v>
      </c>
      <c r="Z218" s="461" t="str">
        <f t="shared" si="315"/>
        <v/>
      </c>
      <c r="AA218" s="238"/>
      <c r="AB218" s="239"/>
      <c r="AC218" s="211">
        <f>AA218*AB218</f>
        <v>0</v>
      </c>
      <c r="AD218" s="461" t="str">
        <f t="shared" si="316"/>
        <v/>
      </c>
      <c r="AE218" s="238"/>
      <c r="AF218" s="239"/>
      <c r="AG218" s="211">
        <f t="shared" ref="AG218:AG233" si="327">AE218*AF218</f>
        <v>0</v>
      </c>
      <c r="AH218" s="461" t="str">
        <f t="shared" si="317"/>
        <v/>
      </c>
      <c r="AI218" s="238"/>
      <c r="AJ218" s="239"/>
      <c r="AK218" s="211">
        <f>AI218*AJ218</f>
        <v>0</v>
      </c>
      <c r="AL218" s="461" t="str">
        <f t="shared" si="318"/>
        <v/>
      </c>
      <c r="AM218" s="238"/>
      <c r="AN218" s="239"/>
      <c r="AO218" s="211">
        <f>AM218*AN218</f>
        <v>0</v>
      </c>
      <c r="AP218" s="461" t="str">
        <f t="shared" si="319"/>
        <v/>
      </c>
      <c r="AQ218" s="238"/>
      <c r="AR218" s="239"/>
      <c r="AS218" s="211">
        <f>AQ218*AR218</f>
        <v>0</v>
      </c>
      <c r="AT218" s="240">
        <f t="shared" ref="AT218:AT233" si="328">AE218+AM218+AQ218</f>
        <v>0</v>
      </c>
      <c r="AU218" s="241">
        <f t="shared" ref="AU218:AU233" si="329">AF218+AN218+AR218</f>
        <v>0</v>
      </c>
      <c r="AV218" s="211">
        <f t="shared" ref="AV218:AV219" si="330">AG218+AO218+AS218</f>
        <v>0</v>
      </c>
      <c r="AW218" s="461" t="str">
        <f t="shared" si="320"/>
        <v/>
      </c>
      <c r="AY218" s="238"/>
      <c r="AZ218" s="239"/>
      <c r="BA218" s="211">
        <f>AY218*AZ218</f>
        <v>0</v>
      </c>
    </row>
    <row r="219" spans="1:53" ht="13" outlineLevel="2" x14ac:dyDescent="0.3">
      <c r="A219" s="209" t="s">
        <v>284</v>
      </c>
      <c r="B219" s="207">
        <v>3</v>
      </c>
      <c r="C219" s="207"/>
      <c r="D219" s="208"/>
      <c r="E219" s="210"/>
      <c r="F219" s="766" t="s">
        <v>439</v>
      </c>
      <c r="G219" s="235"/>
      <c r="H219" s="528"/>
      <c r="I219" s="237"/>
      <c r="J219" s="238"/>
      <c r="K219" s="239"/>
      <c r="L219" s="211">
        <f t="shared" ref="L219:L233" si="331">J219*K219</f>
        <v>0</v>
      </c>
      <c r="M219" s="238"/>
      <c r="N219" s="239"/>
      <c r="O219" s="422">
        <f t="shared" ref="O219:O233" si="332">M219*N219</f>
        <v>0</v>
      </c>
      <c r="P219" s="238"/>
      <c r="Q219" s="239"/>
      <c r="R219" s="422">
        <f t="shared" ref="R219:R233" si="333">P219*Q219</f>
        <v>0</v>
      </c>
      <c r="S219" s="238"/>
      <c r="T219" s="239"/>
      <c r="U219" s="422">
        <f t="shared" ref="U219:U233" si="334">S219*T219</f>
        <v>0</v>
      </c>
      <c r="V219" s="238"/>
      <c r="W219" s="239"/>
      <c r="X219" s="422">
        <f t="shared" ref="X219:X233" si="335">V219*W219</f>
        <v>0</v>
      </c>
      <c r="Y219" s="211">
        <f t="shared" ref="Y219:Y233" si="336">L219+O219+R219+U219+X219</f>
        <v>0</v>
      </c>
      <c r="Z219" s="461" t="str">
        <f t="shared" si="315"/>
        <v/>
      </c>
      <c r="AA219" s="238"/>
      <c r="AB219" s="239"/>
      <c r="AC219" s="211">
        <f t="shared" ref="AC219" si="337">AA219*AB219</f>
        <v>0</v>
      </c>
      <c r="AD219" s="461" t="str">
        <f t="shared" si="316"/>
        <v/>
      </c>
      <c r="AE219" s="238"/>
      <c r="AF219" s="239"/>
      <c r="AG219" s="211">
        <f t="shared" si="327"/>
        <v>0</v>
      </c>
      <c r="AH219" s="461" t="str">
        <f t="shared" si="317"/>
        <v/>
      </c>
      <c r="AI219" s="238"/>
      <c r="AJ219" s="239"/>
      <c r="AK219" s="211">
        <f t="shared" ref="AK219" si="338">AI219*AJ219</f>
        <v>0</v>
      </c>
      <c r="AL219" s="461" t="str">
        <f t="shared" si="318"/>
        <v/>
      </c>
      <c r="AM219" s="238"/>
      <c r="AN219" s="239"/>
      <c r="AO219" s="211">
        <f t="shared" ref="AO219" si="339">AM219*AN219</f>
        <v>0</v>
      </c>
      <c r="AP219" s="461" t="str">
        <f t="shared" si="319"/>
        <v/>
      </c>
      <c r="AQ219" s="238"/>
      <c r="AR219" s="239"/>
      <c r="AS219" s="211">
        <f t="shared" ref="AS219" si="340">AQ219*AR219</f>
        <v>0</v>
      </c>
      <c r="AT219" s="240">
        <f t="shared" si="328"/>
        <v>0</v>
      </c>
      <c r="AU219" s="241">
        <f t="shared" si="329"/>
        <v>0</v>
      </c>
      <c r="AV219" s="211">
        <f t="shared" si="330"/>
        <v>0</v>
      </c>
      <c r="AW219" s="461" t="str">
        <f t="shared" si="320"/>
        <v/>
      </c>
      <c r="AY219" s="238"/>
      <c r="AZ219" s="239"/>
      <c r="BA219" s="211">
        <f t="shared" ref="BA219:BA233" si="341">AY219*AZ219</f>
        <v>0</v>
      </c>
    </row>
    <row r="220" spans="1:53" ht="12.75" customHeight="1" outlineLevel="2" x14ac:dyDescent="0.3">
      <c r="A220" s="209" t="s">
        <v>284</v>
      </c>
      <c r="B220" s="207">
        <v>3</v>
      </c>
      <c r="C220" s="207"/>
      <c r="D220" s="208"/>
      <c r="E220" s="210"/>
      <c r="F220" s="766" t="s">
        <v>440</v>
      </c>
      <c r="G220" s="235"/>
      <c r="H220" s="528"/>
      <c r="I220" s="237"/>
      <c r="J220" s="238"/>
      <c r="K220" s="239"/>
      <c r="L220" s="211">
        <f t="shared" si="331"/>
        <v>0</v>
      </c>
      <c r="M220" s="238"/>
      <c r="N220" s="239"/>
      <c r="O220" s="422">
        <f t="shared" si="332"/>
        <v>0</v>
      </c>
      <c r="P220" s="238"/>
      <c r="Q220" s="239"/>
      <c r="R220" s="422">
        <f t="shared" si="333"/>
        <v>0</v>
      </c>
      <c r="S220" s="238"/>
      <c r="T220" s="239"/>
      <c r="U220" s="422">
        <f t="shared" si="334"/>
        <v>0</v>
      </c>
      <c r="V220" s="238"/>
      <c r="W220" s="239"/>
      <c r="X220" s="422">
        <f t="shared" si="335"/>
        <v>0</v>
      </c>
      <c r="Y220" s="211">
        <f t="shared" si="336"/>
        <v>0</v>
      </c>
      <c r="Z220" s="461" t="str">
        <f t="shared" si="315"/>
        <v/>
      </c>
      <c r="AA220" s="238"/>
      <c r="AB220" s="239"/>
      <c r="AC220" s="211">
        <f t="shared" ref="AC220" si="342">AA220*AB220</f>
        <v>0</v>
      </c>
      <c r="AD220" s="461" t="str">
        <f t="shared" si="316"/>
        <v/>
      </c>
      <c r="AE220" s="238"/>
      <c r="AF220" s="239"/>
      <c r="AG220" s="211">
        <f t="shared" si="327"/>
        <v>0</v>
      </c>
      <c r="AH220" s="461" t="str">
        <f t="shared" si="317"/>
        <v/>
      </c>
      <c r="AI220" s="238"/>
      <c r="AJ220" s="239"/>
      <c r="AK220" s="211">
        <f t="shared" ref="AK220" si="343">AI220*AJ220</f>
        <v>0</v>
      </c>
      <c r="AL220" s="461" t="str">
        <f t="shared" si="318"/>
        <v/>
      </c>
      <c r="AM220" s="238"/>
      <c r="AN220" s="239"/>
      <c r="AO220" s="211">
        <f t="shared" ref="AO220" si="344">AM220*AN220</f>
        <v>0</v>
      </c>
      <c r="AP220" s="461" t="str">
        <f t="shared" si="319"/>
        <v/>
      </c>
      <c r="AQ220" s="238"/>
      <c r="AR220" s="239"/>
      <c r="AS220" s="211">
        <f t="shared" ref="AS220" si="345">AQ220*AR220</f>
        <v>0</v>
      </c>
      <c r="AT220" s="240">
        <f t="shared" si="328"/>
        <v>0</v>
      </c>
      <c r="AU220" s="241">
        <f t="shared" si="329"/>
        <v>0</v>
      </c>
      <c r="AV220" s="211">
        <f t="shared" ref="AV220" si="346">AG220+AO220+AS220</f>
        <v>0</v>
      </c>
      <c r="AW220" s="461" t="str">
        <f t="shared" si="320"/>
        <v/>
      </c>
      <c r="AY220" s="238"/>
      <c r="AZ220" s="239"/>
      <c r="BA220" s="211">
        <f t="shared" si="341"/>
        <v>0</v>
      </c>
    </row>
    <row r="221" spans="1:53" ht="13" outlineLevel="2" x14ac:dyDescent="0.3">
      <c r="A221" s="209" t="s">
        <v>284</v>
      </c>
      <c r="B221" s="207">
        <v>3</v>
      </c>
      <c r="C221" s="207"/>
      <c r="D221" s="208"/>
      <c r="E221" s="210"/>
      <c r="F221" s="766" t="s">
        <v>441</v>
      </c>
      <c r="G221" s="235"/>
      <c r="H221" s="528"/>
      <c r="I221" s="237"/>
      <c r="J221" s="238"/>
      <c r="K221" s="239"/>
      <c r="L221" s="211">
        <f t="shared" si="331"/>
        <v>0</v>
      </c>
      <c r="M221" s="238"/>
      <c r="N221" s="239"/>
      <c r="O221" s="422">
        <f t="shared" si="332"/>
        <v>0</v>
      </c>
      <c r="P221" s="238"/>
      <c r="Q221" s="239"/>
      <c r="R221" s="422">
        <f t="shared" si="333"/>
        <v>0</v>
      </c>
      <c r="S221" s="238"/>
      <c r="T221" s="239"/>
      <c r="U221" s="422">
        <f t="shared" si="334"/>
        <v>0</v>
      </c>
      <c r="V221" s="238"/>
      <c r="W221" s="239"/>
      <c r="X221" s="422">
        <f t="shared" si="335"/>
        <v>0</v>
      </c>
      <c r="Y221" s="211">
        <f t="shared" si="336"/>
        <v>0</v>
      </c>
      <c r="Z221" s="461" t="str">
        <f t="shared" si="315"/>
        <v/>
      </c>
      <c r="AA221" s="238"/>
      <c r="AB221" s="239"/>
      <c r="AC221" s="211">
        <f t="shared" ref="AC221:AC233" si="347">AA221*AB221</f>
        <v>0</v>
      </c>
      <c r="AD221" s="461" t="str">
        <f t="shared" si="316"/>
        <v/>
      </c>
      <c r="AE221" s="238"/>
      <c r="AF221" s="239"/>
      <c r="AG221" s="211">
        <f t="shared" si="327"/>
        <v>0</v>
      </c>
      <c r="AH221" s="461" t="str">
        <f t="shared" si="317"/>
        <v/>
      </c>
      <c r="AI221" s="238"/>
      <c r="AJ221" s="239"/>
      <c r="AK221" s="211">
        <f t="shared" ref="AK221:AK233" si="348">AI221*AJ221</f>
        <v>0</v>
      </c>
      <c r="AL221" s="461" t="str">
        <f t="shared" si="318"/>
        <v/>
      </c>
      <c r="AM221" s="238"/>
      <c r="AN221" s="239"/>
      <c r="AO221" s="211">
        <f t="shared" ref="AO221:AO233" si="349">AM221*AN221</f>
        <v>0</v>
      </c>
      <c r="AP221" s="461" t="str">
        <f t="shared" si="319"/>
        <v/>
      </c>
      <c r="AQ221" s="238"/>
      <c r="AR221" s="239"/>
      <c r="AS221" s="211">
        <f t="shared" ref="AS221:AS233" si="350">AQ221*AR221</f>
        <v>0</v>
      </c>
      <c r="AT221" s="240">
        <f t="shared" si="328"/>
        <v>0</v>
      </c>
      <c r="AU221" s="241">
        <f t="shared" si="329"/>
        <v>0</v>
      </c>
      <c r="AV221" s="211">
        <f t="shared" ref="AV221:AV233" si="351">AG221+AO221+AS221</f>
        <v>0</v>
      </c>
      <c r="AW221" s="461" t="str">
        <f t="shared" si="320"/>
        <v/>
      </c>
      <c r="AY221" s="238"/>
      <c r="AZ221" s="239"/>
      <c r="BA221" s="211">
        <f t="shared" si="341"/>
        <v>0</v>
      </c>
    </row>
    <row r="222" spans="1:53" ht="13" outlineLevel="2" x14ac:dyDescent="0.3">
      <c r="A222" s="209" t="s">
        <v>284</v>
      </c>
      <c r="B222" s="207">
        <v>3</v>
      </c>
      <c r="C222" s="207"/>
      <c r="D222" s="208"/>
      <c r="E222" s="210"/>
      <c r="F222" s="766" t="s">
        <v>442</v>
      </c>
      <c r="G222" s="235"/>
      <c r="H222" s="528"/>
      <c r="I222" s="237"/>
      <c r="J222" s="238"/>
      <c r="K222" s="239"/>
      <c r="L222" s="211">
        <f t="shared" si="331"/>
        <v>0</v>
      </c>
      <c r="M222" s="238"/>
      <c r="N222" s="239"/>
      <c r="O222" s="422">
        <f t="shared" si="332"/>
        <v>0</v>
      </c>
      <c r="P222" s="238"/>
      <c r="Q222" s="239"/>
      <c r="R222" s="422">
        <f t="shared" si="333"/>
        <v>0</v>
      </c>
      <c r="S222" s="238"/>
      <c r="T222" s="239"/>
      <c r="U222" s="422">
        <f t="shared" si="334"/>
        <v>0</v>
      </c>
      <c r="V222" s="238"/>
      <c r="W222" s="239"/>
      <c r="X222" s="422">
        <f t="shared" si="335"/>
        <v>0</v>
      </c>
      <c r="Y222" s="211">
        <f t="shared" si="336"/>
        <v>0</v>
      </c>
      <c r="Z222" s="461" t="str">
        <f t="shared" si="315"/>
        <v/>
      </c>
      <c r="AA222" s="238"/>
      <c r="AB222" s="239"/>
      <c r="AC222" s="211">
        <f t="shared" si="347"/>
        <v>0</v>
      </c>
      <c r="AD222" s="461" t="str">
        <f t="shared" si="316"/>
        <v/>
      </c>
      <c r="AE222" s="238"/>
      <c r="AF222" s="239"/>
      <c r="AG222" s="211">
        <f t="shared" si="327"/>
        <v>0</v>
      </c>
      <c r="AH222" s="461" t="str">
        <f t="shared" si="317"/>
        <v/>
      </c>
      <c r="AI222" s="238"/>
      <c r="AJ222" s="239"/>
      <c r="AK222" s="211">
        <f t="shared" si="348"/>
        <v>0</v>
      </c>
      <c r="AL222" s="461" t="str">
        <f t="shared" si="318"/>
        <v/>
      </c>
      <c r="AM222" s="238"/>
      <c r="AN222" s="239"/>
      <c r="AO222" s="211">
        <f t="shared" si="349"/>
        <v>0</v>
      </c>
      <c r="AP222" s="461" t="str">
        <f t="shared" si="319"/>
        <v/>
      </c>
      <c r="AQ222" s="238"/>
      <c r="AR222" s="239"/>
      <c r="AS222" s="211">
        <f t="shared" si="350"/>
        <v>0</v>
      </c>
      <c r="AT222" s="240">
        <f t="shared" si="328"/>
        <v>0</v>
      </c>
      <c r="AU222" s="241">
        <f t="shared" si="329"/>
        <v>0</v>
      </c>
      <c r="AV222" s="211">
        <f t="shared" si="351"/>
        <v>0</v>
      </c>
      <c r="AW222" s="461" t="str">
        <f t="shared" si="320"/>
        <v/>
      </c>
      <c r="AY222" s="238"/>
      <c r="AZ222" s="239"/>
      <c r="BA222" s="211">
        <f t="shared" si="341"/>
        <v>0</v>
      </c>
    </row>
    <row r="223" spans="1:53" ht="13" outlineLevel="2" x14ac:dyDescent="0.3">
      <c r="A223" s="209" t="s">
        <v>289</v>
      </c>
      <c r="B223" s="207">
        <v>3</v>
      </c>
      <c r="C223" s="207"/>
      <c r="D223" s="208"/>
      <c r="E223" s="210"/>
      <c r="F223" s="766" t="s">
        <v>384</v>
      </c>
      <c r="G223" s="235"/>
      <c r="H223" s="528"/>
      <c r="I223" s="237"/>
      <c r="J223" s="238"/>
      <c r="K223" s="239"/>
      <c r="L223" s="211">
        <f t="shared" si="331"/>
        <v>0</v>
      </c>
      <c r="M223" s="238"/>
      <c r="N223" s="239"/>
      <c r="O223" s="422">
        <f t="shared" si="332"/>
        <v>0</v>
      </c>
      <c r="P223" s="238"/>
      <c r="Q223" s="239"/>
      <c r="R223" s="422">
        <f t="shared" si="333"/>
        <v>0</v>
      </c>
      <c r="S223" s="238"/>
      <c r="T223" s="239"/>
      <c r="U223" s="422">
        <f t="shared" si="334"/>
        <v>0</v>
      </c>
      <c r="V223" s="238"/>
      <c r="W223" s="239"/>
      <c r="X223" s="422">
        <f t="shared" si="335"/>
        <v>0</v>
      </c>
      <c r="Y223" s="211">
        <f t="shared" si="336"/>
        <v>0</v>
      </c>
      <c r="Z223" s="461" t="str">
        <f t="shared" si="315"/>
        <v/>
      </c>
      <c r="AA223" s="238"/>
      <c r="AB223" s="239"/>
      <c r="AC223" s="211">
        <f t="shared" si="347"/>
        <v>0</v>
      </c>
      <c r="AD223" s="461" t="str">
        <f t="shared" si="316"/>
        <v/>
      </c>
      <c r="AE223" s="238"/>
      <c r="AF223" s="239"/>
      <c r="AG223" s="211">
        <f t="shared" si="327"/>
        <v>0</v>
      </c>
      <c r="AH223" s="461" t="str">
        <f t="shared" si="317"/>
        <v/>
      </c>
      <c r="AI223" s="238"/>
      <c r="AJ223" s="239"/>
      <c r="AK223" s="211">
        <f t="shared" si="348"/>
        <v>0</v>
      </c>
      <c r="AL223" s="461" t="str">
        <f t="shared" si="318"/>
        <v/>
      </c>
      <c r="AM223" s="238"/>
      <c r="AN223" s="239"/>
      <c r="AO223" s="211">
        <f t="shared" si="349"/>
        <v>0</v>
      </c>
      <c r="AP223" s="461" t="str">
        <f t="shared" si="319"/>
        <v/>
      </c>
      <c r="AQ223" s="238"/>
      <c r="AR223" s="239"/>
      <c r="AS223" s="211">
        <f t="shared" si="350"/>
        <v>0</v>
      </c>
      <c r="AT223" s="240">
        <f t="shared" si="328"/>
        <v>0</v>
      </c>
      <c r="AU223" s="241">
        <f t="shared" si="329"/>
        <v>0</v>
      </c>
      <c r="AV223" s="211">
        <f t="shared" si="351"/>
        <v>0</v>
      </c>
      <c r="AW223" s="461" t="str">
        <f t="shared" si="320"/>
        <v/>
      </c>
      <c r="AY223" s="238"/>
      <c r="AZ223" s="239"/>
      <c r="BA223" s="211">
        <f t="shared" si="341"/>
        <v>0</v>
      </c>
    </row>
    <row r="224" spans="1:53" ht="13" outlineLevel="2" x14ac:dyDescent="0.3">
      <c r="A224" s="209" t="s">
        <v>289</v>
      </c>
      <c r="B224" s="207">
        <v>3</v>
      </c>
      <c r="C224" s="207"/>
      <c r="D224" s="208"/>
      <c r="E224" s="210"/>
      <c r="F224" s="766" t="s">
        <v>443</v>
      </c>
      <c r="G224" s="235"/>
      <c r="H224" s="528"/>
      <c r="I224" s="327"/>
      <c r="J224" s="238"/>
      <c r="K224" s="239"/>
      <c r="L224" s="211">
        <f t="shared" si="331"/>
        <v>0</v>
      </c>
      <c r="M224" s="238"/>
      <c r="N224" s="239"/>
      <c r="O224" s="422">
        <f t="shared" si="332"/>
        <v>0</v>
      </c>
      <c r="P224" s="238"/>
      <c r="Q224" s="239"/>
      <c r="R224" s="422">
        <f t="shared" si="333"/>
        <v>0</v>
      </c>
      <c r="S224" s="238"/>
      <c r="T224" s="239"/>
      <c r="U224" s="422">
        <f t="shared" si="334"/>
        <v>0</v>
      </c>
      <c r="V224" s="238"/>
      <c r="W224" s="239"/>
      <c r="X224" s="422">
        <f t="shared" si="335"/>
        <v>0</v>
      </c>
      <c r="Y224" s="211">
        <f t="shared" si="336"/>
        <v>0</v>
      </c>
      <c r="Z224" s="461" t="str">
        <f t="shared" si="315"/>
        <v/>
      </c>
      <c r="AA224" s="238"/>
      <c r="AB224" s="239"/>
      <c r="AC224" s="211">
        <f t="shared" si="347"/>
        <v>0</v>
      </c>
      <c r="AD224" s="461" t="str">
        <f t="shared" si="316"/>
        <v/>
      </c>
      <c r="AE224" s="238"/>
      <c r="AF224" s="239"/>
      <c r="AG224" s="211">
        <f t="shared" si="327"/>
        <v>0</v>
      </c>
      <c r="AH224" s="461" t="str">
        <f t="shared" si="317"/>
        <v/>
      </c>
      <c r="AI224" s="238"/>
      <c r="AJ224" s="239"/>
      <c r="AK224" s="211">
        <f t="shared" si="348"/>
        <v>0</v>
      </c>
      <c r="AL224" s="461" t="str">
        <f t="shared" si="318"/>
        <v/>
      </c>
      <c r="AM224" s="238"/>
      <c r="AN224" s="239"/>
      <c r="AO224" s="211">
        <f t="shared" si="349"/>
        <v>0</v>
      </c>
      <c r="AP224" s="461" t="str">
        <f t="shared" si="319"/>
        <v/>
      </c>
      <c r="AQ224" s="238"/>
      <c r="AR224" s="239"/>
      <c r="AS224" s="211">
        <f t="shared" si="350"/>
        <v>0</v>
      </c>
      <c r="AT224" s="240">
        <f t="shared" si="328"/>
        <v>0</v>
      </c>
      <c r="AU224" s="241">
        <f t="shared" si="329"/>
        <v>0</v>
      </c>
      <c r="AV224" s="211">
        <f t="shared" si="351"/>
        <v>0</v>
      </c>
      <c r="AW224" s="461" t="str">
        <f t="shared" si="320"/>
        <v/>
      </c>
      <c r="AY224" s="238"/>
      <c r="AZ224" s="239"/>
      <c r="BA224" s="211">
        <f t="shared" si="341"/>
        <v>0</v>
      </c>
    </row>
    <row r="225" spans="1:53" ht="13" outlineLevel="2" x14ac:dyDescent="0.3">
      <c r="A225" s="209" t="s">
        <v>289</v>
      </c>
      <c r="B225" s="207">
        <v>3</v>
      </c>
      <c r="C225" s="207"/>
      <c r="D225" s="208"/>
      <c r="E225" s="210"/>
      <c r="F225" s="766" t="s">
        <v>444</v>
      </c>
      <c r="G225" s="235"/>
      <c r="H225" s="528"/>
      <c r="I225" s="237"/>
      <c r="J225" s="238"/>
      <c r="K225" s="239"/>
      <c r="L225" s="211">
        <f t="shared" si="331"/>
        <v>0</v>
      </c>
      <c r="M225" s="238"/>
      <c r="N225" s="239"/>
      <c r="O225" s="422">
        <f t="shared" si="332"/>
        <v>0</v>
      </c>
      <c r="P225" s="238"/>
      <c r="Q225" s="239"/>
      <c r="R225" s="422">
        <f t="shared" si="333"/>
        <v>0</v>
      </c>
      <c r="S225" s="238"/>
      <c r="T225" s="239"/>
      <c r="U225" s="422">
        <f t="shared" si="334"/>
        <v>0</v>
      </c>
      <c r="V225" s="238"/>
      <c r="W225" s="239"/>
      <c r="X225" s="422">
        <f t="shared" si="335"/>
        <v>0</v>
      </c>
      <c r="Y225" s="211">
        <f t="shared" si="336"/>
        <v>0</v>
      </c>
      <c r="Z225" s="461" t="str">
        <f t="shared" si="315"/>
        <v/>
      </c>
      <c r="AA225" s="238"/>
      <c r="AB225" s="239"/>
      <c r="AC225" s="211">
        <f t="shared" si="347"/>
        <v>0</v>
      </c>
      <c r="AD225" s="461" t="str">
        <f t="shared" si="316"/>
        <v/>
      </c>
      <c r="AE225" s="238"/>
      <c r="AF225" s="239"/>
      <c r="AG225" s="211">
        <f t="shared" si="327"/>
        <v>0</v>
      </c>
      <c r="AH225" s="461" t="str">
        <f t="shared" si="317"/>
        <v/>
      </c>
      <c r="AI225" s="238"/>
      <c r="AJ225" s="239"/>
      <c r="AK225" s="211">
        <f t="shared" si="348"/>
        <v>0</v>
      </c>
      <c r="AL225" s="461" t="str">
        <f t="shared" si="318"/>
        <v/>
      </c>
      <c r="AM225" s="238"/>
      <c r="AN225" s="239"/>
      <c r="AO225" s="211">
        <f t="shared" si="349"/>
        <v>0</v>
      </c>
      <c r="AP225" s="461" t="str">
        <f t="shared" si="319"/>
        <v/>
      </c>
      <c r="AQ225" s="238"/>
      <c r="AR225" s="239"/>
      <c r="AS225" s="211">
        <f t="shared" si="350"/>
        <v>0</v>
      </c>
      <c r="AT225" s="240">
        <f t="shared" si="328"/>
        <v>0</v>
      </c>
      <c r="AU225" s="241">
        <f t="shared" si="329"/>
        <v>0</v>
      </c>
      <c r="AV225" s="211">
        <f t="shared" si="351"/>
        <v>0</v>
      </c>
      <c r="AW225" s="461" t="str">
        <f t="shared" si="320"/>
        <v/>
      </c>
      <c r="AY225" s="238"/>
      <c r="AZ225" s="239"/>
      <c r="BA225" s="211">
        <f t="shared" si="341"/>
        <v>0</v>
      </c>
    </row>
    <row r="226" spans="1:53" ht="13" outlineLevel="2" x14ac:dyDescent="0.3">
      <c r="A226" s="209" t="s">
        <v>289</v>
      </c>
      <c r="B226" s="207">
        <v>3</v>
      </c>
      <c r="C226" s="207"/>
      <c r="D226" s="208"/>
      <c r="E226" s="210"/>
      <c r="F226" s="235" t="s">
        <v>445</v>
      </c>
      <c r="G226" s="235"/>
      <c r="H226" s="528"/>
      <c r="I226" s="237"/>
      <c r="J226" s="238"/>
      <c r="K226" s="239"/>
      <c r="L226" s="211">
        <f t="shared" si="331"/>
        <v>0</v>
      </c>
      <c r="M226" s="238"/>
      <c r="N226" s="239"/>
      <c r="O226" s="422">
        <f t="shared" si="332"/>
        <v>0</v>
      </c>
      <c r="P226" s="238"/>
      <c r="Q226" s="239"/>
      <c r="R226" s="422">
        <f t="shared" si="333"/>
        <v>0</v>
      </c>
      <c r="S226" s="238"/>
      <c r="T226" s="239"/>
      <c r="U226" s="422">
        <f t="shared" si="334"/>
        <v>0</v>
      </c>
      <c r="V226" s="238"/>
      <c r="W226" s="239"/>
      <c r="X226" s="422">
        <f t="shared" si="335"/>
        <v>0</v>
      </c>
      <c r="Y226" s="211">
        <f t="shared" si="336"/>
        <v>0</v>
      </c>
      <c r="Z226" s="461" t="str">
        <f t="shared" si="315"/>
        <v/>
      </c>
      <c r="AA226" s="238"/>
      <c r="AB226" s="239"/>
      <c r="AC226" s="211">
        <f t="shared" si="347"/>
        <v>0</v>
      </c>
      <c r="AD226" s="461" t="str">
        <f t="shared" si="316"/>
        <v/>
      </c>
      <c r="AE226" s="238"/>
      <c r="AF226" s="239"/>
      <c r="AG226" s="211">
        <f t="shared" si="327"/>
        <v>0</v>
      </c>
      <c r="AH226" s="461" t="str">
        <f t="shared" si="317"/>
        <v/>
      </c>
      <c r="AI226" s="238"/>
      <c r="AJ226" s="239"/>
      <c r="AK226" s="211">
        <f t="shared" si="348"/>
        <v>0</v>
      </c>
      <c r="AL226" s="461" t="str">
        <f t="shared" si="318"/>
        <v/>
      </c>
      <c r="AM226" s="238"/>
      <c r="AN226" s="239"/>
      <c r="AO226" s="211">
        <f t="shared" si="349"/>
        <v>0</v>
      </c>
      <c r="AP226" s="461" t="str">
        <f t="shared" si="319"/>
        <v/>
      </c>
      <c r="AQ226" s="238"/>
      <c r="AR226" s="239"/>
      <c r="AS226" s="211">
        <f t="shared" si="350"/>
        <v>0</v>
      </c>
      <c r="AT226" s="240">
        <f t="shared" si="328"/>
        <v>0</v>
      </c>
      <c r="AU226" s="241">
        <f t="shared" si="329"/>
        <v>0</v>
      </c>
      <c r="AV226" s="211">
        <f t="shared" si="351"/>
        <v>0</v>
      </c>
      <c r="AW226" s="461" t="str">
        <f t="shared" si="320"/>
        <v/>
      </c>
      <c r="AY226" s="238"/>
      <c r="AZ226" s="239"/>
      <c r="BA226" s="211">
        <f t="shared" si="341"/>
        <v>0</v>
      </c>
    </row>
    <row r="227" spans="1:53" ht="13" outlineLevel="2" x14ac:dyDescent="0.3">
      <c r="A227" s="209" t="s">
        <v>289</v>
      </c>
      <c r="B227" s="207">
        <v>3</v>
      </c>
      <c r="C227" s="207"/>
      <c r="D227" s="208"/>
      <c r="E227" s="210"/>
      <c r="F227" s="235" t="s">
        <v>445</v>
      </c>
      <c r="G227" s="235"/>
      <c r="H227" s="528"/>
      <c r="I227" s="237"/>
      <c r="J227" s="238"/>
      <c r="K227" s="239"/>
      <c r="L227" s="211">
        <f t="shared" si="331"/>
        <v>0</v>
      </c>
      <c r="M227" s="238"/>
      <c r="N227" s="239"/>
      <c r="O227" s="422">
        <f t="shared" si="332"/>
        <v>0</v>
      </c>
      <c r="P227" s="238"/>
      <c r="Q227" s="239"/>
      <c r="R227" s="422">
        <f t="shared" si="333"/>
        <v>0</v>
      </c>
      <c r="S227" s="238"/>
      <c r="T227" s="239"/>
      <c r="U227" s="422">
        <f t="shared" si="334"/>
        <v>0</v>
      </c>
      <c r="V227" s="238"/>
      <c r="W227" s="239"/>
      <c r="X227" s="422">
        <f t="shared" si="335"/>
        <v>0</v>
      </c>
      <c r="Y227" s="211">
        <f t="shared" si="336"/>
        <v>0</v>
      </c>
      <c r="Z227" s="461" t="str">
        <f t="shared" si="315"/>
        <v/>
      </c>
      <c r="AA227" s="238"/>
      <c r="AB227" s="239"/>
      <c r="AC227" s="211">
        <f t="shared" si="347"/>
        <v>0</v>
      </c>
      <c r="AD227" s="461" t="str">
        <f t="shared" si="316"/>
        <v/>
      </c>
      <c r="AE227" s="238"/>
      <c r="AF227" s="239"/>
      <c r="AG227" s="211">
        <f t="shared" si="327"/>
        <v>0</v>
      </c>
      <c r="AH227" s="461" t="str">
        <f t="shared" si="317"/>
        <v/>
      </c>
      <c r="AI227" s="238"/>
      <c r="AJ227" s="239"/>
      <c r="AK227" s="211">
        <f t="shared" si="348"/>
        <v>0</v>
      </c>
      <c r="AL227" s="461" t="str">
        <f t="shared" si="318"/>
        <v/>
      </c>
      <c r="AM227" s="238"/>
      <c r="AN227" s="239"/>
      <c r="AO227" s="211">
        <f t="shared" si="349"/>
        <v>0</v>
      </c>
      <c r="AP227" s="461" t="str">
        <f t="shared" si="319"/>
        <v/>
      </c>
      <c r="AQ227" s="238"/>
      <c r="AR227" s="239"/>
      <c r="AS227" s="211">
        <f t="shared" si="350"/>
        <v>0</v>
      </c>
      <c r="AT227" s="240">
        <f t="shared" si="328"/>
        <v>0</v>
      </c>
      <c r="AU227" s="241">
        <f t="shared" si="329"/>
        <v>0</v>
      </c>
      <c r="AV227" s="211">
        <f t="shared" si="351"/>
        <v>0</v>
      </c>
      <c r="AW227" s="461" t="str">
        <f t="shared" si="320"/>
        <v/>
      </c>
      <c r="AY227" s="238"/>
      <c r="AZ227" s="239"/>
      <c r="BA227" s="211">
        <f t="shared" si="341"/>
        <v>0</v>
      </c>
    </row>
    <row r="228" spans="1:53" ht="13" outlineLevel="2" x14ac:dyDescent="0.3">
      <c r="A228" s="209" t="s">
        <v>289</v>
      </c>
      <c r="B228" s="207">
        <v>3</v>
      </c>
      <c r="C228" s="207"/>
      <c r="D228" s="208"/>
      <c r="E228" s="210"/>
      <c r="F228" s="235" t="s">
        <v>445</v>
      </c>
      <c r="G228" s="235"/>
      <c r="H228" s="528"/>
      <c r="I228" s="237"/>
      <c r="J228" s="238"/>
      <c r="K228" s="239"/>
      <c r="L228" s="211">
        <f t="shared" si="331"/>
        <v>0</v>
      </c>
      <c r="M228" s="238"/>
      <c r="N228" s="239"/>
      <c r="O228" s="422">
        <f t="shared" si="332"/>
        <v>0</v>
      </c>
      <c r="P228" s="238"/>
      <c r="Q228" s="239"/>
      <c r="R228" s="422">
        <f t="shared" si="333"/>
        <v>0</v>
      </c>
      <c r="S228" s="238"/>
      <c r="T228" s="239"/>
      <c r="U228" s="422">
        <f t="shared" si="334"/>
        <v>0</v>
      </c>
      <c r="V228" s="238"/>
      <c r="W228" s="239"/>
      <c r="X228" s="422">
        <f t="shared" si="335"/>
        <v>0</v>
      </c>
      <c r="Y228" s="211">
        <f t="shared" si="336"/>
        <v>0</v>
      </c>
      <c r="Z228" s="461" t="str">
        <f t="shared" si="315"/>
        <v/>
      </c>
      <c r="AA228" s="238"/>
      <c r="AB228" s="239"/>
      <c r="AC228" s="211">
        <f t="shared" si="347"/>
        <v>0</v>
      </c>
      <c r="AD228" s="461" t="str">
        <f t="shared" si="316"/>
        <v/>
      </c>
      <c r="AE228" s="238"/>
      <c r="AF228" s="239"/>
      <c r="AG228" s="211">
        <f t="shared" si="327"/>
        <v>0</v>
      </c>
      <c r="AH228" s="461" t="str">
        <f t="shared" si="317"/>
        <v/>
      </c>
      <c r="AI228" s="238"/>
      <c r="AJ228" s="239"/>
      <c r="AK228" s="211">
        <f t="shared" si="348"/>
        <v>0</v>
      </c>
      <c r="AL228" s="461" t="str">
        <f t="shared" si="318"/>
        <v/>
      </c>
      <c r="AM228" s="238"/>
      <c r="AN228" s="239"/>
      <c r="AO228" s="211">
        <f t="shared" si="349"/>
        <v>0</v>
      </c>
      <c r="AP228" s="461" t="str">
        <f t="shared" si="319"/>
        <v/>
      </c>
      <c r="AQ228" s="238"/>
      <c r="AR228" s="239"/>
      <c r="AS228" s="211">
        <f t="shared" si="350"/>
        <v>0</v>
      </c>
      <c r="AT228" s="240">
        <f t="shared" si="328"/>
        <v>0</v>
      </c>
      <c r="AU228" s="241">
        <f t="shared" si="329"/>
        <v>0</v>
      </c>
      <c r="AV228" s="211">
        <f t="shared" si="351"/>
        <v>0</v>
      </c>
      <c r="AW228" s="461" t="str">
        <f t="shared" si="320"/>
        <v/>
      </c>
      <c r="AY228" s="238"/>
      <c r="AZ228" s="239"/>
      <c r="BA228" s="211">
        <f t="shared" si="341"/>
        <v>0</v>
      </c>
    </row>
    <row r="229" spans="1:53" ht="13" outlineLevel="2" x14ac:dyDescent="0.3">
      <c r="A229" s="209" t="s">
        <v>289</v>
      </c>
      <c r="B229" s="207">
        <v>3</v>
      </c>
      <c r="C229" s="207"/>
      <c r="D229" s="208"/>
      <c r="E229" s="210"/>
      <c r="F229" s="235" t="s">
        <v>445</v>
      </c>
      <c r="G229" s="235"/>
      <c r="H229" s="528"/>
      <c r="I229" s="237"/>
      <c r="J229" s="238"/>
      <c r="K229" s="239"/>
      <c r="L229" s="211">
        <f t="shared" si="331"/>
        <v>0</v>
      </c>
      <c r="M229" s="238"/>
      <c r="N229" s="239"/>
      <c r="O229" s="422">
        <f t="shared" si="332"/>
        <v>0</v>
      </c>
      <c r="P229" s="238"/>
      <c r="Q229" s="239"/>
      <c r="R229" s="422">
        <f t="shared" si="333"/>
        <v>0</v>
      </c>
      <c r="S229" s="238"/>
      <c r="T229" s="239"/>
      <c r="U229" s="422">
        <f t="shared" si="334"/>
        <v>0</v>
      </c>
      <c r="V229" s="238"/>
      <c r="W229" s="239"/>
      <c r="X229" s="422">
        <f t="shared" si="335"/>
        <v>0</v>
      </c>
      <c r="Y229" s="211">
        <f t="shared" si="336"/>
        <v>0</v>
      </c>
      <c r="Z229" s="461" t="str">
        <f t="shared" si="315"/>
        <v/>
      </c>
      <c r="AA229" s="238"/>
      <c r="AB229" s="239"/>
      <c r="AC229" s="211">
        <f t="shared" si="347"/>
        <v>0</v>
      </c>
      <c r="AD229" s="461" t="str">
        <f t="shared" si="316"/>
        <v/>
      </c>
      <c r="AE229" s="238"/>
      <c r="AF229" s="239"/>
      <c r="AG229" s="211">
        <f t="shared" si="327"/>
        <v>0</v>
      </c>
      <c r="AH229" s="461" t="str">
        <f t="shared" si="317"/>
        <v/>
      </c>
      <c r="AI229" s="238"/>
      <c r="AJ229" s="239"/>
      <c r="AK229" s="211">
        <f t="shared" si="348"/>
        <v>0</v>
      </c>
      <c r="AL229" s="461" t="str">
        <f t="shared" si="318"/>
        <v/>
      </c>
      <c r="AM229" s="238"/>
      <c r="AN229" s="239"/>
      <c r="AO229" s="211">
        <f t="shared" si="349"/>
        <v>0</v>
      </c>
      <c r="AP229" s="461" t="str">
        <f t="shared" si="319"/>
        <v/>
      </c>
      <c r="AQ229" s="238"/>
      <c r="AR229" s="239"/>
      <c r="AS229" s="211">
        <f t="shared" si="350"/>
        <v>0</v>
      </c>
      <c r="AT229" s="240">
        <f t="shared" si="328"/>
        <v>0</v>
      </c>
      <c r="AU229" s="241">
        <f t="shared" si="329"/>
        <v>0</v>
      </c>
      <c r="AV229" s="211">
        <f t="shared" si="351"/>
        <v>0</v>
      </c>
      <c r="AW229" s="461" t="str">
        <f t="shared" si="320"/>
        <v/>
      </c>
      <c r="AY229" s="238"/>
      <c r="AZ229" s="239"/>
      <c r="BA229" s="211">
        <f t="shared" si="341"/>
        <v>0</v>
      </c>
    </row>
    <row r="230" spans="1:53" ht="13" outlineLevel="2" x14ac:dyDescent="0.3">
      <c r="A230" s="209" t="s">
        <v>289</v>
      </c>
      <c r="B230" s="207">
        <v>3</v>
      </c>
      <c r="C230" s="207"/>
      <c r="D230" s="208"/>
      <c r="E230" s="210"/>
      <c r="F230" s="235" t="s">
        <v>445</v>
      </c>
      <c r="G230" s="235"/>
      <c r="H230" s="528"/>
      <c r="I230" s="237"/>
      <c r="J230" s="238"/>
      <c r="K230" s="239"/>
      <c r="L230" s="211">
        <f t="shared" si="331"/>
        <v>0</v>
      </c>
      <c r="M230" s="238"/>
      <c r="N230" s="239"/>
      <c r="O230" s="422">
        <f t="shared" si="332"/>
        <v>0</v>
      </c>
      <c r="P230" s="238"/>
      <c r="Q230" s="239"/>
      <c r="R230" s="422">
        <f t="shared" si="333"/>
        <v>0</v>
      </c>
      <c r="S230" s="238"/>
      <c r="T230" s="239"/>
      <c r="U230" s="422">
        <f t="shared" si="334"/>
        <v>0</v>
      </c>
      <c r="V230" s="238"/>
      <c r="W230" s="239"/>
      <c r="X230" s="422">
        <f t="shared" si="335"/>
        <v>0</v>
      </c>
      <c r="Y230" s="211">
        <f t="shared" si="336"/>
        <v>0</v>
      </c>
      <c r="Z230" s="461" t="str">
        <f t="shared" si="315"/>
        <v/>
      </c>
      <c r="AA230" s="238"/>
      <c r="AB230" s="239"/>
      <c r="AC230" s="211">
        <f t="shared" si="347"/>
        <v>0</v>
      </c>
      <c r="AD230" s="461" t="str">
        <f t="shared" si="316"/>
        <v/>
      </c>
      <c r="AE230" s="238"/>
      <c r="AF230" s="239"/>
      <c r="AG230" s="211">
        <f t="shared" si="327"/>
        <v>0</v>
      </c>
      <c r="AH230" s="461" t="str">
        <f t="shared" si="317"/>
        <v/>
      </c>
      <c r="AI230" s="238"/>
      <c r="AJ230" s="239"/>
      <c r="AK230" s="211">
        <f t="shared" si="348"/>
        <v>0</v>
      </c>
      <c r="AL230" s="461" t="str">
        <f t="shared" si="318"/>
        <v/>
      </c>
      <c r="AM230" s="238"/>
      <c r="AN230" s="239"/>
      <c r="AO230" s="211">
        <f t="shared" si="349"/>
        <v>0</v>
      </c>
      <c r="AP230" s="461" t="str">
        <f t="shared" si="319"/>
        <v/>
      </c>
      <c r="AQ230" s="238"/>
      <c r="AR230" s="239"/>
      <c r="AS230" s="211">
        <f t="shared" si="350"/>
        <v>0</v>
      </c>
      <c r="AT230" s="240">
        <f t="shared" si="328"/>
        <v>0</v>
      </c>
      <c r="AU230" s="241">
        <f t="shared" si="329"/>
        <v>0</v>
      </c>
      <c r="AV230" s="211">
        <f t="shared" si="351"/>
        <v>0</v>
      </c>
      <c r="AW230" s="461" t="str">
        <f t="shared" si="320"/>
        <v/>
      </c>
      <c r="AY230" s="238"/>
      <c r="AZ230" s="239"/>
      <c r="BA230" s="211">
        <f t="shared" si="341"/>
        <v>0</v>
      </c>
    </row>
    <row r="231" spans="1:53" ht="13" outlineLevel="2" x14ac:dyDescent="0.3">
      <c r="A231" s="209" t="s">
        <v>289</v>
      </c>
      <c r="B231" s="207">
        <v>3</v>
      </c>
      <c r="C231" s="207"/>
      <c r="D231" s="208"/>
      <c r="E231" s="210"/>
      <c r="F231" s="235" t="s">
        <v>445</v>
      </c>
      <c r="G231" s="235"/>
      <c r="H231" s="528"/>
      <c r="I231" s="237"/>
      <c r="J231" s="238"/>
      <c r="K231" s="239"/>
      <c r="L231" s="211">
        <f t="shared" si="331"/>
        <v>0</v>
      </c>
      <c r="M231" s="238"/>
      <c r="N231" s="239"/>
      <c r="O231" s="422">
        <f t="shared" si="332"/>
        <v>0</v>
      </c>
      <c r="P231" s="238"/>
      <c r="Q231" s="239"/>
      <c r="R231" s="422">
        <f t="shared" si="333"/>
        <v>0</v>
      </c>
      <c r="S231" s="238"/>
      <c r="T231" s="239"/>
      <c r="U231" s="422">
        <f t="shared" si="334"/>
        <v>0</v>
      </c>
      <c r="V231" s="238"/>
      <c r="W231" s="239"/>
      <c r="X231" s="422">
        <f t="shared" si="335"/>
        <v>0</v>
      </c>
      <c r="Y231" s="211">
        <f t="shared" si="336"/>
        <v>0</v>
      </c>
      <c r="Z231" s="461" t="str">
        <f t="shared" si="315"/>
        <v/>
      </c>
      <c r="AA231" s="238"/>
      <c r="AB231" s="239"/>
      <c r="AC231" s="211">
        <f t="shared" si="347"/>
        <v>0</v>
      </c>
      <c r="AD231" s="461" t="str">
        <f t="shared" si="316"/>
        <v/>
      </c>
      <c r="AE231" s="238"/>
      <c r="AF231" s="239"/>
      <c r="AG231" s="211">
        <f t="shared" si="327"/>
        <v>0</v>
      </c>
      <c r="AH231" s="461" t="str">
        <f t="shared" si="317"/>
        <v/>
      </c>
      <c r="AI231" s="238"/>
      <c r="AJ231" s="239"/>
      <c r="AK231" s="211">
        <f t="shared" si="348"/>
        <v>0</v>
      </c>
      <c r="AL231" s="461" t="str">
        <f t="shared" si="318"/>
        <v/>
      </c>
      <c r="AM231" s="238"/>
      <c r="AN231" s="239"/>
      <c r="AO231" s="211">
        <f t="shared" si="349"/>
        <v>0</v>
      </c>
      <c r="AP231" s="461" t="str">
        <f t="shared" si="319"/>
        <v/>
      </c>
      <c r="AQ231" s="238"/>
      <c r="AR231" s="239"/>
      <c r="AS231" s="211">
        <f t="shared" si="350"/>
        <v>0</v>
      </c>
      <c r="AT231" s="240">
        <f t="shared" si="328"/>
        <v>0</v>
      </c>
      <c r="AU231" s="241">
        <f t="shared" si="329"/>
        <v>0</v>
      </c>
      <c r="AV231" s="211">
        <f t="shared" si="351"/>
        <v>0</v>
      </c>
      <c r="AW231" s="461" t="str">
        <f t="shared" si="320"/>
        <v/>
      </c>
      <c r="AY231" s="238"/>
      <c r="AZ231" s="239"/>
      <c r="BA231" s="211">
        <f t="shared" si="341"/>
        <v>0</v>
      </c>
    </row>
    <row r="232" spans="1:53" ht="13" outlineLevel="2" x14ac:dyDescent="0.3">
      <c r="A232" s="209" t="s">
        <v>289</v>
      </c>
      <c r="B232" s="207">
        <v>3</v>
      </c>
      <c r="C232" s="207"/>
      <c r="D232" s="208"/>
      <c r="E232" s="210"/>
      <c r="F232" s="235" t="s">
        <v>445</v>
      </c>
      <c r="G232" s="235"/>
      <c r="H232" s="528"/>
      <c r="I232" s="237"/>
      <c r="J232" s="238"/>
      <c r="K232" s="239"/>
      <c r="L232" s="211">
        <f t="shared" si="331"/>
        <v>0</v>
      </c>
      <c r="M232" s="238"/>
      <c r="N232" s="239"/>
      <c r="O232" s="422">
        <f t="shared" si="332"/>
        <v>0</v>
      </c>
      <c r="P232" s="238"/>
      <c r="Q232" s="239"/>
      <c r="R232" s="422">
        <f t="shared" si="333"/>
        <v>0</v>
      </c>
      <c r="S232" s="238"/>
      <c r="T232" s="239"/>
      <c r="U232" s="422">
        <f t="shared" si="334"/>
        <v>0</v>
      </c>
      <c r="V232" s="238"/>
      <c r="W232" s="239"/>
      <c r="X232" s="422">
        <f t="shared" si="335"/>
        <v>0</v>
      </c>
      <c r="Y232" s="211">
        <f t="shared" si="336"/>
        <v>0</v>
      </c>
      <c r="Z232" s="461" t="str">
        <f t="shared" si="315"/>
        <v/>
      </c>
      <c r="AA232" s="238"/>
      <c r="AB232" s="239"/>
      <c r="AC232" s="211">
        <f t="shared" si="347"/>
        <v>0</v>
      </c>
      <c r="AD232" s="461" t="str">
        <f t="shared" si="316"/>
        <v/>
      </c>
      <c r="AE232" s="238"/>
      <c r="AF232" s="239"/>
      <c r="AG232" s="211">
        <f t="shared" si="327"/>
        <v>0</v>
      </c>
      <c r="AH232" s="461" t="str">
        <f t="shared" si="317"/>
        <v/>
      </c>
      <c r="AI232" s="238"/>
      <c r="AJ232" s="239"/>
      <c r="AK232" s="211">
        <f t="shared" si="348"/>
        <v>0</v>
      </c>
      <c r="AL232" s="461" t="str">
        <f t="shared" si="318"/>
        <v/>
      </c>
      <c r="AM232" s="238"/>
      <c r="AN232" s="239"/>
      <c r="AO232" s="211">
        <f t="shared" si="349"/>
        <v>0</v>
      </c>
      <c r="AP232" s="461" t="str">
        <f t="shared" si="319"/>
        <v/>
      </c>
      <c r="AQ232" s="238"/>
      <c r="AR232" s="239"/>
      <c r="AS232" s="211">
        <f t="shared" si="350"/>
        <v>0</v>
      </c>
      <c r="AT232" s="240">
        <f t="shared" si="328"/>
        <v>0</v>
      </c>
      <c r="AU232" s="241">
        <f t="shared" si="329"/>
        <v>0</v>
      </c>
      <c r="AV232" s="211">
        <f t="shared" si="351"/>
        <v>0</v>
      </c>
      <c r="AW232" s="461" t="str">
        <f t="shared" si="320"/>
        <v/>
      </c>
      <c r="AY232" s="238"/>
      <c r="AZ232" s="239"/>
      <c r="BA232" s="211">
        <f t="shared" si="341"/>
        <v>0</v>
      </c>
    </row>
    <row r="233" spans="1:53" ht="13" outlineLevel="2" x14ac:dyDescent="0.3">
      <c r="A233" s="209" t="s">
        <v>289</v>
      </c>
      <c r="B233" s="207">
        <v>3</v>
      </c>
      <c r="C233" s="207"/>
      <c r="D233" s="208"/>
      <c r="E233" s="210"/>
      <c r="F233" s="235" t="s">
        <v>445</v>
      </c>
      <c r="G233" s="235"/>
      <c r="H233" s="528"/>
      <c r="I233" s="237"/>
      <c r="J233" s="238"/>
      <c r="K233" s="239"/>
      <c r="L233" s="211">
        <f t="shared" si="331"/>
        <v>0</v>
      </c>
      <c r="M233" s="238"/>
      <c r="N233" s="239"/>
      <c r="O233" s="422">
        <f t="shared" si="332"/>
        <v>0</v>
      </c>
      <c r="P233" s="238"/>
      <c r="Q233" s="239"/>
      <c r="R233" s="422">
        <f t="shared" si="333"/>
        <v>0</v>
      </c>
      <c r="S233" s="238"/>
      <c r="T233" s="239"/>
      <c r="U233" s="422">
        <f t="shared" si="334"/>
        <v>0</v>
      </c>
      <c r="V233" s="238"/>
      <c r="W233" s="239"/>
      <c r="X233" s="422">
        <f t="shared" si="335"/>
        <v>0</v>
      </c>
      <c r="Y233" s="211">
        <f t="shared" si="336"/>
        <v>0</v>
      </c>
      <c r="Z233" s="461" t="str">
        <f t="shared" si="315"/>
        <v/>
      </c>
      <c r="AA233" s="238"/>
      <c r="AB233" s="239"/>
      <c r="AC233" s="211">
        <f t="shared" si="347"/>
        <v>0</v>
      </c>
      <c r="AD233" s="461" t="str">
        <f t="shared" si="316"/>
        <v/>
      </c>
      <c r="AE233" s="238"/>
      <c r="AF233" s="239"/>
      <c r="AG233" s="211">
        <f t="shared" si="327"/>
        <v>0</v>
      </c>
      <c r="AH233" s="461" t="str">
        <f t="shared" si="317"/>
        <v/>
      </c>
      <c r="AI233" s="238"/>
      <c r="AJ233" s="239"/>
      <c r="AK233" s="211">
        <f t="shared" si="348"/>
        <v>0</v>
      </c>
      <c r="AL233" s="461" t="str">
        <f t="shared" si="318"/>
        <v/>
      </c>
      <c r="AM233" s="238"/>
      <c r="AN233" s="239"/>
      <c r="AO233" s="211">
        <f t="shared" si="349"/>
        <v>0</v>
      </c>
      <c r="AP233" s="461" t="str">
        <f t="shared" si="319"/>
        <v/>
      </c>
      <c r="AQ233" s="238"/>
      <c r="AR233" s="239"/>
      <c r="AS233" s="211">
        <f t="shared" si="350"/>
        <v>0</v>
      </c>
      <c r="AT233" s="240">
        <f t="shared" si="328"/>
        <v>0</v>
      </c>
      <c r="AU233" s="241">
        <f t="shared" si="329"/>
        <v>0</v>
      </c>
      <c r="AV233" s="211">
        <f t="shared" si="351"/>
        <v>0</v>
      </c>
      <c r="AW233" s="461" t="str">
        <f t="shared" si="320"/>
        <v/>
      </c>
      <c r="AY233" s="238"/>
      <c r="AZ233" s="239"/>
      <c r="BA233" s="211">
        <f t="shared" si="341"/>
        <v>0</v>
      </c>
    </row>
    <row r="234" spans="1:53" ht="13" outlineLevel="1" x14ac:dyDescent="0.3">
      <c r="A234" s="212"/>
      <c r="B234" s="213">
        <v>3</v>
      </c>
      <c r="C234" s="213"/>
      <c r="D234" s="214"/>
      <c r="E234" s="215" t="s">
        <v>446</v>
      </c>
      <c r="F234" s="216" t="str">
        <f>F217</f>
        <v>Activity 3.1 Add activity</v>
      </c>
      <c r="G234" s="222"/>
      <c r="H234" s="222"/>
      <c r="I234" s="217"/>
      <c r="J234" s="218">
        <f t="shared" ref="J234:Y234" si="352">SUM(J218:J233)</f>
        <v>0</v>
      </c>
      <c r="K234" s="218">
        <f t="shared" si="352"/>
        <v>0</v>
      </c>
      <c r="L234" s="218">
        <f t="shared" si="352"/>
        <v>0</v>
      </c>
      <c r="M234" s="218">
        <f t="shared" si="352"/>
        <v>0</v>
      </c>
      <c r="N234" s="218">
        <f t="shared" si="352"/>
        <v>0</v>
      </c>
      <c r="O234" s="218">
        <f t="shared" si="352"/>
        <v>0</v>
      </c>
      <c r="P234" s="218">
        <f t="shared" si="352"/>
        <v>0</v>
      </c>
      <c r="Q234" s="218">
        <f t="shared" si="352"/>
        <v>0</v>
      </c>
      <c r="R234" s="218">
        <f t="shared" si="352"/>
        <v>0</v>
      </c>
      <c r="S234" s="218">
        <f t="shared" si="352"/>
        <v>0</v>
      </c>
      <c r="T234" s="218">
        <f t="shared" si="352"/>
        <v>0</v>
      </c>
      <c r="U234" s="218">
        <f t="shared" si="352"/>
        <v>0</v>
      </c>
      <c r="V234" s="218">
        <f t="shared" si="352"/>
        <v>0</v>
      </c>
      <c r="W234" s="218">
        <f t="shared" si="352"/>
        <v>0</v>
      </c>
      <c r="X234" s="218">
        <f t="shared" si="352"/>
        <v>0</v>
      </c>
      <c r="Y234" s="218">
        <f t="shared" si="352"/>
        <v>0</v>
      </c>
      <c r="Z234" s="461" t="str">
        <f t="shared" si="315"/>
        <v/>
      </c>
      <c r="AA234" s="220">
        <f t="shared" ref="AA234:AV234" si="353">SUM(AA218:AA233)</f>
        <v>0</v>
      </c>
      <c r="AB234" s="221">
        <f t="shared" si="353"/>
        <v>0</v>
      </c>
      <c r="AC234" s="219">
        <f t="shared" si="353"/>
        <v>0</v>
      </c>
      <c r="AD234" s="461" t="str">
        <f t="shared" si="316"/>
        <v/>
      </c>
      <c r="AE234" s="220">
        <f t="shared" si="353"/>
        <v>0</v>
      </c>
      <c r="AF234" s="221">
        <f t="shared" si="353"/>
        <v>0</v>
      </c>
      <c r="AG234" s="219">
        <f t="shared" si="353"/>
        <v>0</v>
      </c>
      <c r="AH234" s="461" t="str">
        <f t="shared" si="317"/>
        <v/>
      </c>
      <c r="AI234" s="220">
        <f t="shared" si="353"/>
        <v>0</v>
      </c>
      <c r="AJ234" s="221">
        <f t="shared" si="353"/>
        <v>0</v>
      </c>
      <c r="AK234" s="219">
        <f t="shared" si="353"/>
        <v>0</v>
      </c>
      <c r="AL234" s="461" t="str">
        <f t="shared" si="318"/>
        <v/>
      </c>
      <c r="AM234" s="220">
        <f t="shared" si="353"/>
        <v>0</v>
      </c>
      <c r="AN234" s="221">
        <f t="shared" si="353"/>
        <v>0</v>
      </c>
      <c r="AO234" s="219">
        <f t="shared" si="353"/>
        <v>0</v>
      </c>
      <c r="AP234" s="461" t="str">
        <f t="shared" si="319"/>
        <v/>
      </c>
      <c r="AQ234" s="220">
        <f t="shared" si="353"/>
        <v>0</v>
      </c>
      <c r="AR234" s="221">
        <f t="shared" si="353"/>
        <v>0</v>
      </c>
      <c r="AS234" s="219">
        <f t="shared" si="353"/>
        <v>0</v>
      </c>
      <c r="AT234" s="220">
        <f t="shared" si="353"/>
        <v>0</v>
      </c>
      <c r="AU234" s="221">
        <f t="shared" si="353"/>
        <v>0</v>
      </c>
      <c r="AV234" s="219">
        <f t="shared" si="353"/>
        <v>0</v>
      </c>
      <c r="AW234" s="461" t="str">
        <f t="shared" si="320"/>
        <v/>
      </c>
      <c r="AY234" s="220">
        <f t="shared" ref="AY234:BA234" si="354">SUM(AY218:AY233)</f>
        <v>0</v>
      </c>
      <c r="AZ234" s="221">
        <f t="shared" si="354"/>
        <v>0</v>
      </c>
      <c r="BA234" s="219">
        <f t="shared" si="354"/>
        <v>0</v>
      </c>
    </row>
    <row r="235" spans="1:53" ht="26.25" customHeight="1" outlineLevel="1" x14ac:dyDescent="0.3">
      <c r="A235" s="328"/>
      <c r="B235" s="263">
        <v>3</v>
      </c>
      <c r="C235" s="263"/>
      <c r="D235" s="264"/>
      <c r="E235" s="265" t="s">
        <v>436</v>
      </c>
      <c r="F235" s="266" t="s">
        <v>464</v>
      </c>
      <c r="G235" s="267"/>
      <c r="H235" s="526"/>
      <c r="I235" s="268"/>
      <c r="J235" s="269"/>
      <c r="K235" s="270"/>
      <c r="L235" s="271"/>
      <c r="M235" s="271"/>
      <c r="N235" s="271"/>
      <c r="O235" s="271"/>
      <c r="P235" s="271"/>
      <c r="Q235" s="271"/>
      <c r="R235" s="271"/>
      <c r="S235" s="271"/>
      <c r="T235" s="271"/>
      <c r="U235" s="271"/>
      <c r="V235" s="271"/>
      <c r="W235" s="271"/>
      <c r="X235" s="271"/>
      <c r="Y235" s="271"/>
      <c r="Z235" s="461" t="str">
        <f t="shared" si="315"/>
        <v/>
      </c>
      <c r="AA235" s="268"/>
      <c r="AB235" s="268"/>
      <c r="AC235" s="268"/>
      <c r="AD235" s="461" t="str">
        <f t="shared" si="316"/>
        <v/>
      </c>
      <c r="AE235" s="268"/>
      <c r="AF235" s="268"/>
      <c r="AG235" s="268"/>
      <c r="AH235" s="461" t="str">
        <f t="shared" si="317"/>
        <v/>
      </c>
      <c r="AI235" s="268"/>
      <c r="AJ235" s="268"/>
      <c r="AK235" s="268"/>
      <c r="AL235" s="461" t="str">
        <f t="shared" si="318"/>
        <v/>
      </c>
      <c r="AM235" s="268"/>
      <c r="AN235" s="268"/>
      <c r="AO235" s="268"/>
      <c r="AP235" s="461" t="str">
        <f t="shared" si="319"/>
        <v/>
      </c>
      <c r="AQ235" s="268"/>
      <c r="AR235" s="268"/>
      <c r="AS235" s="268"/>
      <c r="AT235" s="268"/>
      <c r="AU235" s="268"/>
      <c r="AV235" s="268"/>
      <c r="AW235" s="461" t="str">
        <f t="shared" si="320"/>
        <v/>
      </c>
      <c r="AY235" s="268"/>
      <c r="AZ235" s="268"/>
      <c r="BA235" s="268"/>
    </row>
    <row r="236" spans="1:53" ht="42" customHeight="1" outlineLevel="2" x14ac:dyDescent="0.3">
      <c r="A236" s="209" t="s">
        <v>289</v>
      </c>
      <c r="B236" s="207">
        <v>3</v>
      </c>
      <c r="C236" s="207"/>
      <c r="D236" s="208"/>
      <c r="E236" s="210"/>
      <c r="F236" s="766" t="s">
        <v>438</v>
      </c>
      <c r="G236" s="236"/>
      <c r="H236" s="527"/>
      <c r="I236" s="237"/>
      <c r="J236" s="238"/>
      <c r="K236" s="239"/>
      <c r="L236" s="211">
        <f>J236*K236</f>
        <v>0</v>
      </c>
      <c r="M236" s="238"/>
      <c r="N236" s="239"/>
      <c r="O236" s="422">
        <f>M236*N236</f>
        <v>0</v>
      </c>
      <c r="P236" s="238"/>
      <c r="Q236" s="239"/>
      <c r="R236" s="422">
        <f>P236*Q236</f>
        <v>0</v>
      </c>
      <c r="S236" s="238"/>
      <c r="T236" s="239"/>
      <c r="U236" s="422">
        <f>S236*T236</f>
        <v>0</v>
      </c>
      <c r="V236" s="238"/>
      <c r="W236" s="239"/>
      <c r="X236" s="422">
        <f>V236*W236</f>
        <v>0</v>
      </c>
      <c r="Y236" s="211">
        <f>L236+O236+R236+U236+X236</f>
        <v>0</v>
      </c>
      <c r="Z236" s="461" t="str">
        <f t="shared" si="315"/>
        <v/>
      </c>
      <c r="AA236" s="238"/>
      <c r="AB236" s="239"/>
      <c r="AC236" s="211">
        <f>AA236*AB236</f>
        <v>0</v>
      </c>
      <c r="AD236" s="461" t="str">
        <f t="shared" si="316"/>
        <v/>
      </c>
      <c r="AE236" s="238"/>
      <c r="AF236" s="239"/>
      <c r="AG236" s="211">
        <f t="shared" ref="AG236:AG251" si="355">AE236*AF236</f>
        <v>0</v>
      </c>
      <c r="AH236" s="461" t="str">
        <f t="shared" si="317"/>
        <v/>
      </c>
      <c r="AI236" s="238"/>
      <c r="AJ236" s="239"/>
      <c r="AK236" s="211">
        <f>AI236*AJ236</f>
        <v>0</v>
      </c>
      <c r="AL236" s="461" t="str">
        <f t="shared" si="318"/>
        <v/>
      </c>
      <c r="AM236" s="238"/>
      <c r="AN236" s="239"/>
      <c r="AO236" s="211">
        <f>AM236*AN236</f>
        <v>0</v>
      </c>
      <c r="AP236" s="461" t="str">
        <f t="shared" si="319"/>
        <v/>
      </c>
      <c r="AQ236" s="238"/>
      <c r="AR236" s="239"/>
      <c r="AS236" s="211">
        <f>AQ236*AR236</f>
        <v>0</v>
      </c>
      <c r="AT236" s="240">
        <f t="shared" ref="AT236:AT251" si="356">AE236+AM236+AQ236</f>
        <v>0</v>
      </c>
      <c r="AU236" s="241">
        <f t="shared" ref="AU236:AU251" si="357">AF236+AN236+AR236</f>
        <v>0</v>
      </c>
      <c r="AV236" s="211">
        <f t="shared" ref="AV236:AV237" si="358">AG236+AO236+AS236</f>
        <v>0</v>
      </c>
      <c r="AW236" s="461" t="str">
        <f t="shared" si="320"/>
        <v/>
      </c>
      <c r="AY236" s="238"/>
      <c r="AZ236" s="239"/>
      <c r="BA236" s="211">
        <f>AY236*AZ236</f>
        <v>0</v>
      </c>
    </row>
    <row r="237" spans="1:53" ht="13" outlineLevel="2" x14ac:dyDescent="0.3">
      <c r="A237" s="209" t="s">
        <v>284</v>
      </c>
      <c r="B237" s="207">
        <v>3</v>
      </c>
      <c r="C237" s="207"/>
      <c r="D237" s="208"/>
      <c r="E237" s="210"/>
      <c r="F237" s="766" t="s">
        <v>439</v>
      </c>
      <c r="G237" s="235"/>
      <c r="H237" s="528"/>
      <c r="I237" s="237"/>
      <c r="J237" s="238"/>
      <c r="K237" s="239"/>
      <c r="L237" s="211">
        <f t="shared" ref="L237:L251" si="359">J237*K237</f>
        <v>0</v>
      </c>
      <c r="M237" s="238"/>
      <c r="N237" s="239"/>
      <c r="O237" s="422">
        <f t="shared" ref="O237:O251" si="360">M237*N237</f>
        <v>0</v>
      </c>
      <c r="P237" s="238"/>
      <c r="Q237" s="239"/>
      <c r="R237" s="422">
        <f t="shared" ref="R237:R251" si="361">P237*Q237</f>
        <v>0</v>
      </c>
      <c r="S237" s="238"/>
      <c r="T237" s="239"/>
      <c r="U237" s="422">
        <f t="shared" ref="U237:U251" si="362">S237*T237</f>
        <v>0</v>
      </c>
      <c r="V237" s="238"/>
      <c r="W237" s="239"/>
      <c r="X237" s="422">
        <f t="shared" ref="X237:X251" si="363">V237*W237</f>
        <v>0</v>
      </c>
      <c r="Y237" s="211">
        <f t="shared" ref="Y237:Y251" si="364">L237+O237+R237+U237+X237</f>
        <v>0</v>
      </c>
      <c r="Z237" s="461" t="str">
        <f t="shared" si="315"/>
        <v/>
      </c>
      <c r="AA237" s="238"/>
      <c r="AB237" s="239"/>
      <c r="AC237" s="211">
        <f t="shared" ref="AC237" si="365">AA237*AB237</f>
        <v>0</v>
      </c>
      <c r="AD237" s="461" t="str">
        <f t="shared" si="316"/>
        <v/>
      </c>
      <c r="AE237" s="238"/>
      <c r="AF237" s="239"/>
      <c r="AG237" s="211">
        <f t="shared" si="355"/>
        <v>0</v>
      </c>
      <c r="AH237" s="461" t="str">
        <f t="shared" si="317"/>
        <v/>
      </c>
      <c r="AI237" s="238"/>
      <c r="AJ237" s="239"/>
      <c r="AK237" s="211">
        <f t="shared" ref="AK237" si="366">AI237*AJ237</f>
        <v>0</v>
      </c>
      <c r="AL237" s="461" t="str">
        <f t="shared" si="318"/>
        <v/>
      </c>
      <c r="AM237" s="238"/>
      <c r="AN237" s="239"/>
      <c r="AO237" s="211">
        <f t="shared" ref="AO237" si="367">AM237*AN237</f>
        <v>0</v>
      </c>
      <c r="AP237" s="461" t="str">
        <f t="shared" si="319"/>
        <v/>
      </c>
      <c r="AQ237" s="238"/>
      <c r="AR237" s="239"/>
      <c r="AS237" s="211">
        <f t="shared" ref="AS237" si="368">AQ237*AR237</f>
        <v>0</v>
      </c>
      <c r="AT237" s="240">
        <f t="shared" si="356"/>
        <v>0</v>
      </c>
      <c r="AU237" s="241">
        <f t="shared" si="357"/>
        <v>0</v>
      </c>
      <c r="AV237" s="211">
        <f t="shared" si="358"/>
        <v>0</v>
      </c>
      <c r="AW237" s="461" t="str">
        <f t="shared" si="320"/>
        <v/>
      </c>
      <c r="AY237" s="238"/>
      <c r="AZ237" s="239"/>
      <c r="BA237" s="211">
        <f t="shared" ref="BA237:BA251" si="369">AY237*AZ237</f>
        <v>0</v>
      </c>
    </row>
    <row r="238" spans="1:53" ht="12.75" customHeight="1" outlineLevel="2" x14ac:dyDescent="0.3">
      <c r="A238" s="209" t="s">
        <v>284</v>
      </c>
      <c r="B238" s="207">
        <v>3</v>
      </c>
      <c r="C238" s="207"/>
      <c r="D238" s="208"/>
      <c r="E238" s="210"/>
      <c r="F238" s="766" t="s">
        <v>440</v>
      </c>
      <c r="G238" s="235"/>
      <c r="H238" s="528"/>
      <c r="I238" s="237"/>
      <c r="J238" s="238"/>
      <c r="K238" s="239"/>
      <c r="L238" s="211">
        <f t="shared" si="359"/>
        <v>0</v>
      </c>
      <c r="M238" s="238"/>
      <c r="N238" s="239"/>
      <c r="O238" s="422">
        <f t="shared" si="360"/>
        <v>0</v>
      </c>
      <c r="P238" s="238"/>
      <c r="Q238" s="239"/>
      <c r="R238" s="422">
        <f t="shared" si="361"/>
        <v>0</v>
      </c>
      <c r="S238" s="238"/>
      <c r="T238" s="239"/>
      <c r="U238" s="422">
        <f t="shared" si="362"/>
        <v>0</v>
      </c>
      <c r="V238" s="238"/>
      <c r="W238" s="239"/>
      <c r="X238" s="422">
        <f t="shared" si="363"/>
        <v>0</v>
      </c>
      <c r="Y238" s="211">
        <f t="shared" si="364"/>
        <v>0</v>
      </c>
      <c r="Z238" s="461" t="str">
        <f t="shared" si="315"/>
        <v/>
      </c>
      <c r="AA238" s="238"/>
      <c r="AB238" s="239"/>
      <c r="AC238" s="211">
        <f t="shared" ref="AC238" si="370">AA238*AB238</f>
        <v>0</v>
      </c>
      <c r="AD238" s="461" t="str">
        <f t="shared" si="316"/>
        <v/>
      </c>
      <c r="AE238" s="238"/>
      <c r="AF238" s="239"/>
      <c r="AG238" s="211">
        <f t="shared" si="355"/>
        <v>0</v>
      </c>
      <c r="AH238" s="461" t="str">
        <f t="shared" si="317"/>
        <v/>
      </c>
      <c r="AI238" s="238"/>
      <c r="AJ238" s="239"/>
      <c r="AK238" s="211">
        <f t="shared" ref="AK238" si="371">AI238*AJ238</f>
        <v>0</v>
      </c>
      <c r="AL238" s="461" t="str">
        <f t="shared" si="318"/>
        <v/>
      </c>
      <c r="AM238" s="238"/>
      <c r="AN238" s="239"/>
      <c r="AO238" s="211">
        <f t="shared" ref="AO238" si="372">AM238*AN238</f>
        <v>0</v>
      </c>
      <c r="AP238" s="461" t="str">
        <f t="shared" si="319"/>
        <v/>
      </c>
      <c r="AQ238" s="238"/>
      <c r="AR238" s="239"/>
      <c r="AS238" s="211">
        <f t="shared" ref="AS238" si="373">AQ238*AR238</f>
        <v>0</v>
      </c>
      <c r="AT238" s="240">
        <f t="shared" si="356"/>
        <v>0</v>
      </c>
      <c r="AU238" s="241">
        <f t="shared" si="357"/>
        <v>0</v>
      </c>
      <c r="AV238" s="211">
        <f t="shared" ref="AV238" si="374">AG238+AO238+AS238</f>
        <v>0</v>
      </c>
      <c r="AW238" s="461" t="str">
        <f t="shared" si="320"/>
        <v/>
      </c>
      <c r="AY238" s="238"/>
      <c r="AZ238" s="239"/>
      <c r="BA238" s="211">
        <f t="shared" si="369"/>
        <v>0</v>
      </c>
    </row>
    <row r="239" spans="1:53" ht="13" outlineLevel="2" x14ac:dyDescent="0.3">
      <c r="A239" s="209" t="s">
        <v>284</v>
      </c>
      <c r="B239" s="207">
        <v>3</v>
      </c>
      <c r="C239" s="207"/>
      <c r="D239" s="208"/>
      <c r="E239" s="210"/>
      <c r="F239" s="766" t="s">
        <v>441</v>
      </c>
      <c r="G239" s="235"/>
      <c r="H239" s="528"/>
      <c r="I239" s="237"/>
      <c r="J239" s="238"/>
      <c r="K239" s="239"/>
      <c r="L239" s="211">
        <f t="shared" si="359"/>
        <v>0</v>
      </c>
      <c r="M239" s="238"/>
      <c r="N239" s="239"/>
      <c r="O239" s="422">
        <f t="shared" si="360"/>
        <v>0</v>
      </c>
      <c r="P239" s="238"/>
      <c r="Q239" s="239"/>
      <c r="R239" s="422">
        <f t="shared" si="361"/>
        <v>0</v>
      </c>
      <c r="S239" s="238"/>
      <c r="T239" s="239"/>
      <c r="U239" s="422">
        <f t="shared" si="362"/>
        <v>0</v>
      </c>
      <c r="V239" s="238"/>
      <c r="W239" s="239"/>
      <c r="X239" s="422">
        <f t="shared" si="363"/>
        <v>0</v>
      </c>
      <c r="Y239" s="211">
        <f t="shared" si="364"/>
        <v>0</v>
      </c>
      <c r="Z239" s="461" t="str">
        <f t="shared" si="315"/>
        <v/>
      </c>
      <c r="AA239" s="238"/>
      <c r="AB239" s="239"/>
      <c r="AC239" s="211">
        <f t="shared" ref="AC239:AC251" si="375">AA239*AB239</f>
        <v>0</v>
      </c>
      <c r="AD239" s="461" t="str">
        <f t="shared" si="316"/>
        <v/>
      </c>
      <c r="AE239" s="238"/>
      <c r="AF239" s="239"/>
      <c r="AG239" s="211">
        <f t="shared" si="355"/>
        <v>0</v>
      </c>
      <c r="AH239" s="461" t="str">
        <f t="shared" si="317"/>
        <v/>
      </c>
      <c r="AI239" s="238"/>
      <c r="AJ239" s="239"/>
      <c r="AK239" s="211">
        <f t="shared" ref="AK239:AK251" si="376">AI239*AJ239</f>
        <v>0</v>
      </c>
      <c r="AL239" s="461" t="str">
        <f t="shared" si="318"/>
        <v/>
      </c>
      <c r="AM239" s="238"/>
      <c r="AN239" s="239"/>
      <c r="AO239" s="211">
        <f t="shared" ref="AO239:AO251" si="377">AM239*AN239</f>
        <v>0</v>
      </c>
      <c r="AP239" s="461" t="str">
        <f t="shared" si="319"/>
        <v/>
      </c>
      <c r="AQ239" s="238"/>
      <c r="AR239" s="239"/>
      <c r="AS239" s="211">
        <f t="shared" ref="AS239:AS251" si="378">AQ239*AR239</f>
        <v>0</v>
      </c>
      <c r="AT239" s="240">
        <f t="shared" si="356"/>
        <v>0</v>
      </c>
      <c r="AU239" s="241">
        <f t="shared" si="357"/>
        <v>0</v>
      </c>
      <c r="AV239" s="211">
        <f t="shared" ref="AV239:AV251" si="379">AG239+AO239+AS239</f>
        <v>0</v>
      </c>
      <c r="AW239" s="461" t="str">
        <f t="shared" si="320"/>
        <v/>
      </c>
      <c r="AY239" s="238"/>
      <c r="AZ239" s="239"/>
      <c r="BA239" s="211">
        <f t="shared" si="369"/>
        <v>0</v>
      </c>
    </row>
    <row r="240" spans="1:53" ht="13" outlineLevel="2" x14ac:dyDescent="0.3">
      <c r="A240" s="209" t="s">
        <v>284</v>
      </c>
      <c r="B240" s="207">
        <v>3</v>
      </c>
      <c r="C240" s="207"/>
      <c r="D240" s="208"/>
      <c r="E240" s="210"/>
      <c r="F240" s="766" t="s">
        <v>442</v>
      </c>
      <c r="G240" s="235"/>
      <c r="H240" s="528"/>
      <c r="I240" s="237"/>
      <c r="J240" s="238"/>
      <c r="K240" s="239"/>
      <c r="L240" s="211">
        <f t="shared" si="359"/>
        <v>0</v>
      </c>
      <c r="M240" s="238"/>
      <c r="N240" s="239"/>
      <c r="O240" s="422">
        <f t="shared" si="360"/>
        <v>0</v>
      </c>
      <c r="P240" s="238"/>
      <c r="Q240" s="239"/>
      <c r="R240" s="422">
        <f t="shared" si="361"/>
        <v>0</v>
      </c>
      <c r="S240" s="238"/>
      <c r="T240" s="239"/>
      <c r="U240" s="422">
        <f t="shared" si="362"/>
        <v>0</v>
      </c>
      <c r="V240" s="238"/>
      <c r="W240" s="239"/>
      <c r="X240" s="422">
        <f t="shared" si="363"/>
        <v>0</v>
      </c>
      <c r="Y240" s="211">
        <f t="shared" si="364"/>
        <v>0</v>
      </c>
      <c r="Z240" s="461" t="str">
        <f t="shared" si="315"/>
        <v/>
      </c>
      <c r="AA240" s="238"/>
      <c r="AB240" s="239"/>
      <c r="AC240" s="211">
        <f t="shared" si="375"/>
        <v>0</v>
      </c>
      <c r="AD240" s="461" t="str">
        <f t="shared" si="316"/>
        <v/>
      </c>
      <c r="AE240" s="238"/>
      <c r="AF240" s="239"/>
      <c r="AG240" s="211">
        <f t="shared" si="355"/>
        <v>0</v>
      </c>
      <c r="AH240" s="461" t="str">
        <f t="shared" si="317"/>
        <v/>
      </c>
      <c r="AI240" s="238"/>
      <c r="AJ240" s="239"/>
      <c r="AK240" s="211">
        <f t="shared" si="376"/>
        <v>0</v>
      </c>
      <c r="AL240" s="461" t="str">
        <f t="shared" si="318"/>
        <v/>
      </c>
      <c r="AM240" s="238"/>
      <c r="AN240" s="239"/>
      <c r="AO240" s="211">
        <f t="shared" si="377"/>
        <v>0</v>
      </c>
      <c r="AP240" s="461" t="str">
        <f t="shared" si="319"/>
        <v/>
      </c>
      <c r="AQ240" s="238"/>
      <c r="AR240" s="239"/>
      <c r="AS240" s="211">
        <f t="shared" si="378"/>
        <v>0</v>
      </c>
      <c r="AT240" s="240">
        <f t="shared" si="356"/>
        <v>0</v>
      </c>
      <c r="AU240" s="241">
        <f t="shared" si="357"/>
        <v>0</v>
      </c>
      <c r="AV240" s="211">
        <f t="shared" si="379"/>
        <v>0</v>
      </c>
      <c r="AW240" s="461" t="str">
        <f t="shared" si="320"/>
        <v/>
      </c>
      <c r="AY240" s="238"/>
      <c r="AZ240" s="239"/>
      <c r="BA240" s="211">
        <f t="shared" si="369"/>
        <v>0</v>
      </c>
    </row>
    <row r="241" spans="1:53" ht="13" outlineLevel="2" x14ac:dyDescent="0.3">
      <c r="A241" s="209" t="s">
        <v>289</v>
      </c>
      <c r="B241" s="207">
        <v>3</v>
      </c>
      <c r="C241" s="207"/>
      <c r="D241" s="208"/>
      <c r="E241" s="210"/>
      <c r="F241" s="766" t="s">
        <v>384</v>
      </c>
      <c r="G241" s="235"/>
      <c r="H241" s="528"/>
      <c r="I241" s="237"/>
      <c r="J241" s="238"/>
      <c r="K241" s="239"/>
      <c r="L241" s="211">
        <f t="shared" si="359"/>
        <v>0</v>
      </c>
      <c r="M241" s="238"/>
      <c r="N241" s="239"/>
      <c r="O241" s="422">
        <f t="shared" si="360"/>
        <v>0</v>
      </c>
      <c r="P241" s="238"/>
      <c r="Q241" s="239"/>
      <c r="R241" s="422">
        <f t="shared" si="361"/>
        <v>0</v>
      </c>
      <c r="S241" s="238"/>
      <c r="T241" s="239"/>
      <c r="U241" s="422">
        <f t="shared" si="362"/>
        <v>0</v>
      </c>
      <c r="V241" s="238"/>
      <c r="W241" s="239"/>
      <c r="X241" s="422">
        <f t="shared" si="363"/>
        <v>0</v>
      </c>
      <c r="Y241" s="211">
        <f t="shared" si="364"/>
        <v>0</v>
      </c>
      <c r="Z241" s="461" t="str">
        <f t="shared" si="315"/>
        <v/>
      </c>
      <c r="AA241" s="238"/>
      <c r="AB241" s="239"/>
      <c r="AC241" s="211">
        <f t="shared" si="375"/>
        <v>0</v>
      </c>
      <c r="AD241" s="461" t="str">
        <f t="shared" si="316"/>
        <v/>
      </c>
      <c r="AE241" s="238"/>
      <c r="AF241" s="239"/>
      <c r="AG241" s="211">
        <f t="shared" si="355"/>
        <v>0</v>
      </c>
      <c r="AH241" s="461" t="str">
        <f t="shared" si="317"/>
        <v/>
      </c>
      <c r="AI241" s="238"/>
      <c r="AJ241" s="239"/>
      <c r="AK241" s="211">
        <f t="shared" si="376"/>
        <v>0</v>
      </c>
      <c r="AL241" s="461" t="str">
        <f t="shared" si="318"/>
        <v/>
      </c>
      <c r="AM241" s="238"/>
      <c r="AN241" s="239"/>
      <c r="AO241" s="211">
        <f t="shared" si="377"/>
        <v>0</v>
      </c>
      <c r="AP241" s="461" t="str">
        <f t="shared" si="319"/>
        <v/>
      </c>
      <c r="AQ241" s="238"/>
      <c r="AR241" s="239"/>
      <c r="AS241" s="211">
        <f t="shared" si="378"/>
        <v>0</v>
      </c>
      <c r="AT241" s="240">
        <f t="shared" si="356"/>
        <v>0</v>
      </c>
      <c r="AU241" s="241">
        <f t="shared" si="357"/>
        <v>0</v>
      </c>
      <c r="AV241" s="211">
        <f t="shared" si="379"/>
        <v>0</v>
      </c>
      <c r="AW241" s="461" t="str">
        <f t="shared" si="320"/>
        <v/>
      </c>
      <c r="AY241" s="238"/>
      <c r="AZ241" s="239"/>
      <c r="BA241" s="211">
        <f t="shared" si="369"/>
        <v>0</v>
      </c>
    </row>
    <row r="242" spans="1:53" ht="13" outlineLevel="2" x14ac:dyDescent="0.3">
      <c r="A242" s="209" t="s">
        <v>289</v>
      </c>
      <c r="B242" s="207">
        <v>3</v>
      </c>
      <c r="C242" s="207"/>
      <c r="D242" s="208"/>
      <c r="E242" s="210"/>
      <c r="F242" s="766" t="s">
        <v>443</v>
      </c>
      <c r="G242" s="235"/>
      <c r="H242" s="528"/>
      <c r="I242" s="327"/>
      <c r="J242" s="238"/>
      <c r="K242" s="239"/>
      <c r="L242" s="211">
        <f t="shared" si="359"/>
        <v>0</v>
      </c>
      <c r="M242" s="238"/>
      <c r="N242" s="239"/>
      <c r="O242" s="422">
        <f t="shared" si="360"/>
        <v>0</v>
      </c>
      <c r="P242" s="238"/>
      <c r="Q242" s="239"/>
      <c r="R242" s="422">
        <f t="shared" si="361"/>
        <v>0</v>
      </c>
      <c r="S242" s="238"/>
      <c r="T242" s="239"/>
      <c r="U242" s="422">
        <f t="shared" si="362"/>
        <v>0</v>
      </c>
      <c r="V242" s="238"/>
      <c r="W242" s="239"/>
      <c r="X242" s="422">
        <f t="shared" si="363"/>
        <v>0</v>
      </c>
      <c r="Y242" s="211">
        <f t="shared" si="364"/>
        <v>0</v>
      </c>
      <c r="Z242" s="461" t="str">
        <f t="shared" si="315"/>
        <v/>
      </c>
      <c r="AA242" s="238"/>
      <c r="AB242" s="239"/>
      <c r="AC242" s="211">
        <f t="shared" si="375"/>
        <v>0</v>
      </c>
      <c r="AD242" s="461" t="str">
        <f t="shared" si="316"/>
        <v/>
      </c>
      <c r="AE242" s="238"/>
      <c r="AF242" s="239"/>
      <c r="AG242" s="211">
        <f t="shared" si="355"/>
        <v>0</v>
      </c>
      <c r="AH242" s="461" t="str">
        <f t="shared" si="317"/>
        <v/>
      </c>
      <c r="AI242" s="238"/>
      <c r="AJ242" s="239"/>
      <c r="AK242" s="211">
        <f t="shared" si="376"/>
        <v>0</v>
      </c>
      <c r="AL242" s="461" t="str">
        <f t="shared" si="318"/>
        <v/>
      </c>
      <c r="AM242" s="238"/>
      <c r="AN242" s="239"/>
      <c r="AO242" s="211">
        <f t="shared" si="377"/>
        <v>0</v>
      </c>
      <c r="AP242" s="461" t="str">
        <f t="shared" si="319"/>
        <v/>
      </c>
      <c r="AQ242" s="238"/>
      <c r="AR242" s="239"/>
      <c r="AS242" s="211">
        <f t="shared" si="378"/>
        <v>0</v>
      </c>
      <c r="AT242" s="240">
        <f t="shared" si="356"/>
        <v>0</v>
      </c>
      <c r="AU242" s="241">
        <f t="shared" si="357"/>
        <v>0</v>
      </c>
      <c r="AV242" s="211">
        <f t="shared" si="379"/>
        <v>0</v>
      </c>
      <c r="AW242" s="461" t="str">
        <f t="shared" si="320"/>
        <v/>
      </c>
      <c r="AY242" s="238"/>
      <c r="AZ242" s="239"/>
      <c r="BA242" s="211">
        <f t="shared" si="369"/>
        <v>0</v>
      </c>
    </row>
    <row r="243" spans="1:53" ht="13" outlineLevel="2" x14ac:dyDescent="0.3">
      <c r="A243" s="209" t="s">
        <v>289</v>
      </c>
      <c r="B243" s="207">
        <v>3</v>
      </c>
      <c r="C243" s="207"/>
      <c r="D243" s="208"/>
      <c r="E243" s="210"/>
      <c r="F243" s="766" t="s">
        <v>444</v>
      </c>
      <c r="G243" s="235"/>
      <c r="H243" s="528"/>
      <c r="I243" s="237"/>
      <c r="J243" s="238"/>
      <c r="K243" s="239"/>
      <c r="L243" s="211">
        <f t="shared" si="359"/>
        <v>0</v>
      </c>
      <c r="M243" s="238"/>
      <c r="N243" s="239"/>
      <c r="O243" s="422">
        <f t="shared" si="360"/>
        <v>0</v>
      </c>
      <c r="P243" s="238"/>
      <c r="Q243" s="239"/>
      <c r="R243" s="422">
        <f t="shared" si="361"/>
        <v>0</v>
      </c>
      <c r="S243" s="238"/>
      <c r="T243" s="239"/>
      <c r="U243" s="422">
        <f t="shared" si="362"/>
        <v>0</v>
      </c>
      <c r="V243" s="238"/>
      <c r="W243" s="239"/>
      <c r="X243" s="422">
        <f t="shared" si="363"/>
        <v>0</v>
      </c>
      <c r="Y243" s="211">
        <f t="shared" si="364"/>
        <v>0</v>
      </c>
      <c r="Z243" s="461" t="str">
        <f t="shared" si="315"/>
        <v/>
      </c>
      <c r="AA243" s="238"/>
      <c r="AB243" s="239"/>
      <c r="AC243" s="211">
        <f t="shared" si="375"/>
        <v>0</v>
      </c>
      <c r="AD243" s="461" t="str">
        <f t="shared" si="316"/>
        <v/>
      </c>
      <c r="AE243" s="238"/>
      <c r="AF243" s="239"/>
      <c r="AG243" s="211">
        <f t="shared" si="355"/>
        <v>0</v>
      </c>
      <c r="AH243" s="461" t="str">
        <f t="shared" si="317"/>
        <v/>
      </c>
      <c r="AI243" s="238"/>
      <c r="AJ243" s="239"/>
      <c r="AK243" s="211">
        <f t="shared" si="376"/>
        <v>0</v>
      </c>
      <c r="AL243" s="461" t="str">
        <f t="shared" si="318"/>
        <v/>
      </c>
      <c r="AM243" s="238"/>
      <c r="AN243" s="239"/>
      <c r="AO243" s="211">
        <f t="shared" si="377"/>
        <v>0</v>
      </c>
      <c r="AP243" s="461" t="str">
        <f t="shared" si="319"/>
        <v/>
      </c>
      <c r="AQ243" s="238"/>
      <c r="AR243" s="239"/>
      <c r="AS243" s="211">
        <f t="shared" si="378"/>
        <v>0</v>
      </c>
      <c r="AT243" s="240">
        <f t="shared" si="356"/>
        <v>0</v>
      </c>
      <c r="AU243" s="241">
        <f t="shared" si="357"/>
        <v>0</v>
      </c>
      <c r="AV243" s="211">
        <f t="shared" si="379"/>
        <v>0</v>
      </c>
      <c r="AW243" s="461" t="str">
        <f t="shared" si="320"/>
        <v/>
      </c>
      <c r="AY243" s="238"/>
      <c r="AZ243" s="239"/>
      <c r="BA243" s="211">
        <f t="shared" si="369"/>
        <v>0</v>
      </c>
    </row>
    <row r="244" spans="1:53" ht="13" outlineLevel="2" x14ac:dyDescent="0.3">
      <c r="A244" s="209" t="s">
        <v>289</v>
      </c>
      <c r="B244" s="207">
        <v>3</v>
      </c>
      <c r="C244" s="207"/>
      <c r="D244" s="208"/>
      <c r="E244" s="210"/>
      <c r="F244" s="235" t="s">
        <v>445</v>
      </c>
      <c r="G244" s="235"/>
      <c r="H244" s="528"/>
      <c r="I244" s="237"/>
      <c r="J244" s="238"/>
      <c r="K244" s="239"/>
      <c r="L244" s="211">
        <f t="shared" si="359"/>
        <v>0</v>
      </c>
      <c r="M244" s="238"/>
      <c r="N244" s="239"/>
      <c r="O244" s="422">
        <f t="shared" si="360"/>
        <v>0</v>
      </c>
      <c r="P244" s="238"/>
      <c r="Q244" s="239"/>
      <c r="R244" s="422">
        <f t="shared" si="361"/>
        <v>0</v>
      </c>
      <c r="S244" s="238"/>
      <c r="T244" s="239"/>
      <c r="U244" s="422">
        <f t="shared" si="362"/>
        <v>0</v>
      </c>
      <c r="V244" s="238"/>
      <c r="W244" s="239"/>
      <c r="X244" s="422">
        <f t="shared" si="363"/>
        <v>0</v>
      </c>
      <c r="Y244" s="211">
        <f t="shared" si="364"/>
        <v>0</v>
      </c>
      <c r="Z244" s="461" t="str">
        <f t="shared" si="315"/>
        <v/>
      </c>
      <c r="AA244" s="238"/>
      <c r="AB244" s="239"/>
      <c r="AC244" s="211">
        <f t="shared" si="375"/>
        <v>0</v>
      </c>
      <c r="AD244" s="461" t="str">
        <f t="shared" si="316"/>
        <v/>
      </c>
      <c r="AE244" s="238"/>
      <c r="AF244" s="239"/>
      <c r="AG244" s="211">
        <f t="shared" si="355"/>
        <v>0</v>
      </c>
      <c r="AH244" s="461" t="str">
        <f t="shared" si="317"/>
        <v/>
      </c>
      <c r="AI244" s="238"/>
      <c r="AJ244" s="239"/>
      <c r="AK244" s="211">
        <f t="shared" si="376"/>
        <v>0</v>
      </c>
      <c r="AL244" s="461" t="str">
        <f t="shared" si="318"/>
        <v/>
      </c>
      <c r="AM244" s="238"/>
      <c r="AN244" s="239"/>
      <c r="AO244" s="211">
        <f t="shared" si="377"/>
        <v>0</v>
      </c>
      <c r="AP244" s="461" t="str">
        <f t="shared" si="319"/>
        <v/>
      </c>
      <c r="AQ244" s="238"/>
      <c r="AR244" s="239"/>
      <c r="AS244" s="211">
        <f t="shared" si="378"/>
        <v>0</v>
      </c>
      <c r="AT244" s="240">
        <f t="shared" si="356"/>
        <v>0</v>
      </c>
      <c r="AU244" s="241">
        <f t="shared" si="357"/>
        <v>0</v>
      </c>
      <c r="AV244" s="211">
        <f t="shared" si="379"/>
        <v>0</v>
      </c>
      <c r="AW244" s="461" t="str">
        <f t="shared" si="320"/>
        <v/>
      </c>
      <c r="AY244" s="238"/>
      <c r="AZ244" s="239"/>
      <c r="BA244" s="211">
        <f t="shared" si="369"/>
        <v>0</v>
      </c>
    </row>
    <row r="245" spans="1:53" ht="13" outlineLevel="2" x14ac:dyDescent="0.3">
      <c r="A245" s="209" t="s">
        <v>289</v>
      </c>
      <c r="B245" s="207">
        <v>3</v>
      </c>
      <c r="C245" s="207"/>
      <c r="D245" s="208"/>
      <c r="E245" s="210"/>
      <c r="F245" s="235" t="s">
        <v>445</v>
      </c>
      <c r="G245" s="235"/>
      <c r="H245" s="528"/>
      <c r="I245" s="237"/>
      <c r="J245" s="238"/>
      <c r="K245" s="239"/>
      <c r="L245" s="211">
        <f t="shared" si="359"/>
        <v>0</v>
      </c>
      <c r="M245" s="238"/>
      <c r="N245" s="239"/>
      <c r="O245" s="422">
        <f t="shared" si="360"/>
        <v>0</v>
      </c>
      <c r="P245" s="238"/>
      <c r="Q245" s="239"/>
      <c r="R245" s="422">
        <f t="shared" si="361"/>
        <v>0</v>
      </c>
      <c r="S245" s="238"/>
      <c r="T245" s="239"/>
      <c r="U245" s="422">
        <f t="shared" si="362"/>
        <v>0</v>
      </c>
      <c r="V245" s="238"/>
      <c r="W245" s="239"/>
      <c r="X245" s="422">
        <f t="shared" si="363"/>
        <v>0</v>
      </c>
      <c r="Y245" s="211">
        <f t="shared" si="364"/>
        <v>0</v>
      </c>
      <c r="Z245" s="461" t="str">
        <f t="shared" si="315"/>
        <v/>
      </c>
      <c r="AA245" s="238"/>
      <c r="AB245" s="239"/>
      <c r="AC245" s="211">
        <f t="shared" si="375"/>
        <v>0</v>
      </c>
      <c r="AD245" s="461" t="str">
        <f t="shared" si="316"/>
        <v/>
      </c>
      <c r="AE245" s="238"/>
      <c r="AF245" s="239"/>
      <c r="AG245" s="211">
        <f t="shared" si="355"/>
        <v>0</v>
      </c>
      <c r="AH245" s="461" t="str">
        <f t="shared" si="317"/>
        <v/>
      </c>
      <c r="AI245" s="238"/>
      <c r="AJ245" s="239"/>
      <c r="AK245" s="211">
        <f t="shared" si="376"/>
        <v>0</v>
      </c>
      <c r="AL245" s="461" t="str">
        <f t="shared" si="318"/>
        <v/>
      </c>
      <c r="AM245" s="238"/>
      <c r="AN245" s="239"/>
      <c r="AO245" s="211">
        <f t="shared" si="377"/>
        <v>0</v>
      </c>
      <c r="AP245" s="461" t="str">
        <f t="shared" si="319"/>
        <v/>
      </c>
      <c r="AQ245" s="238"/>
      <c r="AR245" s="239"/>
      <c r="AS245" s="211">
        <f t="shared" si="378"/>
        <v>0</v>
      </c>
      <c r="AT245" s="240">
        <f t="shared" si="356"/>
        <v>0</v>
      </c>
      <c r="AU245" s="241">
        <f t="shared" si="357"/>
        <v>0</v>
      </c>
      <c r="AV245" s="211">
        <f t="shared" si="379"/>
        <v>0</v>
      </c>
      <c r="AW245" s="461" t="str">
        <f t="shared" si="320"/>
        <v/>
      </c>
      <c r="AY245" s="238"/>
      <c r="AZ245" s="239"/>
      <c r="BA245" s="211">
        <f t="shared" si="369"/>
        <v>0</v>
      </c>
    </row>
    <row r="246" spans="1:53" ht="13" outlineLevel="2" x14ac:dyDescent="0.3">
      <c r="A246" s="209" t="s">
        <v>289</v>
      </c>
      <c r="B246" s="207">
        <v>3</v>
      </c>
      <c r="C246" s="207"/>
      <c r="D246" s="208"/>
      <c r="E246" s="210"/>
      <c r="F246" s="235" t="s">
        <v>445</v>
      </c>
      <c r="G246" s="235"/>
      <c r="H246" s="528"/>
      <c r="I246" s="237"/>
      <c r="J246" s="238"/>
      <c r="K246" s="239"/>
      <c r="L246" s="211">
        <f t="shared" si="359"/>
        <v>0</v>
      </c>
      <c r="M246" s="238"/>
      <c r="N246" s="239"/>
      <c r="O246" s="422">
        <f t="shared" si="360"/>
        <v>0</v>
      </c>
      <c r="P246" s="238"/>
      <c r="Q246" s="239"/>
      <c r="R246" s="422">
        <f t="shared" si="361"/>
        <v>0</v>
      </c>
      <c r="S246" s="238"/>
      <c r="T246" s="239"/>
      <c r="U246" s="422">
        <f t="shared" si="362"/>
        <v>0</v>
      </c>
      <c r="V246" s="238"/>
      <c r="W246" s="239"/>
      <c r="X246" s="422">
        <f t="shared" si="363"/>
        <v>0</v>
      </c>
      <c r="Y246" s="211">
        <f t="shared" si="364"/>
        <v>0</v>
      </c>
      <c r="Z246" s="461" t="str">
        <f t="shared" si="315"/>
        <v/>
      </c>
      <c r="AA246" s="238"/>
      <c r="AB246" s="239"/>
      <c r="AC246" s="211">
        <f t="shared" si="375"/>
        <v>0</v>
      </c>
      <c r="AD246" s="461" t="str">
        <f t="shared" si="316"/>
        <v/>
      </c>
      <c r="AE246" s="238"/>
      <c r="AF246" s="239"/>
      <c r="AG246" s="211">
        <f t="shared" si="355"/>
        <v>0</v>
      </c>
      <c r="AH246" s="461" t="str">
        <f t="shared" si="317"/>
        <v/>
      </c>
      <c r="AI246" s="238"/>
      <c r="AJ246" s="239"/>
      <c r="AK246" s="211">
        <f t="shared" si="376"/>
        <v>0</v>
      </c>
      <c r="AL246" s="461" t="str">
        <f t="shared" si="318"/>
        <v/>
      </c>
      <c r="AM246" s="238"/>
      <c r="AN246" s="239"/>
      <c r="AO246" s="211">
        <f t="shared" si="377"/>
        <v>0</v>
      </c>
      <c r="AP246" s="461" t="str">
        <f t="shared" si="319"/>
        <v/>
      </c>
      <c r="AQ246" s="238"/>
      <c r="AR246" s="239"/>
      <c r="AS246" s="211">
        <f t="shared" si="378"/>
        <v>0</v>
      </c>
      <c r="AT246" s="240">
        <f t="shared" si="356"/>
        <v>0</v>
      </c>
      <c r="AU246" s="241">
        <f t="shared" si="357"/>
        <v>0</v>
      </c>
      <c r="AV246" s="211">
        <f t="shared" si="379"/>
        <v>0</v>
      </c>
      <c r="AW246" s="461" t="str">
        <f t="shared" si="320"/>
        <v/>
      </c>
      <c r="AY246" s="238"/>
      <c r="AZ246" s="239"/>
      <c r="BA246" s="211">
        <f t="shared" si="369"/>
        <v>0</v>
      </c>
    </row>
    <row r="247" spans="1:53" ht="13" outlineLevel="2" x14ac:dyDescent="0.3">
      <c r="A247" s="209" t="s">
        <v>289</v>
      </c>
      <c r="B247" s="207">
        <v>3</v>
      </c>
      <c r="C247" s="207"/>
      <c r="D247" s="208"/>
      <c r="E247" s="210"/>
      <c r="F247" s="235" t="s">
        <v>445</v>
      </c>
      <c r="G247" s="235"/>
      <c r="H247" s="528"/>
      <c r="I247" s="237"/>
      <c r="J247" s="238"/>
      <c r="K247" s="239"/>
      <c r="L247" s="211">
        <f t="shared" si="359"/>
        <v>0</v>
      </c>
      <c r="M247" s="238"/>
      <c r="N247" s="239"/>
      <c r="O247" s="422">
        <f t="shared" si="360"/>
        <v>0</v>
      </c>
      <c r="P247" s="238"/>
      <c r="Q247" s="239"/>
      <c r="R247" s="422">
        <f t="shared" si="361"/>
        <v>0</v>
      </c>
      <c r="S247" s="238"/>
      <c r="T247" s="239"/>
      <c r="U247" s="422">
        <f t="shared" si="362"/>
        <v>0</v>
      </c>
      <c r="V247" s="238"/>
      <c r="W247" s="239"/>
      <c r="X247" s="422">
        <f t="shared" si="363"/>
        <v>0</v>
      </c>
      <c r="Y247" s="211">
        <f t="shared" si="364"/>
        <v>0</v>
      </c>
      <c r="Z247" s="461" t="str">
        <f t="shared" si="315"/>
        <v/>
      </c>
      <c r="AA247" s="238"/>
      <c r="AB247" s="239"/>
      <c r="AC247" s="211">
        <f t="shared" si="375"/>
        <v>0</v>
      </c>
      <c r="AD247" s="461" t="str">
        <f t="shared" si="316"/>
        <v/>
      </c>
      <c r="AE247" s="238"/>
      <c r="AF247" s="239"/>
      <c r="AG247" s="211">
        <f t="shared" si="355"/>
        <v>0</v>
      </c>
      <c r="AH247" s="461" t="str">
        <f t="shared" si="317"/>
        <v/>
      </c>
      <c r="AI247" s="238"/>
      <c r="AJ247" s="239"/>
      <c r="AK247" s="211">
        <f t="shared" si="376"/>
        <v>0</v>
      </c>
      <c r="AL247" s="461" t="str">
        <f t="shared" si="318"/>
        <v/>
      </c>
      <c r="AM247" s="238"/>
      <c r="AN247" s="239"/>
      <c r="AO247" s="211">
        <f t="shared" si="377"/>
        <v>0</v>
      </c>
      <c r="AP247" s="461" t="str">
        <f t="shared" si="319"/>
        <v/>
      </c>
      <c r="AQ247" s="238"/>
      <c r="AR247" s="239"/>
      <c r="AS247" s="211">
        <f t="shared" si="378"/>
        <v>0</v>
      </c>
      <c r="AT247" s="240">
        <f t="shared" si="356"/>
        <v>0</v>
      </c>
      <c r="AU247" s="241">
        <f t="shared" si="357"/>
        <v>0</v>
      </c>
      <c r="AV247" s="211">
        <f t="shared" si="379"/>
        <v>0</v>
      </c>
      <c r="AW247" s="461" t="str">
        <f t="shared" si="320"/>
        <v/>
      </c>
      <c r="AY247" s="238"/>
      <c r="AZ247" s="239"/>
      <c r="BA247" s="211">
        <f t="shared" si="369"/>
        <v>0</v>
      </c>
    </row>
    <row r="248" spans="1:53" ht="13" outlineLevel="2" x14ac:dyDescent="0.3">
      <c r="A248" s="209" t="s">
        <v>289</v>
      </c>
      <c r="B248" s="207">
        <v>3</v>
      </c>
      <c r="C248" s="207"/>
      <c r="D248" s="208"/>
      <c r="E248" s="210"/>
      <c r="F248" s="235" t="s">
        <v>445</v>
      </c>
      <c r="G248" s="235"/>
      <c r="H248" s="528"/>
      <c r="I248" s="237"/>
      <c r="J248" s="238"/>
      <c r="K248" s="239"/>
      <c r="L248" s="211">
        <f t="shared" si="359"/>
        <v>0</v>
      </c>
      <c r="M248" s="238"/>
      <c r="N248" s="239"/>
      <c r="O248" s="422">
        <f t="shared" si="360"/>
        <v>0</v>
      </c>
      <c r="P248" s="238"/>
      <c r="Q248" s="239"/>
      <c r="R248" s="422">
        <f t="shared" si="361"/>
        <v>0</v>
      </c>
      <c r="S248" s="238"/>
      <c r="T248" s="239"/>
      <c r="U248" s="422">
        <f t="shared" si="362"/>
        <v>0</v>
      </c>
      <c r="V248" s="238"/>
      <c r="W248" s="239"/>
      <c r="X248" s="422">
        <f t="shared" si="363"/>
        <v>0</v>
      </c>
      <c r="Y248" s="211">
        <f t="shared" si="364"/>
        <v>0</v>
      </c>
      <c r="Z248" s="461" t="str">
        <f t="shared" si="315"/>
        <v/>
      </c>
      <c r="AA248" s="238"/>
      <c r="AB248" s="239"/>
      <c r="AC248" s="211">
        <f t="shared" si="375"/>
        <v>0</v>
      </c>
      <c r="AD248" s="461" t="str">
        <f t="shared" si="316"/>
        <v/>
      </c>
      <c r="AE248" s="238"/>
      <c r="AF248" s="239"/>
      <c r="AG248" s="211">
        <f t="shared" si="355"/>
        <v>0</v>
      </c>
      <c r="AH248" s="461" t="str">
        <f t="shared" si="317"/>
        <v/>
      </c>
      <c r="AI248" s="238"/>
      <c r="AJ248" s="239"/>
      <c r="AK248" s="211">
        <f t="shared" si="376"/>
        <v>0</v>
      </c>
      <c r="AL248" s="461" t="str">
        <f t="shared" si="318"/>
        <v/>
      </c>
      <c r="AM248" s="238"/>
      <c r="AN248" s="239"/>
      <c r="AO248" s="211">
        <f t="shared" si="377"/>
        <v>0</v>
      </c>
      <c r="AP248" s="461" t="str">
        <f t="shared" si="319"/>
        <v/>
      </c>
      <c r="AQ248" s="238"/>
      <c r="AR248" s="239"/>
      <c r="AS248" s="211">
        <f t="shared" si="378"/>
        <v>0</v>
      </c>
      <c r="AT248" s="240">
        <f t="shared" si="356"/>
        <v>0</v>
      </c>
      <c r="AU248" s="241">
        <f t="shared" si="357"/>
        <v>0</v>
      </c>
      <c r="AV248" s="211">
        <f t="shared" si="379"/>
        <v>0</v>
      </c>
      <c r="AW248" s="461" t="str">
        <f t="shared" si="320"/>
        <v/>
      </c>
      <c r="AY248" s="238"/>
      <c r="AZ248" s="239"/>
      <c r="BA248" s="211">
        <f t="shared" si="369"/>
        <v>0</v>
      </c>
    </row>
    <row r="249" spans="1:53" ht="13" outlineLevel="2" x14ac:dyDescent="0.3">
      <c r="A249" s="209" t="s">
        <v>289</v>
      </c>
      <c r="B249" s="207">
        <v>3</v>
      </c>
      <c r="C249" s="207"/>
      <c r="D249" s="208"/>
      <c r="E249" s="210"/>
      <c r="F249" s="235" t="s">
        <v>445</v>
      </c>
      <c r="G249" s="235"/>
      <c r="H249" s="528"/>
      <c r="I249" s="237"/>
      <c r="J249" s="238"/>
      <c r="K249" s="239"/>
      <c r="L249" s="211">
        <f t="shared" si="359"/>
        <v>0</v>
      </c>
      <c r="M249" s="238"/>
      <c r="N249" s="239"/>
      <c r="O249" s="422">
        <f t="shared" si="360"/>
        <v>0</v>
      </c>
      <c r="P249" s="238"/>
      <c r="Q249" s="239"/>
      <c r="R249" s="422">
        <f t="shared" si="361"/>
        <v>0</v>
      </c>
      <c r="S249" s="238"/>
      <c r="T249" s="239"/>
      <c r="U249" s="422">
        <f t="shared" si="362"/>
        <v>0</v>
      </c>
      <c r="V249" s="238"/>
      <c r="W249" s="239"/>
      <c r="X249" s="422">
        <f t="shared" si="363"/>
        <v>0</v>
      </c>
      <c r="Y249" s="211">
        <f t="shared" si="364"/>
        <v>0</v>
      </c>
      <c r="Z249" s="461" t="str">
        <f t="shared" si="315"/>
        <v/>
      </c>
      <c r="AA249" s="238"/>
      <c r="AB249" s="239"/>
      <c r="AC249" s="211">
        <f t="shared" si="375"/>
        <v>0</v>
      </c>
      <c r="AD249" s="461" t="str">
        <f t="shared" si="316"/>
        <v/>
      </c>
      <c r="AE249" s="238"/>
      <c r="AF249" s="239"/>
      <c r="AG249" s="211">
        <f t="shared" si="355"/>
        <v>0</v>
      </c>
      <c r="AH249" s="461" t="str">
        <f t="shared" si="317"/>
        <v/>
      </c>
      <c r="AI249" s="238"/>
      <c r="AJ249" s="239"/>
      <c r="AK249" s="211">
        <f t="shared" si="376"/>
        <v>0</v>
      </c>
      <c r="AL249" s="461" t="str">
        <f t="shared" si="318"/>
        <v/>
      </c>
      <c r="AM249" s="238"/>
      <c r="AN249" s="239"/>
      <c r="AO249" s="211">
        <f t="shared" si="377"/>
        <v>0</v>
      </c>
      <c r="AP249" s="461" t="str">
        <f t="shared" si="319"/>
        <v/>
      </c>
      <c r="AQ249" s="238"/>
      <c r="AR249" s="239"/>
      <c r="AS249" s="211">
        <f t="shared" si="378"/>
        <v>0</v>
      </c>
      <c r="AT249" s="240">
        <f t="shared" si="356"/>
        <v>0</v>
      </c>
      <c r="AU249" s="241">
        <f t="shared" si="357"/>
        <v>0</v>
      </c>
      <c r="AV249" s="211">
        <f t="shared" si="379"/>
        <v>0</v>
      </c>
      <c r="AW249" s="461" t="str">
        <f t="shared" si="320"/>
        <v/>
      </c>
      <c r="AY249" s="238"/>
      <c r="AZ249" s="239"/>
      <c r="BA249" s="211">
        <f t="shared" si="369"/>
        <v>0</v>
      </c>
    </row>
    <row r="250" spans="1:53" ht="13" outlineLevel="2" x14ac:dyDescent="0.3">
      <c r="A250" s="209" t="s">
        <v>289</v>
      </c>
      <c r="B250" s="207">
        <v>3</v>
      </c>
      <c r="C250" s="207"/>
      <c r="D250" s="208"/>
      <c r="E250" s="210"/>
      <c r="F250" s="235" t="s">
        <v>445</v>
      </c>
      <c r="G250" s="235"/>
      <c r="H250" s="528"/>
      <c r="I250" s="237"/>
      <c r="J250" s="238"/>
      <c r="K250" s="239"/>
      <c r="L250" s="211">
        <f t="shared" si="359"/>
        <v>0</v>
      </c>
      <c r="M250" s="238"/>
      <c r="N250" s="239"/>
      <c r="O250" s="422">
        <f t="shared" si="360"/>
        <v>0</v>
      </c>
      <c r="P250" s="238"/>
      <c r="Q250" s="239"/>
      <c r="R250" s="422">
        <f t="shared" si="361"/>
        <v>0</v>
      </c>
      <c r="S250" s="238"/>
      <c r="T250" s="239"/>
      <c r="U250" s="422">
        <f t="shared" si="362"/>
        <v>0</v>
      </c>
      <c r="V250" s="238"/>
      <c r="W250" s="239"/>
      <c r="X250" s="422">
        <f t="shared" si="363"/>
        <v>0</v>
      </c>
      <c r="Y250" s="211">
        <f t="shared" si="364"/>
        <v>0</v>
      </c>
      <c r="Z250" s="461" t="str">
        <f t="shared" si="315"/>
        <v/>
      </c>
      <c r="AA250" s="238"/>
      <c r="AB250" s="239"/>
      <c r="AC250" s="211">
        <f t="shared" si="375"/>
        <v>0</v>
      </c>
      <c r="AD250" s="461" t="str">
        <f t="shared" si="316"/>
        <v/>
      </c>
      <c r="AE250" s="238"/>
      <c r="AF250" s="239"/>
      <c r="AG250" s="211">
        <f t="shared" si="355"/>
        <v>0</v>
      </c>
      <c r="AH250" s="461" t="str">
        <f t="shared" si="317"/>
        <v/>
      </c>
      <c r="AI250" s="238"/>
      <c r="AJ250" s="239"/>
      <c r="AK250" s="211">
        <f t="shared" si="376"/>
        <v>0</v>
      </c>
      <c r="AL250" s="461" t="str">
        <f t="shared" si="318"/>
        <v/>
      </c>
      <c r="AM250" s="238"/>
      <c r="AN250" s="239"/>
      <c r="AO250" s="211">
        <f t="shared" si="377"/>
        <v>0</v>
      </c>
      <c r="AP250" s="461" t="str">
        <f t="shared" si="319"/>
        <v/>
      </c>
      <c r="AQ250" s="238"/>
      <c r="AR250" s="239"/>
      <c r="AS250" s="211">
        <f t="shared" si="378"/>
        <v>0</v>
      </c>
      <c r="AT250" s="240">
        <f t="shared" si="356"/>
        <v>0</v>
      </c>
      <c r="AU250" s="241">
        <f t="shared" si="357"/>
        <v>0</v>
      </c>
      <c r="AV250" s="211">
        <f t="shared" si="379"/>
        <v>0</v>
      </c>
      <c r="AW250" s="461" t="str">
        <f t="shared" si="320"/>
        <v/>
      </c>
      <c r="AY250" s="238"/>
      <c r="AZ250" s="239"/>
      <c r="BA250" s="211">
        <f t="shared" si="369"/>
        <v>0</v>
      </c>
    </row>
    <row r="251" spans="1:53" ht="13" outlineLevel="2" x14ac:dyDescent="0.3">
      <c r="A251" s="209" t="s">
        <v>289</v>
      </c>
      <c r="B251" s="207">
        <v>3</v>
      </c>
      <c r="C251" s="207"/>
      <c r="D251" s="208"/>
      <c r="E251" s="210"/>
      <c r="F251" s="235" t="s">
        <v>445</v>
      </c>
      <c r="G251" s="235"/>
      <c r="H251" s="528"/>
      <c r="I251" s="237"/>
      <c r="J251" s="238"/>
      <c r="K251" s="239"/>
      <c r="L251" s="211">
        <f t="shared" si="359"/>
        <v>0</v>
      </c>
      <c r="M251" s="238"/>
      <c r="N251" s="239"/>
      <c r="O251" s="422">
        <f t="shared" si="360"/>
        <v>0</v>
      </c>
      <c r="P251" s="238"/>
      <c r="Q251" s="239"/>
      <c r="R251" s="422">
        <f t="shared" si="361"/>
        <v>0</v>
      </c>
      <c r="S251" s="238"/>
      <c r="T251" s="239"/>
      <c r="U251" s="422">
        <f t="shared" si="362"/>
        <v>0</v>
      </c>
      <c r="V251" s="238"/>
      <c r="W251" s="239"/>
      <c r="X251" s="422">
        <f t="shared" si="363"/>
        <v>0</v>
      </c>
      <c r="Y251" s="211">
        <f t="shared" si="364"/>
        <v>0</v>
      </c>
      <c r="Z251" s="461" t="str">
        <f t="shared" si="315"/>
        <v/>
      </c>
      <c r="AA251" s="238"/>
      <c r="AB251" s="239"/>
      <c r="AC251" s="211">
        <f t="shared" si="375"/>
        <v>0</v>
      </c>
      <c r="AD251" s="461" t="str">
        <f t="shared" si="316"/>
        <v/>
      </c>
      <c r="AE251" s="238"/>
      <c r="AF251" s="239"/>
      <c r="AG251" s="211">
        <f t="shared" si="355"/>
        <v>0</v>
      </c>
      <c r="AH251" s="461" t="str">
        <f t="shared" si="317"/>
        <v/>
      </c>
      <c r="AI251" s="238"/>
      <c r="AJ251" s="239"/>
      <c r="AK251" s="211">
        <f t="shared" si="376"/>
        <v>0</v>
      </c>
      <c r="AL251" s="461" t="str">
        <f t="shared" si="318"/>
        <v/>
      </c>
      <c r="AM251" s="238"/>
      <c r="AN251" s="239"/>
      <c r="AO251" s="211">
        <f t="shared" si="377"/>
        <v>0</v>
      </c>
      <c r="AP251" s="461" t="str">
        <f t="shared" si="319"/>
        <v/>
      </c>
      <c r="AQ251" s="238"/>
      <c r="AR251" s="239"/>
      <c r="AS251" s="211">
        <f t="shared" si="378"/>
        <v>0</v>
      </c>
      <c r="AT251" s="240">
        <f t="shared" si="356"/>
        <v>0</v>
      </c>
      <c r="AU251" s="241">
        <f t="shared" si="357"/>
        <v>0</v>
      </c>
      <c r="AV251" s="211">
        <f t="shared" si="379"/>
        <v>0</v>
      </c>
      <c r="AW251" s="461" t="str">
        <f t="shared" si="320"/>
        <v/>
      </c>
      <c r="AY251" s="238"/>
      <c r="AZ251" s="239"/>
      <c r="BA251" s="211">
        <f t="shared" si="369"/>
        <v>0</v>
      </c>
    </row>
    <row r="252" spans="1:53" ht="13" outlineLevel="1" x14ac:dyDescent="0.3">
      <c r="A252" s="212"/>
      <c r="B252" s="213">
        <v>3</v>
      </c>
      <c r="C252" s="213"/>
      <c r="D252" s="214"/>
      <c r="E252" s="215" t="s">
        <v>446</v>
      </c>
      <c r="F252" s="216" t="str">
        <f>F235</f>
        <v>Activity 3.2 Add activity</v>
      </c>
      <c r="G252" s="222"/>
      <c r="H252" s="222"/>
      <c r="I252" s="217"/>
      <c r="J252" s="218">
        <f t="shared" ref="J252:Y252" si="380">SUM(J236:J251)</f>
        <v>0</v>
      </c>
      <c r="K252" s="218">
        <f t="shared" si="380"/>
        <v>0</v>
      </c>
      <c r="L252" s="218">
        <f t="shared" si="380"/>
        <v>0</v>
      </c>
      <c r="M252" s="218">
        <f t="shared" si="380"/>
        <v>0</v>
      </c>
      <c r="N252" s="218">
        <f t="shared" si="380"/>
        <v>0</v>
      </c>
      <c r="O252" s="218">
        <f t="shared" si="380"/>
        <v>0</v>
      </c>
      <c r="P252" s="218">
        <f t="shared" si="380"/>
        <v>0</v>
      </c>
      <c r="Q252" s="218">
        <f t="shared" si="380"/>
        <v>0</v>
      </c>
      <c r="R252" s="218">
        <f t="shared" si="380"/>
        <v>0</v>
      </c>
      <c r="S252" s="218">
        <f t="shared" si="380"/>
        <v>0</v>
      </c>
      <c r="T252" s="218">
        <f t="shared" si="380"/>
        <v>0</v>
      </c>
      <c r="U252" s="218">
        <f t="shared" si="380"/>
        <v>0</v>
      </c>
      <c r="V252" s="218">
        <f t="shared" si="380"/>
        <v>0</v>
      </c>
      <c r="W252" s="218">
        <f t="shared" si="380"/>
        <v>0</v>
      </c>
      <c r="X252" s="218">
        <f t="shared" si="380"/>
        <v>0</v>
      </c>
      <c r="Y252" s="218">
        <f t="shared" si="380"/>
        <v>0</v>
      </c>
      <c r="Z252" s="461" t="str">
        <f t="shared" si="315"/>
        <v/>
      </c>
      <c r="AA252" s="220">
        <f t="shared" ref="AA252:AV252" si="381">SUM(AA236:AA251)</f>
        <v>0</v>
      </c>
      <c r="AB252" s="221">
        <f t="shared" si="381"/>
        <v>0</v>
      </c>
      <c r="AC252" s="219">
        <f t="shared" si="381"/>
        <v>0</v>
      </c>
      <c r="AD252" s="461" t="str">
        <f t="shared" si="316"/>
        <v/>
      </c>
      <c r="AE252" s="220">
        <f t="shared" si="381"/>
        <v>0</v>
      </c>
      <c r="AF252" s="221">
        <f t="shared" si="381"/>
        <v>0</v>
      </c>
      <c r="AG252" s="219">
        <f t="shared" si="381"/>
        <v>0</v>
      </c>
      <c r="AH252" s="461" t="str">
        <f t="shared" si="317"/>
        <v/>
      </c>
      <c r="AI252" s="220">
        <f t="shared" si="381"/>
        <v>0</v>
      </c>
      <c r="AJ252" s="221">
        <f t="shared" si="381"/>
        <v>0</v>
      </c>
      <c r="AK252" s="219">
        <f t="shared" si="381"/>
        <v>0</v>
      </c>
      <c r="AL252" s="461" t="str">
        <f t="shared" si="318"/>
        <v/>
      </c>
      <c r="AM252" s="220">
        <f t="shared" si="381"/>
        <v>0</v>
      </c>
      <c r="AN252" s="221">
        <f t="shared" si="381"/>
        <v>0</v>
      </c>
      <c r="AO252" s="219">
        <f t="shared" si="381"/>
        <v>0</v>
      </c>
      <c r="AP252" s="461" t="str">
        <f t="shared" si="319"/>
        <v/>
      </c>
      <c r="AQ252" s="220">
        <f t="shared" si="381"/>
        <v>0</v>
      </c>
      <c r="AR252" s="221">
        <f t="shared" si="381"/>
        <v>0</v>
      </c>
      <c r="AS252" s="219">
        <f t="shared" si="381"/>
        <v>0</v>
      </c>
      <c r="AT252" s="220">
        <f t="shared" si="381"/>
        <v>0</v>
      </c>
      <c r="AU252" s="221">
        <f t="shared" si="381"/>
        <v>0</v>
      </c>
      <c r="AV252" s="219">
        <f t="shared" si="381"/>
        <v>0</v>
      </c>
      <c r="AW252" s="461" t="str">
        <f t="shared" si="320"/>
        <v/>
      </c>
      <c r="AY252" s="220">
        <f t="shared" ref="AY252:BA252" si="382">SUM(AY236:AY251)</f>
        <v>0</v>
      </c>
      <c r="AZ252" s="221">
        <f t="shared" si="382"/>
        <v>0</v>
      </c>
      <c r="BA252" s="219">
        <f t="shared" si="382"/>
        <v>0</v>
      </c>
    </row>
    <row r="253" spans="1:53" ht="26.25" customHeight="1" outlineLevel="1" x14ac:dyDescent="0.3">
      <c r="A253" s="328"/>
      <c r="B253" s="263">
        <v>3</v>
      </c>
      <c r="C253" s="263"/>
      <c r="D253" s="264"/>
      <c r="E253" s="265" t="s">
        <v>436</v>
      </c>
      <c r="F253" s="266" t="s">
        <v>465</v>
      </c>
      <c r="G253" s="267"/>
      <c r="H253" s="526"/>
      <c r="I253" s="268"/>
      <c r="J253" s="269"/>
      <c r="K253" s="270"/>
      <c r="L253" s="271"/>
      <c r="M253" s="271"/>
      <c r="N253" s="271"/>
      <c r="O253" s="271"/>
      <c r="P253" s="271"/>
      <c r="Q253" s="271"/>
      <c r="R253" s="271"/>
      <c r="S253" s="271"/>
      <c r="T253" s="271"/>
      <c r="U253" s="271"/>
      <c r="V253" s="271"/>
      <c r="W253" s="271"/>
      <c r="X253" s="271"/>
      <c r="Y253" s="271"/>
      <c r="Z253" s="461" t="str">
        <f t="shared" si="315"/>
        <v/>
      </c>
      <c r="AA253" s="268"/>
      <c r="AB253" s="268"/>
      <c r="AC253" s="268"/>
      <c r="AD253" s="461" t="str">
        <f t="shared" si="316"/>
        <v/>
      </c>
      <c r="AE253" s="268"/>
      <c r="AF253" s="268"/>
      <c r="AG253" s="268"/>
      <c r="AH253" s="461" t="str">
        <f t="shared" si="317"/>
        <v/>
      </c>
      <c r="AI253" s="268"/>
      <c r="AJ253" s="268"/>
      <c r="AK253" s="268"/>
      <c r="AL253" s="461" t="str">
        <f t="shared" si="318"/>
        <v/>
      </c>
      <c r="AM253" s="268"/>
      <c r="AN253" s="268"/>
      <c r="AO253" s="268"/>
      <c r="AP253" s="461" t="str">
        <f t="shared" si="319"/>
        <v/>
      </c>
      <c r="AQ253" s="268"/>
      <c r="AR253" s="268"/>
      <c r="AS253" s="268"/>
      <c r="AT253" s="268"/>
      <c r="AU253" s="268"/>
      <c r="AV253" s="268"/>
      <c r="AW253" s="461" t="str">
        <f t="shared" si="320"/>
        <v/>
      </c>
      <c r="AY253" s="268"/>
      <c r="AZ253" s="268"/>
      <c r="BA253" s="268"/>
    </row>
    <row r="254" spans="1:53" ht="42" customHeight="1" outlineLevel="2" x14ac:dyDescent="0.3">
      <c r="A254" s="209" t="s">
        <v>289</v>
      </c>
      <c r="B254" s="207">
        <v>3</v>
      </c>
      <c r="C254" s="207"/>
      <c r="D254" s="208"/>
      <c r="E254" s="210"/>
      <c r="F254" s="766" t="s">
        <v>438</v>
      </c>
      <c r="G254" s="236"/>
      <c r="H254" s="527"/>
      <c r="I254" s="237"/>
      <c r="J254" s="238"/>
      <c r="K254" s="239"/>
      <c r="L254" s="211">
        <f>J254*K254</f>
        <v>0</v>
      </c>
      <c r="M254" s="238"/>
      <c r="N254" s="239"/>
      <c r="O254" s="422">
        <f>M254*N254</f>
        <v>0</v>
      </c>
      <c r="P254" s="238"/>
      <c r="Q254" s="239"/>
      <c r="R254" s="422">
        <f>P254*Q254</f>
        <v>0</v>
      </c>
      <c r="S254" s="238"/>
      <c r="T254" s="239"/>
      <c r="U254" s="422">
        <f>S254*T254</f>
        <v>0</v>
      </c>
      <c r="V254" s="238"/>
      <c r="W254" s="239"/>
      <c r="X254" s="422">
        <f>V254*W254</f>
        <v>0</v>
      </c>
      <c r="Y254" s="211">
        <f>L254+O254+R254+U254+X254</f>
        <v>0</v>
      </c>
      <c r="Z254" s="461" t="str">
        <f t="shared" si="315"/>
        <v/>
      </c>
      <c r="AA254" s="238"/>
      <c r="AB254" s="239"/>
      <c r="AC254" s="211">
        <f>AA254*AB254</f>
        <v>0</v>
      </c>
      <c r="AD254" s="461" t="str">
        <f t="shared" si="316"/>
        <v/>
      </c>
      <c r="AE254" s="238"/>
      <c r="AF254" s="239"/>
      <c r="AG254" s="211">
        <f t="shared" ref="AG254:AG269" si="383">AE254*AF254</f>
        <v>0</v>
      </c>
      <c r="AH254" s="461" t="str">
        <f t="shared" si="317"/>
        <v/>
      </c>
      <c r="AI254" s="238"/>
      <c r="AJ254" s="239"/>
      <c r="AK254" s="211">
        <f>AI254*AJ254</f>
        <v>0</v>
      </c>
      <c r="AL254" s="461" t="str">
        <f t="shared" si="318"/>
        <v/>
      </c>
      <c r="AM254" s="238"/>
      <c r="AN254" s="239"/>
      <c r="AO254" s="211">
        <f>AM254*AN254</f>
        <v>0</v>
      </c>
      <c r="AP254" s="461" t="str">
        <f t="shared" si="319"/>
        <v/>
      </c>
      <c r="AQ254" s="238"/>
      <c r="AR254" s="239"/>
      <c r="AS254" s="211">
        <f>AQ254*AR254</f>
        <v>0</v>
      </c>
      <c r="AT254" s="240">
        <f t="shared" ref="AT254:AT269" si="384">AE254+AM254+AQ254</f>
        <v>0</v>
      </c>
      <c r="AU254" s="241">
        <f t="shared" ref="AU254:AU269" si="385">AF254+AN254+AR254</f>
        <v>0</v>
      </c>
      <c r="AV254" s="211">
        <f t="shared" ref="AV254:AV255" si="386">AG254+AO254+AS254</f>
        <v>0</v>
      </c>
      <c r="AW254" s="461" t="str">
        <f t="shared" si="320"/>
        <v/>
      </c>
      <c r="AY254" s="238"/>
      <c r="AZ254" s="239"/>
      <c r="BA254" s="211">
        <f>AY254*AZ254</f>
        <v>0</v>
      </c>
    </row>
    <row r="255" spans="1:53" ht="13" outlineLevel="2" x14ac:dyDescent="0.3">
      <c r="A255" s="209" t="s">
        <v>284</v>
      </c>
      <c r="B255" s="207">
        <v>3</v>
      </c>
      <c r="C255" s="207"/>
      <c r="D255" s="208"/>
      <c r="E255" s="210"/>
      <c r="F255" s="766" t="s">
        <v>439</v>
      </c>
      <c r="G255" s="235"/>
      <c r="H255" s="528"/>
      <c r="I255" s="237"/>
      <c r="J255" s="238"/>
      <c r="K255" s="239"/>
      <c r="L255" s="211">
        <f t="shared" ref="L255:L269" si="387">J255*K255</f>
        <v>0</v>
      </c>
      <c r="M255" s="238"/>
      <c r="N255" s="239"/>
      <c r="O255" s="422">
        <f t="shared" ref="O255:O269" si="388">M255*N255</f>
        <v>0</v>
      </c>
      <c r="P255" s="238"/>
      <c r="Q255" s="239"/>
      <c r="R255" s="422">
        <f t="shared" ref="R255:R269" si="389">P255*Q255</f>
        <v>0</v>
      </c>
      <c r="S255" s="238"/>
      <c r="T255" s="239"/>
      <c r="U255" s="422">
        <f t="shared" ref="U255:U269" si="390">S255*T255</f>
        <v>0</v>
      </c>
      <c r="V255" s="238"/>
      <c r="W255" s="239"/>
      <c r="X255" s="422">
        <f t="shared" ref="X255:X269" si="391">V255*W255</f>
        <v>0</v>
      </c>
      <c r="Y255" s="211">
        <f t="shared" ref="Y255:Y269" si="392">L255+O255+R255+U255+X255</f>
        <v>0</v>
      </c>
      <c r="Z255" s="461" t="str">
        <f t="shared" si="315"/>
        <v/>
      </c>
      <c r="AA255" s="238"/>
      <c r="AB255" s="239"/>
      <c r="AC255" s="211">
        <f t="shared" ref="AC255" si="393">AA255*AB255</f>
        <v>0</v>
      </c>
      <c r="AD255" s="461" t="str">
        <f t="shared" si="316"/>
        <v/>
      </c>
      <c r="AE255" s="238"/>
      <c r="AF255" s="239"/>
      <c r="AG255" s="211">
        <f t="shared" si="383"/>
        <v>0</v>
      </c>
      <c r="AH255" s="461" t="str">
        <f t="shared" si="317"/>
        <v/>
      </c>
      <c r="AI255" s="238"/>
      <c r="AJ255" s="239"/>
      <c r="AK255" s="211">
        <f t="shared" ref="AK255" si="394">AI255*AJ255</f>
        <v>0</v>
      </c>
      <c r="AL255" s="461" t="str">
        <f t="shared" si="318"/>
        <v/>
      </c>
      <c r="AM255" s="238"/>
      <c r="AN255" s="239"/>
      <c r="AO255" s="211">
        <f t="shared" ref="AO255" si="395">AM255*AN255</f>
        <v>0</v>
      </c>
      <c r="AP255" s="461" t="str">
        <f t="shared" si="319"/>
        <v/>
      </c>
      <c r="AQ255" s="238"/>
      <c r="AR255" s="239"/>
      <c r="AS255" s="211">
        <f t="shared" ref="AS255" si="396">AQ255*AR255</f>
        <v>0</v>
      </c>
      <c r="AT255" s="240">
        <f t="shared" si="384"/>
        <v>0</v>
      </c>
      <c r="AU255" s="241">
        <f t="shared" si="385"/>
        <v>0</v>
      </c>
      <c r="AV255" s="211">
        <f t="shared" si="386"/>
        <v>0</v>
      </c>
      <c r="AW255" s="461" t="str">
        <f t="shared" si="320"/>
        <v/>
      </c>
      <c r="AY255" s="238"/>
      <c r="AZ255" s="239"/>
      <c r="BA255" s="211">
        <f t="shared" ref="BA255:BA269" si="397">AY255*AZ255</f>
        <v>0</v>
      </c>
    </row>
    <row r="256" spans="1:53" ht="12.75" customHeight="1" outlineLevel="2" x14ac:dyDescent="0.3">
      <c r="A256" s="209" t="s">
        <v>284</v>
      </c>
      <c r="B256" s="207">
        <v>3</v>
      </c>
      <c r="C256" s="207"/>
      <c r="D256" s="208"/>
      <c r="E256" s="210"/>
      <c r="F256" s="766" t="s">
        <v>440</v>
      </c>
      <c r="G256" s="235"/>
      <c r="H256" s="528"/>
      <c r="I256" s="237"/>
      <c r="J256" s="238"/>
      <c r="K256" s="239"/>
      <c r="L256" s="211">
        <f t="shared" si="387"/>
        <v>0</v>
      </c>
      <c r="M256" s="238"/>
      <c r="N256" s="239"/>
      <c r="O256" s="422">
        <f t="shared" si="388"/>
        <v>0</v>
      </c>
      <c r="P256" s="238"/>
      <c r="Q256" s="239"/>
      <c r="R256" s="422">
        <f t="shared" si="389"/>
        <v>0</v>
      </c>
      <c r="S256" s="238"/>
      <c r="T256" s="239"/>
      <c r="U256" s="422">
        <f t="shared" si="390"/>
        <v>0</v>
      </c>
      <c r="V256" s="238"/>
      <c r="W256" s="239"/>
      <c r="X256" s="422">
        <f t="shared" si="391"/>
        <v>0</v>
      </c>
      <c r="Y256" s="211">
        <f t="shared" si="392"/>
        <v>0</v>
      </c>
      <c r="Z256" s="461" t="str">
        <f t="shared" si="315"/>
        <v/>
      </c>
      <c r="AA256" s="238"/>
      <c r="AB256" s="239"/>
      <c r="AC256" s="211">
        <f t="shared" ref="AC256" si="398">AA256*AB256</f>
        <v>0</v>
      </c>
      <c r="AD256" s="461" t="str">
        <f t="shared" si="316"/>
        <v/>
      </c>
      <c r="AE256" s="238"/>
      <c r="AF256" s="239"/>
      <c r="AG256" s="211">
        <f t="shared" si="383"/>
        <v>0</v>
      </c>
      <c r="AH256" s="461" t="str">
        <f t="shared" si="317"/>
        <v/>
      </c>
      <c r="AI256" s="238"/>
      <c r="AJ256" s="239"/>
      <c r="AK256" s="211">
        <f t="shared" ref="AK256" si="399">AI256*AJ256</f>
        <v>0</v>
      </c>
      <c r="AL256" s="461" t="str">
        <f t="shared" si="318"/>
        <v/>
      </c>
      <c r="AM256" s="238"/>
      <c r="AN256" s="239"/>
      <c r="AO256" s="211">
        <f t="shared" ref="AO256" si="400">AM256*AN256</f>
        <v>0</v>
      </c>
      <c r="AP256" s="461" t="str">
        <f t="shared" si="319"/>
        <v/>
      </c>
      <c r="AQ256" s="238"/>
      <c r="AR256" s="239"/>
      <c r="AS256" s="211">
        <f t="shared" ref="AS256" si="401">AQ256*AR256</f>
        <v>0</v>
      </c>
      <c r="AT256" s="240">
        <f t="shared" si="384"/>
        <v>0</v>
      </c>
      <c r="AU256" s="241">
        <f t="shared" si="385"/>
        <v>0</v>
      </c>
      <c r="AV256" s="211">
        <f t="shared" ref="AV256" si="402">AG256+AO256+AS256</f>
        <v>0</v>
      </c>
      <c r="AW256" s="461" t="str">
        <f t="shared" si="320"/>
        <v/>
      </c>
      <c r="AY256" s="238"/>
      <c r="AZ256" s="239"/>
      <c r="BA256" s="211">
        <f t="shared" si="397"/>
        <v>0</v>
      </c>
    </row>
    <row r="257" spans="1:53" ht="13" outlineLevel="2" x14ac:dyDescent="0.3">
      <c r="A257" s="209" t="s">
        <v>284</v>
      </c>
      <c r="B257" s="207">
        <v>3</v>
      </c>
      <c r="C257" s="207"/>
      <c r="D257" s="208"/>
      <c r="E257" s="210"/>
      <c r="F257" s="766" t="s">
        <v>441</v>
      </c>
      <c r="G257" s="235"/>
      <c r="H257" s="528"/>
      <c r="I257" s="237"/>
      <c r="J257" s="238"/>
      <c r="K257" s="239"/>
      <c r="L257" s="211">
        <f t="shared" si="387"/>
        <v>0</v>
      </c>
      <c r="M257" s="238"/>
      <c r="N257" s="239"/>
      <c r="O257" s="422">
        <f t="shared" si="388"/>
        <v>0</v>
      </c>
      <c r="P257" s="238"/>
      <c r="Q257" s="239"/>
      <c r="R257" s="422">
        <f t="shared" si="389"/>
        <v>0</v>
      </c>
      <c r="S257" s="238"/>
      <c r="T257" s="239"/>
      <c r="U257" s="422">
        <f t="shared" si="390"/>
        <v>0</v>
      </c>
      <c r="V257" s="238"/>
      <c r="W257" s="239"/>
      <c r="X257" s="422">
        <f t="shared" si="391"/>
        <v>0</v>
      </c>
      <c r="Y257" s="211">
        <f t="shared" si="392"/>
        <v>0</v>
      </c>
      <c r="Z257" s="461" t="str">
        <f t="shared" si="315"/>
        <v/>
      </c>
      <c r="AA257" s="238"/>
      <c r="AB257" s="239"/>
      <c r="AC257" s="211">
        <f t="shared" ref="AC257:AC269" si="403">AA257*AB257</f>
        <v>0</v>
      </c>
      <c r="AD257" s="461" t="str">
        <f t="shared" si="316"/>
        <v/>
      </c>
      <c r="AE257" s="238"/>
      <c r="AF257" s="239"/>
      <c r="AG257" s="211">
        <f t="shared" si="383"/>
        <v>0</v>
      </c>
      <c r="AH257" s="461" t="str">
        <f t="shared" si="317"/>
        <v/>
      </c>
      <c r="AI257" s="238"/>
      <c r="AJ257" s="239"/>
      <c r="AK257" s="211">
        <f t="shared" ref="AK257:AK269" si="404">AI257*AJ257</f>
        <v>0</v>
      </c>
      <c r="AL257" s="461" t="str">
        <f t="shared" si="318"/>
        <v/>
      </c>
      <c r="AM257" s="238"/>
      <c r="AN257" s="239"/>
      <c r="AO257" s="211">
        <f t="shared" ref="AO257:AO269" si="405">AM257*AN257</f>
        <v>0</v>
      </c>
      <c r="AP257" s="461" t="str">
        <f t="shared" si="319"/>
        <v/>
      </c>
      <c r="AQ257" s="238"/>
      <c r="AR257" s="239"/>
      <c r="AS257" s="211">
        <f t="shared" ref="AS257:AS269" si="406">AQ257*AR257</f>
        <v>0</v>
      </c>
      <c r="AT257" s="240">
        <f t="shared" si="384"/>
        <v>0</v>
      </c>
      <c r="AU257" s="241">
        <f t="shared" si="385"/>
        <v>0</v>
      </c>
      <c r="AV257" s="211">
        <f t="shared" ref="AV257:AV269" si="407">AG257+AO257+AS257</f>
        <v>0</v>
      </c>
      <c r="AW257" s="461" t="str">
        <f t="shared" si="320"/>
        <v/>
      </c>
      <c r="AY257" s="238"/>
      <c r="AZ257" s="239"/>
      <c r="BA257" s="211">
        <f t="shared" si="397"/>
        <v>0</v>
      </c>
    </row>
    <row r="258" spans="1:53" ht="13" outlineLevel="2" x14ac:dyDescent="0.3">
      <c r="A258" s="209" t="s">
        <v>284</v>
      </c>
      <c r="B258" s="207">
        <v>3</v>
      </c>
      <c r="C258" s="207"/>
      <c r="D258" s="208"/>
      <c r="E258" s="210"/>
      <c r="F258" s="766" t="s">
        <v>442</v>
      </c>
      <c r="G258" s="235"/>
      <c r="H258" s="528"/>
      <c r="I258" s="237"/>
      <c r="J258" s="238"/>
      <c r="K258" s="239"/>
      <c r="L258" s="211">
        <f t="shared" si="387"/>
        <v>0</v>
      </c>
      <c r="M258" s="238"/>
      <c r="N258" s="239"/>
      <c r="O258" s="422">
        <f t="shared" si="388"/>
        <v>0</v>
      </c>
      <c r="P258" s="238"/>
      <c r="Q258" s="239"/>
      <c r="R258" s="422">
        <f t="shared" si="389"/>
        <v>0</v>
      </c>
      <c r="S258" s="238"/>
      <c r="T258" s="239"/>
      <c r="U258" s="422">
        <f t="shared" si="390"/>
        <v>0</v>
      </c>
      <c r="V258" s="238"/>
      <c r="W258" s="239"/>
      <c r="X258" s="422">
        <f t="shared" si="391"/>
        <v>0</v>
      </c>
      <c r="Y258" s="211">
        <f t="shared" si="392"/>
        <v>0</v>
      </c>
      <c r="Z258" s="461" t="str">
        <f t="shared" si="315"/>
        <v/>
      </c>
      <c r="AA258" s="238"/>
      <c r="AB258" s="239"/>
      <c r="AC258" s="211">
        <f t="shared" si="403"/>
        <v>0</v>
      </c>
      <c r="AD258" s="461" t="str">
        <f t="shared" si="316"/>
        <v/>
      </c>
      <c r="AE258" s="238"/>
      <c r="AF258" s="239"/>
      <c r="AG258" s="211">
        <f t="shared" si="383"/>
        <v>0</v>
      </c>
      <c r="AH258" s="461" t="str">
        <f t="shared" si="317"/>
        <v/>
      </c>
      <c r="AI258" s="238"/>
      <c r="AJ258" s="239"/>
      <c r="AK258" s="211">
        <f t="shared" si="404"/>
        <v>0</v>
      </c>
      <c r="AL258" s="461" t="str">
        <f t="shared" si="318"/>
        <v/>
      </c>
      <c r="AM258" s="238"/>
      <c r="AN258" s="239"/>
      <c r="AO258" s="211">
        <f t="shared" si="405"/>
        <v>0</v>
      </c>
      <c r="AP258" s="461" t="str">
        <f t="shared" si="319"/>
        <v/>
      </c>
      <c r="AQ258" s="238"/>
      <c r="AR258" s="239"/>
      <c r="AS258" s="211">
        <f t="shared" si="406"/>
        <v>0</v>
      </c>
      <c r="AT258" s="240">
        <f t="shared" si="384"/>
        <v>0</v>
      </c>
      <c r="AU258" s="241">
        <f t="shared" si="385"/>
        <v>0</v>
      </c>
      <c r="AV258" s="211">
        <f t="shared" si="407"/>
        <v>0</v>
      </c>
      <c r="AW258" s="461" t="str">
        <f t="shared" si="320"/>
        <v/>
      </c>
      <c r="AY258" s="238"/>
      <c r="AZ258" s="239"/>
      <c r="BA258" s="211">
        <f t="shared" si="397"/>
        <v>0</v>
      </c>
    </row>
    <row r="259" spans="1:53" ht="13" outlineLevel="2" x14ac:dyDescent="0.3">
      <c r="A259" s="209" t="s">
        <v>289</v>
      </c>
      <c r="B259" s="207">
        <v>3</v>
      </c>
      <c r="C259" s="207"/>
      <c r="D259" s="208"/>
      <c r="E259" s="210"/>
      <c r="F259" s="766" t="s">
        <v>384</v>
      </c>
      <c r="G259" s="235"/>
      <c r="H259" s="528"/>
      <c r="I259" s="237"/>
      <c r="J259" s="238"/>
      <c r="K259" s="239"/>
      <c r="L259" s="211">
        <f t="shared" si="387"/>
        <v>0</v>
      </c>
      <c r="M259" s="238"/>
      <c r="N259" s="239"/>
      <c r="O259" s="422">
        <f t="shared" si="388"/>
        <v>0</v>
      </c>
      <c r="P259" s="238"/>
      <c r="Q259" s="239"/>
      <c r="R259" s="422">
        <f t="shared" si="389"/>
        <v>0</v>
      </c>
      <c r="S259" s="238"/>
      <c r="T259" s="239"/>
      <c r="U259" s="422">
        <f t="shared" si="390"/>
        <v>0</v>
      </c>
      <c r="V259" s="238"/>
      <c r="W259" s="239"/>
      <c r="X259" s="422">
        <f t="shared" si="391"/>
        <v>0</v>
      </c>
      <c r="Y259" s="211">
        <f t="shared" si="392"/>
        <v>0</v>
      </c>
      <c r="Z259" s="461" t="str">
        <f t="shared" si="315"/>
        <v/>
      </c>
      <c r="AA259" s="238"/>
      <c r="AB259" s="239"/>
      <c r="AC259" s="211">
        <f t="shared" si="403"/>
        <v>0</v>
      </c>
      <c r="AD259" s="461" t="str">
        <f t="shared" si="316"/>
        <v/>
      </c>
      <c r="AE259" s="238"/>
      <c r="AF259" s="239"/>
      <c r="AG259" s="211">
        <f t="shared" si="383"/>
        <v>0</v>
      </c>
      <c r="AH259" s="461" t="str">
        <f t="shared" si="317"/>
        <v/>
      </c>
      <c r="AI259" s="238"/>
      <c r="AJ259" s="239"/>
      <c r="AK259" s="211">
        <f t="shared" si="404"/>
        <v>0</v>
      </c>
      <c r="AL259" s="461" t="str">
        <f t="shared" si="318"/>
        <v/>
      </c>
      <c r="AM259" s="238"/>
      <c r="AN259" s="239"/>
      <c r="AO259" s="211">
        <f t="shared" si="405"/>
        <v>0</v>
      </c>
      <c r="AP259" s="461" t="str">
        <f t="shared" si="319"/>
        <v/>
      </c>
      <c r="AQ259" s="238"/>
      <c r="AR259" s="239"/>
      <c r="AS259" s="211">
        <f t="shared" si="406"/>
        <v>0</v>
      </c>
      <c r="AT259" s="240">
        <f t="shared" si="384"/>
        <v>0</v>
      </c>
      <c r="AU259" s="241">
        <f t="shared" si="385"/>
        <v>0</v>
      </c>
      <c r="AV259" s="211">
        <f t="shared" si="407"/>
        <v>0</v>
      </c>
      <c r="AW259" s="461" t="str">
        <f t="shared" si="320"/>
        <v/>
      </c>
      <c r="AY259" s="238"/>
      <c r="AZ259" s="239"/>
      <c r="BA259" s="211">
        <f t="shared" si="397"/>
        <v>0</v>
      </c>
    </row>
    <row r="260" spans="1:53" ht="13" outlineLevel="2" x14ac:dyDescent="0.3">
      <c r="A260" s="209" t="s">
        <v>289</v>
      </c>
      <c r="B260" s="207">
        <v>3</v>
      </c>
      <c r="C260" s="207"/>
      <c r="D260" s="208"/>
      <c r="E260" s="210"/>
      <c r="F260" s="766" t="s">
        <v>443</v>
      </c>
      <c r="G260" s="235"/>
      <c r="H260" s="528"/>
      <c r="I260" s="327"/>
      <c r="J260" s="238"/>
      <c r="K260" s="239"/>
      <c r="L260" s="211">
        <f t="shared" si="387"/>
        <v>0</v>
      </c>
      <c r="M260" s="238"/>
      <c r="N260" s="239"/>
      <c r="O260" s="422">
        <f t="shared" si="388"/>
        <v>0</v>
      </c>
      <c r="P260" s="238"/>
      <c r="Q260" s="239"/>
      <c r="R260" s="422">
        <f t="shared" si="389"/>
        <v>0</v>
      </c>
      <c r="S260" s="238"/>
      <c r="T260" s="239"/>
      <c r="U260" s="422">
        <f t="shared" si="390"/>
        <v>0</v>
      </c>
      <c r="V260" s="238"/>
      <c r="W260" s="239"/>
      <c r="X260" s="422">
        <f t="shared" si="391"/>
        <v>0</v>
      </c>
      <c r="Y260" s="211">
        <f t="shared" si="392"/>
        <v>0</v>
      </c>
      <c r="Z260" s="461" t="str">
        <f t="shared" si="315"/>
        <v/>
      </c>
      <c r="AA260" s="238"/>
      <c r="AB260" s="239"/>
      <c r="AC260" s="211">
        <f t="shared" si="403"/>
        <v>0</v>
      </c>
      <c r="AD260" s="461" t="str">
        <f t="shared" si="316"/>
        <v/>
      </c>
      <c r="AE260" s="238"/>
      <c r="AF260" s="239"/>
      <c r="AG260" s="211">
        <f t="shared" si="383"/>
        <v>0</v>
      </c>
      <c r="AH260" s="461" t="str">
        <f t="shared" si="317"/>
        <v/>
      </c>
      <c r="AI260" s="238"/>
      <c r="AJ260" s="239"/>
      <c r="AK260" s="211">
        <f t="shared" si="404"/>
        <v>0</v>
      </c>
      <c r="AL260" s="461" t="str">
        <f t="shared" si="318"/>
        <v/>
      </c>
      <c r="AM260" s="238"/>
      <c r="AN260" s="239"/>
      <c r="AO260" s="211">
        <f t="shared" si="405"/>
        <v>0</v>
      </c>
      <c r="AP260" s="461" t="str">
        <f t="shared" si="319"/>
        <v/>
      </c>
      <c r="AQ260" s="238"/>
      <c r="AR260" s="239"/>
      <c r="AS260" s="211">
        <f t="shared" si="406"/>
        <v>0</v>
      </c>
      <c r="AT260" s="240">
        <f t="shared" si="384"/>
        <v>0</v>
      </c>
      <c r="AU260" s="241">
        <f t="shared" si="385"/>
        <v>0</v>
      </c>
      <c r="AV260" s="211">
        <f t="shared" si="407"/>
        <v>0</v>
      </c>
      <c r="AW260" s="461" t="str">
        <f t="shared" si="320"/>
        <v/>
      </c>
      <c r="AY260" s="238"/>
      <c r="AZ260" s="239"/>
      <c r="BA260" s="211">
        <f t="shared" si="397"/>
        <v>0</v>
      </c>
    </row>
    <row r="261" spans="1:53" ht="13" outlineLevel="2" x14ac:dyDescent="0.3">
      <c r="A261" s="209" t="s">
        <v>289</v>
      </c>
      <c r="B261" s="207">
        <v>3</v>
      </c>
      <c r="C261" s="207"/>
      <c r="D261" s="208"/>
      <c r="E261" s="210"/>
      <c r="F261" s="766" t="s">
        <v>444</v>
      </c>
      <c r="G261" s="235"/>
      <c r="H261" s="528"/>
      <c r="I261" s="237"/>
      <c r="J261" s="238"/>
      <c r="K261" s="239"/>
      <c r="L261" s="211">
        <f t="shared" si="387"/>
        <v>0</v>
      </c>
      <c r="M261" s="238"/>
      <c r="N261" s="239"/>
      <c r="O261" s="422">
        <f t="shared" si="388"/>
        <v>0</v>
      </c>
      <c r="P261" s="238"/>
      <c r="Q261" s="239"/>
      <c r="R261" s="422">
        <f t="shared" si="389"/>
        <v>0</v>
      </c>
      <c r="S261" s="238"/>
      <c r="T261" s="239"/>
      <c r="U261" s="422">
        <f t="shared" si="390"/>
        <v>0</v>
      </c>
      <c r="V261" s="238"/>
      <c r="W261" s="239"/>
      <c r="X261" s="422">
        <f t="shared" si="391"/>
        <v>0</v>
      </c>
      <c r="Y261" s="211">
        <f t="shared" si="392"/>
        <v>0</v>
      </c>
      <c r="Z261" s="461" t="str">
        <f t="shared" si="315"/>
        <v/>
      </c>
      <c r="AA261" s="238"/>
      <c r="AB261" s="239"/>
      <c r="AC261" s="211">
        <f t="shared" si="403"/>
        <v>0</v>
      </c>
      <c r="AD261" s="461" t="str">
        <f t="shared" si="316"/>
        <v/>
      </c>
      <c r="AE261" s="238"/>
      <c r="AF261" s="239"/>
      <c r="AG261" s="211">
        <f t="shared" si="383"/>
        <v>0</v>
      </c>
      <c r="AH261" s="461" t="str">
        <f t="shared" si="317"/>
        <v/>
      </c>
      <c r="AI261" s="238"/>
      <c r="AJ261" s="239"/>
      <c r="AK261" s="211">
        <f t="shared" si="404"/>
        <v>0</v>
      </c>
      <c r="AL261" s="461" t="str">
        <f t="shared" si="318"/>
        <v/>
      </c>
      <c r="AM261" s="238"/>
      <c r="AN261" s="239"/>
      <c r="AO261" s="211">
        <f t="shared" si="405"/>
        <v>0</v>
      </c>
      <c r="AP261" s="461" t="str">
        <f t="shared" si="319"/>
        <v/>
      </c>
      <c r="AQ261" s="238"/>
      <c r="AR261" s="239"/>
      <c r="AS261" s="211">
        <f t="shared" si="406"/>
        <v>0</v>
      </c>
      <c r="AT261" s="240">
        <f t="shared" si="384"/>
        <v>0</v>
      </c>
      <c r="AU261" s="241">
        <f t="shared" si="385"/>
        <v>0</v>
      </c>
      <c r="AV261" s="211">
        <f t="shared" si="407"/>
        <v>0</v>
      </c>
      <c r="AW261" s="461" t="str">
        <f t="shared" si="320"/>
        <v/>
      </c>
      <c r="AY261" s="238"/>
      <c r="AZ261" s="239"/>
      <c r="BA261" s="211">
        <f t="shared" si="397"/>
        <v>0</v>
      </c>
    </row>
    <row r="262" spans="1:53" ht="13" outlineLevel="2" x14ac:dyDescent="0.3">
      <c r="A262" s="209" t="s">
        <v>289</v>
      </c>
      <c r="B262" s="207">
        <v>3</v>
      </c>
      <c r="C262" s="207"/>
      <c r="D262" s="208"/>
      <c r="E262" s="210"/>
      <c r="F262" s="235" t="s">
        <v>445</v>
      </c>
      <c r="G262" s="235"/>
      <c r="H262" s="528"/>
      <c r="I262" s="237"/>
      <c r="J262" s="238"/>
      <c r="K262" s="239"/>
      <c r="L262" s="211">
        <f t="shared" si="387"/>
        <v>0</v>
      </c>
      <c r="M262" s="238"/>
      <c r="N262" s="239"/>
      <c r="O262" s="422">
        <f t="shared" si="388"/>
        <v>0</v>
      </c>
      <c r="P262" s="238"/>
      <c r="Q262" s="239"/>
      <c r="R262" s="422">
        <f t="shared" si="389"/>
        <v>0</v>
      </c>
      <c r="S262" s="238"/>
      <c r="T262" s="239"/>
      <c r="U262" s="422">
        <f t="shared" si="390"/>
        <v>0</v>
      </c>
      <c r="V262" s="238"/>
      <c r="W262" s="239"/>
      <c r="X262" s="422">
        <f t="shared" si="391"/>
        <v>0</v>
      </c>
      <c r="Y262" s="211">
        <f t="shared" si="392"/>
        <v>0</v>
      </c>
      <c r="Z262" s="461" t="str">
        <f t="shared" si="315"/>
        <v/>
      </c>
      <c r="AA262" s="238"/>
      <c r="AB262" s="239"/>
      <c r="AC262" s="211">
        <f t="shared" si="403"/>
        <v>0</v>
      </c>
      <c r="AD262" s="461" t="str">
        <f t="shared" si="316"/>
        <v/>
      </c>
      <c r="AE262" s="238"/>
      <c r="AF262" s="239"/>
      <c r="AG262" s="211">
        <f t="shared" si="383"/>
        <v>0</v>
      </c>
      <c r="AH262" s="461" t="str">
        <f t="shared" si="317"/>
        <v/>
      </c>
      <c r="AI262" s="238"/>
      <c r="AJ262" s="239"/>
      <c r="AK262" s="211">
        <f t="shared" si="404"/>
        <v>0</v>
      </c>
      <c r="AL262" s="461" t="str">
        <f t="shared" si="318"/>
        <v/>
      </c>
      <c r="AM262" s="238"/>
      <c r="AN262" s="239"/>
      <c r="AO262" s="211">
        <f t="shared" si="405"/>
        <v>0</v>
      </c>
      <c r="AP262" s="461" t="str">
        <f t="shared" si="319"/>
        <v/>
      </c>
      <c r="AQ262" s="238"/>
      <c r="AR262" s="239"/>
      <c r="AS262" s="211">
        <f t="shared" si="406"/>
        <v>0</v>
      </c>
      <c r="AT262" s="240">
        <f t="shared" si="384"/>
        <v>0</v>
      </c>
      <c r="AU262" s="241">
        <f t="shared" si="385"/>
        <v>0</v>
      </c>
      <c r="AV262" s="211">
        <f t="shared" si="407"/>
        <v>0</v>
      </c>
      <c r="AW262" s="461" t="str">
        <f t="shared" si="320"/>
        <v/>
      </c>
      <c r="AY262" s="238"/>
      <c r="AZ262" s="239"/>
      <c r="BA262" s="211">
        <f t="shared" si="397"/>
        <v>0</v>
      </c>
    </row>
    <row r="263" spans="1:53" ht="13" outlineLevel="2" x14ac:dyDescent="0.3">
      <c r="A263" s="209" t="s">
        <v>289</v>
      </c>
      <c r="B263" s="207">
        <v>3</v>
      </c>
      <c r="C263" s="207"/>
      <c r="D263" s="208"/>
      <c r="E263" s="210"/>
      <c r="F263" s="235" t="s">
        <v>445</v>
      </c>
      <c r="G263" s="235"/>
      <c r="H263" s="528"/>
      <c r="I263" s="237"/>
      <c r="J263" s="238"/>
      <c r="K263" s="239"/>
      <c r="L263" s="211">
        <f t="shared" si="387"/>
        <v>0</v>
      </c>
      <c r="M263" s="238"/>
      <c r="N263" s="239"/>
      <c r="O263" s="422">
        <f t="shared" si="388"/>
        <v>0</v>
      </c>
      <c r="P263" s="238"/>
      <c r="Q263" s="239"/>
      <c r="R263" s="422">
        <f t="shared" si="389"/>
        <v>0</v>
      </c>
      <c r="S263" s="238"/>
      <c r="T263" s="239"/>
      <c r="U263" s="422">
        <f t="shared" si="390"/>
        <v>0</v>
      </c>
      <c r="V263" s="238"/>
      <c r="W263" s="239"/>
      <c r="X263" s="422">
        <f t="shared" si="391"/>
        <v>0</v>
      </c>
      <c r="Y263" s="211">
        <f t="shared" si="392"/>
        <v>0</v>
      </c>
      <c r="Z263" s="461" t="str">
        <f t="shared" si="315"/>
        <v/>
      </c>
      <c r="AA263" s="238"/>
      <c r="AB263" s="239"/>
      <c r="AC263" s="211">
        <f t="shared" si="403"/>
        <v>0</v>
      </c>
      <c r="AD263" s="461" t="str">
        <f t="shared" si="316"/>
        <v/>
      </c>
      <c r="AE263" s="238"/>
      <c r="AF263" s="239"/>
      <c r="AG263" s="211">
        <f t="shared" si="383"/>
        <v>0</v>
      </c>
      <c r="AH263" s="461" t="str">
        <f t="shared" si="317"/>
        <v/>
      </c>
      <c r="AI263" s="238"/>
      <c r="AJ263" s="239"/>
      <c r="AK263" s="211">
        <f t="shared" si="404"/>
        <v>0</v>
      </c>
      <c r="AL263" s="461" t="str">
        <f t="shared" si="318"/>
        <v/>
      </c>
      <c r="AM263" s="238"/>
      <c r="AN263" s="239"/>
      <c r="AO263" s="211">
        <f t="shared" si="405"/>
        <v>0</v>
      </c>
      <c r="AP263" s="461" t="str">
        <f t="shared" si="319"/>
        <v/>
      </c>
      <c r="AQ263" s="238"/>
      <c r="AR263" s="239"/>
      <c r="AS263" s="211">
        <f t="shared" si="406"/>
        <v>0</v>
      </c>
      <c r="AT263" s="240">
        <f t="shared" si="384"/>
        <v>0</v>
      </c>
      <c r="AU263" s="241">
        <f t="shared" si="385"/>
        <v>0</v>
      </c>
      <c r="AV263" s="211">
        <f t="shared" si="407"/>
        <v>0</v>
      </c>
      <c r="AW263" s="461" t="str">
        <f t="shared" si="320"/>
        <v/>
      </c>
      <c r="AY263" s="238"/>
      <c r="AZ263" s="239"/>
      <c r="BA263" s="211">
        <f t="shared" si="397"/>
        <v>0</v>
      </c>
    </row>
    <row r="264" spans="1:53" ht="13" outlineLevel="2" x14ac:dyDescent="0.3">
      <c r="A264" s="209" t="s">
        <v>289</v>
      </c>
      <c r="B264" s="207">
        <v>3</v>
      </c>
      <c r="C264" s="207"/>
      <c r="D264" s="208"/>
      <c r="E264" s="210"/>
      <c r="F264" s="235" t="s">
        <v>445</v>
      </c>
      <c r="G264" s="235"/>
      <c r="H264" s="528"/>
      <c r="I264" s="237"/>
      <c r="J264" s="238"/>
      <c r="K264" s="239"/>
      <c r="L264" s="211">
        <f t="shared" si="387"/>
        <v>0</v>
      </c>
      <c r="M264" s="238"/>
      <c r="N264" s="239"/>
      <c r="O264" s="422">
        <f t="shared" si="388"/>
        <v>0</v>
      </c>
      <c r="P264" s="238"/>
      <c r="Q264" s="239"/>
      <c r="R264" s="422">
        <f t="shared" si="389"/>
        <v>0</v>
      </c>
      <c r="S264" s="238"/>
      <c r="T264" s="239"/>
      <c r="U264" s="422">
        <f t="shared" si="390"/>
        <v>0</v>
      </c>
      <c r="V264" s="238"/>
      <c r="W264" s="239"/>
      <c r="X264" s="422">
        <f t="shared" si="391"/>
        <v>0</v>
      </c>
      <c r="Y264" s="211">
        <f t="shared" si="392"/>
        <v>0</v>
      </c>
      <c r="Z264" s="461" t="str">
        <f t="shared" si="315"/>
        <v/>
      </c>
      <c r="AA264" s="238"/>
      <c r="AB264" s="239"/>
      <c r="AC264" s="211">
        <f t="shared" si="403"/>
        <v>0</v>
      </c>
      <c r="AD264" s="461" t="str">
        <f t="shared" si="316"/>
        <v/>
      </c>
      <c r="AE264" s="238"/>
      <c r="AF264" s="239"/>
      <c r="AG264" s="211">
        <f t="shared" si="383"/>
        <v>0</v>
      </c>
      <c r="AH264" s="461" t="str">
        <f t="shared" si="317"/>
        <v/>
      </c>
      <c r="AI264" s="238"/>
      <c r="AJ264" s="239"/>
      <c r="AK264" s="211">
        <f t="shared" si="404"/>
        <v>0</v>
      </c>
      <c r="AL264" s="461" t="str">
        <f t="shared" si="318"/>
        <v/>
      </c>
      <c r="AM264" s="238"/>
      <c r="AN264" s="239"/>
      <c r="AO264" s="211">
        <f t="shared" si="405"/>
        <v>0</v>
      </c>
      <c r="AP264" s="461" t="str">
        <f t="shared" si="319"/>
        <v/>
      </c>
      <c r="AQ264" s="238"/>
      <c r="AR264" s="239"/>
      <c r="AS264" s="211">
        <f t="shared" si="406"/>
        <v>0</v>
      </c>
      <c r="AT264" s="240">
        <f t="shared" si="384"/>
        <v>0</v>
      </c>
      <c r="AU264" s="241">
        <f t="shared" si="385"/>
        <v>0</v>
      </c>
      <c r="AV264" s="211">
        <f t="shared" si="407"/>
        <v>0</v>
      </c>
      <c r="AW264" s="461" t="str">
        <f t="shared" si="320"/>
        <v/>
      </c>
      <c r="AY264" s="238"/>
      <c r="AZ264" s="239"/>
      <c r="BA264" s="211">
        <f t="shared" si="397"/>
        <v>0</v>
      </c>
    </row>
    <row r="265" spans="1:53" ht="13" outlineLevel="2" x14ac:dyDescent="0.3">
      <c r="A265" s="209" t="s">
        <v>289</v>
      </c>
      <c r="B265" s="207">
        <v>3</v>
      </c>
      <c r="C265" s="207"/>
      <c r="D265" s="208"/>
      <c r="E265" s="210"/>
      <c r="F265" s="235" t="s">
        <v>445</v>
      </c>
      <c r="G265" s="235"/>
      <c r="H265" s="528"/>
      <c r="I265" s="237"/>
      <c r="J265" s="238"/>
      <c r="K265" s="239"/>
      <c r="L265" s="211">
        <f t="shared" si="387"/>
        <v>0</v>
      </c>
      <c r="M265" s="238"/>
      <c r="N265" s="239"/>
      <c r="O265" s="422">
        <f t="shared" si="388"/>
        <v>0</v>
      </c>
      <c r="P265" s="238"/>
      <c r="Q265" s="239"/>
      <c r="R265" s="422">
        <f t="shared" si="389"/>
        <v>0</v>
      </c>
      <c r="S265" s="238"/>
      <c r="T265" s="239"/>
      <c r="U265" s="422">
        <f t="shared" si="390"/>
        <v>0</v>
      </c>
      <c r="V265" s="238"/>
      <c r="W265" s="239"/>
      <c r="X265" s="422">
        <f t="shared" si="391"/>
        <v>0</v>
      </c>
      <c r="Y265" s="211">
        <f t="shared" si="392"/>
        <v>0</v>
      </c>
      <c r="Z265" s="461" t="str">
        <f t="shared" si="315"/>
        <v/>
      </c>
      <c r="AA265" s="238"/>
      <c r="AB265" s="239"/>
      <c r="AC265" s="211">
        <f t="shared" si="403"/>
        <v>0</v>
      </c>
      <c r="AD265" s="461" t="str">
        <f t="shared" si="316"/>
        <v/>
      </c>
      <c r="AE265" s="238"/>
      <c r="AF265" s="239"/>
      <c r="AG265" s="211">
        <f t="shared" si="383"/>
        <v>0</v>
      </c>
      <c r="AH265" s="461" t="str">
        <f t="shared" si="317"/>
        <v/>
      </c>
      <c r="AI265" s="238"/>
      <c r="AJ265" s="239"/>
      <c r="AK265" s="211">
        <f t="shared" si="404"/>
        <v>0</v>
      </c>
      <c r="AL265" s="461" t="str">
        <f t="shared" si="318"/>
        <v/>
      </c>
      <c r="AM265" s="238"/>
      <c r="AN265" s="239"/>
      <c r="AO265" s="211">
        <f t="shared" si="405"/>
        <v>0</v>
      </c>
      <c r="AP265" s="461" t="str">
        <f t="shared" si="319"/>
        <v/>
      </c>
      <c r="AQ265" s="238"/>
      <c r="AR265" s="239"/>
      <c r="AS265" s="211">
        <f t="shared" si="406"/>
        <v>0</v>
      </c>
      <c r="AT265" s="240">
        <f t="shared" si="384"/>
        <v>0</v>
      </c>
      <c r="AU265" s="241">
        <f t="shared" si="385"/>
        <v>0</v>
      </c>
      <c r="AV265" s="211">
        <f t="shared" si="407"/>
        <v>0</v>
      </c>
      <c r="AW265" s="461" t="str">
        <f t="shared" si="320"/>
        <v/>
      </c>
      <c r="AY265" s="238"/>
      <c r="AZ265" s="239"/>
      <c r="BA265" s="211">
        <f t="shared" si="397"/>
        <v>0</v>
      </c>
    </row>
    <row r="266" spans="1:53" ht="13" outlineLevel="2" x14ac:dyDescent="0.3">
      <c r="A266" s="209" t="s">
        <v>289</v>
      </c>
      <c r="B266" s="207">
        <v>3</v>
      </c>
      <c r="C266" s="207"/>
      <c r="D266" s="208"/>
      <c r="E266" s="210"/>
      <c r="F266" s="235" t="s">
        <v>445</v>
      </c>
      <c r="G266" s="235"/>
      <c r="H266" s="528"/>
      <c r="I266" s="237"/>
      <c r="J266" s="238"/>
      <c r="K266" s="239"/>
      <c r="L266" s="211">
        <f t="shared" si="387"/>
        <v>0</v>
      </c>
      <c r="M266" s="238"/>
      <c r="N266" s="239"/>
      <c r="O266" s="422">
        <f t="shared" si="388"/>
        <v>0</v>
      </c>
      <c r="P266" s="238"/>
      <c r="Q266" s="239"/>
      <c r="R266" s="422">
        <f t="shared" si="389"/>
        <v>0</v>
      </c>
      <c r="S266" s="238"/>
      <c r="T266" s="239"/>
      <c r="U266" s="422">
        <f t="shared" si="390"/>
        <v>0</v>
      </c>
      <c r="V266" s="238"/>
      <c r="W266" s="239"/>
      <c r="X266" s="422">
        <f t="shared" si="391"/>
        <v>0</v>
      </c>
      <c r="Y266" s="211">
        <f t="shared" si="392"/>
        <v>0</v>
      </c>
      <c r="Z266" s="461" t="str">
        <f t="shared" si="315"/>
        <v/>
      </c>
      <c r="AA266" s="238"/>
      <c r="AB266" s="239"/>
      <c r="AC266" s="211">
        <f t="shared" si="403"/>
        <v>0</v>
      </c>
      <c r="AD266" s="461" t="str">
        <f t="shared" si="316"/>
        <v/>
      </c>
      <c r="AE266" s="238"/>
      <c r="AF266" s="239"/>
      <c r="AG266" s="211">
        <f t="shared" si="383"/>
        <v>0</v>
      </c>
      <c r="AH266" s="461" t="str">
        <f t="shared" si="317"/>
        <v/>
      </c>
      <c r="AI266" s="238"/>
      <c r="AJ266" s="239"/>
      <c r="AK266" s="211">
        <f t="shared" si="404"/>
        <v>0</v>
      </c>
      <c r="AL266" s="461" t="str">
        <f t="shared" si="318"/>
        <v/>
      </c>
      <c r="AM266" s="238"/>
      <c r="AN266" s="239"/>
      <c r="AO266" s="211">
        <f t="shared" si="405"/>
        <v>0</v>
      </c>
      <c r="AP266" s="461" t="str">
        <f t="shared" si="319"/>
        <v/>
      </c>
      <c r="AQ266" s="238"/>
      <c r="AR266" s="239"/>
      <c r="AS266" s="211">
        <f t="shared" si="406"/>
        <v>0</v>
      </c>
      <c r="AT266" s="240">
        <f t="shared" si="384"/>
        <v>0</v>
      </c>
      <c r="AU266" s="241">
        <f t="shared" si="385"/>
        <v>0</v>
      </c>
      <c r="AV266" s="211">
        <f t="shared" si="407"/>
        <v>0</v>
      </c>
      <c r="AW266" s="461" t="str">
        <f t="shared" si="320"/>
        <v/>
      </c>
      <c r="AY266" s="238"/>
      <c r="AZ266" s="239"/>
      <c r="BA266" s="211">
        <f t="shared" si="397"/>
        <v>0</v>
      </c>
    </row>
    <row r="267" spans="1:53" ht="13" outlineLevel="2" x14ac:dyDescent="0.3">
      <c r="A267" s="209" t="s">
        <v>289</v>
      </c>
      <c r="B267" s="207">
        <v>3</v>
      </c>
      <c r="C267" s="207"/>
      <c r="D267" s="208"/>
      <c r="E267" s="210"/>
      <c r="F267" s="235" t="s">
        <v>445</v>
      </c>
      <c r="G267" s="235"/>
      <c r="H267" s="528"/>
      <c r="I267" s="237"/>
      <c r="J267" s="238"/>
      <c r="K267" s="239"/>
      <c r="L267" s="211">
        <f t="shared" si="387"/>
        <v>0</v>
      </c>
      <c r="M267" s="238"/>
      <c r="N267" s="239"/>
      <c r="O267" s="422">
        <f t="shared" si="388"/>
        <v>0</v>
      </c>
      <c r="P267" s="238"/>
      <c r="Q267" s="239"/>
      <c r="R267" s="422">
        <f t="shared" si="389"/>
        <v>0</v>
      </c>
      <c r="S267" s="238"/>
      <c r="T267" s="239"/>
      <c r="U267" s="422">
        <f t="shared" si="390"/>
        <v>0</v>
      </c>
      <c r="V267" s="238"/>
      <c r="W267" s="239"/>
      <c r="X267" s="422">
        <f t="shared" si="391"/>
        <v>0</v>
      </c>
      <c r="Y267" s="211">
        <f t="shared" si="392"/>
        <v>0</v>
      </c>
      <c r="Z267" s="461" t="str">
        <f t="shared" si="315"/>
        <v/>
      </c>
      <c r="AA267" s="238"/>
      <c r="AB267" s="239"/>
      <c r="AC267" s="211">
        <f t="shared" si="403"/>
        <v>0</v>
      </c>
      <c r="AD267" s="461" t="str">
        <f t="shared" si="316"/>
        <v/>
      </c>
      <c r="AE267" s="238"/>
      <c r="AF267" s="239"/>
      <c r="AG267" s="211">
        <f t="shared" si="383"/>
        <v>0</v>
      </c>
      <c r="AH267" s="461" t="str">
        <f t="shared" si="317"/>
        <v/>
      </c>
      <c r="AI267" s="238"/>
      <c r="AJ267" s="239"/>
      <c r="AK267" s="211">
        <f t="shared" si="404"/>
        <v>0</v>
      </c>
      <c r="AL267" s="461" t="str">
        <f t="shared" si="318"/>
        <v/>
      </c>
      <c r="AM267" s="238"/>
      <c r="AN267" s="239"/>
      <c r="AO267" s="211">
        <f t="shared" si="405"/>
        <v>0</v>
      </c>
      <c r="AP267" s="461" t="str">
        <f t="shared" si="319"/>
        <v/>
      </c>
      <c r="AQ267" s="238"/>
      <c r="AR267" s="239"/>
      <c r="AS267" s="211">
        <f t="shared" si="406"/>
        <v>0</v>
      </c>
      <c r="AT267" s="240">
        <f t="shared" si="384"/>
        <v>0</v>
      </c>
      <c r="AU267" s="241">
        <f t="shared" si="385"/>
        <v>0</v>
      </c>
      <c r="AV267" s="211">
        <f t="shared" si="407"/>
        <v>0</v>
      </c>
      <c r="AW267" s="461" t="str">
        <f t="shared" si="320"/>
        <v/>
      </c>
      <c r="AY267" s="238"/>
      <c r="AZ267" s="239"/>
      <c r="BA267" s="211">
        <f t="shared" si="397"/>
        <v>0</v>
      </c>
    </row>
    <row r="268" spans="1:53" ht="13" outlineLevel="2" x14ac:dyDescent="0.3">
      <c r="A268" s="209" t="s">
        <v>289</v>
      </c>
      <c r="B268" s="207">
        <v>3</v>
      </c>
      <c r="C268" s="207"/>
      <c r="D268" s="208"/>
      <c r="E268" s="210"/>
      <c r="F268" s="235" t="s">
        <v>445</v>
      </c>
      <c r="G268" s="235"/>
      <c r="H268" s="528"/>
      <c r="I268" s="237"/>
      <c r="J268" s="238"/>
      <c r="K268" s="239"/>
      <c r="L268" s="211">
        <f t="shared" si="387"/>
        <v>0</v>
      </c>
      <c r="M268" s="238"/>
      <c r="N268" s="239"/>
      <c r="O268" s="422">
        <f t="shared" si="388"/>
        <v>0</v>
      </c>
      <c r="P268" s="238"/>
      <c r="Q268" s="239"/>
      <c r="R268" s="422">
        <f t="shared" si="389"/>
        <v>0</v>
      </c>
      <c r="S268" s="238"/>
      <c r="T268" s="239"/>
      <c r="U268" s="422">
        <f t="shared" si="390"/>
        <v>0</v>
      </c>
      <c r="V268" s="238"/>
      <c r="W268" s="239"/>
      <c r="X268" s="422">
        <f t="shared" si="391"/>
        <v>0</v>
      </c>
      <c r="Y268" s="211">
        <f t="shared" si="392"/>
        <v>0</v>
      </c>
      <c r="Z268" s="461" t="str">
        <f t="shared" si="315"/>
        <v/>
      </c>
      <c r="AA268" s="238"/>
      <c r="AB268" s="239"/>
      <c r="AC268" s="211">
        <f t="shared" si="403"/>
        <v>0</v>
      </c>
      <c r="AD268" s="461" t="str">
        <f t="shared" si="316"/>
        <v/>
      </c>
      <c r="AE268" s="238"/>
      <c r="AF268" s="239"/>
      <c r="AG268" s="211">
        <f t="shared" si="383"/>
        <v>0</v>
      </c>
      <c r="AH268" s="461" t="str">
        <f t="shared" si="317"/>
        <v/>
      </c>
      <c r="AI268" s="238"/>
      <c r="AJ268" s="239"/>
      <c r="AK268" s="211">
        <f t="shared" si="404"/>
        <v>0</v>
      </c>
      <c r="AL268" s="461" t="str">
        <f t="shared" si="318"/>
        <v/>
      </c>
      <c r="AM268" s="238"/>
      <c r="AN268" s="239"/>
      <c r="AO268" s="211">
        <f t="shared" si="405"/>
        <v>0</v>
      </c>
      <c r="AP268" s="461" t="str">
        <f t="shared" si="319"/>
        <v/>
      </c>
      <c r="AQ268" s="238"/>
      <c r="AR268" s="239"/>
      <c r="AS268" s="211">
        <f t="shared" si="406"/>
        <v>0</v>
      </c>
      <c r="AT268" s="240">
        <f t="shared" si="384"/>
        <v>0</v>
      </c>
      <c r="AU268" s="241">
        <f t="shared" si="385"/>
        <v>0</v>
      </c>
      <c r="AV268" s="211">
        <f t="shared" si="407"/>
        <v>0</v>
      </c>
      <c r="AW268" s="461" t="str">
        <f t="shared" si="320"/>
        <v/>
      </c>
      <c r="AY268" s="238"/>
      <c r="AZ268" s="239"/>
      <c r="BA268" s="211">
        <f t="shared" si="397"/>
        <v>0</v>
      </c>
    </row>
    <row r="269" spans="1:53" ht="13" outlineLevel="2" x14ac:dyDescent="0.3">
      <c r="A269" s="209" t="s">
        <v>289</v>
      </c>
      <c r="B269" s="207">
        <v>3</v>
      </c>
      <c r="C269" s="207"/>
      <c r="D269" s="208"/>
      <c r="E269" s="210"/>
      <c r="F269" s="235" t="s">
        <v>445</v>
      </c>
      <c r="G269" s="235"/>
      <c r="H269" s="528"/>
      <c r="I269" s="237"/>
      <c r="J269" s="238"/>
      <c r="K269" s="239"/>
      <c r="L269" s="211">
        <f t="shared" si="387"/>
        <v>0</v>
      </c>
      <c r="M269" s="238"/>
      <c r="N269" s="239"/>
      <c r="O269" s="422">
        <f t="shared" si="388"/>
        <v>0</v>
      </c>
      <c r="P269" s="238"/>
      <c r="Q269" s="239"/>
      <c r="R269" s="422">
        <f t="shared" si="389"/>
        <v>0</v>
      </c>
      <c r="S269" s="238"/>
      <c r="T269" s="239"/>
      <c r="U269" s="422">
        <f t="shared" si="390"/>
        <v>0</v>
      </c>
      <c r="V269" s="238"/>
      <c r="W269" s="239"/>
      <c r="X269" s="422">
        <f t="shared" si="391"/>
        <v>0</v>
      </c>
      <c r="Y269" s="211">
        <f t="shared" si="392"/>
        <v>0</v>
      </c>
      <c r="Z269" s="461" t="str">
        <f t="shared" si="315"/>
        <v/>
      </c>
      <c r="AA269" s="238"/>
      <c r="AB269" s="239"/>
      <c r="AC269" s="211">
        <f t="shared" si="403"/>
        <v>0</v>
      </c>
      <c r="AD269" s="461" t="str">
        <f t="shared" si="316"/>
        <v/>
      </c>
      <c r="AE269" s="238"/>
      <c r="AF269" s="239"/>
      <c r="AG269" s="211">
        <f t="shared" si="383"/>
        <v>0</v>
      </c>
      <c r="AH269" s="461" t="str">
        <f t="shared" si="317"/>
        <v/>
      </c>
      <c r="AI269" s="238"/>
      <c r="AJ269" s="239"/>
      <c r="AK269" s="211">
        <f t="shared" si="404"/>
        <v>0</v>
      </c>
      <c r="AL269" s="461" t="str">
        <f t="shared" si="318"/>
        <v/>
      </c>
      <c r="AM269" s="238"/>
      <c r="AN269" s="239"/>
      <c r="AO269" s="211">
        <f t="shared" si="405"/>
        <v>0</v>
      </c>
      <c r="AP269" s="461" t="str">
        <f t="shared" si="319"/>
        <v/>
      </c>
      <c r="AQ269" s="238"/>
      <c r="AR269" s="239"/>
      <c r="AS269" s="211">
        <f t="shared" si="406"/>
        <v>0</v>
      </c>
      <c r="AT269" s="240">
        <f t="shared" si="384"/>
        <v>0</v>
      </c>
      <c r="AU269" s="241">
        <f t="shared" si="385"/>
        <v>0</v>
      </c>
      <c r="AV269" s="211">
        <f t="shared" si="407"/>
        <v>0</v>
      </c>
      <c r="AW269" s="461" t="str">
        <f t="shared" si="320"/>
        <v/>
      </c>
      <c r="AY269" s="238"/>
      <c r="AZ269" s="239"/>
      <c r="BA269" s="211">
        <f t="shared" si="397"/>
        <v>0</v>
      </c>
    </row>
    <row r="270" spans="1:53" ht="13" outlineLevel="1" x14ac:dyDescent="0.3">
      <c r="A270" s="212"/>
      <c r="B270" s="213">
        <v>3</v>
      </c>
      <c r="C270" s="213"/>
      <c r="D270" s="214"/>
      <c r="E270" s="215" t="s">
        <v>446</v>
      </c>
      <c r="F270" s="216" t="str">
        <f>F253</f>
        <v>Activity 3.3 Add activity</v>
      </c>
      <c r="G270" s="222"/>
      <c r="H270" s="222"/>
      <c r="I270" s="217"/>
      <c r="J270" s="218">
        <f t="shared" ref="J270:Y270" si="408">SUM(J254:J269)</f>
        <v>0</v>
      </c>
      <c r="K270" s="218">
        <f t="shared" si="408"/>
        <v>0</v>
      </c>
      <c r="L270" s="218">
        <f t="shared" si="408"/>
        <v>0</v>
      </c>
      <c r="M270" s="218">
        <f t="shared" si="408"/>
        <v>0</v>
      </c>
      <c r="N270" s="218">
        <f t="shared" si="408"/>
        <v>0</v>
      </c>
      <c r="O270" s="218">
        <f t="shared" si="408"/>
        <v>0</v>
      </c>
      <c r="P270" s="218">
        <f t="shared" si="408"/>
        <v>0</v>
      </c>
      <c r="Q270" s="218">
        <f t="shared" si="408"/>
        <v>0</v>
      </c>
      <c r="R270" s="218">
        <f t="shared" si="408"/>
        <v>0</v>
      </c>
      <c r="S270" s="218">
        <f t="shared" si="408"/>
        <v>0</v>
      </c>
      <c r="T270" s="218">
        <f t="shared" si="408"/>
        <v>0</v>
      </c>
      <c r="U270" s="218">
        <f t="shared" si="408"/>
        <v>0</v>
      </c>
      <c r="V270" s="218">
        <f t="shared" si="408"/>
        <v>0</v>
      </c>
      <c r="W270" s="218">
        <f t="shared" si="408"/>
        <v>0</v>
      </c>
      <c r="X270" s="218">
        <f t="shared" si="408"/>
        <v>0</v>
      </c>
      <c r="Y270" s="218">
        <f t="shared" si="408"/>
        <v>0</v>
      </c>
      <c r="Z270" s="461" t="str">
        <f t="shared" si="315"/>
        <v/>
      </c>
      <c r="AA270" s="220">
        <f t="shared" ref="AA270:AV270" si="409">SUM(AA254:AA269)</f>
        <v>0</v>
      </c>
      <c r="AB270" s="221">
        <f t="shared" si="409"/>
        <v>0</v>
      </c>
      <c r="AC270" s="219">
        <f t="shared" si="409"/>
        <v>0</v>
      </c>
      <c r="AD270" s="461" t="str">
        <f t="shared" si="316"/>
        <v/>
      </c>
      <c r="AE270" s="220">
        <f t="shared" si="409"/>
        <v>0</v>
      </c>
      <c r="AF270" s="221">
        <f t="shared" si="409"/>
        <v>0</v>
      </c>
      <c r="AG270" s="219">
        <f t="shared" si="409"/>
        <v>0</v>
      </c>
      <c r="AH270" s="461" t="str">
        <f t="shared" si="317"/>
        <v/>
      </c>
      <c r="AI270" s="220">
        <f t="shared" si="409"/>
        <v>0</v>
      </c>
      <c r="AJ270" s="221">
        <f t="shared" si="409"/>
        <v>0</v>
      </c>
      <c r="AK270" s="219">
        <f t="shared" si="409"/>
        <v>0</v>
      </c>
      <c r="AL270" s="461" t="str">
        <f t="shared" si="318"/>
        <v/>
      </c>
      <c r="AM270" s="220">
        <f t="shared" si="409"/>
        <v>0</v>
      </c>
      <c r="AN270" s="221">
        <f t="shared" si="409"/>
        <v>0</v>
      </c>
      <c r="AO270" s="219">
        <f t="shared" si="409"/>
        <v>0</v>
      </c>
      <c r="AP270" s="461" t="str">
        <f t="shared" si="319"/>
        <v/>
      </c>
      <c r="AQ270" s="220">
        <f t="shared" si="409"/>
        <v>0</v>
      </c>
      <c r="AR270" s="221">
        <f t="shared" si="409"/>
        <v>0</v>
      </c>
      <c r="AS270" s="219">
        <f t="shared" si="409"/>
        <v>0</v>
      </c>
      <c r="AT270" s="220">
        <f t="shared" si="409"/>
        <v>0</v>
      </c>
      <c r="AU270" s="221">
        <f t="shared" si="409"/>
        <v>0</v>
      </c>
      <c r="AV270" s="219">
        <f t="shared" si="409"/>
        <v>0</v>
      </c>
      <c r="AW270" s="461" t="str">
        <f t="shared" si="320"/>
        <v/>
      </c>
      <c r="AY270" s="220">
        <f t="shared" ref="AY270:BA270" si="410">SUM(AY254:AY269)</f>
        <v>0</v>
      </c>
      <c r="AZ270" s="221">
        <f t="shared" si="410"/>
        <v>0</v>
      </c>
      <c r="BA270" s="219">
        <f t="shared" si="410"/>
        <v>0</v>
      </c>
    </row>
    <row r="271" spans="1:53" ht="26.25" customHeight="1" outlineLevel="1" x14ac:dyDescent="0.3">
      <c r="A271" s="328"/>
      <c r="B271" s="263">
        <v>3</v>
      </c>
      <c r="C271" s="263"/>
      <c r="D271" s="264"/>
      <c r="E271" s="265" t="s">
        <v>436</v>
      </c>
      <c r="F271" s="266" t="s">
        <v>466</v>
      </c>
      <c r="G271" s="267"/>
      <c r="H271" s="526"/>
      <c r="I271" s="268"/>
      <c r="J271" s="269"/>
      <c r="K271" s="270"/>
      <c r="L271" s="271"/>
      <c r="M271" s="271"/>
      <c r="N271" s="271"/>
      <c r="O271" s="271"/>
      <c r="P271" s="271"/>
      <c r="Q271" s="271"/>
      <c r="R271" s="271"/>
      <c r="S271" s="271"/>
      <c r="T271" s="271"/>
      <c r="U271" s="271"/>
      <c r="V271" s="271"/>
      <c r="W271" s="271"/>
      <c r="X271" s="271"/>
      <c r="Y271" s="271"/>
      <c r="Z271" s="461" t="str">
        <f t="shared" si="315"/>
        <v/>
      </c>
      <c r="AA271" s="268"/>
      <c r="AB271" s="268"/>
      <c r="AC271" s="268"/>
      <c r="AD271" s="461" t="str">
        <f t="shared" si="316"/>
        <v/>
      </c>
      <c r="AE271" s="268"/>
      <c r="AF271" s="268"/>
      <c r="AG271" s="268"/>
      <c r="AH271" s="461" t="str">
        <f t="shared" si="317"/>
        <v/>
      </c>
      <c r="AI271" s="268"/>
      <c r="AJ271" s="268"/>
      <c r="AK271" s="268"/>
      <c r="AL271" s="461" t="str">
        <f t="shared" si="318"/>
        <v/>
      </c>
      <c r="AM271" s="268"/>
      <c r="AN271" s="268"/>
      <c r="AO271" s="268"/>
      <c r="AP271" s="461" t="str">
        <f t="shared" si="319"/>
        <v/>
      </c>
      <c r="AQ271" s="268"/>
      <c r="AR271" s="268"/>
      <c r="AS271" s="268"/>
      <c r="AT271" s="268"/>
      <c r="AU271" s="268"/>
      <c r="AV271" s="268"/>
      <c r="AW271" s="461" t="str">
        <f t="shared" si="320"/>
        <v/>
      </c>
      <c r="AY271" s="268"/>
      <c r="AZ271" s="268"/>
      <c r="BA271" s="268"/>
    </row>
    <row r="272" spans="1:53" ht="13" outlineLevel="2" x14ac:dyDescent="0.3">
      <c r="A272" s="209" t="s">
        <v>289</v>
      </c>
      <c r="B272" s="207">
        <v>3</v>
      </c>
      <c r="C272" s="207"/>
      <c r="D272" s="208"/>
      <c r="E272" s="210"/>
      <c r="F272" s="766" t="s">
        <v>438</v>
      </c>
      <c r="G272" s="236"/>
      <c r="H272" s="527"/>
      <c r="I272" s="237"/>
      <c r="J272" s="238"/>
      <c r="K272" s="239"/>
      <c r="L272" s="211">
        <f>J272*K272</f>
        <v>0</v>
      </c>
      <c r="M272" s="238"/>
      <c r="N272" s="239"/>
      <c r="O272" s="422">
        <f>M272*N272</f>
        <v>0</v>
      </c>
      <c r="P272" s="238"/>
      <c r="Q272" s="239"/>
      <c r="R272" s="422">
        <f>P272*Q272</f>
        <v>0</v>
      </c>
      <c r="S272" s="238"/>
      <c r="T272" s="239"/>
      <c r="U272" s="422">
        <f>S272*T272</f>
        <v>0</v>
      </c>
      <c r="V272" s="238"/>
      <c r="W272" s="239"/>
      <c r="X272" s="422">
        <f>V272*W272</f>
        <v>0</v>
      </c>
      <c r="Y272" s="211">
        <f>L272+O272+R272+U272+X272</f>
        <v>0</v>
      </c>
      <c r="Z272" s="461" t="str">
        <f t="shared" si="315"/>
        <v/>
      </c>
      <c r="AA272" s="238"/>
      <c r="AB272" s="239"/>
      <c r="AC272" s="211">
        <f>AA272*AB272</f>
        <v>0</v>
      </c>
      <c r="AD272" s="461" t="str">
        <f t="shared" si="316"/>
        <v/>
      </c>
      <c r="AE272" s="238"/>
      <c r="AF272" s="239"/>
      <c r="AG272" s="211">
        <f t="shared" ref="AG272:AG287" si="411">AE272*AF272</f>
        <v>0</v>
      </c>
      <c r="AH272" s="461" t="str">
        <f t="shared" si="317"/>
        <v/>
      </c>
      <c r="AI272" s="238"/>
      <c r="AJ272" s="239"/>
      <c r="AK272" s="211">
        <f>AI272*AJ272</f>
        <v>0</v>
      </c>
      <c r="AL272" s="461" t="str">
        <f t="shared" si="318"/>
        <v/>
      </c>
      <c r="AM272" s="238"/>
      <c r="AN272" s="239"/>
      <c r="AO272" s="211">
        <f>AM272*AN272</f>
        <v>0</v>
      </c>
      <c r="AP272" s="461" t="str">
        <f t="shared" si="319"/>
        <v/>
      </c>
      <c r="AQ272" s="238"/>
      <c r="AR272" s="239"/>
      <c r="AS272" s="211">
        <f>AQ272*AR272</f>
        <v>0</v>
      </c>
      <c r="AT272" s="240">
        <f t="shared" ref="AT272:AT287" si="412">AE272+AM272+AQ272</f>
        <v>0</v>
      </c>
      <c r="AU272" s="241">
        <f t="shared" ref="AU272:AU287" si="413">AF272+AN272+AR272</f>
        <v>0</v>
      </c>
      <c r="AV272" s="211">
        <f t="shared" ref="AV272:AV273" si="414">AG272+AO272+AS272</f>
        <v>0</v>
      </c>
      <c r="AW272" s="461" t="str">
        <f t="shared" si="320"/>
        <v/>
      </c>
      <c r="AY272" s="238"/>
      <c r="AZ272" s="239"/>
      <c r="BA272" s="211">
        <f>AY272*AZ272</f>
        <v>0</v>
      </c>
    </row>
    <row r="273" spans="1:53" ht="13" outlineLevel="2" x14ac:dyDescent="0.3">
      <c r="A273" s="209" t="s">
        <v>284</v>
      </c>
      <c r="B273" s="207">
        <v>3</v>
      </c>
      <c r="C273" s="207"/>
      <c r="D273" s="208"/>
      <c r="E273" s="210"/>
      <c r="F273" s="766" t="s">
        <v>439</v>
      </c>
      <c r="G273" s="235"/>
      <c r="H273" s="528"/>
      <c r="I273" s="237"/>
      <c r="J273" s="238"/>
      <c r="K273" s="239"/>
      <c r="L273" s="211">
        <f t="shared" ref="L273:L287" si="415">J273*K273</f>
        <v>0</v>
      </c>
      <c r="M273" s="238"/>
      <c r="N273" s="239"/>
      <c r="O273" s="422">
        <f t="shared" ref="O273:O287" si="416">M273*N273</f>
        <v>0</v>
      </c>
      <c r="P273" s="238"/>
      <c r="Q273" s="239"/>
      <c r="R273" s="422">
        <f t="shared" ref="R273:R287" si="417">P273*Q273</f>
        <v>0</v>
      </c>
      <c r="S273" s="238"/>
      <c r="T273" s="239"/>
      <c r="U273" s="422">
        <f t="shared" ref="U273:U287" si="418">S273*T273</f>
        <v>0</v>
      </c>
      <c r="V273" s="238"/>
      <c r="W273" s="239"/>
      <c r="X273" s="422">
        <f t="shared" ref="X273:X287" si="419">V273*W273</f>
        <v>0</v>
      </c>
      <c r="Y273" s="211">
        <f t="shared" ref="Y273:Y287" si="420">L273+O273+R273+U273+X273</f>
        <v>0</v>
      </c>
      <c r="Z273" s="461" t="str">
        <f t="shared" ref="Z273:Z336" si="421">IFERROR(Y273/$Y$696,"")</f>
        <v/>
      </c>
      <c r="AA273" s="238"/>
      <c r="AB273" s="239"/>
      <c r="AC273" s="211">
        <f t="shared" ref="AC273" si="422">AA273*AB273</f>
        <v>0</v>
      </c>
      <c r="AD273" s="461" t="str">
        <f t="shared" ref="AD273:AD336" si="423">IFERROR(AC273/$AC$696,"")</f>
        <v/>
      </c>
      <c r="AE273" s="238"/>
      <c r="AF273" s="239"/>
      <c r="AG273" s="211">
        <f t="shared" si="411"/>
        <v>0</v>
      </c>
      <c r="AH273" s="461" t="str">
        <f t="shared" ref="AH273:AH336" si="424">IFERROR(AG273/$AG$696,"")</f>
        <v/>
      </c>
      <c r="AI273" s="238"/>
      <c r="AJ273" s="239"/>
      <c r="AK273" s="211">
        <f t="shared" ref="AK273" si="425">AI273*AJ273</f>
        <v>0</v>
      </c>
      <c r="AL273" s="461" t="str">
        <f t="shared" ref="AL273:AL336" si="426">IFERROR(AK273/$AK$696,"")</f>
        <v/>
      </c>
      <c r="AM273" s="238"/>
      <c r="AN273" s="239"/>
      <c r="AO273" s="211">
        <f t="shared" ref="AO273" si="427">AM273*AN273</f>
        <v>0</v>
      </c>
      <c r="AP273" s="461" t="str">
        <f t="shared" ref="AP273:AP336" si="428">IFERROR((AO273+AG273)/($AO$696+$AG$696),"")</f>
        <v/>
      </c>
      <c r="AQ273" s="238"/>
      <c r="AR273" s="239"/>
      <c r="AS273" s="211">
        <f t="shared" ref="AS273" si="429">AQ273*AR273</f>
        <v>0</v>
      </c>
      <c r="AT273" s="240">
        <f t="shared" si="412"/>
        <v>0</v>
      </c>
      <c r="AU273" s="241">
        <f t="shared" si="413"/>
        <v>0</v>
      </c>
      <c r="AV273" s="211">
        <f t="shared" si="414"/>
        <v>0</v>
      </c>
      <c r="AW273" s="461" t="str">
        <f t="shared" ref="AW273:AW336" si="430">IFERROR(AV273/$AV$696,"")</f>
        <v/>
      </c>
      <c r="AY273" s="238"/>
      <c r="AZ273" s="239"/>
      <c r="BA273" s="211">
        <f t="shared" ref="BA273:BA287" si="431">AY273*AZ273</f>
        <v>0</v>
      </c>
    </row>
    <row r="274" spans="1:53" ht="12.75" customHeight="1" outlineLevel="2" x14ac:dyDescent="0.3">
      <c r="A274" s="209" t="s">
        <v>284</v>
      </c>
      <c r="B274" s="207">
        <v>3</v>
      </c>
      <c r="C274" s="207"/>
      <c r="D274" s="208"/>
      <c r="E274" s="210"/>
      <c r="F274" s="766" t="s">
        <v>440</v>
      </c>
      <c r="G274" s="235"/>
      <c r="H274" s="528"/>
      <c r="I274" s="237"/>
      <c r="J274" s="238"/>
      <c r="K274" s="239"/>
      <c r="L274" s="211">
        <f t="shared" si="415"/>
        <v>0</v>
      </c>
      <c r="M274" s="238"/>
      <c r="N274" s="239"/>
      <c r="O274" s="422">
        <f t="shared" si="416"/>
        <v>0</v>
      </c>
      <c r="P274" s="238"/>
      <c r="Q274" s="239"/>
      <c r="R274" s="422">
        <f t="shared" si="417"/>
        <v>0</v>
      </c>
      <c r="S274" s="238"/>
      <c r="T274" s="239"/>
      <c r="U274" s="422">
        <f t="shared" si="418"/>
        <v>0</v>
      </c>
      <c r="V274" s="238"/>
      <c r="W274" s="239"/>
      <c r="X274" s="422">
        <f t="shared" si="419"/>
        <v>0</v>
      </c>
      <c r="Y274" s="211">
        <f t="shared" si="420"/>
        <v>0</v>
      </c>
      <c r="Z274" s="461" t="str">
        <f t="shared" si="421"/>
        <v/>
      </c>
      <c r="AA274" s="238"/>
      <c r="AB274" s="239"/>
      <c r="AC274" s="211">
        <f t="shared" ref="AC274" si="432">AA274*AB274</f>
        <v>0</v>
      </c>
      <c r="AD274" s="461" t="str">
        <f t="shared" si="423"/>
        <v/>
      </c>
      <c r="AE274" s="238"/>
      <c r="AF274" s="239"/>
      <c r="AG274" s="211">
        <f t="shared" si="411"/>
        <v>0</v>
      </c>
      <c r="AH274" s="461" t="str">
        <f t="shared" si="424"/>
        <v/>
      </c>
      <c r="AI274" s="238"/>
      <c r="AJ274" s="239"/>
      <c r="AK274" s="211">
        <f t="shared" ref="AK274" si="433">AI274*AJ274</f>
        <v>0</v>
      </c>
      <c r="AL274" s="461" t="str">
        <f t="shared" si="426"/>
        <v/>
      </c>
      <c r="AM274" s="238"/>
      <c r="AN274" s="239"/>
      <c r="AO274" s="211">
        <f t="shared" ref="AO274" si="434">AM274*AN274</f>
        <v>0</v>
      </c>
      <c r="AP274" s="461" t="str">
        <f t="shared" si="428"/>
        <v/>
      </c>
      <c r="AQ274" s="238"/>
      <c r="AR274" s="239"/>
      <c r="AS274" s="211">
        <f t="shared" ref="AS274" si="435">AQ274*AR274</f>
        <v>0</v>
      </c>
      <c r="AT274" s="240">
        <f t="shared" si="412"/>
        <v>0</v>
      </c>
      <c r="AU274" s="241">
        <f t="shared" si="413"/>
        <v>0</v>
      </c>
      <c r="AV274" s="211">
        <f t="shared" ref="AV274" si="436">AG274+AO274+AS274</f>
        <v>0</v>
      </c>
      <c r="AW274" s="461" t="str">
        <f t="shared" si="430"/>
        <v/>
      </c>
      <c r="AY274" s="238"/>
      <c r="AZ274" s="239"/>
      <c r="BA274" s="211">
        <f t="shared" si="431"/>
        <v>0</v>
      </c>
    </row>
    <row r="275" spans="1:53" ht="13" outlineLevel="2" x14ac:dyDescent="0.3">
      <c r="A275" s="209" t="s">
        <v>284</v>
      </c>
      <c r="B275" s="207">
        <v>3</v>
      </c>
      <c r="C275" s="207"/>
      <c r="D275" s="208"/>
      <c r="E275" s="210"/>
      <c r="F275" s="766" t="s">
        <v>441</v>
      </c>
      <c r="G275" s="235"/>
      <c r="H275" s="528"/>
      <c r="I275" s="237"/>
      <c r="J275" s="238"/>
      <c r="K275" s="239"/>
      <c r="L275" s="211">
        <f t="shared" si="415"/>
        <v>0</v>
      </c>
      <c r="M275" s="238"/>
      <c r="N275" s="239"/>
      <c r="O275" s="422">
        <f t="shared" si="416"/>
        <v>0</v>
      </c>
      <c r="P275" s="238"/>
      <c r="Q275" s="239"/>
      <c r="R275" s="422">
        <f t="shared" si="417"/>
        <v>0</v>
      </c>
      <c r="S275" s="238"/>
      <c r="T275" s="239"/>
      <c r="U275" s="422">
        <f t="shared" si="418"/>
        <v>0</v>
      </c>
      <c r="V275" s="238"/>
      <c r="W275" s="239"/>
      <c r="X275" s="422">
        <f t="shared" si="419"/>
        <v>0</v>
      </c>
      <c r="Y275" s="211">
        <f t="shared" si="420"/>
        <v>0</v>
      </c>
      <c r="Z275" s="461" t="str">
        <f t="shared" si="421"/>
        <v/>
      </c>
      <c r="AA275" s="238"/>
      <c r="AB275" s="239"/>
      <c r="AC275" s="211">
        <f t="shared" ref="AC275:AC287" si="437">AA275*AB275</f>
        <v>0</v>
      </c>
      <c r="AD275" s="461" t="str">
        <f t="shared" si="423"/>
        <v/>
      </c>
      <c r="AE275" s="238"/>
      <c r="AF275" s="239"/>
      <c r="AG275" s="211">
        <f t="shared" si="411"/>
        <v>0</v>
      </c>
      <c r="AH275" s="461" t="str">
        <f t="shared" si="424"/>
        <v/>
      </c>
      <c r="AI275" s="238"/>
      <c r="AJ275" s="239"/>
      <c r="AK275" s="211">
        <f t="shared" ref="AK275:AK287" si="438">AI275*AJ275</f>
        <v>0</v>
      </c>
      <c r="AL275" s="461" t="str">
        <f t="shared" si="426"/>
        <v/>
      </c>
      <c r="AM275" s="238"/>
      <c r="AN275" s="239"/>
      <c r="AO275" s="211">
        <f t="shared" ref="AO275:AO287" si="439">AM275*AN275</f>
        <v>0</v>
      </c>
      <c r="AP275" s="461" t="str">
        <f t="shared" si="428"/>
        <v/>
      </c>
      <c r="AQ275" s="238"/>
      <c r="AR275" s="239"/>
      <c r="AS275" s="211">
        <f t="shared" ref="AS275:AS287" si="440">AQ275*AR275</f>
        <v>0</v>
      </c>
      <c r="AT275" s="240">
        <f t="shared" si="412"/>
        <v>0</v>
      </c>
      <c r="AU275" s="241">
        <f t="shared" si="413"/>
        <v>0</v>
      </c>
      <c r="AV275" s="211">
        <f t="shared" ref="AV275:AV287" si="441">AG275+AO275+AS275</f>
        <v>0</v>
      </c>
      <c r="AW275" s="461" t="str">
        <f t="shared" si="430"/>
        <v/>
      </c>
      <c r="AY275" s="238"/>
      <c r="AZ275" s="239"/>
      <c r="BA275" s="211">
        <f t="shared" si="431"/>
        <v>0</v>
      </c>
    </row>
    <row r="276" spans="1:53" ht="13" outlineLevel="2" x14ac:dyDescent="0.3">
      <c r="A276" s="209" t="s">
        <v>284</v>
      </c>
      <c r="B276" s="207">
        <v>3</v>
      </c>
      <c r="C276" s="207"/>
      <c r="D276" s="208"/>
      <c r="E276" s="210"/>
      <c r="F276" s="766" t="s">
        <v>442</v>
      </c>
      <c r="G276" s="235"/>
      <c r="H276" s="528"/>
      <c r="I276" s="237"/>
      <c r="J276" s="238"/>
      <c r="K276" s="239"/>
      <c r="L276" s="211">
        <f t="shared" si="415"/>
        <v>0</v>
      </c>
      <c r="M276" s="238"/>
      <c r="N276" s="239"/>
      <c r="O276" s="422">
        <f t="shared" si="416"/>
        <v>0</v>
      </c>
      <c r="P276" s="238"/>
      <c r="Q276" s="239"/>
      <c r="R276" s="422">
        <f t="shared" si="417"/>
        <v>0</v>
      </c>
      <c r="S276" s="238"/>
      <c r="T276" s="239"/>
      <c r="U276" s="422">
        <f t="shared" si="418"/>
        <v>0</v>
      </c>
      <c r="V276" s="238"/>
      <c r="W276" s="239"/>
      <c r="X276" s="422">
        <f t="shared" si="419"/>
        <v>0</v>
      </c>
      <c r="Y276" s="211">
        <f t="shared" si="420"/>
        <v>0</v>
      </c>
      <c r="Z276" s="461" t="str">
        <f t="shared" si="421"/>
        <v/>
      </c>
      <c r="AA276" s="238"/>
      <c r="AB276" s="239"/>
      <c r="AC276" s="211">
        <f t="shared" si="437"/>
        <v>0</v>
      </c>
      <c r="AD276" s="461" t="str">
        <f t="shared" si="423"/>
        <v/>
      </c>
      <c r="AE276" s="238"/>
      <c r="AF276" s="239"/>
      <c r="AG276" s="211">
        <f t="shared" si="411"/>
        <v>0</v>
      </c>
      <c r="AH276" s="461" t="str">
        <f t="shared" si="424"/>
        <v/>
      </c>
      <c r="AI276" s="238"/>
      <c r="AJ276" s="239"/>
      <c r="AK276" s="211">
        <f t="shared" si="438"/>
        <v>0</v>
      </c>
      <c r="AL276" s="461" t="str">
        <f t="shared" si="426"/>
        <v/>
      </c>
      <c r="AM276" s="238"/>
      <c r="AN276" s="239"/>
      <c r="AO276" s="211">
        <f t="shared" si="439"/>
        <v>0</v>
      </c>
      <c r="AP276" s="461" t="str">
        <f t="shared" si="428"/>
        <v/>
      </c>
      <c r="AQ276" s="238"/>
      <c r="AR276" s="239"/>
      <c r="AS276" s="211">
        <f t="shared" si="440"/>
        <v>0</v>
      </c>
      <c r="AT276" s="240">
        <f t="shared" si="412"/>
        <v>0</v>
      </c>
      <c r="AU276" s="241">
        <f t="shared" si="413"/>
        <v>0</v>
      </c>
      <c r="AV276" s="211">
        <f t="shared" si="441"/>
        <v>0</v>
      </c>
      <c r="AW276" s="461" t="str">
        <f t="shared" si="430"/>
        <v/>
      </c>
      <c r="AY276" s="238"/>
      <c r="AZ276" s="239"/>
      <c r="BA276" s="211">
        <f t="shared" si="431"/>
        <v>0</v>
      </c>
    </row>
    <row r="277" spans="1:53" ht="13" outlineLevel="2" x14ac:dyDescent="0.3">
      <c r="A277" s="209" t="s">
        <v>289</v>
      </c>
      <c r="B277" s="207">
        <v>3</v>
      </c>
      <c r="C277" s="207"/>
      <c r="D277" s="208"/>
      <c r="E277" s="210"/>
      <c r="F277" s="766" t="s">
        <v>384</v>
      </c>
      <c r="G277" s="235"/>
      <c r="H277" s="528"/>
      <c r="I277" s="237"/>
      <c r="J277" s="238"/>
      <c r="K277" s="239"/>
      <c r="L277" s="211">
        <f t="shared" si="415"/>
        <v>0</v>
      </c>
      <c r="M277" s="238"/>
      <c r="N277" s="239"/>
      <c r="O277" s="422">
        <f t="shared" si="416"/>
        <v>0</v>
      </c>
      <c r="P277" s="238"/>
      <c r="Q277" s="239"/>
      <c r="R277" s="422">
        <f t="shared" si="417"/>
        <v>0</v>
      </c>
      <c r="S277" s="238"/>
      <c r="T277" s="239"/>
      <c r="U277" s="422">
        <f t="shared" si="418"/>
        <v>0</v>
      </c>
      <c r="V277" s="238"/>
      <c r="W277" s="239"/>
      <c r="X277" s="422">
        <f t="shared" si="419"/>
        <v>0</v>
      </c>
      <c r="Y277" s="211">
        <f t="shared" si="420"/>
        <v>0</v>
      </c>
      <c r="Z277" s="461" t="str">
        <f t="shared" si="421"/>
        <v/>
      </c>
      <c r="AA277" s="238"/>
      <c r="AB277" s="239"/>
      <c r="AC277" s="211">
        <f t="shared" si="437"/>
        <v>0</v>
      </c>
      <c r="AD277" s="461" t="str">
        <f t="shared" si="423"/>
        <v/>
      </c>
      <c r="AE277" s="238"/>
      <c r="AF277" s="239"/>
      <c r="AG277" s="211">
        <f t="shared" si="411"/>
        <v>0</v>
      </c>
      <c r="AH277" s="461" t="str">
        <f t="shared" si="424"/>
        <v/>
      </c>
      <c r="AI277" s="238"/>
      <c r="AJ277" s="239"/>
      <c r="AK277" s="211">
        <f t="shared" si="438"/>
        <v>0</v>
      </c>
      <c r="AL277" s="461" t="str">
        <f t="shared" si="426"/>
        <v/>
      </c>
      <c r="AM277" s="238"/>
      <c r="AN277" s="239"/>
      <c r="AO277" s="211">
        <f t="shared" si="439"/>
        <v>0</v>
      </c>
      <c r="AP277" s="461" t="str">
        <f t="shared" si="428"/>
        <v/>
      </c>
      <c r="AQ277" s="238"/>
      <c r="AR277" s="239"/>
      <c r="AS277" s="211">
        <f t="shared" si="440"/>
        <v>0</v>
      </c>
      <c r="AT277" s="240">
        <f t="shared" si="412"/>
        <v>0</v>
      </c>
      <c r="AU277" s="241">
        <f t="shared" si="413"/>
        <v>0</v>
      </c>
      <c r="AV277" s="211">
        <f t="shared" si="441"/>
        <v>0</v>
      </c>
      <c r="AW277" s="461" t="str">
        <f t="shared" si="430"/>
        <v/>
      </c>
      <c r="AY277" s="238"/>
      <c r="AZ277" s="239"/>
      <c r="BA277" s="211">
        <f t="shared" si="431"/>
        <v>0</v>
      </c>
    </row>
    <row r="278" spans="1:53" ht="13" outlineLevel="2" x14ac:dyDescent="0.3">
      <c r="A278" s="209" t="s">
        <v>289</v>
      </c>
      <c r="B278" s="207">
        <v>3</v>
      </c>
      <c r="C278" s="207"/>
      <c r="D278" s="208"/>
      <c r="E278" s="210"/>
      <c r="F278" s="766" t="s">
        <v>443</v>
      </c>
      <c r="G278" s="235"/>
      <c r="H278" s="528"/>
      <c r="I278" s="327"/>
      <c r="J278" s="238"/>
      <c r="K278" s="239"/>
      <c r="L278" s="211">
        <f t="shared" si="415"/>
        <v>0</v>
      </c>
      <c r="M278" s="238"/>
      <c r="N278" s="239"/>
      <c r="O278" s="422">
        <f t="shared" si="416"/>
        <v>0</v>
      </c>
      <c r="P278" s="238"/>
      <c r="Q278" s="239"/>
      <c r="R278" s="422">
        <f t="shared" si="417"/>
        <v>0</v>
      </c>
      <c r="S278" s="238"/>
      <c r="T278" s="239"/>
      <c r="U278" s="422">
        <f t="shared" si="418"/>
        <v>0</v>
      </c>
      <c r="V278" s="238"/>
      <c r="W278" s="239"/>
      <c r="X278" s="422">
        <f t="shared" si="419"/>
        <v>0</v>
      </c>
      <c r="Y278" s="211">
        <f t="shared" si="420"/>
        <v>0</v>
      </c>
      <c r="Z278" s="461" t="str">
        <f t="shared" si="421"/>
        <v/>
      </c>
      <c r="AA278" s="238"/>
      <c r="AB278" s="239"/>
      <c r="AC278" s="211">
        <f t="shared" si="437"/>
        <v>0</v>
      </c>
      <c r="AD278" s="461" t="str">
        <f t="shared" si="423"/>
        <v/>
      </c>
      <c r="AE278" s="238"/>
      <c r="AF278" s="239"/>
      <c r="AG278" s="211">
        <f t="shared" si="411"/>
        <v>0</v>
      </c>
      <c r="AH278" s="461" t="str">
        <f t="shared" si="424"/>
        <v/>
      </c>
      <c r="AI278" s="238"/>
      <c r="AJ278" s="239"/>
      <c r="AK278" s="211">
        <f t="shared" si="438"/>
        <v>0</v>
      </c>
      <c r="AL278" s="461" t="str">
        <f t="shared" si="426"/>
        <v/>
      </c>
      <c r="AM278" s="238"/>
      <c r="AN278" s="239"/>
      <c r="AO278" s="211">
        <f t="shared" si="439"/>
        <v>0</v>
      </c>
      <c r="AP278" s="461" t="str">
        <f t="shared" si="428"/>
        <v/>
      </c>
      <c r="AQ278" s="238"/>
      <c r="AR278" s="239"/>
      <c r="AS278" s="211">
        <f t="shared" si="440"/>
        <v>0</v>
      </c>
      <c r="AT278" s="240">
        <f t="shared" si="412"/>
        <v>0</v>
      </c>
      <c r="AU278" s="241">
        <f t="shared" si="413"/>
        <v>0</v>
      </c>
      <c r="AV278" s="211">
        <f t="shared" si="441"/>
        <v>0</v>
      </c>
      <c r="AW278" s="461" t="str">
        <f t="shared" si="430"/>
        <v/>
      </c>
      <c r="AY278" s="238"/>
      <c r="AZ278" s="239"/>
      <c r="BA278" s="211">
        <f t="shared" si="431"/>
        <v>0</v>
      </c>
    </row>
    <row r="279" spans="1:53" ht="13" outlineLevel="2" x14ac:dyDescent="0.3">
      <c r="A279" s="209" t="s">
        <v>289</v>
      </c>
      <c r="B279" s="207">
        <v>3</v>
      </c>
      <c r="C279" s="207"/>
      <c r="D279" s="208"/>
      <c r="E279" s="210"/>
      <c r="F279" s="766" t="s">
        <v>444</v>
      </c>
      <c r="G279" s="235"/>
      <c r="H279" s="528"/>
      <c r="I279" s="237"/>
      <c r="J279" s="238"/>
      <c r="K279" s="239"/>
      <c r="L279" s="211">
        <f t="shared" si="415"/>
        <v>0</v>
      </c>
      <c r="M279" s="238"/>
      <c r="N279" s="239"/>
      <c r="O279" s="422">
        <f t="shared" si="416"/>
        <v>0</v>
      </c>
      <c r="P279" s="238"/>
      <c r="Q279" s="239"/>
      <c r="R279" s="422">
        <f t="shared" si="417"/>
        <v>0</v>
      </c>
      <c r="S279" s="238"/>
      <c r="T279" s="239"/>
      <c r="U279" s="422">
        <f t="shared" si="418"/>
        <v>0</v>
      </c>
      <c r="V279" s="238"/>
      <c r="W279" s="239"/>
      <c r="X279" s="422">
        <f t="shared" si="419"/>
        <v>0</v>
      </c>
      <c r="Y279" s="211">
        <f t="shared" si="420"/>
        <v>0</v>
      </c>
      <c r="Z279" s="461" t="str">
        <f t="shared" si="421"/>
        <v/>
      </c>
      <c r="AA279" s="238"/>
      <c r="AB279" s="239"/>
      <c r="AC279" s="211">
        <f t="shared" si="437"/>
        <v>0</v>
      </c>
      <c r="AD279" s="461" t="str">
        <f t="shared" si="423"/>
        <v/>
      </c>
      <c r="AE279" s="238"/>
      <c r="AF279" s="239"/>
      <c r="AG279" s="211">
        <f t="shared" si="411"/>
        <v>0</v>
      </c>
      <c r="AH279" s="461" t="str">
        <f t="shared" si="424"/>
        <v/>
      </c>
      <c r="AI279" s="238"/>
      <c r="AJ279" s="239"/>
      <c r="AK279" s="211">
        <f t="shared" si="438"/>
        <v>0</v>
      </c>
      <c r="AL279" s="461" t="str">
        <f t="shared" si="426"/>
        <v/>
      </c>
      <c r="AM279" s="238"/>
      <c r="AN279" s="239"/>
      <c r="AO279" s="211">
        <f t="shared" si="439"/>
        <v>0</v>
      </c>
      <c r="AP279" s="461" t="str">
        <f t="shared" si="428"/>
        <v/>
      </c>
      <c r="AQ279" s="238"/>
      <c r="AR279" s="239"/>
      <c r="AS279" s="211">
        <f t="shared" si="440"/>
        <v>0</v>
      </c>
      <c r="AT279" s="240">
        <f t="shared" si="412"/>
        <v>0</v>
      </c>
      <c r="AU279" s="241">
        <f t="shared" si="413"/>
        <v>0</v>
      </c>
      <c r="AV279" s="211">
        <f t="shared" si="441"/>
        <v>0</v>
      </c>
      <c r="AW279" s="461" t="str">
        <f t="shared" si="430"/>
        <v/>
      </c>
      <c r="AY279" s="238"/>
      <c r="AZ279" s="239"/>
      <c r="BA279" s="211">
        <f t="shared" si="431"/>
        <v>0</v>
      </c>
    </row>
    <row r="280" spans="1:53" ht="13" outlineLevel="2" x14ac:dyDescent="0.3">
      <c r="A280" s="209" t="s">
        <v>289</v>
      </c>
      <c r="B280" s="207">
        <v>3</v>
      </c>
      <c r="C280" s="207"/>
      <c r="D280" s="208"/>
      <c r="E280" s="210"/>
      <c r="F280" s="235" t="s">
        <v>445</v>
      </c>
      <c r="G280" s="235"/>
      <c r="H280" s="528"/>
      <c r="I280" s="237"/>
      <c r="J280" s="238"/>
      <c r="K280" s="239"/>
      <c r="L280" s="211">
        <f t="shared" si="415"/>
        <v>0</v>
      </c>
      <c r="M280" s="238"/>
      <c r="N280" s="239"/>
      <c r="O280" s="422">
        <f t="shared" si="416"/>
        <v>0</v>
      </c>
      <c r="P280" s="238"/>
      <c r="Q280" s="239"/>
      <c r="R280" s="422">
        <f t="shared" si="417"/>
        <v>0</v>
      </c>
      <c r="S280" s="238"/>
      <c r="T280" s="239"/>
      <c r="U280" s="422">
        <f t="shared" si="418"/>
        <v>0</v>
      </c>
      <c r="V280" s="238"/>
      <c r="W280" s="239"/>
      <c r="X280" s="422">
        <f t="shared" si="419"/>
        <v>0</v>
      </c>
      <c r="Y280" s="211">
        <f t="shared" si="420"/>
        <v>0</v>
      </c>
      <c r="Z280" s="461" t="str">
        <f t="shared" si="421"/>
        <v/>
      </c>
      <c r="AA280" s="238"/>
      <c r="AB280" s="239"/>
      <c r="AC280" s="211">
        <f t="shared" si="437"/>
        <v>0</v>
      </c>
      <c r="AD280" s="461" t="str">
        <f t="shared" si="423"/>
        <v/>
      </c>
      <c r="AE280" s="238"/>
      <c r="AF280" s="239"/>
      <c r="AG280" s="211">
        <f t="shared" si="411"/>
        <v>0</v>
      </c>
      <c r="AH280" s="461" t="str">
        <f t="shared" si="424"/>
        <v/>
      </c>
      <c r="AI280" s="238"/>
      <c r="AJ280" s="239"/>
      <c r="AK280" s="211">
        <f t="shared" si="438"/>
        <v>0</v>
      </c>
      <c r="AL280" s="461" t="str">
        <f t="shared" si="426"/>
        <v/>
      </c>
      <c r="AM280" s="238"/>
      <c r="AN280" s="239"/>
      <c r="AO280" s="211">
        <f t="shared" si="439"/>
        <v>0</v>
      </c>
      <c r="AP280" s="461" t="str">
        <f t="shared" si="428"/>
        <v/>
      </c>
      <c r="AQ280" s="238"/>
      <c r="AR280" s="239"/>
      <c r="AS280" s="211">
        <f t="shared" si="440"/>
        <v>0</v>
      </c>
      <c r="AT280" s="240">
        <f t="shared" si="412"/>
        <v>0</v>
      </c>
      <c r="AU280" s="241">
        <f t="shared" si="413"/>
        <v>0</v>
      </c>
      <c r="AV280" s="211">
        <f t="shared" si="441"/>
        <v>0</v>
      </c>
      <c r="AW280" s="461" t="str">
        <f t="shared" si="430"/>
        <v/>
      </c>
      <c r="AY280" s="238"/>
      <c r="AZ280" s="239"/>
      <c r="BA280" s="211">
        <f t="shared" si="431"/>
        <v>0</v>
      </c>
    </row>
    <row r="281" spans="1:53" ht="13" outlineLevel="2" x14ac:dyDescent="0.3">
      <c r="A281" s="209" t="s">
        <v>289</v>
      </c>
      <c r="B281" s="207">
        <v>3</v>
      </c>
      <c r="C281" s="207"/>
      <c r="D281" s="208"/>
      <c r="E281" s="210"/>
      <c r="F281" s="235" t="s">
        <v>445</v>
      </c>
      <c r="G281" s="235"/>
      <c r="H281" s="528"/>
      <c r="I281" s="237"/>
      <c r="J281" s="238"/>
      <c r="K281" s="239"/>
      <c r="L281" s="211">
        <f t="shared" si="415"/>
        <v>0</v>
      </c>
      <c r="M281" s="238"/>
      <c r="N281" s="239"/>
      <c r="O281" s="422">
        <f t="shared" si="416"/>
        <v>0</v>
      </c>
      <c r="P281" s="238"/>
      <c r="Q281" s="239"/>
      <c r="R281" s="422">
        <f t="shared" si="417"/>
        <v>0</v>
      </c>
      <c r="S281" s="238"/>
      <c r="T281" s="239"/>
      <c r="U281" s="422">
        <f t="shared" si="418"/>
        <v>0</v>
      </c>
      <c r="V281" s="238"/>
      <c r="W281" s="239"/>
      <c r="X281" s="422">
        <f t="shared" si="419"/>
        <v>0</v>
      </c>
      <c r="Y281" s="211">
        <f t="shared" si="420"/>
        <v>0</v>
      </c>
      <c r="Z281" s="461" t="str">
        <f t="shared" si="421"/>
        <v/>
      </c>
      <c r="AA281" s="238"/>
      <c r="AB281" s="239"/>
      <c r="AC281" s="211">
        <f t="shared" si="437"/>
        <v>0</v>
      </c>
      <c r="AD281" s="461" t="str">
        <f t="shared" si="423"/>
        <v/>
      </c>
      <c r="AE281" s="238"/>
      <c r="AF281" s="239"/>
      <c r="AG281" s="211">
        <f t="shared" si="411"/>
        <v>0</v>
      </c>
      <c r="AH281" s="461" t="str">
        <f t="shared" si="424"/>
        <v/>
      </c>
      <c r="AI281" s="238"/>
      <c r="AJ281" s="239"/>
      <c r="AK281" s="211">
        <f t="shared" si="438"/>
        <v>0</v>
      </c>
      <c r="AL281" s="461" t="str">
        <f t="shared" si="426"/>
        <v/>
      </c>
      <c r="AM281" s="238"/>
      <c r="AN281" s="239"/>
      <c r="AO281" s="211">
        <f t="shared" si="439"/>
        <v>0</v>
      </c>
      <c r="AP281" s="461" t="str">
        <f t="shared" si="428"/>
        <v/>
      </c>
      <c r="AQ281" s="238"/>
      <c r="AR281" s="239"/>
      <c r="AS281" s="211">
        <f t="shared" si="440"/>
        <v>0</v>
      </c>
      <c r="AT281" s="240">
        <f t="shared" si="412"/>
        <v>0</v>
      </c>
      <c r="AU281" s="241">
        <f t="shared" si="413"/>
        <v>0</v>
      </c>
      <c r="AV281" s="211">
        <f t="shared" si="441"/>
        <v>0</v>
      </c>
      <c r="AW281" s="461" t="str">
        <f t="shared" si="430"/>
        <v/>
      </c>
      <c r="AY281" s="238"/>
      <c r="AZ281" s="239"/>
      <c r="BA281" s="211">
        <f t="shared" si="431"/>
        <v>0</v>
      </c>
    </row>
    <row r="282" spans="1:53" ht="13" outlineLevel="2" x14ac:dyDescent="0.3">
      <c r="A282" s="209" t="s">
        <v>289</v>
      </c>
      <c r="B282" s="207">
        <v>3</v>
      </c>
      <c r="C282" s="207"/>
      <c r="D282" s="208"/>
      <c r="E282" s="210"/>
      <c r="F282" s="235" t="s">
        <v>445</v>
      </c>
      <c r="G282" s="235"/>
      <c r="H282" s="528"/>
      <c r="I282" s="237"/>
      <c r="J282" s="238"/>
      <c r="K282" s="239"/>
      <c r="L282" s="211">
        <f t="shared" si="415"/>
        <v>0</v>
      </c>
      <c r="M282" s="238"/>
      <c r="N282" s="239"/>
      <c r="O282" s="422">
        <f t="shared" si="416"/>
        <v>0</v>
      </c>
      <c r="P282" s="238"/>
      <c r="Q282" s="239"/>
      <c r="R282" s="422">
        <f t="shared" si="417"/>
        <v>0</v>
      </c>
      <c r="S282" s="238"/>
      <c r="T282" s="239"/>
      <c r="U282" s="422">
        <f t="shared" si="418"/>
        <v>0</v>
      </c>
      <c r="V282" s="238"/>
      <c r="W282" s="239"/>
      <c r="X282" s="422">
        <f t="shared" si="419"/>
        <v>0</v>
      </c>
      <c r="Y282" s="211">
        <f t="shared" si="420"/>
        <v>0</v>
      </c>
      <c r="Z282" s="461" t="str">
        <f t="shared" si="421"/>
        <v/>
      </c>
      <c r="AA282" s="238"/>
      <c r="AB282" s="239"/>
      <c r="AC282" s="211">
        <f t="shared" si="437"/>
        <v>0</v>
      </c>
      <c r="AD282" s="461" t="str">
        <f t="shared" si="423"/>
        <v/>
      </c>
      <c r="AE282" s="238"/>
      <c r="AF282" s="239"/>
      <c r="AG282" s="211">
        <f t="shared" si="411"/>
        <v>0</v>
      </c>
      <c r="AH282" s="461" t="str">
        <f t="shared" si="424"/>
        <v/>
      </c>
      <c r="AI282" s="238"/>
      <c r="AJ282" s="239"/>
      <c r="AK282" s="211">
        <f t="shared" si="438"/>
        <v>0</v>
      </c>
      <c r="AL282" s="461" t="str">
        <f t="shared" si="426"/>
        <v/>
      </c>
      <c r="AM282" s="238"/>
      <c r="AN282" s="239"/>
      <c r="AO282" s="211">
        <f t="shared" si="439"/>
        <v>0</v>
      </c>
      <c r="AP282" s="461" t="str">
        <f t="shared" si="428"/>
        <v/>
      </c>
      <c r="AQ282" s="238"/>
      <c r="AR282" s="239"/>
      <c r="AS282" s="211">
        <f t="shared" si="440"/>
        <v>0</v>
      </c>
      <c r="AT282" s="240">
        <f t="shared" si="412"/>
        <v>0</v>
      </c>
      <c r="AU282" s="241">
        <f t="shared" si="413"/>
        <v>0</v>
      </c>
      <c r="AV282" s="211">
        <f t="shared" si="441"/>
        <v>0</v>
      </c>
      <c r="AW282" s="461" t="str">
        <f t="shared" si="430"/>
        <v/>
      </c>
      <c r="AY282" s="238"/>
      <c r="AZ282" s="239"/>
      <c r="BA282" s="211">
        <f t="shared" si="431"/>
        <v>0</v>
      </c>
    </row>
    <row r="283" spans="1:53" ht="13" outlineLevel="2" x14ac:dyDescent="0.3">
      <c r="A283" s="209" t="s">
        <v>289</v>
      </c>
      <c r="B283" s="207">
        <v>3</v>
      </c>
      <c r="C283" s="207"/>
      <c r="D283" s="208"/>
      <c r="E283" s="210"/>
      <c r="F283" s="235" t="s">
        <v>445</v>
      </c>
      <c r="G283" s="235"/>
      <c r="H283" s="528"/>
      <c r="I283" s="237"/>
      <c r="J283" s="238"/>
      <c r="K283" s="239"/>
      <c r="L283" s="211">
        <f t="shared" si="415"/>
        <v>0</v>
      </c>
      <c r="M283" s="238"/>
      <c r="N283" s="239"/>
      <c r="O283" s="422">
        <f t="shared" si="416"/>
        <v>0</v>
      </c>
      <c r="P283" s="238"/>
      <c r="Q283" s="239"/>
      <c r="R283" s="422">
        <f t="shared" si="417"/>
        <v>0</v>
      </c>
      <c r="S283" s="238"/>
      <c r="T283" s="239"/>
      <c r="U283" s="422">
        <f t="shared" si="418"/>
        <v>0</v>
      </c>
      <c r="V283" s="238"/>
      <c r="W283" s="239"/>
      <c r="X283" s="422">
        <f t="shared" si="419"/>
        <v>0</v>
      </c>
      <c r="Y283" s="211">
        <f t="shared" si="420"/>
        <v>0</v>
      </c>
      <c r="Z283" s="461" t="str">
        <f t="shared" si="421"/>
        <v/>
      </c>
      <c r="AA283" s="238"/>
      <c r="AB283" s="239"/>
      <c r="AC283" s="211">
        <f t="shared" si="437"/>
        <v>0</v>
      </c>
      <c r="AD283" s="461" t="str">
        <f t="shared" si="423"/>
        <v/>
      </c>
      <c r="AE283" s="238"/>
      <c r="AF283" s="239"/>
      <c r="AG283" s="211">
        <f t="shared" si="411"/>
        <v>0</v>
      </c>
      <c r="AH283" s="461" t="str">
        <f t="shared" si="424"/>
        <v/>
      </c>
      <c r="AI283" s="238"/>
      <c r="AJ283" s="239"/>
      <c r="AK283" s="211">
        <f t="shared" si="438"/>
        <v>0</v>
      </c>
      <c r="AL283" s="461" t="str">
        <f t="shared" si="426"/>
        <v/>
      </c>
      <c r="AM283" s="238"/>
      <c r="AN283" s="239"/>
      <c r="AO283" s="211">
        <f t="shared" si="439"/>
        <v>0</v>
      </c>
      <c r="AP283" s="461" t="str">
        <f t="shared" si="428"/>
        <v/>
      </c>
      <c r="AQ283" s="238"/>
      <c r="AR283" s="239"/>
      <c r="AS283" s="211">
        <f t="shared" si="440"/>
        <v>0</v>
      </c>
      <c r="AT283" s="240">
        <f t="shared" si="412"/>
        <v>0</v>
      </c>
      <c r="AU283" s="241">
        <f t="shared" si="413"/>
        <v>0</v>
      </c>
      <c r="AV283" s="211">
        <f t="shared" si="441"/>
        <v>0</v>
      </c>
      <c r="AW283" s="461" t="str">
        <f t="shared" si="430"/>
        <v/>
      </c>
      <c r="AY283" s="238"/>
      <c r="AZ283" s="239"/>
      <c r="BA283" s="211">
        <f t="shared" si="431"/>
        <v>0</v>
      </c>
    </row>
    <row r="284" spans="1:53" ht="13" outlineLevel="2" x14ac:dyDescent="0.3">
      <c r="A284" s="209" t="s">
        <v>289</v>
      </c>
      <c r="B284" s="207">
        <v>3</v>
      </c>
      <c r="C284" s="207"/>
      <c r="D284" s="208"/>
      <c r="E284" s="210"/>
      <c r="F284" s="235" t="s">
        <v>445</v>
      </c>
      <c r="G284" s="235"/>
      <c r="H284" s="528"/>
      <c r="I284" s="237"/>
      <c r="J284" s="238"/>
      <c r="K284" s="239"/>
      <c r="L284" s="211">
        <f t="shared" si="415"/>
        <v>0</v>
      </c>
      <c r="M284" s="238"/>
      <c r="N284" s="239"/>
      <c r="O284" s="422">
        <f t="shared" si="416"/>
        <v>0</v>
      </c>
      <c r="P284" s="238"/>
      <c r="Q284" s="239"/>
      <c r="R284" s="422">
        <f t="shared" si="417"/>
        <v>0</v>
      </c>
      <c r="S284" s="238"/>
      <c r="T284" s="239"/>
      <c r="U284" s="422">
        <f t="shared" si="418"/>
        <v>0</v>
      </c>
      <c r="V284" s="238"/>
      <c r="W284" s="239"/>
      <c r="X284" s="422">
        <f t="shared" si="419"/>
        <v>0</v>
      </c>
      <c r="Y284" s="211">
        <f t="shared" si="420"/>
        <v>0</v>
      </c>
      <c r="Z284" s="461" t="str">
        <f t="shared" si="421"/>
        <v/>
      </c>
      <c r="AA284" s="238"/>
      <c r="AB284" s="239"/>
      <c r="AC284" s="211">
        <f t="shared" si="437"/>
        <v>0</v>
      </c>
      <c r="AD284" s="461" t="str">
        <f t="shared" si="423"/>
        <v/>
      </c>
      <c r="AE284" s="238"/>
      <c r="AF284" s="239"/>
      <c r="AG284" s="211">
        <f t="shared" si="411"/>
        <v>0</v>
      </c>
      <c r="AH284" s="461" t="str">
        <f t="shared" si="424"/>
        <v/>
      </c>
      <c r="AI284" s="238"/>
      <c r="AJ284" s="239"/>
      <c r="AK284" s="211">
        <f t="shared" si="438"/>
        <v>0</v>
      </c>
      <c r="AL284" s="461" t="str">
        <f t="shared" si="426"/>
        <v/>
      </c>
      <c r="AM284" s="238"/>
      <c r="AN284" s="239"/>
      <c r="AO284" s="211">
        <f t="shared" si="439"/>
        <v>0</v>
      </c>
      <c r="AP284" s="461" t="str">
        <f t="shared" si="428"/>
        <v/>
      </c>
      <c r="AQ284" s="238"/>
      <c r="AR284" s="239"/>
      <c r="AS284" s="211">
        <f t="shared" si="440"/>
        <v>0</v>
      </c>
      <c r="AT284" s="240">
        <f t="shared" si="412"/>
        <v>0</v>
      </c>
      <c r="AU284" s="241">
        <f t="shared" si="413"/>
        <v>0</v>
      </c>
      <c r="AV284" s="211">
        <f t="shared" si="441"/>
        <v>0</v>
      </c>
      <c r="AW284" s="461" t="str">
        <f t="shared" si="430"/>
        <v/>
      </c>
      <c r="AY284" s="238"/>
      <c r="AZ284" s="239"/>
      <c r="BA284" s="211">
        <f t="shared" si="431"/>
        <v>0</v>
      </c>
    </row>
    <row r="285" spans="1:53" ht="13" outlineLevel="2" x14ac:dyDescent="0.3">
      <c r="A285" s="209" t="s">
        <v>289</v>
      </c>
      <c r="B285" s="207">
        <v>3</v>
      </c>
      <c r="C285" s="207"/>
      <c r="D285" s="208"/>
      <c r="E285" s="210"/>
      <c r="F285" s="235" t="s">
        <v>445</v>
      </c>
      <c r="G285" s="235"/>
      <c r="H285" s="528"/>
      <c r="I285" s="237"/>
      <c r="J285" s="238"/>
      <c r="K285" s="239"/>
      <c r="L285" s="211">
        <f t="shared" si="415"/>
        <v>0</v>
      </c>
      <c r="M285" s="238"/>
      <c r="N285" s="239"/>
      <c r="O285" s="422">
        <f t="shared" si="416"/>
        <v>0</v>
      </c>
      <c r="P285" s="238"/>
      <c r="Q285" s="239"/>
      <c r="R285" s="422">
        <f t="shared" si="417"/>
        <v>0</v>
      </c>
      <c r="S285" s="238"/>
      <c r="T285" s="239"/>
      <c r="U285" s="422">
        <f t="shared" si="418"/>
        <v>0</v>
      </c>
      <c r="V285" s="238"/>
      <c r="W285" s="239"/>
      <c r="X285" s="422">
        <f t="shared" si="419"/>
        <v>0</v>
      </c>
      <c r="Y285" s="211">
        <f t="shared" si="420"/>
        <v>0</v>
      </c>
      <c r="Z285" s="461" t="str">
        <f t="shared" si="421"/>
        <v/>
      </c>
      <c r="AA285" s="238"/>
      <c r="AB285" s="239"/>
      <c r="AC285" s="211">
        <f t="shared" si="437"/>
        <v>0</v>
      </c>
      <c r="AD285" s="461" t="str">
        <f t="shared" si="423"/>
        <v/>
      </c>
      <c r="AE285" s="238"/>
      <c r="AF285" s="239"/>
      <c r="AG285" s="211">
        <f t="shared" si="411"/>
        <v>0</v>
      </c>
      <c r="AH285" s="461" t="str">
        <f t="shared" si="424"/>
        <v/>
      </c>
      <c r="AI285" s="238"/>
      <c r="AJ285" s="239"/>
      <c r="AK285" s="211">
        <f t="shared" si="438"/>
        <v>0</v>
      </c>
      <c r="AL285" s="461" t="str">
        <f t="shared" si="426"/>
        <v/>
      </c>
      <c r="AM285" s="238"/>
      <c r="AN285" s="239"/>
      <c r="AO285" s="211">
        <f t="shared" si="439"/>
        <v>0</v>
      </c>
      <c r="AP285" s="461" t="str">
        <f t="shared" si="428"/>
        <v/>
      </c>
      <c r="AQ285" s="238"/>
      <c r="AR285" s="239"/>
      <c r="AS285" s="211">
        <f t="shared" si="440"/>
        <v>0</v>
      </c>
      <c r="AT285" s="240">
        <f t="shared" si="412"/>
        <v>0</v>
      </c>
      <c r="AU285" s="241">
        <f t="shared" si="413"/>
        <v>0</v>
      </c>
      <c r="AV285" s="211">
        <f t="shared" si="441"/>
        <v>0</v>
      </c>
      <c r="AW285" s="461" t="str">
        <f t="shared" si="430"/>
        <v/>
      </c>
      <c r="AY285" s="238"/>
      <c r="AZ285" s="239"/>
      <c r="BA285" s="211">
        <f t="shared" si="431"/>
        <v>0</v>
      </c>
    </row>
    <row r="286" spans="1:53" ht="13" outlineLevel="2" x14ac:dyDescent="0.3">
      <c r="A286" s="209" t="s">
        <v>289</v>
      </c>
      <c r="B286" s="207">
        <v>3</v>
      </c>
      <c r="C286" s="207"/>
      <c r="D286" s="208"/>
      <c r="E286" s="210"/>
      <c r="F286" s="235" t="s">
        <v>445</v>
      </c>
      <c r="G286" s="235"/>
      <c r="H286" s="528"/>
      <c r="I286" s="237"/>
      <c r="J286" s="238"/>
      <c r="K286" s="239"/>
      <c r="L286" s="211">
        <f t="shared" si="415"/>
        <v>0</v>
      </c>
      <c r="M286" s="238"/>
      <c r="N286" s="239"/>
      <c r="O286" s="422">
        <f t="shared" si="416"/>
        <v>0</v>
      </c>
      <c r="P286" s="238"/>
      <c r="Q286" s="239"/>
      <c r="R286" s="422">
        <f t="shared" si="417"/>
        <v>0</v>
      </c>
      <c r="S286" s="238"/>
      <c r="T286" s="239"/>
      <c r="U286" s="422">
        <f t="shared" si="418"/>
        <v>0</v>
      </c>
      <c r="V286" s="238"/>
      <c r="W286" s="239"/>
      <c r="X286" s="422">
        <f t="shared" si="419"/>
        <v>0</v>
      </c>
      <c r="Y286" s="211">
        <f t="shared" si="420"/>
        <v>0</v>
      </c>
      <c r="Z286" s="461" t="str">
        <f t="shared" si="421"/>
        <v/>
      </c>
      <c r="AA286" s="238"/>
      <c r="AB286" s="239"/>
      <c r="AC286" s="211">
        <f t="shared" si="437"/>
        <v>0</v>
      </c>
      <c r="AD286" s="461" t="str">
        <f t="shared" si="423"/>
        <v/>
      </c>
      <c r="AE286" s="238"/>
      <c r="AF286" s="239"/>
      <c r="AG286" s="211">
        <f t="shared" si="411"/>
        <v>0</v>
      </c>
      <c r="AH286" s="461" t="str">
        <f t="shared" si="424"/>
        <v/>
      </c>
      <c r="AI286" s="238"/>
      <c r="AJ286" s="239"/>
      <c r="AK286" s="211">
        <f t="shared" si="438"/>
        <v>0</v>
      </c>
      <c r="AL286" s="461" t="str">
        <f t="shared" si="426"/>
        <v/>
      </c>
      <c r="AM286" s="238"/>
      <c r="AN286" s="239"/>
      <c r="AO286" s="211">
        <f t="shared" si="439"/>
        <v>0</v>
      </c>
      <c r="AP286" s="461" t="str">
        <f t="shared" si="428"/>
        <v/>
      </c>
      <c r="AQ286" s="238"/>
      <c r="AR286" s="239"/>
      <c r="AS286" s="211">
        <f t="shared" si="440"/>
        <v>0</v>
      </c>
      <c r="AT286" s="240">
        <f t="shared" si="412"/>
        <v>0</v>
      </c>
      <c r="AU286" s="241">
        <f t="shared" si="413"/>
        <v>0</v>
      </c>
      <c r="AV286" s="211">
        <f t="shared" si="441"/>
        <v>0</v>
      </c>
      <c r="AW286" s="461" t="str">
        <f t="shared" si="430"/>
        <v/>
      </c>
      <c r="AY286" s="238"/>
      <c r="AZ286" s="239"/>
      <c r="BA286" s="211">
        <f t="shared" si="431"/>
        <v>0</v>
      </c>
    </row>
    <row r="287" spans="1:53" ht="13" outlineLevel="2" x14ac:dyDescent="0.3">
      <c r="A287" s="209" t="s">
        <v>289</v>
      </c>
      <c r="B287" s="207">
        <v>3</v>
      </c>
      <c r="C287" s="207"/>
      <c r="D287" s="208"/>
      <c r="E287" s="210"/>
      <c r="F287" s="235" t="s">
        <v>445</v>
      </c>
      <c r="G287" s="235"/>
      <c r="H287" s="528"/>
      <c r="I287" s="237"/>
      <c r="J287" s="238"/>
      <c r="K287" s="239"/>
      <c r="L287" s="211">
        <f t="shared" si="415"/>
        <v>0</v>
      </c>
      <c r="M287" s="238"/>
      <c r="N287" s="239"/>
      <c r="O287" s="422">
        <f t="shared" si="416"/>
        <v>0</v>
      </c>
      <c r="P287" s="238"/>
      <c r="Q287" s="239"/>
      <c r="R287" s="422">
        <f t="shared" si="417"/>
        <v>0</v>
      </c>
      <c r="S287" s="238"/>
      <c r="T287" s="239"/>
      <c r="U287" s="422">
        <f t="shared" si="418"/>
        <v>0</v>
      </c>
      <c r="V287" s="238"/>
      <c r="W287" s="239"/>
      <c r="X287" s="422">
        <f t="shared" si="419"/>
        <v>0</v>
      </c>
      <c r="Y287" s="211">
        <f t="shared" si="420"/>
        <v>0</v>
      </c>
      <c r="Z287" s="461" t="str">
        <f t="shared" si="421"/>
        <v/>
      </c>
      <c r="AA287" s="238"/>
      <c r="AB287" s="239"/>
      <c r="AC287" s="211">
        <f t="shared" si="437"/>
        <v>0</v>
      </c>
      <c r="AD287" s="461" t="str">
        <f t="shared" si="423"/>
        <v/>
      </c>
      <c r="AE287" s="238"/>
      <c r="AF287" s="239"/>
      <c r="AG287" s="211">
        <f t="shared" si="411"/>
        <v>0</v>
      </c>
      <c r="AH287" s="461" t="str">
        <f t="shared" si="424"/>
        <v/>
      </c>
      <c r="AI287" s="238"/>
      <c r="AJ287" s="239"/>
      <c r="AK287" s="211">
        <f t="shared" si="438"/>
        <v>0</v>
      </c>
      <c r="AL287" s="461" t="str">
        <f t="shared" si="426"/>
        <v/>
      </c>
      <c r="AM287" s="238"/>
      <c r="AN287" s="239"/>
      <c r="AO287" s="211">
        <f t="shared" si="439"/>
        <v>0</v>
      </c>
      <c r="AP287" s="461" t="str">
        <f t="shared" si="428"/>
        <v/>
      </c>
      <c r="AQ287" s="238"/>
      <c r="AR287" s="239"/>
      <c r="AS287" s="211">
        <f t="shared" si="440"/>
        <v>0</v>
      </c>
      <c r="AT287" s="240">
        <f t="shared" si="412"/>
        <v>0</v>
      </c>
      <c r="AU287" s="241">
        <f t="shared" si="413"/>
        <v>0</v>
      </c>
      <c r="AV287" s="211">
        <f t="shared" si="441"/>
        <v>0</v>
      </c>
      <c r="AW287" s="461" t="str">
        <f t="shared" si="430"/>
        <v/>
      </c>
      <c r="AY287" s="238"/>
      <c r="AZ287" s="239"/>
      <c r="BA287" s="211">
        <f t="shared" si="431"/>
        <v>0</v>
      </c>
    </row>
    <row r="288" spans="1:53" ht="13" outlineLevel="1" x14ac:dyDescent="0.3">
      <c r="A288" s="212"/>
      <c r="B288" s="213">
        <v>3</v>
      </c>
      <c r="C288" s="213"/>
      <c r="D288" s="214"/>
      <c r="E288" s="215" t="s">
        <v>446</v>
      </c>
      <c r="F288" s="216" t="str">
        <f>F271</f>
        <v>Activity 3.4 Add activity</v>
      </c>
      <c r="G288" s="222"/>
      <c r="H288" s="222"/>
      <c r="I288" s="217"/>
      <c r="J288" s="218">
        <f t="shared" ref="J288:Y288" si="442">SUM(J272:J287)</f>
        <v>0</v>
      </c>
      <c r="K288" s="218">
        <f t="shared" si="442"/>
        <v>0</v>
      </c>
      <c r="L288" s="218">
        <f t="shared" si="442"/>
        <v>0</v>
      </c>
      <c r="M288" s="218">
        <f t="shared" si="442"/>
        <v>0</v>
      </c>
      <c r="N288" s="218">
        <f t="shared" si="442"/>
        <v>0</v>
      </c>
      <c r="O288" s="218">
        <f t="shared" si="442"/>
        <v>0</v>
      </c>
      <c r="P288" s="218">
        <f t="shared" si="442"/>
        <v>0</v>
      </c>
      <c r="Q288" s="218">
        <f t="shared" si="442"/>
        <v>0</v>
      </c>
      <c r="R288" s="218">
        <f t="shared" si="442"/>
        <v>0</v>
      </c>
      <c r="S288" s="218">
        <f t="shared" si="442"/>
        <v>0</v>
      </c>
      <c r="T288" s="218">
        <f t="shared" si="442"/>
        <v>0</v>
      </c>
      <c r="U288" s="218">
        <f t="shared" si="442"/>
        <v>0</v>
      </c>
      <c r="V288" s="218">
        <f t="shared" si="442"/>
        <v>0</v>
      </c>
      <c r="W288" s="218">
        <f t="shared" si="442"/>
        <v>0</v>
      </c>
      <c r="X288" s="218">
        <f t="shared" si="442"/>
        <v>0</v>
      </c>
      <c r="Y288" s="218">
        <f t="shared" si="442"/>
        <v>0</v>
      </c>
      <c r="Z288" s="461" t="str">
        <f t="shared" si="421"/>
        <v/>
      </c>
      <c r="AA288" s="220">
        <f t="shared" ref="AA288:AV288" si="443">SUM(AA272:AA287)</f>
        <v>0</v>
      </c>
      <c r="AB288" s="221">
        <f t="shared" si="443"/>
        <v>0</v>
      </c>
      <c r="AC288" s="219">
        <f t="shared" si="443"/>
        <v>0</v>
      </c>
      <c r="AD288" s="461" t="str">
        <f t="shared" si="423"/>
        <v/>
      </c>
      <c r="AE288" s="220">
        <f t="shared" si="443"/>
        <v>0</v>
      </c>
      <c r="AF288" s="221">
        <f t="shared" si="443"/>
        <v>0</v>
      </c>
      <c r="AG288" s="219">
        <f t="shared" si="443"/>
        <v>0</v>
      </c>
      <c r="AH288" s="461" t="str">
        <f t="shared" si="424"/>
        <v/>
      </c>
      <c r="AI288" s="220">
        <f t="shared" si="443"/>
        <v>0</v>
      </c>
      <c r="AJ288" s="221">
        <f t="shared" si="443"/>
        <v>0</v>
      </c>
      <c r="AK288" s="219">
        <f t="shared" si="443"/>
        <v>0</v>
      </c>
      <c r="AL288" s="461" t="str">
        <f t="shared" si="426"/>
        <v/>
      </c>
      <c r="AM288" s="220">
        <f t="shared" si="443"/>
        <v>0</v>
      </c>
      <c r="AN288" s="221">
        <f t="shared" si="443"/>
        <v>0</v>
      </c>
      <c r="AO288" s="219">
        <f t="shared" si="443"/>
        <v>0</v>
      </c>
      <c r="AP288" s="461" t="str">
        <f t="shared" si="428"/>
        <v/>
      </c>
      <c r="AQ288" s="220">
        <f t="shared" si="443"/>
        <v>0</v>
      </c>
      <c r="AR288" s="221">
        <f t="shared" si="443"/>
        <v>0</v>
      </c>
      <c r="AS288" s="219">
        <f t="shared" si="443"/>
        <v>0</v>
      </c>
      <c r="AT288" s="220">
        <f t="shared" si="443"/>
        <v>0</v>
      </c>
      <c r="AU288" s="221">
        <f t="shared" si="443"/>
        <v>0</v>
      </c>
      <c r="AV288" s="219">
        <f t="shared" si="443"/>
        <v>0</v>
      </c>
      <c r="AW288" s="461" t="str">
        <f t="shared" si="430"/>
        <v/>
      </c>
      <c r="AY288" s="220">
        <f t="shared" ref="AY288:BA288" si="444">SUM(AY272:AY287)</f>
        <v>0</v>
      </c>
      <c r="AZ288" s="221">
        <f t="shared" si="444"/>
        <v>0</v>
      </c>
      <c r="BA288" s="219">
        <f t="shared" si="444"/>
        <v>0</v>
      </c>
    </row>
    <row r="289" spans="1:53" ht="26.25" customHeight="1" outlineLevel="1" x14ac:dyDescent="0.3">
      <c r="A289" s="328"/>
      <c r="B289" s="263">
        <v>3</v>
      </c>
      <c r="C289" s="263"/>
      <c r="D289" s="264"/>
      <c r="E289" s="265" t="s">
        <v>436</v>
      </c>
      <c r="F289" s="266" t="s">
        <v>467</v>
      </c>
      <c r="G289" s="267"/>
      <c r="H289" s="526"/>
      <c r="I289" s="268"/>
      <c r="J289" s="269"/>
      <c r="K289" s="270"/>
      <c r="L289" s="271"/>
      <c r="M289" s="271"/>
      <c r="N289" s="271"/>
      <c r="O289" s="271"/>
      <c r="P289" s="271"/>
      <c r="Q289" s="271"/>
      <c r="R289" s="271"/>
      <c r="S289" s="271"/>
      <c r="T289" s="271"/>
      <c r="U289" s="271"/>
      <c r="V289" s="271"/>
      <c r="W289" s="271"/>
      <c r="X289" s="271"/>
      <c r="Y289" s="271"/>
      <c r="Z289" s="461" t="str">
        <f t="shared" si="421"/>
        <v/>
      </c>
      <c r="AA289" s="268"/>
      <c r="AB289" s="268"/>
      <c r="AC289" s="268"/>
      <c r="AD289" s="461" t="str">
        <f t="shared" si="423"/>
        <v/>
      </c>
      <c r="AE289" s="268"/>
      <c r="AF289" s="268"/>
      <c r="AG289" s="268"/>
      <c r="AH289" s="461" t="str">
        <f t="shared" si="424"/>
        <v/>
      </c>
      <c r="AI289" s="268"/>
      <c r="AJ289" s="268"/>
      <c r="AK289" s="268"/>
      <c r="AL289" s="461" t="str">
        <f t="shared" si="426"/>
        <v/>
      </c>
      <c r="AM289" s="268"/>
      <c r="AN289" s="268"/>
      <c r="AO289" s="268"/>
      <c r="AP289" s="461" t="str">
        <f t="shared" si="428"/>
        <v/>
      </c>
      <c r="AQ289" s="268"/>
      <c r="AR289" s="268"/>
      <c r="AS289" s="268"/>
      <c r="AT289" s="268"/>
      <c r="AU289" s="268"/>
      <c r="AV289" s="268"/>
      <c r="AW289" s="461" t="str">
        <f t="shared" si="430"/>
        <v/>
      </c>
      <c r="AY289" s="268"/>
      <c r="AZ289" s="268"/>
      <c r="BA289" s="268"/>
    </row>
    <row r="290" spans="1:53" ht="13" outlineLevel="2" x14ac:dyDescent="0.3">
      <c r="A290" s="209" t="s">
        <v>289</v>
      </c>
      <c r="B290" s="207">
        <v>3</v>
      </c>
      <c r="C290" s="207"/>
      <c r="D290" s="208"/>
      <c r="E290" s="210"/>
      <c r="F290" s="766" t="s">
        <v>438</v>
      </c>
      <c r="G290" s="236"/>
      <c r="H290" s="527"/>
      <c r="I290" s="237"/>
      <c r="J290" s="238"/>
      <c r="K290" s="239"/>
      <c r="L290" s="211">
        <f>J290*K290</f>
        <v>0</v>
      </c>
      <c r="M290" s="238"/>
      <c r="N290" s="239"/>
      <c r="O290" s="422">
        <f>M290*N290</f>
        <v>0</v>
      </c>
      <c r="P290" s="238"/>
      <c r="Q290" s="239"/>
      <c r="R290" s="422">
        <f>P290*Q290</f>
        <v>0</v>
      </c>
      <c r="S290" s="238"/>
      <c r="T290" s="239"/>
      <c r="U290" s="422">
        <f>S290*T290</f>
        <v>0</v>
      </c>
      <c r="V290" s="238"/>
      <c r="W290" s="239"/>
      <c r="X290" s="422">
        <f>V290*W290</f>
        <v>0</v>
      </c>
      <c r="Y290" s="211">
        <f>L290+O290+R290+U290+X290</f>
        <v>0</v>
      </c>
      <c r="Z290" s="461" t="str">
        <f t="shared" si="421"/>
        <v/>
      </c>
      <c r="AA290" s="238"/>
      <c r="AB290" s="239"/>
      <c r="AC290" s="211">
        <f>AA290*AB290</f>
        <v>0</v>
      </c>
      <c r="AD290" s="461" t="str">
        <f t="shared" si="423"/>
        <v/>
      </c>
      <c r="AE290" s="238"/>
      <c r="AF290" s="239"/>
      <c r="AG290" s="211">
        <f t="shared" ref="AG290:AG305" si="445">AE290*AF290</f>
        <v>0</v>
      </c>
      <c r="AH290" s="461" t="str">
        <f t="shared" si="424"/>
        <v/>
      </c>
      <c r="AI290" s="238"/>
      <c r="AJ290" s="239"/>
      <c r="AK290" s="211">
        <f>AI290*AJ290</f>
        <v>0</v>
      </c>
      <c r="AL290" s="461" t="str">
        <f t="shared" si="426"/>
        <v/>
      </c>
      <c r="AM290" s="238"/>
      <c r="AN290" s="239"/>
      <c r="AO290" s="211">
        <f>AM290*AN290</f>
        <v>0</v>
      </c>
      <c r="AP290" s="461" t="str">
        <f t="shared" si="428"/>
        <v/>
      </c>
      <c r="AQ290" s="238"/>
      <c r="AR290" s="239"/>
      <c r="AS290" s="211">
        <f>AQ290*AR290</f>
        <v>0</v>
      </c>
      <c r="AT290" s="240">
        <f t="shared" ref="AT290:AT305" si="446">AE290+AM290+AQ290</f>
        <v>0</v>
      </c>
      <c r="AU290" s="241">
        <f t="shared" ref="AU290:AU305" si="447">AF290+AN290+AR290</f>
        <v>0</v>
      </c>
      <c r="AV290" s="211">
        <f t="shared" ref="AV290:AV291" si="448">AG290+AO290+AS290</f>
        <v>0</v>
      </c>
      <c r="AW290" s="461" t="str">
        <f t="shared" si="430"/>
        <v/>
      </c>
      <c r="AY290" s="238"/>
      <c r="AZ290" s="239"/>
      <c r="BA290" s="211">
        <f>AY290*AZ290</f>
        <v>0</v>
      </c>
    </row>
    <row r="291" spans="1:53" ht="13" outlineLevel="2" x14ac:dyDescent="0.3">
      <c r="A291" s="209" t="s">
        <v>284</v>
      </c>
      <c r="B291" s="207">
        <v>3</v>
      </c>
      <c r="C291" s="207"/>
      <c r="D291" s="208"/>
      <c r="E291" s="210"/>
      <c r="F291" s="766" t="s">
        <v>439</v>
      </c>
      <c r="G291" s="235"/>
      <c r="H291" s="528"/>
      <c r="I291" s="237"/>
      <c r="J291" s="238"/>
      <c r="K291" s="239"/>
      <c r="L291" s="211">
        <f t="shared" ref="L291:L305" si="449">J291*K291</f>
        <v>0</v>
      </c>
      <c r="M291" s="238"/>
      <c r="N291" s="239"/>
      <c r="O291" s="422">
        <f t="shared" ref="O291:O305" si="450">M291*N291</f>
        <v>0</v>
      </c>
      <c r="P291" s="238"/>
      <c r="Q291" s="239"/>
      <c r="R291" s="422">
        <f t="shared" ref="R291:R305" si="451">P291*Q291</f>
        <v>0</v>
      </c>
      <c r="S291" s="238"/>
      <c r="T291" s="239"/>
      <c r="U291" s="422">
        <f t="shared" ref="U291:U305" si="452">S291*T291</f>
        <v>0</v>
      </c>
      <c r="V291" s="238"/>
      <c r="W291" s="239"/>
      <c r="X291" s="422">
        <f t="shared" ref="X291:X305" si="453">V291*W291</f>
        <v>0</v>
      </c>
      <c r="Y291" s="211">
        <f t="shared" ref="Y291:Y305" si="454">L291+O291+R291+U291+X291</f>
        <v>0</v>
      </c>
      <c r="Z291" s="461" t="str">
        <f t="shared" si="421"/>
        <v/>
      </c>
      <c r="AA291" s="238"/>
      <c r="AB291" s="239"/>
      <c r="AC291" s="211">
        <f t="shared" ref="AC291" si="455">AA291*AB291</f>
        <v>0</v>
      </c>
      <c r="AD291" s="461" t="str">
        <f t="shared" si="423"/>
        <v/>
      </c>
      <c r="AE291" s="238"/>
      <c r="AF291" s="239"/>
      <c r="AG291" s="211">
        <f t="shared" si="445"/>
        <v>0</v>
      </c>
      <c r="AH291" s="461" t="str">
        <f t="shared" si="424"/>
        <v/>
      </c>
      <c r="AI291" s="238"/>
      <c r="AJ291" s="239"/>
      <c r="AK291" s="211">
        <f t="shared" ref="AK291" si="456">AI291*AJ291</f>
        <v>0</v>
      </c>
      <c r="AL291" s="461" t="str">
        <f t="shared" si="426"/>
        <v/>
      </c>
      <c r="AM291" s="238"/>
      <c r="AN291" s="239"/>
      <c r="AO291" s="211">
        <f t="shared" ref="AO291" si="457">AM291*AN291</f>
        <v>0</v>
      </c>
      <c r="AP291" s="461" t="str">
        <f t="shared" si="428"/>
        <v/>
      </c>
      <c r="AQ291" s="238"/>
      <c r="AR291" s="239"/>
      <c r="AS291" s="211">
        <f t="shared" ref="AS291" si="458">AQ291*AR291</f>
        <v>0</v>
      </c>
      <c r="AT291" s="240">
        <f t="shared" si="446"/>
        <v>0</v>
      </c>
      <c r="AU291" s="241">
        <f t="shared" si="447"/>
        <v>0</v>
      </c>
      <c r="AV291" s="211">
        <f t="shared" si="448"/>
        <v>0</v>
      </c>
      <c r="AW291" s="461" t="str">
        <f t="shared" si="430"/>
        <v/>
      </c>
      <c r="AY291" s="238"/>
      <c r="AZ291" s="239"/>
      <c r="BA291" s="211">
        <f t="shared" ref="BA291:BA305" si="459">AY291*AZ291</f>
        <v>0</v>
      </c>
    </row>
    <row r="292" spans="1:53" ht="12.75" customHeight="1" outlineLevel="2" x14ac:dyDescent="0.3">
      <c r="A292" s="209" t="s">
        <v>284</v>
      </c>
      <c r="B292" s="207">
        <v>3</v>
      </c>
      <c r="C292" s="207"/>
      <c r="D292" s="208"/>
      <c r="E292" s="210"/>
      <c r="F292" s="766" t="s">
        <v>440</v>
      </c>
      <c r="G292" s="235"/>
      <c r="H292" s="528"/>
      <c r="I292" s="237"/>
      <c r="J292" s="238"/>
      <c r="K292" s="239"/>
      <c r="L292" s="211">
        <f t="shared" si="449"/>
        <v>0</v>
      </c>
      <c r="M292" s="238"/>
      <c r="N292" s="239"/>
      <c r="O292" s="422">
        <f t="shared" si="450"/>
        <v>0</v>
      </c>
      <c r="P292" s="238"/>
      <c r="Q292" s="239"/>
      <c r="R292" s="422">
        <f t="shared" si="451"/>
        <v>0</v>
      </c>
      <c r="S292" s="238"/>
      <c r="T292" s="239"/>
      <c r="U292" s="422">
        <f t="shared" si="452"/>
        <v>0</v>
      </c>
      <c r="V292" s="238"/>
      <c r="W292" s="239"/>
      <c r="X292" s="422">
        <f t="shared" si="453"/>
        <v>0</v>
      </c>
      <c r="Y292" s="211">
        <f t="shared" si="454"/>
        <v>0</v>
      </c>
      <c r="Z292" s="461" t="str">
        <f t="shared" si="421"/>
        <v/>
      </c>
      <c r="AA292" s="238"/>
      <c r="AB292" s="239"/>
      <c r="AC292" s="211">
        <f t="shared" ref="AC292" si="460">AA292*AB292</f>
        <v>0</v>
      </c>
      <c r="AD292" s="461" t="str">
        <f t="shared" si="423"/>
        <v/>
      </c>
      <c r="AE292" s="238"/>
      <c r="AF292" s="239"/>
      <c r="AG292" s="211">
        <f t="shared" si="445"/>
        <v>0</v>
      </c>
      <c r="AH292" s="461" t="str">
        <f t="shared" si="424"/>
        <v/>
      </c>
      <c r="AI292" s="238"/>
      <c r="AJ292" s="239"/>
      <c r="AK292" s="211">
        <f t="shared" ref="AK292" si="461">AI292*AJ292</f>
        <v>0</v>
      </c>
      <c r="AL292" s="461" t="str">
        <f t="shared" si="426"/>
        <v/>
      </c>
      <c r="AM292" s="238"/>
      <c r="AN292" s="239"/>
      <c r="AO292" s="211">
        <f t="shared" ref="AO292" si="462">AM292*AN292</f>
        <v>0</v>
      </c>
      <c r="AP292" s="461" t="str">
        <f t="shared" si="428"/>
        <v/>
      </c>
      <c r="AQ292" s="238"/>
      <c r="AR292" s="239"/>
      <c r="AS292" s="211">
        <f t="shared" ref="AS292" si="463">AQ292*AR292</f>
        <v>0</v>
      </c>
      <c r="AT292" s="240">
        <f t="shared" si="446"/>
        <v>0</v>
      </c>
      <c r="AU292" s="241">
        <f t="shared" si="447"/>
        <v>0</v>
      </c>
      <c r="AV292" s="211">
        <f t="shared" ref="AV292" si="464">AG292+AO292+AS292</f>
        <v>0</v>
      </c>
      <c r="AW292" s="461" t="str">
        <f t="shared" si="430"/>
        <v/>
      </c>
      <c r="AY292" s="238"/>
      <c r="AZ292" s="239"/>
      <c r="BA292" s="211">
        <f t="shared" si="459"/>
        <v>0</v>
      </c>
    </row>
    <row r="293" spans="1:53" ht="13" outlineLevel="2" x14ac:dyDescent="0.3">
      <c r="A293" s="209" t="s">
        <v>284</v>
      </c>
      <c r="B293" s="207">
        <v>3</v>
      </c>
      <c r="C293" s="207"/>
      <c r="D293" s="208"/>
      <c r="E293" s="210"/>
      <c r="F293" s="766" t="s">
        <v>441</v>
      </c>
      <c r="G293" s="235"/>
      <c r="H293" s="528"/>
      <c r="I293" s="237"/>
      <c r="J293" s="238"/>
      <c r="K293" s="239"/>
      <c r="L293" s="211">
        <f t="shared" si="449"/>
        <v>0</v>
      </c>
      <c r="M293" s="238"/>
      <c r="N293" s="239"/>
      <c r="O293" s="422">
        <f t="shared" si="450"/>
        <v>0</v>
      </c>
      <c r="P293" s="238"/>
      <c r="Q293" s="239"/>
      <c r="R293" s="422">
        <f t="shared" si="451"/>
        <v>0</v>
      </c>
      <c r="S293" s="238"/>
      <c r="T293" s="239"/>
      <c r="U293" s="422">
        <f t="shared" si="452"/>
        <v>0</v>
      </c>
      <c r="V293" s="238"/>
      <c r="W293" s="239"/>
      <c r="X293" s="422">
        <f t="shared" si="453"/>
        <v>0</v>
      </c>
      <c r="Y293" s="211">
        <f t="shared" si="454"/>
        <v>0</v>
      </c>
      <c r="Z293" s="461" t="str">
        <f t="shared" si="421"/>
        <v/>
      </c>
      <c r="AA293" s="238"/>
      <c r="AB293" s="239"/>
      <c r="AC293" s="211">
        <f t="shared" ref="AC293:AC305" si="465">AA293*AB293</f>
        <v>0</v>
      </c>
      <c r="AD293" s="461" t="str">
        <f t="shared" si="423"/>
        <v/>
      </c>
      <c r="AE293" s="238"/>
      <c r="AF293" s="239"/>
      <c r="AG293" s="211">
        <f t="shared" si="445"/>
        <v>0</v>
      </c>
      <c r="AH293" s="461" t="str">
        <f t="shared" si="424"/>
        <v/>
      </c>
      <c r="AI293" s="238"/>
      <c r="AJ293" s="239"/>
      <c r="AK293" s="211">
        <f t="shared" ref="AK293:AK305" si="466">AI293*AJ293</f>
        <v>0</v>
      </c>
      <c r="AL293" s="461" t="str">
        <f t="shared" si="426"/>
        <v/>
      </c>
      <c r="AM293" s="238"/>
      <c r="AN293" s="239"/>
      <c r="AO293" s="211">
        <f t="shared" ref="AO293:AO305" si="467">AM293*AN293</f>
        <v>0</v>
      </c>
      <c r="AP293" s="461" t="str">
        <f t="shared" si="428"/>
        <v/>
      </c>
      <c r="AQ293" s="238"/>
      <c r="AR293" s="239"/>
      <c r="AS293" s="211">
        <f t="shared" ref="AS293:AS305" si="468">AQ293*AR293</f>
        <v>0</v>
      </c>
      <c r="AT293" s="240">
        <f t="shared" si="446"/>
        <v>0</v>
      </c>
      <c r="AU293" s="241">
        <f t="shared" si="447"/>
        <v>0</v>
      </c>
      <c r="AV293" s="211">
        <f t="shared" ref="AV293:AV305" si="469">AG293+AO293+AS293</f>
        <v>0</v>
      </c>
      <c r="AW293" s="461" t="str">
        <f t="shared" si="430"/>
        <v/>
      </c>
      <c r="AY293" s="238"/>
      <c r="AZ293" s="239"/>
      <c r="BA293" s="211">
        <f t="shared" si="459"/>
        <v>0</v>
      </c>
    </row>
    <row r="294" spans="1:53" ht="13" outlineLevel="2" x14ac:dyDescent="0.3">
      <c r="A294" s="209" t="s">
        <v>284</v>
      </c>
      <c r="B294" s="207">
        <v>3</v>
      </c>
      <c r="C294" s="207"/>
      <c r="D294" s="208"/>
      <c r="E294" s="210"/>
      <c r="F294" s="766" t="s">
        <v>442</v>
      </c>
      <c r="G294" s="235"/>
      <c r="H294" s="528"/>
      <c r="I294" s="237"/>
      <c r="J294" s="238"/>
      <c r="K294" s="239"/>
      <c r="L294" s="211">
        <f t="shared" si="449"/>
        <v>0</v>
      </c>
      <c r="M294" s="238"/>
      <c r="N294" s="239"/>
      <c r="O294" s="422">
        <f t="shared" si="450"/>
        <v>0</v>
      </c>
      <c r="P294" s="238"/>
      <c r="Q294" s="239"/>
      <c r="R294" s="422">
        <f t="shared" si="451"/>
        <v>0</v>
      </c>
      <c r="S294" s="238"/>
      <c r="T294" s="239"/>
      <c r="U294" s="422">
        <f t="shared" si="452"/>
        <v>0</v>
      </c>
      <c r="V294" s="238"/>
      <c r="W294" s="239"/>
      <c r="X294" s="422">
        <f t="shared" si="453"/>
        <v>0</v>
      </c>
      <c r="Y294" s="211">
        <f t="shared" si="454"/>
        <v>0</v>
      </c>
      <c r="Z294" s="461" t="str">
        <f t="shared" si="421"/>
        <v/>
      </c>
      <c r="AA294" s="238"/>
      <c r="AB294" s="239"/>
      <c r="AC294" s="211">
        <f t="shared" si="465"/>
        <v>0</v>
      </c>
      <c r="AD294" s="461" t="str">
        <f t="shared" si="423"/>
        <v/>
      </c>
      <c r="AE294" s="238"/>
      <c r="AF294" s="239"/>
      <c r="AG294" s="211">
        <f t="shared" si="445"/>
        <v>0</v>
      </c>
      <c r="AH294" s="461" t="str">
        <f t="shared" si="424"/>
        <v/>
      </c>
      <c r="AI294" s="238"/>
      <c r="AJ294" s="239"/>
      <c r="AK294" s="211">
        <f t="shared" si="466"/>
        <v>0</v>
      </c>
      <c r="AL294" s="461" t="str">
        <f t="shared" si="426"/>
        <v/>
      </c>
      <c r="AM294" s="238"/>
      <c r="AN294" s="239"/>
      <c r="AO294" s="211">
        <f t="shared" si="467"/>
        <v>0</v>
      </c>
      <c r="AP294" s="461" t="str">
        <f t="shared" si="428"/>
        <v/>
      </c>
      <c r="AQ294" s="238"/>
      <c r="AR294" s="239"/>
      <c r="AS294" s="211">
        <f t="shared" si="468"/>
        <v>0</v>
      </c>
      <c r="AT294" s="240">
        <f t="shared" si="446"/>
        <v>0</v>
      </c>
      <c r="AU294" s="241">
        <f t="shared" si="447"/>
        <v>0</v>
      </c>
      <c r="AV294" s="211">
        <f t="shared" si="469"/>
        <v>0</v>
      </c>
      <c r="AW294" s="461" t="str">
        <f t="shared" si="430"/>
        <v/>
      </c>
      <c r="AY294" s="238"/>
      <c r="AZ294" s="239"/>
      <c r="BA294" s="211">
        <f t="shared" si="459"/>
        <v>0</v>
      </c>
    </row>
    <row r="295" spans="1:53" ht="13" outlineLevel="2" x14ac:dyDescent="0.3">
      <c r="A295" s="209" t="s">
        <v>289</v>
      </c>
      <c r="B295" s="207">
        <v>3</v>
      </c>
      <c r="C295" s="207"/>
      <c r="D295" s="208"/>
      <c r="E295" s="210"/>
      <c r="F295" s="766" t="s">
        <v>384</v>
      </c>
      <c r="G295" s="235"/>
      <c r="H295" s="528"/>
      <c r="I295" s="237"/>
      <c r="J295" s="238"/>
      <c r="K295" s="239"/>
      <c r="L295" s="211">
        <f t="shared" si="449"/>
        <v>0</v>
      </c>
      <c r="M295" s="238"/>
      <c r="N295" s="239"/>
      <c r="O295" s="422">
        <f t="shared" si="450"/>
        <v>0</v>
      </c>
      <c r="P295" s="238"/>
      <c r="Q295" s="239"/>
      <c r="R295" s="422">
        <f t="shared" si="451"/>
        <v>0</v>
      </c>
      <c r="S295" s="238"/>
      <c r="T295" s="239"/>
      <c r="U295" s="422">
        <f t="shared" si="452"/>
        <v>0</v>
      </c>
      <c r="V295" s="238"/>
      <c r="W295" s="239"/>
      <c r="X295" s="422">
        <f t="shared" si="453"/>
        <v>0</v>
      </c>
      <c r="Y295" s="211">
        <f t="shared" si="454"/>
        <v>0</v>
      </c>
      <c r="Z295" s="461" t="str">
        <f t="shared" si="421"/>
        <v/>
      </c>
      <c r="AA295" s="238"/>
      <c r="AB295" s="239"/>
      <c r="AC295" s="211">
        <f t="shared" si="465"/>
        <v>0</v>
      </c>
      <c r="AD295" s="461" t="str">
        <f t="shared" si="423"/>
        <v/>
      </c>
      <c r="AE295" s="238"/>
      <c r="AF295" s="239"/>
      <c r="AG295" s="211">
        <f t="shared" si="445"/>
        <v>0</v>
      </c>
      <c r="AH295" s="461" t="str">
        <f t="shared" si="424"/>
        <v/>
      </c>
      <c r="AI295" s="238"/>
      <c r="AJ295" s="239"/>
      <c r="AK295" s="211">
        <f t="shared" si="466"/>
        <v>0</v>
      </c>
      <c r="AL295" s="461" t="str">
        <f t="shared" si="426"/>
        <v/>
      </c>
      <c r="AM295" s="238"/>
      <c r="AN295" s="239"/>
      <c r="AO295" s="211">
        <f t="shared" si="467"/>
        <v>0</v>
      </c>
      <c r="AP295" s="461" t="str">
        <f t="shared" si="428"/>
        <v/>
      </c>
      <c r="AQ295" s="238"/>
      <c r="AR295" s="239"/>
      <c r="AS295" s="211">
        <f t="shared" si="468"/>
        <v>0</v>
      </c>
      <c r="AT295" s="240">
        <f t="shared" si="446"/>
        <v>0</v>
      </c>
      <c r="AU295" s="241">
        <f t="shared" si="447"/>
        <v>0</v>
      </c>
      <c r="AV295" s="211">
        <f t="shared" si="469"/>
        <v>0</v>
      </c>
      <c r="AW295" s="461" t="str">
        <f t="shared" si="430"/>
        <v/>
      </c>
      <c r="AY295" s="238"/>
      <c r="AZ295" s="239"/>
      <c r="BA295" s="211">
        <f t="shared" si="459"/>
        <v>0</v>
      </c>
    </row>
    <row r="296" spans="1:53" ht="13" outlineLevel="2" x14ac:dyDescent="0.3">
      <c r="A296" s="209" t="s">
        <v>289</v>
      </c>
      <c r="B296" s="207">
        <v>3</v>
      </c>
      <c r="C296" s="207"/>
      <c r="D296" s="208"/>
      <c r="E296" s="210"/>
      <c r="F296" s="766" t="s">
        <v>443</v>
      </c>
      <c r="G296" s="235"/>
      <c r="H296" s="528"/>
      <c r="I296" s="327"/>
      <c r="J296" s="238"/>
      <c r="K296" s="239"/>
      <c r="L296" s="211">
        <f t="shared" si="449"/>
        <v>0</v>
      </c>
      <c r="M296" s="238"/>
      <c r="N296" s="239"/>
      <c r="O296" s="422">
        <f t="shared" si="450"/>
        <v>0</v>
      </c>
      <c r="P296" s="238"/>
      <c r="Q296" s="239"/>
      <c r="R296" s="422">
        <f t="shared" si="451"/>
        <v>0</v>
      </c>
      <c r="S296" s="238"/>
      <c r="T296" s="239"/>
      <c r="U296" s="422">
        <f t="shared" si="452"/>
        <v>0</v>
      </c>
      <c r="V296" s="238"/>
      <c r="W296" s="239"/>
      <c r="X296" s="422">
        <f t="shared" si="453"/>
        <v>0</v>
      </c>
      <c r="Y296" s="211">
        <f t="shared" si="454"/>
        <v>0</v>
      </c>
      <c r="Z296" s="461" t="str">
        <f t="shared" si="421"/>
        <v/>
      </c>
      <c r="AA296" s="238"/>
      <c r="AB296" s="239"/>
      <c r="AC296" s="211">
        <f t="shared" si="465"/>
        <v>0</v>
      </c>
      <c r="AD296" s="461" t="str">
        <f t="shared" si="423"/>
        <v/>
      </c>
      <c r="AE296" s="238"/>
      <c r="AF296" s="239"/>
      <c r="AG296" s="211">
        <f t="shared" si="445"/>
        <v>0</v>
      </c>
      <c r="AH296" s="461" t="str">
        <f t="shared" si="424"/>
        <v/>
      </c>
      <c r="AI296" s="238"/>
      <c r="AJ296" s="239"/>
      <c r="AK296" s="211">
        <f t="shared" si="466"/>
        <v>0</v>
      </c>
      <c r="AL296" s="461" t="str">
        <f t="shared" si="426"/>
        <v/>
      </c>
      <c r="AM296" s="238"/>
      <c r="AN296" s="239"/>
      <c r="AO296" s="211">
        <f t="shared" si="467"/>
        <v>0</v>
      </c>
      <c r="AP296" s="461" t="str">
        <f t="shared" si="428"/>
        <v/>
      </c>
      <c r="AQ296" s="238"/>
      <c r="AR296" s="239"/>
      <c r="AS296" s="211">
        <f t="shared" si="468"/>
        <v>0</v>
      </c>
      <c r="AT296" s="240">
        <f t="shared" si="446"/>
        <v>0</v>
      </c>
      <c r="AU296" s="241">
        <f t="shared" si="447"/>
        <v>0</v>
      </c>
      <c r="AV296" s="211">
        <f t="shared" si="469"/>
        <v>0</v>
      </c>
      <c r="AW296" s="461" t="str">
        <f t="shared" si="430"/>
        <v/>
      </c>
      <c r="AY296" s="238"/>
      <c r="AZ296" s="239"/>
      <c r="BA296" s="211">
        <f t="shared" si="459"/>
        <v>0</v>
      </c>
    </row>
    <row r="297" spans="1:53" ht="13" outlineLevel="2" x14ac:dyDescent="0.3">
      <c r="A297" s="209" t="s">
        <v>289</v>
      </c>
      <c r="B297" s="207">
        <v>3</v>
      </c>
      <c r="C297" s="207"/>
      <c r="D297" s="208"/>
      <c r="E297" s="210"/>
      <c r="F297" s="766" t="s">
        <v>444</v>
      </c>
      <c r="G297" s="235"/>
      <c r="H297" s="528"/>
      <c r="I297" s="237"/>
      <c r="J297" s="238"/>
      <c r="K297" s="239"/>
      <c r="L297" s="211">
        <f t="shared" si="449"/>
        <v>0</v>
      </c>
      <c r="M297" s="238"/>
      <c r="N297" s="239"/>
      <c r="O297" s="422">
        <f t="shared" si="450"/>
        <v>0</v>
      </c>
      <c r="P297" s="238"/>
      <c r="Q297" s="239"/>
      <c r="R297" s="422">
        <f t="shared" si="451"/>
        <v>0</v>
      </c>
      <c r="S297" s="238"/>
      <c r="T297" s="239"/>
      <c r="U297" s="422">
        <f t="shared" si="452"/>
        <v>0</v>
      </c>
      <c r="V297" s="238"/>
      <c r="W297" s="239"/>
      <c r="X297" s="422">
        <f t="shared" si="453"/>
        <v>0</v>
      </c>
      <c r="Y297" s="211">
        <f t="shared" si="454"/>
        <v>0</v>
      </c>
      <c r="Z297" s="461" t="str">
        <f t="shared" si="421"/>
        <v/>
      </c>
      <c r="AA297" s="238"/>
      <c r="AB297" s="239"/>
      <c r="AC297" s="211">
        <f t="shared" si="465"/>
        <v>0</v>
      </c>
      <c r="AD297" s="461" t="str">
        <f t="shared" si="423"/>
        <v/>
      </c>
      <c r="AE297" s="238"/>
      <c r="AF297" s="239"/>
      <c r="AG297" s="211">
        <f t="shared" si="445"/>
        <v>0</v>
      </c>
      <c r="AH297" s="461" t="str">
        <f t="shared" si="424"/>
        <v/>
      </c>
      <c r="AI297" s="238"/>
      <c r="AJ297" s="239"/>
      <c r="AK297" s="211">
        <f t="shared" si="466"/>
        <v>0</v>
      </c>
      <c r="AL297" s="461" t="str">
        <f t="shared" si="426"/>
        <v/>
      </c>
      <c r="AM297" s="238"/>
      <c r="AN297" s="239"/>
      <c r="AO297" s="211">
        <f t="shared" si="467"/>
        <v>0</v>
      </c>
      <c r="AP297" s="461" t="str">
        <f t="shared" si="428"/>
        <v/>
      </c>
      <c r="AQ297" s="238"/>
      <c r="AR297" s="239"/>
      <c r="AS297" s="211">
        <f t="shared" si="468"/>
        <v>0</v>
      </c>
      <c r="AT297" s="240">
        <f t="shared" si="446"/>
        <v>0</v>
      </c>
      <c r="AU297" s="241">
        <f t="shared" si="447"/>
        <v>0</v>
      </c>
      <c r="AV297" s="211">
        <f t="shared" si="469"/>
        <v>0</v>
      </c>
      <c r="AW297" s="461" t="str">
        <f t="shared" si="430"/>
        <v/>
      </c>
      <c r="AY297" s="238"/>
      <c r="AZ297" s="239"/>
      <c r="BA297" s="211">
        <f t="shared" si="459"/>
        <v>0</v>
      </c>
    </row>
    <row r="298" spans="1:53" ht="13" outlineLevel="2" x14ac:dyDescent="0.3">
      <c r="A298" s="209" t="s">
        <v>289</v>
      </c>
      <c r="B298" s="207">
        <v>3</v>
      </c>
      <c r="C298" s="207"/>
      <c r="D298" s="208"/>
      <c r="E298" s="210"/>
      <c r="F298" s="235" t="s">
        <v>445</v>
      </c>
      <c r="G298" s="235"/>
      <c r="H298" s="528"/>
      <c r="I298" s="237"/>
      <c r="J298" s="238"/>
      <c r="K298" s="239"/>
      <c r="L298" s="211">
        <f t="shared" si="449"/>
        <v>0</v>
      </c>
      <c r="M298" s="238"/>
      <c r="N298" s="239"/>
      <c r="O298" s="422">
        <f t="shared" si="450"/>
        <v>0</v>
      </c>
      <c r="P298" s="238"/>
      <c r="Q298" s="239"/>
      <c r="R298" s="422">
        <f t="shared" si="451"/>
        <v>0</v>
      </c>
      <c r="S298" s="238"/>
      <c r="T298" s="239"/>
      <c r="U298" s="422">
        <f t="shared" si="452"/>
        <v>0</v>
      </c>
      <c r="V298" s="238"/>
      <c r="W298" s="239"/>
      <c r="X298" s="422">
        <f t="shared" si="453"/>
        <v>0</v>
      </c>
      <c r="Y298" s="211">
        <f t="shared" si="454"/>
        <v>0</v>
      </c>
      <c r="Z298" s="461" t="str">
        <f t="shared" si="421"/>
        <v/>
      </c>
      <c r="AA298" s="238"/>
      <c r="AB298" s="239"/>
      <c r="AC298" s="211">
        <f t="shared" si="465"/>
        <v>0</v>
      </c>
      <c r="AD298" s="461" t="str">
        <f t="shared" si="423"/>
        <v/>
      </c>
      <c r="AE298" s="238"/>
      <c r="AF298" s="239"/>
      <c r="AG298" s="211">
        <f t="shared" si="445"/>
        <v>0</v>
      </c>
      <c r="AH298" s="461" t="str">
        <f t="shared" si="424"/>
        <v/>
      </c>
      <c r="AI298" s="238"/>
      <c r="AJ298" s="239"/>
      <c r="AK298" s="211">
        <f t="shared" si="466"/>
        <v>0</v>
      </c>
      <c r="AL298" s="461" t="str">
        <f t="shared" si="426"/>
        <v/>
      </c>
      <c r="AM298" s="238"/>
      <c r="AN298" s="239"/>
      <c r="AO298" s="211">
        <f t="shared" si="467"/>
        <v>0</v>
      </c>
      <c r="AP298" s="461" t="str">
        <f t="shared" si="428"/>
        <v/>
      </c>
      <c r="AQ298" s="238"/>
      <c r="AR298" s="239"/>
      <c r="AS298" s="211">
        <f t="shared" si="468"/>
        <v>0</v>
      </c>
      <c r="AT298" s="240">
        <f t="shared" si="446"/>
        <v>0</v>
      </c>
      <c r="AU298" s="241">
        <f t="shared" si="447"/>
        <v>0</v>
      </c>
      <c r="AV298" s="211">
        <f t="shared" si="469"/>
        <v>0</v>
      </c>
      <c r="AW298" s="461" t="str">
        <f t="shared" si="430"/>
        <v/>
      </c>
      <c r="AY298" s="238"/>
      <c r="AZ298" s="239"/>
      <c r="BA298" s="211">
        <f t="shared" si="459"/>
        <v>0</v>
      </c>
    </row>
    <row r="299" spans="1:53" ht="13" outlineLevel="2" x14ac:dyDescent="0.3">
      <c r="A299" s="209" t="s">
        <v>289</v>
      </c>
      <c r="B299" s="207">
        <v>3</v>
      </c>
      <c r="C299" s="207"/>
      <c r="D299" s="208"/>
      <c r="E299" s="210"/>
      <c r="F299" s="235" t="s">
        <v>445</v>
      </c>
      <c r="G299" s="235"/>
      <c r="H299" s="528"/>
      <c r="I299" s="237"/>
      <c r="J299" s="238"/>
      <c r="K299" s="239"/>
      <c r="L299" s="211">
        <f t="shared" si="449"/>
        <v>0</v>
      </c>
      <c r="M299" s="238"/>
      <c r="N299" s="239"/>
      <c r="O299" s="422">
        <f t="shared" si="450"/>
        <v>0</v>
      </c>
      <c r="P299" s="238"/>
      <c r="Q299" s="239"/>
      <c r="R299" s="422">
        <f t="shared" si="451"/>
        <v>0</v>
      </c>
      <c r="S299" s="238"/>
      <c r="T299" s="239"/>
      <c r="U299" s="422">
        <f t="shared" si="452"/>
        <v>0</v>
      </c>
      <c r="V299" s="238"/>
      <c r="W299" s="239"/>
      <c r="X299" s="422">
        <f t="shared" si="453"/>
        <v>0</v>
      </c>
      <c r="Y299" s="211">
        <f t="shared" si="454"/>
        <v>0</v>
      </c>
      <c r="Z299" s="461" t="str">
        <f t="shared" si="421"/>
        <v/>
      </c>
      <c r="AA299" s="238"/>
      <c r="AB299" s="239"/>
      <c r="AC299" s="211">
        <f t="shared" si="465"/>
        <v>0</v>
      </c>
      <c r="AD299" s="461" t="str">
        <f t="shared" si="423"/>
        <v/>
      </c>
      <c r="AE299" s="238"/>
      <c r="AF299" s="239"/>
      <c r="AG299" s="211">
        <f t="shared" si="445"/>
        <v>0</v>
      </c>
      <c r="AH299" s="461" t="str">
        <f t="shared" si="424"/>
        <v/>
      </c>
      <c r="AI299" s="238"/>
      <c r="AJ299" s="239"/>
      <c r="AK299" s="211">
        <f t="shared" si="466"/>
        <v>0</v>
      </c>
      <c r="AL299" s="461" t="str">
        <f t="shared" si="426"/>
        <v/>
      </c>
      <c r="AM299" s="238"/>
      <c r="AN299" s="239"/>
      <c r="AO299" s="211">
        <f t="shared" si="467"/>
        <v>0</v>
      </c>
      <c r="AP299" s="461" t="str">
        <f t="shared" si="428"/>
        <v/>
      </c>
      <c r="AQ299" s="238"/>
      <c r="AR299" s="239"/>
      <c r="AS299" s="211">
        <f t="shared" si="468"/>
        <v>0</v>
      </c>
      <c r="AT299" s="240">
        <f t="shared" si="446"/>
        <v>0</v>
      </c>
      <c r="AU299" s="241">
        <f t="shared" si="447"/>
        <v>0</v>
      </c>
      <c r="AV299" s="211">
        <f t="shared" si="469"/>
        <v>0</v>
      </c>
      <c r="AW299" s="461" t="str">
        <f t="shared" si="430"/>
        <v/>
      </c>
      <c r="AY299" s="238"/>
      <c r="AZ299" s="239"/>
      <c r="BA299" s="211">
        <f t="shared" si="459"/>
        <v>0</v>
      </c>
    </row>
    <row r="300" spans="1:53" ht="13" outlineLevel="2" x14ac:dyDescent="0.3">
      <c r="A300" s="209" t="s">
        <v>289</v>
      </c>
      <c r="B300" s="207">
        <v>3</v>
      </c>
      <c r="C300" s="207"/>
      <c r="D300" s="208"/>
      <c r="E300" s="210"/>
      <c r="F300" s="235" t="s">
        <v>445</v>
      </c>
      <c r="G300" s="235"/>
      <c r="H300" s="528"/>
      <c r="I300" s="237"/>
      <c r="J300" s="238"/>
      <c r="K300" s="239"/>
      <c r="L300" s="211">
        <f t="shared" si="449"/>
        <v>0</v>
      </c>
      <c r="M300" s="238"/>
      <c r="N300" s="239"/>
      <c r="O300" s="422">
        <f t="shared" si="450"/>
        <v>0</v>
      </c>
      <c r="P300" s="238"/>
      <c r="Q300" s="239"/>
      <c r="R300" s="422">
        <f t="shared" si="451"/>
        <v>0</v>
      </c>
      <c r="S300" s="238"/>
      <c r="T300" s="239"/>
      <c r="U300" s="422">
        <f t="shared" si="452"/>
        <v>0</v>
      </c>
      <c r="V300" s="238"/>
      <c r="W300" s="239"/>
      <c r="X300" s="422">
        <f t="shared" si="453"/>
        <v>0</v>
      </c>
      <c r="Y300" s="211">
        <f t="shared" si="454"/>
        <v>0</v>
      </c>
      <c r="Z300" s="461" t="str">
        <f t="shared" si="421"/>
        <v/>
      </c>
      <c r="AA300" s="238"/>
      <c r="AB300" s="239"/>
      <c r="AC300" s="211">
        <f t="shared" si="465"/>
        <v>0</v>
      </c>
      <c r="AD300" s="461" t="str">
        <f t="shared" si="423"/>
        <v/>
      </c>
      <c r="AE300" s="238"/>
      <c r="AF300" s="239"/>
      <c r="AG300" s="211">
        <f t="shared" si="445"/>
        <v>0</v>
      </c>
      <c r="AH300" s="461" t="str">
        <f t="shared" si="424"/>
        <v/>
      </c>
      <c r="AI300" s="238"/>
      <c r="AJ300" s="239"/>
      <c r="AK300" s="211">
        <f t="shared" si="466"/>
        <v>0</v>
      </c>
      <c r="AL300" s="461" t="str">
        <f t="shared" si="426"/>
        <v/>
      </c>
      <c r="AM300" s="238"/>
      <c r="AN300" s="239"/>
      <c r="AO300" s="211">
        <f t="shared" si="467"/>
        <v>0</v>
      </c>
      <c r="AP300" s="461" t="str">
        <f t="shared" si="428"/>
        <v/>
      </c>
      <c r="AQ300" s="238"/>
      <c r="AR300" s="239"/>
      <c r="AS300" s="211">
        <f t="shared" si="468"/>
        <v>0</v>
      </c>
      <c r="AT300" s="240">
        <f t="shared" si="446"/>
        <v>0</v>
      </c>
      <c r="AU300" s="241">
        <f t="shared" si="447"/>
        <v>0</v>
      </c>
      <c r="AV300" s="211">
        <f t="shared" si="469"/>
        <v>0</v>
      </c>
      <c r="AW300" s="461" t="str">
        <f t="shared" si="430"/>
        <v/>
      </c>
      <c r="AY300" s="238"/>
      <c r="AZ300" s="239"/>
      <c r="BA300" s="211">
        <f t="shared" si="459"/>
        <v>0</v>
      </c>
    </row>
    <row r="301" spans="1:53" ht="13" outlineLevel="2" x14ac:dyDescent="0.3">
      <c r="A301" s="209" t="s">
        <v>289</v>
      </c>
      <c r="B301" s="207">
        <v>3</v>
      </c>
      <c r="C301" s="207"/>
      <c r="D301" s="208"/>
      <c r="E301" s="210"/>
      <c r="F301" s="235" t="s">
        <v>445</v>
      </c>
      <c r="G301" s="235"/>
      <c r="H301" s="528"/>
      <c r="I301" s="237"/>
      <c r="J301" s="238"/>
      <c r="K301" s="239"/>
      <c r="L301" s="211">
        <f t="shared" si="449"/>
        <v>0</v>
      </c>
      <c r="M301" s="238"/>
      <c r="N301" s="239"/>
      <c r="O301" s="422">
        <f t="shared" si="450"/>
        <v>0</v>
      </c>
      <c r="P301" s="238"/>
      <c r="Q301" s="239"/>
      <c r="R301" s="422">
        <f t="shared" si="451"/>
        <v>0</v>
      </c>
      <c r="S301" s="238"/>
      <c r="T301" s="239"/>
      <c r="U301" s="422">
        <f t="shared" si="452"/>
        <v>0</v>
      </c>
      <c r="V301" s="238"/>
      <c r="W301" s="239"/>
      <c r="X301" s="422">
        <f t="shared" si="453"/>
        <v>0</v>
      </c>
      <c r="Y301" s="211">
        <f t="shared" si="454"/>
        <v>0</v>
      </c>
      <c r="Z301" s="461" t="str">
        <f t="shared" si="421"/>
        <v/>
      </c>
      <c r="AA301" s="238"/>
      <c r="AB301" s="239"/>
      <c r="AC301" s="211">
        <f t="shared" si="465"/>
        <v>0</v>
      </c>
      <c r="AD301" s="461" t="str">
        <f t="shared" si="423"/>
        <v/>
      </c>
      <c r="AE301" s="238"/>
      <c r="AF301" s="239"/>
      <c r="AG301" s="211">
        <f t="shared" si="445"/>
        <v>0</v>
      </c>
      <c r="AH301" s="461" t="str">
        <f t="shared" si="424"/>
        <v/>
      </c>
      <c r="AI301" s="238"/>
      <c r="AJ301" s="239"/>
      <c r="AK301" s="211">
        <f t="shared" si="466"/>
        <v>0</v>
      </c>
      <c r="AL301" s="461" t="str">
        <f t="shared" si="426"/>
        <v/>
      </c>
      <c r="AM301" s="238"/>
      <c r="AN301" s="239"/>
      <c r="AO301" s="211">
        <f t="shared" si="467"/>
        <v>0</v>
      </c>
      <c r="AP301" s="461" t="str">
        <f t="shared" si="428"/>
        <v/>
      </c>
      <c r="AQ301" s="238"/>
      <c r="AR301" s="239"/>
      <c r="AS301" s="211">
        <f t="shared" si="468"/>
        <v>0</v>
      </c>
      <c r="AT301" s="240">
        <f t="shared" si="446"/>
        <v>0</v>
      </c>
      <c r="AU301" s="241">
        <f t="shared" si="447"/>
        <v>0</v>
      </c>
      <c r="AV301" s="211">
        <f t="shared" si="469"/>
        <v>0</v>
      </c>
      <c r="AW301" s="461" t="str">
        <f t="shared" si="430"/>
        <v/>
      </c>
      <c r="AY301" s="238"/>
      <c r="AZ301" s="239"/>
      <c r="BA301" s="211">
        <f t="shared" si="459"/>
        <v>0</v>
      </c>
    </row>
    <row r="302" spans="1:53" ht="13" outlineLevel="2" x14ac:dyDescent="0.3">
      <c r="A302" s="209" t="s">
        <v>289</v>
      </c>
      <c r="B302" s="207">
        <v>3</v>
      </c>
      <c r="C302" s="207"/>
      <c r="D302" s="208"/>
      <c r="E302" s="210"/>
      <c r="F302" s="235" t="s">
        <v>445</v>
      </c>
      <c r="G302" s="235"/>
      <c r="H302" s="528"/>
      <c r="I302" s="237"/>
      <c r="J302" s="238"/>
      <c r="K302" s="239"/>
      <c r="L302" s="211">
        <f t="shared" si="449"/>
        <v>0</v>
      </c>
      <c r="M302" s="238"/>
      <c r="N302" s="239"/>
      <c r="O302" s="422">
        <f t="shared" si="450"/>
        <v>0</v>
      </c>
      <c r="P302" s="238"/>
      <c r="Q302" s="239"/>
      <c r="R302" s="422">
        <f t="shared" si="451"/>
        <v>0</v>
      </c>
      <c r="S302" s="238"/>
      <c r="T302" s="239"/>
      <c r="U302" s="422">
        <f t="shared" si="452"/>
        <v>0</v>
      </c>
      <c r="V302" s="238"/>
      <c r="W302" s="239"/>
      <c r="X302" s="422">
        <f t="shared" si="453"/>
        <v>0</v>
      </c>
      <c r="Y302" s="211">
        <f t="shared" si="454"/>
        <v>0</v>
      </c>
      <c r="Z302" s="461" t="str">
        <f t="shared" si="421"/>
        <v/>
      </c>
      <c r="AA302" s="238"/>
      <c r="AB302" s="239"/>
      <c r="AC302" s="211">
        <f t="shared" si="465"/>
        <v>0</v>
      </c>
      <c r="AD302" s="461" t="str">
        <f t="shared" si="423"/>
        <v/>
      </c>
      <c r="AE302" s="238"/>
      <c r="AF302" s="239"/>
      <c r="AG302" s="211">
        <f t="shared" si="445"/>
        <v>0</v>
      </c>
      <c r="AH302" s="461" t="str">
        <f t="shared" si="424"/>
        <v/>
      </c>
      <c r="AI302" s="238"/>
      <c r="AJ302" s="239"/>
      <c r="AK302" s="211">
        <f t="shared" si="466"/>
        <v>0</v>
      </c>
      <c r="AL302" s="461" t="str">
        <f t="shared" si="426"/>
        <v/>
      </c>
      <c r="AM302" s="238"/>
      <c r="AN302" s="239"/>
      <c r="AO302" s="211">
        <f t="shared" si="467"/>
        <v>0</v>
      </c>
      <c r="AP302" s="461" t="str">
        <f t="shared" si="428"/>
        <v/>
      </c>
      <c r="AQ302" s="238"/>
      <c r="AR302" s="239"/>
      <c r="AS302" s="211">
        <f t="shared" si="468"/>
        <v>0</v>
      </c>
      <c r="AT302" s="240">
        <f t="shared" si="446"/>
        <v>0</v>
      </c>
      <c r="AU302" s="241">
        <f t="shared" si="447"/>
        <v>0</v>
      </c>
      <c r="AV302" s="211">
        <f t="shared" si="469"/>
        <v>0</v>
      </c>
      <c r="AW302" s="461" t="str">
        <f t="shared" si="430"/>
        <v/>
      </c>
      <c r="AY302" s="238"/>
      <c r="AZ302" s="239"/>
      <c r="BA302" s="211">
        <f t="shared" si="459"/>
        <v>0</v>
      </c>
    </row>
    <row r="303" spans="1:53" ht="13" outlineLevel="2" x14ac:dyDescent="0.3">
      <c r="A303" s="209" t="s">
        <v>289</v>
      </c>
      <c r="B303" s="207">
        <v>3</v>
      </c>
      <c r="C303" s="207"/>
      <c r="D303" s="208"/>
      <c r="E303" s="210"/>
      <c r="F303" s="235" t="s">
        <v>445</v>
      </c>
      <c r="G303" s="235"/>
      <c r="H303" s="528"/>
      <c r="I303" s="237"/>
      <c r="J303" s="238"/>
      <c r="K303" s="239"/>
      <c r="L303" s="211">
        <f t="shared" si="449"/>
        <v>0</v>
      </c>
      <c r="M303" s="238"/>
      <c r="N303" s="239"/>
      <c r="O303" s="422">
        <f t="shared" si="450"/>
        <v>0</v>
      </c>
      <c r="P303" s="238"/>
      <c r="Q303" s="239"/>
      <c r="R303" s="422">
        <f t="shared" si="451"/>
        <v>0</v>
      </c>
      <c r="S303" s="238"/>
      <c r="T303" s="239"/>
      <c r="U303" s="422">
        <f t="shared" si="452"/>
        <v>0</v>
      </c>
      <c r="V303" s="238"/>
      <c r="W303" s="239"/>
      <c r="X303" s="422">
        <f t="shared" si="453"/>
        <v>0</v>
      </c>
      <c r="Y303" s="211">
        <f t="shared" si="454"/>
        <v>0</v>
      </c>
      <c r="Z303" s="461" t="str">
        <f t="shared" si="421"/>
        <v/>
      </c>
      <c r="AA303" s="238"/>
      <c r="AB303" s="239"/>
      <c r="AC303" s="211">
        <f t="shared" si="465"/>
        <v>0</v>
      </c>
      <c r="AD303" s="461" t="str">
        <f t="shared" si="423"/>
        <v/>
      </c>
      <c r="AE303" s="238"/>
      <c r="AF303" s="239"/>
      <c r="AG303" s="211">
        <f t="shared" si="445"/>
        <v>0</v>
      </c>
      <c r="AH303" s="461" t="str">
        <f t="shared" si="424"/>
        <v/>
      </c>
      <c r="AI303" s="238"/>
      <c r="AJ303" s="239"/>
      <c r="AK303" s="211">
        <f t="shared" si="466"/>
        <v>0</v>
      </c>
      <c r="AL303" s="461" t="str">
        <f t="shared" si="426"/>
        <v/>
      </c>
      <c r="AM303" s="238"/>
      <c r="AN303" s="239"/>
      <c r="AO303" s="211">
        <f t="shared" si="467"/>
        <v>0</v>
      </c>
      <c r="AP303" s="461" t="str">
        <f t="shared" si="428"/>
        <v/>
      </c>
      <c r="AQ303" s="238"/>
      <c r="AR303" s="239"/>
      <c r="AS303" s="211">
        <f t="shared" si="468"/>
        <v>0</v>
      </c>
      <c r="AT303" s="240">
        <f t="shared" si="446"/>
        <v>0</v>
      </c>
      <c r="AU303" s="241">
        <f t="shared" si="447"/>
        <v>0</v>
      </c>
      <c r="AV303" s="211">
        <f t="shared" si="469"/>
        <v>0</v>
      </c>
      <c r="AW303" s="461" t="str">
        <f t="shared" si="430"/>
        <v/>
      </c>
      <c r="AY303" s="238"/>
      <c r="AZ303" s="239"/>
      <c r="BA303" s="211">
        <f t="shared" si="459"/>
        <v>0</v>
      </c>
    </row>
    <row r="304" spans="1:53" ht="13" outlineLevel="2" x14ac:dyDescent="0.3">
      <c r="A304" s="209" t="s">
        <v>289</v>
      </c>
      <c r="B304" s="207">
        <v>3</v>
      </c>
      <c r="C304" s="207"/>
      <c r="D304" s="208"/>
      <c r="E304" s="210"/>
      <c r="F304" s="235" t="s">
        <v>445</v>
      </c>
      <c r="G304" s="235"/>
      <c r="H304" s="528"/>
      <c r="I304" s="237"/>
      <c r="J304" s="238"/>
      <c r="K304" s="239"/>
      <c r="L304" s="211">
        <f t="shared" si="449"/>
        <v>0</v>
      </c>
      <c r="M304" s="238"/>
      <c r="N304" s="239"/>
      <c r="O304" s="422">
        <f t="shared" si="450"/>
        <v>0</v>
      </c>
      <c r="P304" s="238"/>
      <c r="Q304" s="239"/>
      <c r="R304" s="422">
        <f t="shared" si="451"/>
        <v>0</v>
      </c>
      <c r="S304" s="238"/>
      <c r="T304" s="239"/>
      <c r="U304" s="422">
        <f t="shared" si="452"/>
        <v>0</v>
      </c>
      <c r="V304" s="238"/>
      <c r="W304" s="239"/>
      <c r="X304" s="422">
        <f t="shared" si="453"/>
        <v>0</v>
      </c>
      <c r="Y304" s="211">
        <f t="shared" si="454"/>
        <v>0</v>
      </c>
      <c r="Z304" s="461" t="str">
        <f t="shared" si="421"/>
        <v/>
      </c>
      <c r="AA304" s="238"/>
      <c r="AB304" s="239"/>
      <c r="AC304" s="211">
        <f t="shared" si="465"/>
        <v>0</v>
      </c>
      <c r="AD304" s="461" t="str">
        <f t="shared" si="423"/>
        <v/>
      </c>
      <c r="AE304" s="238"/>
      <c r="AF304" s="239"/>
      <c r="AG304" s="211">
        <f t="shared" si="445"/>
        <v>0</v>
      </c>
      <c r="AH304" s="461" t="str">
        <f t="shared" si="424"/>
        <v/>
      </c>
      <c r="AI304" s="238"/>
      <c r="AJ304" s="239"/>
      <c r="AK304" s="211">
        <f t="shared" si="466"/>
        <v>0</v>
      </c>
      <c r="AL304" s="461" t="str">
        <f t="shared" si="426"/>
        <v/>
      </c>
      <c r="AM304" s="238"/>
      <c r="AN304" s="239"/>
      <c r="AO304" s="211">
        <f t="shared" si="467"/>
        <v>0</v>
      </c>
      <c r="AP304" s="461" t="str">
        <f t="shared" si="428"/>
        <v/>
      </c>
      <c r="AQ304" s="238"/>
      <c r="AR304" s="239"/>
      <c r="AS304" s="211">
        <f t="shared" si="468"/>
        <v>0</v>
      </c>
      <c r="AT304" s="240">
        <f t="shared" si="446"/>
        <v>0</v>
      </c>
      <c r="AU304" s="241">
        <f t="shared" si="447"/>
        <v>0</v>
      </c>
      <c r="AV304" s="211">
        <f t="shared" si="469"/>
        <v>0</v>
      </c>
      <c r="AW304" s="461" t="str">
        <f t="shared" si="430"/>
        <v/>
      </c>
      <c r="AY304" s="238"/>
      <c r="AZ304" s="239"/>
      <c r="BA304" s="211">
        <f t="shared" si="459"/>
        <v>0</v>
      </c>
    </row>
    <row r="305" spans="1:53" ht="13" outlineLevel="2" x14ac:dyDescent="0.3">
      <c r="A305" s="209" t="s">
        <v>289</v>
      </c>
      <c r="B305" s="207">
        <v>3</v>
      </c>
      <c r="C305" s="207"/>
      <c r="D305" s="208"/>
      <c r="E305" s="210"/>
      <c r="F305" s="235" t="s">
        <v>445</v>
      </c>
      <c r="G305" s="235"/>
      <c r="H305" s="528"/>
      <c r="I305" s="237"/>
      <c r="J305" s="238"/>
      <c r="K305" s="239"/>
      <c r="L305" s="211">
        <f t="shared" si="449"/>
        <v>0</v>
      </c>
      <c r="M305" s="238"/>
      <c r="N305" s="239"/>
      <c r="O305" s="422">
        <f t="shared" si="450"/>
        <v>0</v>
      </c>
      <c r="P305" s="238"/>
      <c r="Q305" s="239"/>
      <c r="R305" s="422">
        <f t="shared" si="451"/>
        <v>0</v>
      </c>
      <c r="S305" s="238"/>
      <c r="T305" s="239"/>
      <c r="U305" s="422">
        <f t="shared" si="452"/>
        <v>0</v>
      </c>
      <c r="V305" s="238"/>
      <c r="W305" s="239"/>
      <c r="X305" s="422">
        <f t="shared" si="453"/>
        <v>0</v>
      </c>
      <c r="Y305" s="211">
        <f t="shared" si="454"/>
        <v>0</v>
      </c>
      <c r="Z305" s="461" t="str">
        <f t="shared" si="421"/>
        <v/>
      </c>
      <c r="AA305" s="238"/>
      <c r="AB305" s="239"/>
      <c r="AC305" s="211">
        <f t="shared" si="465"/>
        <v>0</v>
      </c>
      <c r="AD305" s="461" t="str">
        <f t="shared" si="423"/>
        <v/>
      </c>
      <c r="AE305" s="238"/>
      <c r="AF305" s="239"/>
      <c r="AG305" s="211">
        <f t="shared" si="445"/>
        <v>0</v>
      </c>
      <c r="AH305" s="461" t="str">
        <f t="shared" si="424"/>
        <v/>
      </c>
      <c r="AI305" s="238"/>
      <c r="AJ305" s="239"/>
      <c r="AK305" s="211">
        <f t="shared" si="466"/>
        <v>0</v>
      </c>
      <c r="AL305" s="461" t="str">
        <f t="shared" si="426"/>
        <v/>
      </c>
      <c r="AM305" s="238"/>
      <c r="AN305" s="239"/>
      <c r="AO305" s="211">
        <f t="shared" si="467"/>
        <v>0</v>
      </c>
      <c r="AP305" s="461" t="str">
        <f t="shared" si="428"/>
        <v/>
      </c>
      <c r="AQ305" s="238"/>
      <c r="AR305" s="239"/>
      <c r="AS305" s="211">
        <f t="shared" si="468"/>
        <v>0</v>
      </c>
      <c r="AT305" s="240">
        <f t="shared" si="446"/>
        <v>0</v>
      </c>
      <c r="AU305" s="241">
        <f t="shared" si="447"/>
        <v>0</v>
      </c>
      <c r="AV305" s="211">
        <f t="shared" si="469"/>
        <v>0</v>
      </c>
      <c r="AW305" s="461" t="str">
        <f t="shared" si="430"/>
        <v/>
      </c>
      <c r="AY305" s="238"/>
      <c r="AZ305" s="239"/>
      <c r="BA305" s="211">
        <f t="shared" si="459"/>
        <v>0</v>
      </c>
    </row>
    <row r="306" spans="1:53" ht="13" outlineLevel="1" x14ac:dyDescent="0.3">
      <c r="A306" s="212"/>
      <c r="B306" s="213">
        <v>3</v>
      </c>
      <c r="C306" s="213"/>
      <c r="D306" s="214"/>
      <c r="E306" s="215" t="s">
        <v>446</v>
      </c>
      <c r="F306" s="216" t="str">
        <f>F289</f>
        <v>Activity 3.5 Add activity</v>
      </c>
      <c r="G306" s="222"/>
      <c r="H306" s="222"/>
      <c r="I306" s="217"/>
      <c r="J306" s="218">
        <f t="shared" ref="J306" si="470">SUM(J290:J305)</f>
        <v>0</v>
      </c>
      <c r="K306" s="218">
        <f t="shared" ref="K306:Y306" si="471">SUM(K290:K305)</f>
        <v>0</v>
      </c>
      <c r="L306" s="218">
        <f t="shared" si="471"/>
        <v>0</v>
      </c>
      <c r="M306" s="218">
        <f t="shared" si="471"/>
        <v>0</v>
      </c>
      <c r="N306" s="218">
        <f t="shared" si="471"/>
        <v>0</v>
      </c>
      <c r="O306" s="218">
        <f t="shared" si="471"/>
        <v>0</v>
      </c>
      <c r="P306" s="218">
        <f t="shared" si="471"/>
        <v>0</v>
      </c>
      <c r="Q306" s="218">
        <f t="shared" si="471"/>
        <v>0</v>
      </c>
      <c r="R306" s="218">
        <f t="shared" si="471"/>
        <v>0</v>
      </c>
      <c r="S306" s="218">
        <f t="shared" si="471"/>
        <v>0</v>
      </c>
      <c r="T306" s="218">
        <f t="shared" si="471"/>
        <v>0</v>
      </c>
      <c r="U306" s="218">
        <f t="shared" si="471"/>
        <v>0</v>
      </c>
      <c r="V306" s="218">
        <f t="shared" si="471"/>
        <v>0</v>
      </c>
      <c r="W306" s="218">
        <f t="shared" si="471"/>
        <v>0</v>
      </c>
      <c r="X306" s="218">
        <f t="shared" si="471"/>
        <v>0</v>
      </c>
      <c r="Y306" s="218">
        <f t="shared" si="471"/>
        <v>0</v>
      </c>
      <c r="Z306" s="461" t="str">
        <f t="shared" si="421"/>
        <v/>
      </c>
      <c r="AA306" s="220">
        <f t="shared" ref="AA306:AV306" si="472">SUM(AA290:AA305)</f>
        <v>0</v>
      </c>
      <c r="AB306" s="221">
        <f t="shared" si="472"/>
        <v>0</v>
      </c>
      <c r="AC306" s="219">
        <f t="shared" si="472"/>
        <v>0</v>
      </c>
      <c r="AD306" s="461" t="str">
        <f t="shared" si="423"/>
        <v/>
      </c>
      <c r="AE306" s="220">
        <f t="shared" si="472"/>
        <v>0</v>
      </c>
      <c r="AF306" s="221">
        <f t="shared" si="472"/>
        <v>0</v>
      </c>
      <c r="AG306" s="219">
        <f t="shared" si="472"/>
        <v>0</v>
      </c>
      <c r="AH306" s="461" t="str">
        <f t="shared" si="424"/>
        <v/>
      </c>
      <c r="AI306" s="220">
        <f t="shared" si="472"/>
        <v>0</v>
      </c>
      <c r="AJ306" s="221">
        <f t="shared" si="472"/>
        <v>0</v>
      </c>
      <c r="AK306" s="219">
        <f t="shared" si="472"/>
        <v>0</v>
      </c>
      <c r="AL306" s="461" t="str">
        <f t="shared" si="426"/>
        <v/>
      </c>
      <c r="AM306" s="220">
        <f t="shared" si="472"/>
        <v>0</v>
      </c>
      <c r="AN306" s="221">
        <f t="shared" si="472"/>
        <v>0</v>
      </c>
      <c r="AO306" s="219">
        <f t="shared" si="472"/>
        <v>0</v>
      </c>
      <c r="AP306" s="461" t="str">
        <f t="shared" si="428"/>
        <v/>
      </c>
      <c r="AQ306" s="220">
        <f t="shared" si="472"/>
        <v>0</v>
      </c>
      <c r="AR306" s="221">
        <f t="shared" si="472"/>
        <v>0</v>
      </c>
      <c r="AS306" s="219">
        <f t="shared" si="472"/>
        <v>0</v>
      </c>
      <c r="AT306" s="220">
        <f t="shared" si="472"/>
        <v>0</v>
      </c>
      <c r="AU306" s="221">
        <f t="shared" si="472"/>
        <v>0</v>
      </c>
      <c r="AV306" s="219">
        <f t="shared" si="472"/>
        <v>0</v>
      </c>
      <c r="AW306" s="461" t="str">
        <f t="shared" si="430"/>
        <v/>
      </c>
      <c r="AY306" s="220">
        <f t="shared" ref="AY306:BA306" si="473">SUM(AY290:AY305)</f>
        <v>0</v>
      </c>
      <c r="AZ306" s="221">
        <f t="shared" si="473"/>
        <v>0</v>
      </c>
      <c r="BA306" s="219">
        <f t="shared" si="473"/>
        <v>0</v>
      </c>
    </row>
    <row r="307" spans="1:53" s="717" customFormat="1" ht="18.5" thickBot="1" x14ac:dyDescent="0.45">
      <c r="A307" s="712" t="s">
        <v>468</v>
      </c>
      <c r="B307" s="713">
        <v>3</v>
      </c>
      <c r="C307" s="713"/>
      <c r="D307" s="714" t="s">
        <v>469</v>
      </c>
      <c r="E307" s="712"/>
      <c r="F307" s="715"/>
      <c r="G307" s="715"/>
      <c r="H307" s="715"/>
      <c r="I307" s="715"/>
      <c r="J307" s="716">
        <f>J306+J288+J270+J252+J234</f>
        <v>0</v>
      </c>
      <c r="K307" s="716">
        <f t="shared" ref="K307:Y307" si="474">K306+K288+K270+K252+K234</f>
        <v>0</v>
      </c>
      <c r="L307" s="716">
        <f t="shared" si="474"/>
        <v>0</v>
      </c>
      <c r="M307" s="716">
        <f t="shared" si="474"/>
        <v>0</v>
      </c>
      <c r="N307" s="716">
        <f t="shared" si="474"/>
        <v>0</v>
      </c>
      <c r="O307" s="716">
        <f t="shared" si="474"/>
        <v>0</v>
      </c>
      <c r="P307" s="716">
        <f t="shared" si="474"/>
        <v>0</v>
      </c>
      <c r="Q307" s="716">
        <f t="shared" si="474"/>
        <v>0</v>
      </c>
      <c r="R307" s="716">
        <f t="shared" si="474"/>
        <v>0</v>
      </c>
      <c r="S307" s="716">
        <f t="shared" si="474"/>
        <v>0</v>
      </c>
      <c r="T307" s="716">
        <f t="shared" si="474"/>
        <v>0</v>
      </c>
      <c r="U307" s="716">
        <f t="shared" si="474"/>
        <v>0</v>
      </c>
      <c r="V307" s="716">
        <f t="shared" si="474"/>
        <v>0</v>
      </c>
      <c r="W307" s="716">
        <f t="shared" si="474"/>
        <v>0</v>
      </c>
      <c r="X307" s="716">
        <f t="shared" si="474"/>
        <v>0</v>
      </c>
      <c r="Y307" s="716">
        <f t="shared" si="474"/>
        <v>0</v>
      </c>
      <c r="Z307" s="461" t="str">
        <f t="shared" si="421"/>
        <v/>
      </c>
      <c r="AA307" s="716">
        <f t="shared" ref="AA307:AV307" si="475">AA306+AA288+AA270+AA252+AA234+AA216</f>
        <v>0</v>
      </c>
      <c r="AB307" s="716">
        <f t="shared" si="475"/>
        <v>0</v>
      </c>
      <c r="AC307" s="716">
        <f t="shared" si="475"/>
        <v>0</v>
      </c>
      <c r="AD307" s="461" t="str">
        <f t="shared" si="423"/>
        <v/>
      </c>
      <c r="AE307" s="716">
        <f t="shared" si="475"/>
        <v>0</v>
      </c>
      <c r="AF307" s="716">
        <f t="shared" si="475"/>
        <v>0</v>
      </c>
      <c r="AG307" s="716">
        <f t="shared" si="475"/>
        <v>0</v>
      </c>
      <c r="AH307" s="461" t="str">
        <f t="shared" si="424"/>
        <v/>
      </c>
      <c r="AI307" s="716">
        <f t="shared" si="475"/>
        <v>0</v>
      </c>
      <c r="AJ307" s="716">
        <f t="shared" si="475"/>
        <v>0</v>
      </c>
      <c r="AK307" s="716">
        <f t="shared" si="475"/>
        <v>0</v>
      </c>
      <c r="AL307" s="461" t="str">
        <f t="shared" si="426"/>
        <v/>
      </c>
      <c r="AM307" s="716">
        <f t="shared" si="475"/>
        <v>0</v>
      </c>
      <c r="AN307" s="716">
        <f t="shared" si="475"/>
        <v>0</v>
      </c>
      <c r="AO307" s="716">
        <f t="shared" si="475"/>
        <v>0</v>
      </c>
      <c r="AP307" s="461" t="str">
        <f t="shared" si="428"/>
        <v/>
      </c>
      <c r="AQ307" s="716">
        <f t="shared" si="475"/>
        <v>0</v>
      </c>
      <c r="AR307" s="716">
        <f t="shared" si="475"/>
        <v>0</v>
      </c>
      <c r="AS307" s="716">
        <f t="shared" si="475"/>
        <v>0</v>
      </c>
      <c r="AT307" s="716">
        <f t="shared" si="475"/>
        <v>0</v>
      </c>
      <c r="AU307" s="716">
        <f t="shared" si="475"/>
        <v>0</v>
      </c>
      <c r="AV307" s="716">
        <f t="shared" si="475"/>
        <v>0</v>
      </c>
      <c r="AW307" s="461" t="str">
        <f t="shared" si="430"/>
        <v/>
      </c>
      <c r="AY307" s="716">
        <f t="shared" ref="AY307:BA307" si="476">AY306+AY288+AY270+AY252+AY234+AY216</f>
        <v>0</v>
      </c>
      <c r="AZ307" s="716">
        <f t="shared" si="476"/>
        <v>0</v>
      </c>
      <c r="BA307" s="716">
        <f t="shared" si="476"/>
        <v>0</v>
      </c>
    </row>
    <row r="308" spans="1:53" s="717" customFormat="1" ht="35.25" customHeight="1" thickBot="1" x14ac:dyDescent="0.45">
      <c r="A308" s="722"/>
      <c r="B308" s="723">
        <v>4</v>
      </c>
      <c r="C308" s="723"/>
      <c r="D308" s="724" t="s">
        <v>470</v>
      </c>
      <c r="E308" s="725"/>
      <c r="F308" s="726"/>
      <c r="G308" s="726"/>
      <c r="H308" s="726"/>
      <c r="I308" s="727"/>
      <c r="J308" s="728"/>
      <c r="K308" s="729"/>
      <c r="L308" s="730"/>
      <c r="M308" s="730"/>
      <c r="N308" s="730"/>
      <c r="O308" s="730"/>
      <c r="P308" s="730"/>
      <c r="Q308" s="730"/>
      <c r="R308" s="730"/>
      <c r="S308" s="730"/>
      <c r="T308" s="730"/>
      <c r="U308" s="730"/>
      <c r="V308" s="730"/>
      <c r="W308" s="730"/>
      <c r="X308" s="730"/>
      <c r="Y308" s="730"/>
      <c r="Z308" s="461" t="str">
        <f t="shared" si="421"/>
        <v/>
      </c>
      <c r="AA308" s="731"/>
      <c r="AB308" s="730"/>
      <c r="AC308" s="730"/>
      <c r="AD308" s="461" t="str">
        <f t="shared" si="423"/>
        <v/>
      </c>
      <c r="AE308" s="731"/>
      <c r="AF308" s="730"/>
      <c r="AG308" s="730"/>
      <c r="AH308" s="461" t="str">
        <f t="shared" si="424"/>
        <v/>
      </c>
      <c r="AI308" s="731"/>
      <c r="AJ308" s="730"/>
      <c r="AK308" s="730"/>
      <c r="AL308" s="461" t="str">
        <f t="shared" si="426"/>
        <v/>
      </c>
      <c r="AM308" s="731"/>
      <c r="AN308" s="730"/>
      <c r="AO308" s="730"/>
      <c r="AP308" s="461" t="str">
        <f t="shared" si="428"/>
        <v/>
      </c>
      <c r="AQ308" s="731"/>
      <c r="AR308" s="730"/>
      <c r="AS308" s="730"/>
      <c r="AT308" s="731"/>
      <c r="AU308" s="730"/>
      <c r="AV308" s="732"/>
      <c r="AW308" s="461" t="str">
        <f t="shared" si="430"/>
        <v/>
      </c>
      <c r="AY308" s="731"/>
      <c r="AZ308" s="730"/>
      <c r="BA308" s="730"/>
    </row>
    <row r="309" spans="1:53" ht="26.25" customHeight="1" outlineLevel="1" x14ac:dyDescent="0.3">
      <c r="A309" s="328"/>
      <c r="B309" s="263">
        <v>4</v>
      </c>
      <c r="C309" s="263"/>
      <c r="D309" s="264"/>
      <c r="E309" s="265" t="s">
        <v>436</v>
      </c>
      <c r="F309" s="266" t="s">
        <v>471</v>
      </c>
      <c r="G309" s="267"/>
      <c r="H309" s="526"/>
      <c r="I309" s="268"/>
      <c r="J309" s="269"/>
      <c r="K309" s="270"/>
      <c r="L309" s="271"/>
      <c r="M309" s="271"/>
      <c r="N309" s="271"/>
      <c r="O309" s="271"/>
      <c r="P309" s="271"/>
      <c r="Q309" s="271"/>
      <c r="R309" s="271"/>
      <c r="S309" s="271"/>
      <c r="T309" s="271"/>
      <c r="U309" s="271"/>
      <c r="V309" s="271"/>
      <c r="W309" s="271"/>
      <c r="X309" s="271"/>
      <c r="Y309" s="271"/>
      <c r="Z309" s="461" t="str">
        <f t="shared" si="421"/>
        <v/>
      </c>
      <c r="AA309" s="268"/>
      <c r="AB309" s="268"/>
      <c r="AC309" s="268"/>
      <c r="AD309" s="461" t="str">
        <f t="shared" si="423"/>
        <v/>
      </c>
      <c r="AE309" s="268"/>
      <c r="AF309" s="268"/>
      <c r="AG309" s="268"/>
      <c r="AH309" s="461" t="str">
        <f t="shared" si="424"/>
        <v/>
      </c>
      <c r="AI309" s="268"/>
      <c r="AJ309" s="268"/>
      <c r="AK309" s="268"/>
      <c r="AL309" s="461" t="str">
        <f t="shared" si="426"/>
        <v/>
      </c>
      <c r="AM309" s="268"/>
      <c r="AN309" s="268"/>
      <c r="AO309" s="268"/>
      <c r="AP309" s="461" t="str">
        <f t="shared" si="428"/>
        <v/>
      </c>
      <c r="AQ309" s="268"/>
      <c r="AR309" s="268"/>
      <c r="AS309" s="268"/>
      <c r="AT309" s="268"/>
      <c r="AU309" s="268"/>
      <c r="AV309" s="268"/>
      <c r="AW309" s="461" t="str">
        <f t="shared" si="430"/>
        <v/>
      </c>
      <c r="AY309" s="268"/>
      <c r="AZ309" s="268"/>
      <c r="BA309" s="268"/>
    </row>
    <row r="310" spans="1:53" ht="13" outlineLevel="2" x14ac:dyDescent="0.3">
      <c r="A310" s="209" t="s">
        <v>289</v>
      </c>
      <c r="B310" s="207">
        <v>4</v>
      </c>
      <c r="C310" s="207"/>
      <c r="D310" s="208"/>
      <c r="E310" s="210"/>
      <c r="F310" s="766" t="s">
        <v>438</v>
      </c>
      <c r="G310" s="236"/>
      <c r="H310" s="527"/>
      <c r="I310" s="237"/>
      <c r="J310" s="238"/>
      <c r="K310" s="239"/>
      <c r="L310" s="211">
        <f>J310*K310</f>
        <v>0</v>
      </c>
      <c r="M310" s="238"/>
      <c r="N310" s="239"/>
      <c r="O310" s="422">
        <f>M310*N310</f>
        <v>0</v>
      </c>
      <c r="P310" s="238"/>
      <c r="Q310" s="239"/>
      <c r="R310" s="422">
        <f>P310*Q310</f>
        <v>0</v>
      </c>
      <c r="S310" s="238"/>
      <c r="T310" s="239"/>
      <c r="U310" s="422">
        <f>S310*T310</f>
        <v>0</v>
      </c>
      <c r="V310" s="238"/>
      <c r="W310" s="239"/>
      <c r="X310" s="422">
        <f>V310*W310</f>
        <v>0</v>
      </c>
      <c r="Y310" s="211">
        <f>L310+O310+R310+U310+X310</f>
        <v>0</v>
      </c>
      <c r="Z310" s="461" t="str">
        <f t="shared" si="421"/>
        <v/>
      </c>
      <c r="AA310" s="238"/>
      <c r="AB310" s="239"/>
      <c r="AC310" s="211">
        <f>AA310*AB310</f>
        <v>0</v>
      </c>
      <c r="AD310" s="461" t="str">
        <f t="shared" si="423"/>
        <v/>
      </c>
      <c r="AE310" s="238"/>
      <c r="AF310" s="239"/>
      <c r="AG310" s="211">
        <f t="shared" ref="AG310:AG325" si="477">AE310*AF310</f>
        <v>0</v>
      </c>
      <c r="AH310" s="461" t="str">
        <f t="shared" si="424"/>
        <v/>
      </c>
      <c r="AI310" s="238"/>
      <c r="AJ310" s="239"/>
      <c r="AK310" s="211">
        <f>AI310*AJ310</f>
        <v>0</v>
      </c>
      <c r="AL310" s="461" t="str">
        <f t="shared" si="426"/>
        <v/>
      </c>
      <c r="AM310" s="238"/>
      <c r="AN310" s="239"/>
      <c r="AO310" s="211">
        <f>AM310*AN310</f>
        <v>0</v>
      </c>
      <c r="AP310" s="461" t="str">
        <f t="shared" si="428"/>
        <v/>
      </c>
      <c r="AQ310" s="238"/>
      <c r="AR310" s="239"/>
      <c r="AS310" s="211">
        <f>AQ310*AR310</f>
        <v>0</v>
      </c>
      <c r="AT310" s="240">
        <f t="shared" ref="AT310:AT325" si="478">AE310+AM310+AQ310</f>
        <v>0</v>
      </c>
      <c r="AU310" s="241">
        <f t="shared" ref="AU310:AU325" si="479">AF310+AN310+AR310</f>
        <v>0</v>
      </c>
      <c r="AV310" s="211">
        <f t="shared" ref="AV310:AV311" si="480">AG310+AO310+AS310</f>
        <v>0</v>
      </c>
      <c r="AW310" s="461" t="str">
        <f t="shared" si="430"/>
        <v/>
      </c>
      <c r="AY310" s="238"/>
      <c r="AZ310" s="239"/>
      <c r="BA310" s="211">
        <f>AY310*AZ310</f>
        <v>0</v>
      </c>
    </row>
    <row r="311" spans="1:53" ht="13" outlineLevel="2" x14ac:dyDescent="0.3">
      <c r="A311" s="209" t="s">
        <v>284</v>
      </c>
      <c r="B311" s="207">
        <v>4</v>
      </c>
      <c r="C311" s="207"/>
      <c r="D311" s="208"/>
      <c r="E311" s="210"/>
      <c r="F311" s="766" t="s">
        <v>439</v>
      </c>
      <c r="G311" s="235"/>
      <c r="H311" s="528"/>
      <c r="I311" s="237"/>
      <c r="J311" s="238"/>
      <c r="K311" s="239"/>
      <c r="L311" s="211">
        <f t="shared" ref="L311:L325" si="481">J311*K311</f>
        <v>0</v>
      </c>
      <c r="M311" s="238"/>
      <c r="N311" s="239"/>
      <c r="O311" s="422">
        <f t="shared" ref="O311:O325" si="482">M311*N311</f>
        <v>0</v>
      </c>
      <c r="P311" s="238"/>
      <c r="Q311" s="239"/>
      <c r="R311" s="422">
        <f t="shared" ref="R311:R325" si="483">P311*Q311</f>
        <v>0</v>
      </c>
      <c r="S311" s="238"/>
      <c r="T311" s="239"/>
      <c r="U311" s="422">
        <f t="shared" ref="U311:U325" si="484">S311*T311</f>
        <v>0</v>
      </c>
      <c r="V311" s="238"/>
      <c r="W311" s="239"/>
      <c r="X311" s="422">
        <f t="shared" ref="X311:X325" si="485">V311*W311</f>
        <v>0</v>
      </c>
      <c r="Y311" s="211">
        <f t="shared" ref="Y311:Y325" si="486">L311+O311+R311+U311+X311</f>
        <v>0</v>
      </c>
      <c r="Z311" s="461" t="str">
        <f t="shared" si="421"/>
        <v/>
      </c>
      <c r="AA311" s="238"/>
      <c r="AB311" s="239"/>
      <c r="AC311" s="211">
        <f t="shared" ref="AC311" si="487">AA311*AB311</f>
        <v>0</v>
      </c>
      <c r="AD311" s="461" t="str">
        <f t="shared" si="423"/>
        <v/>
      </c>
      <c r="AE311" s="238"/>
      <c r="AF311" s="239"/>
      <c r="AG311" s="211">
        <f t="shared" si="477"/>
        <v>0</v>
      </c>
      <c r="AH311" s="461" t="str">
        <f t="shared" si="424"/>
        <v/>
      </c>
      <c r="AI311" s="238"/>
      <c r="AJ311" s="239"/>
      <c r="AK311" s="211">
        <f t="shared" ref="AK311" si="488">AI311*AJ311</f>
        <v>0</v>
      </c>
      <c r="AL311" s="461" t="str">
        <f t="shared" si="426"/>
        <v/>
      </c>
      <c r="AM311" s="238"/>
      <c r="AN311" s="239"/>
      <c r="AO311" s="211">
        <f t="shared" ref="AO311" si="489">AM311*AN311</f>
        <v>0</v>
      </c>
      <c r="AP311" s="461" t="str">
        <f t="shared" si="428"/>
        <v/>
      </c>
      <c r="AQ311" s="238"/>
      <c r="AR311" s="239"/>
      <c r="AS311" s="211">
        <f t="shared" ref="AS311" si="490">AQ311*AR311</f>
        <v>0</v>
      </c>
      <c r="AT311" s="240">
        <f t="shared" si="478"/>
        <v>0</v>
      </c>
      <c r="AU311" s="241">
        <f t="shared" si="479"/>
        <v>0</v>
      </c>
      <c r="AV311" s="211">
        <f t="shared" si="480"/>
        <v>0</v>
      </c>
      <c r="AW311" s="461" t="str">
        <f t="shared" si="430"/>
        <v/>
      </c>
      <c r="AY311" s="238"/>
      <c r="AZ311" s="239"/>
      <c r="BA311" s="211">
        <f t="shared" ref="BA311:BA325" si="491">AY311*AZ311</f>
        <v>0</v>
      </c>
    </row>
    <row r="312" spans="1:53" ht="12.75" customHeight="1" outlineLevel="2" x14ac:dyDescent="0.3">
      <c r="A312" s="209" t="s">
        <v>284</v>
      </c>
      <c r="B312" s="207">
        <v>4</v>
      </c>
      <c r="C312" s="207"/>
      <c r="D312" s="208"/>
      <c r="E312" s="210"/>
      <c r="F312" s="766" t="s">
        <v>440</v>
      </c>
      <c r="G312" s="235"/>
      <c r="H312" s="528"/>
      <c r="I312" s="237"/>
      <c r="J312" s="238"/>
      <c r="K312" s="239"/>
      <c r="L312" s="211">
        <f t="shared" si="481"/>
        <v>0</v>
      </c>
      <c r="M312" s="238"/>
      <c r="N312" s="239"/>
      <c r="O312" s="422">
        <f t="shared" si="482"/>
        <v>0</v>
      </c>
      <c r="P312" s="238"/>
      <c r="Q312" s="239"/>
      <c r="R312" s="422">
        <f t="shared" si="483"/>
        <v>0</v>
      </c>
      <c r="S312" s="238"/>
      <c r="T312" s="239"/>
      <c r="U312" s="422">
        <f t="shared" si="484"/>
        <v>0</v>
      </c>
      <c r="V312" s="238"/>
      <c r="W312" s="239"/>
      <c r="X312" s="422">
        <f t="shared" si="485"/>
        <v>0</v>
      </c>
      <c r="Y312" s="211">
        <f t="shared" si="486"/>
        <v>0</v>
      </c>
      <c r="Z312" s="461" t="str">
        <f t="shared" si="421"/>
        <v/>
      </c>
      <c r="AA312" s="238"/>
      <c r="AB312" s="239"/>
      <c r="AC312" s="211">
        <f t="shared" ref="AC312" si="492">AA312*AB312</f>
        <v>0</v>
      </c>
      <c r="AD312" s="461" t="str">
        <f t="shared" si="423"/>
        <v/>
      </c>
      <c r="AE312" s="238"/>
      <c r="AF312" s="239"/>
      <c r="AG312" s="211">
        <f t="shared" si="477"/>
        <v>0</v>
      </c>
      <c r="AH312" s="461" t="str">
        <f t="shared" si="424"/>
        <v/>
      </c>
      <c r="AI312" s="238"/>
      <c r="AJ312" s="239"/>
      <c r="AK312" s="211">
        <f t="shared" ref="AK312" si="493">AI312*AJ312</f>
        <v>0</v>
      </c>
      <c r="AL312" s="461" t="str">
        <f t="shared" si="426"/>
        <v/>
      </c>
      <c r="AM312" s="238"/>
      <c r="AN312" s="239"/>
      <c r="AO312" s="211">
        <f t="shared" ref="AO312" si="494">AM312*AN312</f>
        <v>0</v>
      </c>
      <c r="AP312" s="461" t="str">
        <f t="shared" si="428"/>
        <v/>
      </c>
      <c r="AQ312" s="238"/>
      <c r="AR312" s="239"/>
      <c r="AS312" s="211">
        <f t="shared" ref="AS312" si="495">AQ312*AR312</f>
        <v>0</v>
      </c>
      <c r="AT312" s="240">
        <f t="shared" si="478"/>
        <v>0</v>
      </c>
      <c r="AU312" s="241">
        <f t="shared" si="479"/>
        <v>0</v>
      </c>
      <c r="AV312" s="211">
        <f t="shared" ref="AV312" si="496">AG312+AO312+AS312</f>
        <v>0</v>
      </c>
      <c r="AW312" s="461" t="str">
        <f t="shared" si="430"/>
        <v/>
      </c>
      <c r="AY312" s="238"/>
      <c r="AZ312" s="239"/>
      <c r="BA312" s="211">
        <f t="shared" si="491"/>
        <v>0</v>
      </c>
    </row>
    <row r="313" spans="1:53" ht="13" outlineLevel="2" x14ac:dyDescent="0.3">
      <c r="A313" s="209" t="s">
        <v>284</v>
      </c>
      <c r="B313" s="207">
        <v>4</v>
      </c>
      <c r="C313" s="207"/>
      <c r="D313" s="208"/>
      <c r="E313" s="210"/>
      <c r="F313" s="766" t="s">
        <v>441</v>
      </c>
      <c r="G313" s="235"/>
      <c r="H313" s="528"/>
      <c r="I313" s="237"/>
      <c r="J313" s="238"/>
      <c r="K313" s="239"/>
      <c r="L313" s="211">
        <f t="shared" si="481"/>
        <v>0</v>
      </c>
      <c r="M313" s="238"/>
      <c r="N313" s="239"/>
      <c r="O313" s="422">
        <f t="shared" si="482"/>
        <v>0</v>
      </c>
      <c r="P313" s="238"/>
      <c r="Q313" s="239"/>
      <c r="R313" s="422">
        <f t="shared" si="483"/>
        <v>0</v>
      </c>
      <c r="S313" s="238"/>
      <c r="T313" s="239"/>
      <c r="U313" s="422">
        <f t="shared" si="484"/>
        <v>0</v>
      </c>
      <c r="V313" s="238"/>
      <c r="W313" s="239"/>
      <c r="X313" s="422">
        <f t="shared" si="485"/>
        <v>0</v>
      </c>
      <c r="Y313" s="211">
        <f t="shared" si="486"/>
        <v>0</v>
      </c>
      <c r="Z313" s="461" t="str">
        <f t="shared" si="421"/>
        <v/>
      </c>
      <c r="AA313" s="238"/>
      <c r="AB313" s="239"/>
      <c r="AC313" s="211">
        <f t="shared" ref="AC313:AC325" si="497">AA313*AB313</f>
        <v>0</v>
      </c>
      <c r="AD313" s="461" t="str">
        <f t="shared" si="423"/>
        <v/>
      </c>
      <c r="AE313" s="238"/>
      <c r="AF313" s="239"/>
      <c r="AG313" s="211">
        <f t="shared" si="477"/>
        <v>0</v>
      </c>
      <c r="AH313" s="461" t="str">
        <f t="shared" si="424"/>
        <v/>
      </c>
      <c r="AI313" s="238"/>
      <c r="AJ313" s="239"/>
      <c r="AK313" s="211">
        <f t="shared" ref="AK313:AK325" si="498">AI313*AJ313</f>
        <v>0</v>
      </c>
      <c r="AL313" s="461" t="str">
        <f t="shared" si="426"/>
        <v/>
      </c>
      <c r="AM313" s="238"/>
      <c r="AN313" s="239"/>
      <c r="AO313" s="211">
        <f t="shared" ref="AO313:AO325" si="499">AM313*AN313</f>
        <v>0</v>
      </c>
      <c r="AP313" s="461" t="str">
        <f t="shared" si="428"/>
        <v/>
      </c>
      <c r="AQ313" s="238"/>
      <c r="AR313" s="239"/>
      <c r="AS313" s="211">
        <f t="shared" ref="AS313:AS325" si="500">AQ313*AR313</f>
        <v>0</v>
      </c>
      <c r="AT313" s="240">
        <f t="shared" si="478"/>
        <v>0</v>
      </c>
      <c r="AU313" s="241">
        <f t="shared" si="479"/>
        <v>0</v>
      </c>
      <c r="AV313" s="211">
        <f t="shared" ref="AV313:AV325" si="501">AG313+AO313+AS313</f>
        <v>0</v>
      </c>
      <c r="AW313" s="461" t="str">
        <f t="shared" si="430"/>
        <v/>
      </c>
      <c r="AY313" s="238"/>
      <c r="AZ313" s="239"/>
      <c r="BA313" s="211">
        <f t="shared" si="491"/>
        <v>0</v>
      </c>
    </row>
    <row r="314" spans="1:53" ht="13" outlineLevel="2" x14ac:dyDescent="0.3">
      <c r="A314" s="209" t="s">
        <v>284</v>
      </c>
      <c r="B314" s="207">
        <v>4</v>
      </c>
      <c r="C314" s="207"/>
      <c r="D314" s="208"/>
      <c r="E314" s="210"/>
      <c r="F314" s="766" t="s">
        <v>442</v>
      </c>
      <c r="G314" s="235"/>
      <c r="H314" s="528"/>
      <c r="I314" s="237"/>
      <c r="J314" s="238"/>
      <c r="K314" s="239"/>
      <c r="L314" s="211">
        <f t="shared" si="481"/>
        <v>0</v>
      </c>
      <c r="M314" s="238"/>
      <c r="N314" s="239"/>
      <c r="O314" s="422">
        <f t="shared" si="482"/>
        <v>0</v>
      </c>
      <c r="P314" s="238"/>
      <c r="Q314" s="239"/>
      <c r="R314" s="422">
        <f t="shared" si="483"/>
        <v>0</v>
      </c>
      <c r="S314" s="238"/>
      <c r="T314" s="239"/>
      <c r="U314" s="422">
        <f t="shared" si="484"/>
        <v>0</v>
      </c>
      <c r="V314" s="238"/>
      <c r="W314" s="239"/>
      <c r="X314" s="422">
        <f t="shared" si="485"/>
        <v>0</v>
      </c>
      <c r="Y314" s="211">
        <f t="shared" si="486"/>
        <v>0</v>
      </c>
      <c r="Z314" s="461" t="str">
        <f t="shared" si="421"/>
        <v/>
      </c>
      <c r="AA314" s="238"/>
      <c r="AB314" s="239"/>
      <c r="AC314" s="211">
        <f t="shared" si="497"/>
        <v>0</v>
      </c>
      <c r="AD314" s="461" t="str">
        <f t="shared" si="423"/>
        <v/>
      </c>
      <c r="AE314" s="238"/>
      <c r="AF314" s="239"/>
      <c r="AG314" s="211">
        <f t="shared" si="477"/>
        <v>0</v>
      </c>
      <c r="AH314" s="461" t="str">
        <f t="shared" si="424"/>
        <v/>
      </c>
      <c r="AI314" s="238"/>
      <c r="AJ314" s="239"/>
      <c r="AK314" s="211">
        <f t="shared" si="498"/>
        <v>0</v>
      </c>
      <c r="AL314" s="461" t="str">
        <f t="shared" si="426"/>
        <v/>
      </c>
      <c r="AM314" s="238"/>
      <c r="AN314" s="239"/>
      <c r="AO314" s="211">
        <f t="shared" si="499"/>
        <v>0</v>
      </c>
      <c r="AP314" s="461" t="str">
        <f t="shared" si="428"/>
        <v/>
      </c>
      <c r="AQ314" s="238"/>
      <c r="AR314" s="239"/>
      <c r="AS314" s="211">
        <f t="shared" si="500"/>
        <v>0</v>
      </c>
      <c r="AT314" s="240">
        <f t="shared" si="478"/>
        <v>0</v>
      </c>
      <c r="AU314" s="241">
        <f t="shared" si="479"/>
        <v>0</v>
      </c>
      <c r="AV314" s="211">
        <f t="shared" si="501"/>
        <v>0</v>
      </c>
      <c r="AW314" s="461" t="str">
        <f t="shared" si="430"/>
        <v/>
      </c>
      <c r="AY314" s="238"/>
      <c r="AZ314" s="239"/>
      <c r="BA314" s="211">
        <f t="shared" si="491"/>
        <v>0</v>
      </c>
    </row>
    <row r="315" spans="1:53" ht="13" outlineLevel="2" x14ac:dyDescent="0.3">
      <c r="A315" s="209" t="s">
        <v>289</v>
      </c>
      <c r="B315" s="207">
        <v>4</v>
      </c>
      <c r="C315" s="207"/>
      <c r="D315" s="208"/>
      <c r="E315" s="210"/>
      <c r="F315" s="766" t="s">
        <v>384</v>
      </c>
      <c r="G315" s="235"/>
      <c r="H315" s="528"/>
      <c r="I315" s="237"/>
      <c r="J315" s="238"/>
      <c r="K315" s="239"/>
      <c r="L315" s="211">
        <f t="shared" si="481"/>
        <v>0</v>
      </c>
      <c r="M315" s="238"/>
      <c r="N315" s="239"/>
      <c r="O315" s="422">
        <f t="shared" si="482"/>
        <v>0</v>
      </c>
      <c r="P315" s="238"/>
      <c r="Q315" s="239"/>
      <c r="R315" s="422">
        <f t="shared" si="483"/>
        <v>0</v>
      </c>
      <c r="S315" s="238"/>
      <c r="T315" s="239"/>
      <c r="U315" s="422">
        <f t="shared" si="484"/>
        <v>0</v>
      </c>
      <c r="V315" s="238"/>
      <c r="W315" s="239"/>
      <c r="X315" s="422">
        <f t="shared" si="485"/>
        <v>0</v>
      </c>
      <c r="Y315" s="211">
        <f t="shared" si="486"/>
        <v>0</v>
      </c>
      <c r="Z315" s="461" t="str">
        <f t="shared" si="421"/>
        <v/>
      </c>
      <c r="AA315" s="238"/>
      <c r="AB315" s="239"/>
      <c r="AC315" s="211">
        <f t="shared" si="497"/>
        <v>0</v>
      </c>
      <c r="AD315" s="461" t="str">
        <f t="shared" si="423"/>
        <v/>
      </c>
      <c r="AE315" s="238"/>
      <c r="AF315" s="239"/>
      <c r="AG315" s="211">
        <f t="shared" si="477"/>
        <v>0</v>
      </c>
      <c r="AH315" s="461" t="str">
        <f t="shared" si="424"/>
        <v/>
      </c>
      <c r="AI315" s="238"/>
      <c r="AJ315" s="239"/>
      <c r="AK315" s="211">
        <f t="shared" si="498"/>
        <v>0</v>
      </c>
      <c r="AL315" s="461" t="str">
        <f t="shared" si="426"/>
        <v/>
      </c>
      <c r="AM315" s="238"/>
      <c r="AN315" s="239"/>
      <c r="AO315" s="211">
        <f t="shared" si="499"/>
        <v>0</v>
      </c>
      <c r="AP315" s="461" t="str">
        <f t="shared" si="428"/>
        <v/>
      </c>
      <c r="AQ315" s="238"/>
      <c r="AR315" s="239"/>
      <c r="AS315" s="211">
        <f t="shared" si="500"/>
        <v>0</v>
      </c>
      <c r="AT315" s="240">
        <f t="shared" si="478"/>
        <v>0</v>
      </c>
      <c r="AU315" s="241">
        <f t="shared" si="479"/>
        <v>0</v>
      </c>
      <c r="AV315" s="211">
        <f t="shared" si="501"/>
        <v>0</v>
      </c>
      <c r="AW315" s="461" t="str">
        <f t="shared" si="430"/>
        <v/>
      </c>
      <c r="AY315" s="238"/>
      <c r="AZ315" s="239"/>
      <c r="BA315" s="211">
        <f t="shared" si="491"/>
        <v>0</v>
      </c>
    </row>
    <row r="316" spans="1:53" ht="13" outlineLevel="2" x14ac:dyDescent="0.3">
      <c r="A316" s="209" t="s">
        <v>289</v>
      </c>
      <c r="B316" s="207">
        <v>4</v>
      </c>
      <c r="C316" s="207"/>
      <c r="D316" s="208"/>
      <c r="E316" s="210"/>
      <c r="F316" s="766" t="s">
        <v>443</v>
      </c>
      <c r="G316" s="235"/>
      <c r="H316" s="528"/>
      <c r="I316" s="327"/>
      <c r="J316" s="238"/>
      <c r="K316" s="239"/>
      <c r="L316" s="211">
        <f t="shared" si="481"/>
        <v>0</v>
      </c>
      <c r="M316" s="238"/>
      <c r="N316" s="239"/>
      <c r="O316" s="422">
        <f t="shared" si="482"/>
        <v>0</v>
      </c>
      <c r="P316" s="238"/>
      <c r="Q316" s="239"/>
      <c r="R316" s="422">
        <f t="shared" si="483"/>
        <v>0</v>
      </c>
      <c r="S316" s="238"/>
      <c r="T316" s="239"/>
      <c r="U316" s="422">
        <f t="shared" si="484"/>
        <v>0</v>
      </c>
      <c r="V316" s="238"/>
      <c r="W316" s="239"/>
      <c r="X316" s="422">
        <f t="shared" si="485"/>
        <v>0</v>
      </c>
      <c r="Y316" s="211">
        <f t="shared" si="486"/>
        <v>0</v>
      </c>
      <c r="Z316" s="461" t="str">
        <f t="shared" si="421"/>
        <v/>
      </c>
      <c r="AA316" s="238"/>
      <c r="AB316" s="239"/>
      <c r="AC316" s="211">
        <f t="shared" si="497"/>
        <v>0</v>
      </c>
      <c r="AD316" s="461" t="str">
        <f t="shared" si="423"/>
        <v/>
      </c>
      <c r="AE316" s="238"/>
      <c r="AF316" s="239"/>
      <c r="AG316" s="211">
        <f t="shared" si="477"/>
        <v>0</v>
      </c>
      <c r="AH316" s="461" t="str">
        <f t="shared" si="424"/>
        <v/>
      </c>
      <c r="AI316" s="238"/>
      <c r="AJ316" s="239"/>
      <c r="AK316" s="211">
        <f t="shared" si="498"/>
        <v>0</v>
      </c>
      <c r="AL316" s="461" t="str">
        <f t="shared" si="426"/>
        <v/>
      </c>
      <c r="AM316" s="238"/>
      <c r="AN316" s="239"/>
      <c r="AO316" s="211">
        <f t="shared" si="499"/>
        <v>0</v>
      </c>
      <c r="AP316" s="461" t="str">
        <f t="shared" si="428"/>
        <v/>
      </c>
      <c r="AQ316" s="238"/>
      <c r="AR316" s="239"/>
      <c r="AS316" s="211">
        <f t="shared" si="500"/>
        <v>0</v>
      </c>
      <c r="AT316" s="240">
        <f t="shared" si="478"/>
        <v>0</v>
      </c>
      <c r="AU316" s="241">
        <f t="shared" si="479"/>
        <v>0</v>
      </c>
      <c r="AV316" s="211">
        <f t="shared" si="501"/>
        <v>0</v>
      </c>
      <c r="AW316" s="461" t="str">
        <f t="shared" si="430"/>
        <v/>
      </c>
      <c r="AY316" s="238"/>
      <c r="AZ316" s="239"/>
      <c r="BA316" s="211">
        <f t="shared" si="491"/>
        <v>0</v>
      </c>
    </row>
    <row r="317" spans="1:53" ht="13" outlineLevel="2" x14ac:dyDescent="0.3">
      <c r="A317" s="209" t="s">
        <v>289</v>
      </c>
      <c r="B317" s="207">
        <v>4</v>
      </c>
      <c r="C317" s="207"/>
      <c r="D317" s="208"/>
      <c r="E317" s="210"/>
      <c r="F317" s="766" t="s">
        <v>444</v>
      </c>
      <c r="G317" s="235"/>
      <c r="H317" s="528"/>
      <c r="I317" s="237"/>
      <c r="J317" s="238"/>
      <c r="K317" s="239"/>
      <c r="L317" s="211">
        <f t="shared" si="481"/>
        <v>0</v>
      </c>
      <c r="M317" s="238"/>
      <c r="N317" s="239"/>
      <c r="O317" s="422">
        <f t="shared" si="482"/>
        <v>0</v>
      </c>
      <c r="P317" s="238"/>
      <c r="Q317" s="239"/>
      <c r="R317" s="422">
        <f t="shared" si="483"/>
        <v>0</v>
      </c>
      <c r="S317" s="238"/>
      <c r="T317" s="239"/>
      <c r="U317" s="422">
        <f t="shared" si="484"/>
        <v>0</v>
      </c>
      <c r="V317" s="238"/>
      <c r="W317" s="239"/>
      <c r="X317" s="422">
        <f t="shared" si="485"/>
        <v>0</v>
      </c>
      <c r="Y317" s="211">
        <f t="shared" si="486"/>
        <v>0</v>
      </c>
      <c r="Z317" s="461" t="str">
        <f t="shared" si="421"/>
        <v/>
      </c>
      <c r="AA317" s="238"/>
      <c r="AB317" s="239"/>
      <c r="AC317" s="211">
        <f t="shared" si="497"/>
        <v>0</v>
      </c>
      <c r="AD317" s="461" t="str">
        <f t="shared" si="423"/>
        <v/>
      </c>
      <c r="AE317" s="238"/>
      <c r="AF317" s="239"/>
      <c r="AG317" s="211">
        <f t="shared" si="477"/>
        <v>0</v>
      </c>
      <c r="AH317" s="461" t="str">
        <f t="shared" si="424"/>
        <v/>
      </c>
      <c r="AI317" s="238"/>
      <c r="AJ317" s="239"/>
      <c r="AK317" s="211">
        <f t="shared" si="498"/>
        <v>0</v>
      </c>
      <c r="AL317" s="461" t="str">
        <f t="shared" si="426"/>
        <v/>
      </c>
      <c r="AM317" s="238"/>
      <c r="AN317" s="239"/>
      <c r="AO317" s="211">
        <f t="shared" si="499"/>
        <v>0</v>
      </c>
      <c r="AP317" s="461" t="str">
        <f t="shared" si="428"/>
        <v/>
      </c>
      <c r="AQ317" s="238"/>
      <c r="AR317" s="239"/>
      <c r="AS317" s="211">
        <f t="shared" si="500"/>
        <v>0</v>
      </c>
      <c r="AT317" s="240">
        <f t="shared" si="478"/>
        <v>0</v>
      </c>
      <c r="AU317" s="241">
        <f t="shared" si="479"/>
        <v>0</v>
      </c>
      <c r="AV317" s="211">
        <f t="shared" si="501"/>
        <v>0</v>
      </c>
      <c r="AW317" s="461" t="str">
        <f t="shared" si="430"/>
        <v/>
      </c>
      <c r="AY317" s="238"/>
      <c r="AZ317" s="239"/>
      <c r="BA317" s="211">
        <f t="shared" si="491"/>
        <v>0</v>
      </c>
    </row>
    <row r="318" spans="1:53" ht="13" outlineLevel="2" x14ac:dyDescent="0.3">
      <c r="A318" s="209" t="s">
        <v>289</v>
      </c>
      <c r="B318" s="207">
        <v>4</v>
      </c>
      <c r="C318" s="207"/>
      <c r="D318" s="208"/>
      <c r="E318" s="210"/>
      <c r="F318" s="235" t="s">
        <v>445</v>
      </c>
      <c r="G318" s="235"/>
      <c r="H318" s="528"/>
      <c r="I318" s="237"/>
      <c r="J318" s="238"/>
      <c r="K318" s="239"/>
      <c r="L318" s="211">
        <f t="shared" si="481"/>
        <v>0</v>
      </c>
      <c r="M318" s="238"/>
      <c r="N318" s="239"/>
      <c r="O318" s="422">
        <f t="shared" si="482"/>
        <v>0</v>
      </c>
      <c r="P318" s="238"/>
      <c r="Q318" s="239"/>
      <c r="R318" s="422">
        <f t="shared" si="483"/>
        <v>0</v>
      </c>
      <c r="S318" s="238"/>
      <c r="T318" s="239"/>
      <c r="U318" s="422">
        <f t="shared" si="484"/>
        <v>0</v>
      </c>
      <c r="V318" s="238"/>
      <c r="W318" s="239"/>
      <c r="X318" s="422">
        <f t="shared" si="485"/>
        <v>0</v>
      </c>
      <c r="Y318" s="211">
        <f t="shared" si="486"/>
        <v>0</v>
      </c>
      <c r="Z318" s="461" t="str">
        <f t="shared" si="421"/>
        <v/>
      </c>
      <c r="AA318" s="238"/>
      <c r="AB318" s="239"/>
      <c r="AC318" s="211">
        <f t="shared" si="497"/>
        <v>0</v>
      </c>
      <c r="AD318" s="461" t="str">
        <f t="shared" si="423"/>
        <v/>
      </c>
      <c r="AE318" s="238"/>
      <c r="AF318" s="239"/>
      <c r="AG318" s="211">
        <f t="shared" si="477"/>
        <v>0</v>
      </c>
      <c r="AH318" s="461" t="str">
        <f t="shared" si="424"/>
        <v/>
      </c>
      <c r="AI318" s="238"/>
      <c r="AJ318" s="239"/>
      <c r="AK318" s="211">
        <f t="shared" si="498"/>
        <v>0</v>
      </c>
      <c r="AL318" s="461" t="str">
        <f t="shared" si="426"/>
        <v/>
      </c>
      <c r="AM318" s="238"/>
      <c r="AN318" s="239"/>
      <c r="AO318" s="211">
        <f t="shared" si="499"/>
        <v>0</v>
      </c>
      <c r="AP318" s="461" t="str">
        <f t="shared" si="428"/>
        <v/>
      </c>
      <c r="AQ318" s="238"/>
      <c r="AR318" s="239"/>
      <c r="AS318" s="211">
        <f t="shared" si="500"/>
        <v>0</v>
      </c>
      <c r="AT318" s="240">
        <f t="shared" si="478"/>
        <v>0</v>
      </c>
      <c r="AU318" s="241">
        <f t="shared" si="479"/>
        <v>0</v>
      </c>
      <c r="AV318" s="211">
        <f t="shared" si="501"/>
        <v>0</v>
      </c>
      <c r="AW318" s="461" t="str">
        <f t="shared" si="430"/>
        <v/>
      </c>
      <c r="AY318" s="238"/>
      <c r="AZ318" s="239"/>
      <c r="BA318" s="211">
        <f t="shared" si="491"/>
        <v>0</v>
      </c>
    </row>
    <row r="319" spans="1:53" ht="13" outlineLevel="2" x14ac:dyDescent="0.3">
      <c r="A319" s="209" t="s">
        <v>289</v>
      </c>
      <c r="B319" s="207">
        <v>4</v>
      </c>
      <c r="C319" s="207"/>
      <c r="D319" s="208"/>
      <c r="E319" s="210"/>
      <c r="F319" s="235" t="s">
        <v>445</v>
      </c>
      <c r="G319" s="235"/>
      <c r="H319" s="528"/>
      <c r="I319" s="237"/>
      <c r="J319" s="238"/>
      <c r="K319" s="239"/>
      <c r="L319" s="211">
        <f t="shared" si="481"/>
        <v>0</v>
      </c>
      <c r="M319" s="238"/>
      <c r="N319" s="239"/>
      <c r="O319" s="422">
        <f t="shared" si="482"/>
        <v>0</v>
      </c>
      <c r="P319" s="238"/>
      <c r="Q319" s="239"/>
      <c r="R319" s="422">
        <f t="shared" si="483"/>
        <v>0</v>
      </c>
      <c r="S319" s="238"/>
      <c r="T319" s="239"/>
      <c r="U319" s="422">
        <f t="shared" si="484"/>
        <v>0</v>
      </c>
      <c r="V319" s="238"/>
      <c r="W319" s="239"/>
      <c r="X319" s="422">
        <f t="shared" si="485"/>
        <v>0</v>
      </c>
      <c r="Y319" s="211">
        <f t="shared" si="486"/>
        <v>0</v>
      </c>
      <c r="Z319" s="461" t="str">
        <f t="shared" si="421"/>
        <v/>
      </c>
      <c r="AA319" s="238"/>
      <c r="AB319" s="239"/>
      <c r="AC319" s="211">
        <f t="shared" si="497"/>
        <v>0</v>
      </c>
      <c r="AD319" s="461" t="str">
        <f t="shared" si="423"/>
        <v/>
      </c>
      <c r="AE319" s="238"/>
      <c r="AF319" s="239"/>
      <c r="AG319" s="211">
        <f t="shared" si="477"/>
        <v>0</v>
      </c>
      <c r="AH319" s="461" t="str">
        <f t="shared" si="424"/>
        <v/>
      </c>
      <c r="AI319" s="238"/>
      <c r="AJ319" s="239"/>
      <c r="AK319" s="211">
        <f t="shared" si="498"/>
        <v>0</v>
      </c>
      <c r="AL319" s="461" t="str">
        <f t="shared" si="426"/>
        <v/>
      </c>
      <c r="AM319" s="238"/>
      <c r="AN319" s="239"/>
      <c r="AO319" s="211">
        <f t="shared" si="499"/>
        <v>0</v>
      </c>
      <c r="AP319" s="461" t="str">
        <f t="shared" si="428"/>
        <v/>
      </c>
      <c r="AQ319" s="238"/>
      <c r="AR319" s="239"/>
      <c r="AS319" s="211">
        <f t="shared" si="500"/>
        <v>0</v>
      </c>
      <c r="AT319" s="240">
        <f t="shared" si="478"/>
        <v>0</v>
      </c>
      <c r="AU319" s="241">
        <f t="shared" si="479"/>
        <v>0</v>
      </c>
      <c r="AV319" s="211">
        <f t="shared" si="501"/>
        <v>0</v>
      </c>
      <c r="AW319" s="461" t="str">
        <f t="shared" si="430"/>
        <v/>
      </c>
      <c r="AY319" s="238"/>
      <c r="AZ319" s="239"/>
      <c r="BA319" s="211">
        <f t="shared" si="491"/>
        <v>0</v>
      </c>
    </row>
    <row r="320" spans="1:53" ht="13" outlineLevel="2" x14ac:dyDescent="0.3">
      <c r="A320" s="209" t="s">
        <v>289</v>
      </c>
      <c r="B320" s="207">
        <v>4</v>
      </c>
      <c r="C320" s="207"/>
      <c r="D320" s="208"/>
      <c r="E320" s="210"/>
      <c r="F320" s="235" t="s">
        <v>445</v>
      </c>
      <c r="G320" s="235"/>
      <c r="H320" s="528"/>
      <c r="I320" s="237"/>
      <c r="J320" s="238"/>
      <c r="K320" s="239"/>
      <c r="L320" s="211">
        <f t="shared" si="481"/>
        <v>0</v>
      </c>
      <c r="M320" s="238"/>
      <c r="N320" s="239"/>
      <c r="O320" s="422">
        <f t="shared" si="482"/>
        <v>0</v>
      </c>
      <c r="P320" s="238"/>
      <c r="Q320" s="239"/>
      <c r="R320" s="422">
        <f t="shared" si="483"/>
        <v>0</v>
      </c>
      <c r="S320" s="238"/>
      <c r="T320" s="239"/>
      <c r="U320" s="422">
        <f t="shared" si="484"/>
        <v>0</v>
      </c>
      <c r="V320" s="238"/>
      <c r="W320" s="239"/>
      <c r="X320" s="422">
        <f t="shared" si="485"/>
        <v>0</v>
      </c>
      <c r="Y320" s="211">
        <f t="shared" si="486"/>
        <v>0</v>
      </c>
      <c r="Z320" s="461" t="str">
        <f t="shared" si="421"/>
        <v/>
      </c>
      <c r="AA320" s="238"/>
      <c r="AB320" s="239"/>
      <c r="AC320" s="211">
        <f t="shared" si="497"/>
        <v>0</v>
      </c>
      <c r="AD320" s="461" t="str">
        <f t="shared" si="423"/>
        <v/>
      </c>
      <c r="AE320" s="238"/>
      <c r="AF320" s="239"/>
      <c r="AG320" s="211">
        <f t="shared" si="477"/>
        <v>0</v>
      </c>
      <c r="AH320" s="461" t="str">
        <f t="shared" si="424"/>
        <v/>
      </c>
      <c r="AI320" s="238"/>
      <c r="AJ320" s="239"/>
      <c r="AK320" s="211">
        <f t="shared" si="498"/>
        <v>0</v>
      </c>
      <c r="AL320" s="461" t="str">
        <f t="shared" si="426"/>
        <v/>
      </c>
      <c r="AM320" s="238"/>
      <c r="AN320" s="239"/>
      <c r="AO320" s="211">
        <f t="shared" si="499"/>
        <v>0</v>
      </c>
      <c r="AP320" s="461" t="str">
        <f t="shared" si="428"/>
        <v/>
      </c>
      <c r="AQ320" s="238"/>
      <c r="AR320" s="239"/>
      <c r="AS320" s="211">
        <f t="shared" si="500"/>
        <v>0</v>
      </c>
      <c r="AT320" s="240">
        <f t="shared" si="478"/>
        <v>0</v>
      </c>
      <c r="AU320" s="241">
        <f t="shared" si="479"/>
        <v>0</v>
      </c>
      <c r="AV320" s="211">
        <f t="shared" si="501"/>
        <v>0</v>
      </c>
      <c r="AW320" s="461" t="str">
        <f t="shared" si="430"/>
        <v/>
      </c>
      <c r="AY320" s="238"/>
      <c r="AZ320" s="239"/>
      <c r="BA320" s="211">
        <f t="shared" si="491"/>
        <v>0</v>
      </c>
    </row>
    <row r="321" spans="1:53" ht="13" outlineLevel="2" x14ac:dyDescent="0.3">
      <c r="A321" s="209" t="s">
        <v>289</v>
      </c>
      <c r="B321" s="207">
        <v>4</v>
      </c>
      <c r="C321" s="207"/>
      <c r="D321" s="208"/>
      <c r="E321" s="210"/>
      <c r="F321" s="235" t="s">
        <v>445</v>
      </c>
      <c r="G321" s="235"/>
      <c r="H321" s="528"/>
      <c r="I321" s="237"/>
      <c r="J321" s="238"/>
      <c r="K321" s="239"/>
      <c r="L321" s="211">
        <f t="shared" si="481"/>
        <v>0</v>
      </c>
      <c r="M321" s="238"/>
      <c r="N321" s="239"/>
      <c r="O321" s="422">
        <f t="shared" si="482"/>
        <v>0</v>
      </c>
      <c r="P321" s="238"/>
      <c r="Q321" s="239"/>
      <c r="R321" s="422">
        <f t="shared" si="483"/>
        <v>0</v>
      </c>
      <c r="S321" s="238"/>
      <c r="T321" s="239"/>
      <c r="U321" s="422">
        <f t="shared" si="484"/>
        <v>0</v>
      </c>
      <c r="V321" s="238"/>
      <c r="W321" s="239"/>
      <c r="X321" s="422">
        <f t="shared" si="485"/>
        <v>0</v>
      </c>
      <c r="Y321" s="211">
        <f t="shared" si="486"/>
        <v>0</v>
      </c>
      <c r="Z321" s="461" t="str">
        <f t="shared" si="421"/>
        <v/>
      </c>
      <c r="AA321" s="238"/>
      <c r="AB321" s="239"/>
      <c r="AC321" s="211">
        <f t="shared" si="497"/>
        <v>0</v>
      </c>
      <c r="AD321" s="461" t="str">
        <f t="shared" si="423"/>
        <v/>
      </c>
      <c r="AE321" s="238"/>
      <c r="AF321" s="239"/>
      <c r="AG321" s="211">
        <f t="shared" si="477"/>
        <v>0</v>
      </c>
      <c r="AH321" s="461" t="str">
        <f t="shared" si="424"/>
        <v/>
      </c>
      <c r="AI321" s="238"/>
      <c r="AJ321" s="239"/>
      <c r="AK321" s="211">
        <f t="shared" si="498"/>
        <v>0</v>
      </c>
      <c r="AL321" s="461" t="str">
        <f t="shared" si="426"/>
        <v/>
      </c>
      <c r="AM321" s="238"/>
      <c r="AN321" s="239"/>
      <c r="AO321" s="211">
        <f t="shared" si="499"/>
        <v>0</v>
      </c>
      <c r="AP321" s="461" t="str">
        <f t="shared" si="428"/>
        <v/>
      </c>
      <c r="AQ321" s="238"/>
      <c r="AR321" s="239"/>
      <c r="AS321" s="211">
        <f t="shared" si="500"/>
        <v>0</v>
      </c>
      <c r="AT321" s="240">
        <f t="shared" si="478"/>
        <v>0</v>
      </c>
      <c r="AU321" s="241">
        <f t="shared" si="479"/>
        <v>0</v>
      </c>
      <c r="AV321" s="211">
        <f t="shared" si="501"/>
        <v>0</v>
      </c>
      <c r="AW321" s="461" t="str">
        <f t="shared" si="430"/>
        <v/>
      </c>
      <c r="AY321" s="238"/>
      <c r="AZ321" s="239"/>
      <c r="BA321" s="211">
        <f t="shared" si="491"/>
        <v>0</v>
      </c>
    </row>
    <row r="322" spans="1:53" ht="13" outlineLevel="2" x14ac:dyDescent="0.3">
      <c r="A322" s="209" t="s">
        <v>289</v>
      </c>
      <c r="B322" s="207">
        <v>4</v>
      </c>
      <c r="C322" s="207"/>
      <c r="D322" s="208"/>
      <c r="E322" s="210"/>
      <c r="F322" s="235" t="s">
        <v>445</v>
      </c>
      <c r="G322" s="235"/>
      <c r="H322" s="528"/>
      <c r="I322" s="237"/>
      <c r="J322" s="238"/>
      <c r="K322" s="239"/>
      <c r="L322" s="211">
        <f t="shared" si="481"/>
        <v>0</v>
      </c>
      <c r="M322" s="238"/>
      <c r="N322" s="239"/>
      <c r="O322" s="422">
        <f t="shared" si="482"/>
        <v>0</v>
      </c>
      <c r="P322" s="238"/>
      <c r="Q322" s="239"/>
      <c r="R322" s="422">
        <f t="shared" si="483"/>
        <v>0</v>
      </c>
      <c r="S322" s="238"/>
      <c r="T322" s="239"/>
      <c r="U322" s="422">
        <f t="shared" si="484"/>
        <v>0</v>
      </c>
      <c r="V322" s="238"/>
      <c r="W322" s="239"/>
      <c r="X322" s="422">
        <f t="shared" si="485"/>
        <v>0</v>
      </c>
      <c r="Y322" s="211">
        <f t="shared" si="486"/>
        <v>0</v>
      </c>
      <c r="Z322" s="461" t="str">
        <f t="shared" si="421"/>
        <v/>
      </c>
      <c r="AA322" s="238"/>
      <c r="AB322" s="239"/>
      <c r="AC322" s="211">
        <f t="shared" si="497"/>
        <v>0</v>
      </c>
      <c r="AD322" s="461" t="str">
        <f t="shared" si="423"/>
        <v/>
      </c>
      <c r="AE322" s="238"/>
      <c r="AF322" s="239"/>
      <c r="AG322" s="211">
        <f t="shared" si="477"/>
        <v>0</v>
      </c>
      <c r="AH322" s="461" t="str">
        <f t="shared" si="424"/>
        <v/>
      </c>
      <c r="AI322" s="238"/>
      <c r="AJ322" s="239"/>
      <c r="AK322" s="211">
        <f t="shared" si="498"/>
        <v>0</v>
      </c>
      <c r="AL322" s="461" t="str">
        <f t="shared" si="426"/>
        <v/>
      </c>
      <c r="AM322" s="238"/>
      <c r="AN322" s="239"/>
      <c r="AO322" s="211">
        <f t="shared" si="499"/>
        <v>0</v>
      </c>
      <c r="AP322" s="461" t="str">
        <f t="shared" si="428"/>
        <v/>
      </c>
      <c r="AQ322" s="238"/>
      <c r="AR322" s="239"/>
      <c r="AS322" s="211">
        <f t="shared" si="500"/>
        <v>0</v>
      </c>
      <c r="AT322" s="240">
        <f t="shared" si="478"/>
        <v>0</v>
      </c>
      <c r="AU322" s="241">
        <f t="shared" si="479"/>
        <v>0</v>
      </c>
      <c r="AV322" s="211">
        <f t="shared" si="501"/>
        <v>0</v>
      </c>
      <c r="AW322" s="461" t="str">
        <f t="shared" si="430"/>
        <v/>
      </c>
      <c r="AY322" s="238"/>
      <c r="AZ322" s="239"/>
      <c r="BA322" s="211">
        <f t="shared" si="491"/>
        <v>0</v>
      </c>
    </row>
    <row r="323" spans="1:53" ht="13" outlineLevel="2" x14ac:dyDescent="0.3">
      <c r="A323" s="209" t="s">
        <v>289</v>
      </c>
      <c r="B323" s="207">
        <v>4</v>
      </c>
      <c r="C323" s="207"/>
      <c r="D323" s="208"/>
      <c r="E323" s="210"/>
      <c r="F323" s="235" t="s">
        <v>445</v>
      </c>
      <c r="G323" s="235"/>
      <c r="H323" s="528"/>
      <c r="I323" s="237"/>
      <c r="J323" s="238"/>
      <c r="K323" s="239"/>
      <c r="L323" s="211">
        <f t="shared" si="481"/>
        <v>0</v>
      </c>
      <c r="M323" s="238"/>
      <c r="N323" s="239"/>
      <c r="O323" s="422">
        <f t="shared" si="482"/>
        <v>0</v>
      </c>
      <c r="P323" s="238"/>
      <c r="Q323" s="239"/>
      <c r="R323" s="422">
        <f t="shared" si="483"/>
        <v>0</v>
      </c>
      <c r="S323" s="238"/>
      <c r="T323" s="239"/>
      <c r="U323" s="422">
        <f t="shared" si="484"/>
        <v>0</v>
      </c>
      <c r="V323" s="238"/>
      <c r="W323" s="239"/>
      <c r="X323" s="422">
        <f t="shared" si="485"/>
        <v>0</v>
      </c>
      <c r="Y323" s="211">
        <f t="shared" si="486"/>
        <v>0</v>
      </c>
      <c r="Z323" s="461" t="str">
        <f t="shared" si="421"/>
        <v/>
      </c>
      <c r="AA323" s="238"/>
      <c r="AB323" s="239"/>
      <c r="AC323" s="211">
        <f t="shared" si="497"/>
        <v>0</v>
      </c>
      <c r="AD323" s="461" t="str">
        <f t="shared" si="423"/>
        <v/>
      </c>
      <c r="AE323" s="238"/>
      <c r="AF323" s="239"/>
      <c r="AG323" s="211">
        <f t="shared" si="477"/>
        <v>0</v>
      </c>
      <c r="AH323" s="461" t="str">
        <f t="shared" si="424"/>
        <v/>
      </c>
      <c r="AI323" s="238"/>
      <c r="AJ323" s="239"/>
      <c r="AK323" s="211">
        <f t="shared" si="498"/>
        <v>0</v>
      </c>
      <c r="AL323" s="461" t="str">
        <f t="shared" si="426"/>
        <v/>
      </c>
      <c r="AM323" s="238"/>
      <c r="AN323" s="239"/>
      <c r="AO323" s="211">
        <f t="shared" si="499"/>
        <v>0</v>
      </c>
      <c r="AP323" s="461" t="str">
        <f t="shared" si="428"/>
        <v/>
      </c>
      <c r="AQ323" s="238"/>
      <c r="AR323" s="239"/>
      <c r="AS323" s="211">
        <f t="shared" si="500"/>
        <v>0</v>
      </c>
      <c r="AT323" s="240">
        <f t="shared" si="478"/>
        <v>0</v>
      </c>
      <c r="AU323" s="241">
        <f t="shared" si="479"/>
        <v>0</v>
      </c>
      <c r="AV323" s="211">
        <f t="shared" si="501"/>
        <v>0</v>
      </c>
      <c r="AW323" s="461" t="str">
        <f t="shared" si="430"/>
        <v/>
      </c>
      <c r="AY323" s="238"/>
      <c r="AZ323" s="239"/>
      <c r="BA323" s="211">
        <f t="shared" si="491"/>
        <v>0</v>
      </c>
    </row>
    <row r="324" spans="1:53" ht="13" outlineLevel="2" x14ac:dyDescent="0.3">
      <c r="A324" s="209" t="s">
        <v>289</v>
      </c>
      <c r="B324" s="207">
        <v>4</v>
      </c>
      <c r="C324" s="207"/>
      <c r="D324" s="208"/>
      <c r="E324" s="210"/>
      <c r="F324" s="235" t="s">
        <v>445</v>
      </c>
      <c r="G324" s="235"/>
      <c r="H324" s="528"/>
      <c r="I324" s="237"/>
      <c r="J324" s="238"/>
      <c r="K324" s="239"/>
      <c r="L324" s="211">
        <f t="shared" si="481"/>
        <v>0</v>
      </c>
      <c r="M324" s="238"/>
      <c r="N324" s="239"/>
      <c r="O324" s="422">
        <f t="shared" si="482"/>
        <v>0</v>
      </c>
      <c r="P324" s="238"/>
      <c r="Q324" s="239"/>
      <c r="R324" s="422">
        <f t="shared" si="483"/>
        <v>0</v>
      </c>
      <c r="S324" s="238"/>
      <c r="T324" s="239"/>
      <c r="U324" s="422">
        <f t="shared" si="484"/>
        <v>0</v>
      </c>
      <c r="V324" s="238"/>
      <c r="W324" s="239"/>
      <c r="X324" s="422">
        <f t="shared" si="485"/>
        <v>0</v>
      </c>
      <c r="Y324" s="211">
        <f t="shared" si="486"/>
        <v>0</v>
      </c>
      <c r="Z324" s="461" t="str">
        <f t="shared" si="421"/>
        <v/>
      </c>
      <c r="AA324" s="238"/>
      <c r="AB324" s="239"/>
      <c r="AC324" s="211">
        <f t="shared" si="497"/>
        <v>0</v>
      </c>
      <c r="AD324" s="461" t="str">
        <f t="shared" si="423"/>
        <v/>
      </c>
      <c r="AE324" s="238"/>
      <c r="AF324" s="239"/>
      <c r="AG324" s="211">
        <f t="shared" si="477"/>
        <v>0</v>
      </c>
      <c r="AH324" s="461" t="str">
        <f t="shared" si="424"/>
        <v/>
      </c>
      <c r="AI324" s="238"/>
      <c r="AJ324" s="239"/>
      <c r="AK324" s="211">
        <f t="shared" si="498"/>
        <v>0</v>
      </c>
      <c r="AL324" s="461" t="str">
        <f t="shared" si="426"/>
        <v/>
      </c>
      <c r="AM324" s="238"/>
      <c r="AN324" s="239"/>
      <c r="AO324" s="211">
        <f t="shared" si="499"/>
        <v>0</v>
      </c>
      <c r="AP324" s="461" t="str">
        <f t="shared" si="428"/>
        <v/>
      </c>
      <c r="AQ324" s="238"/>
      <c r="AR324" s="239"/>
      <c r="AS324" s="211">
        <f t="shared" si="500"/>
        <v>0</v>
      </c>
      <c r="AT324" s="240">
        <f t="shared" si="478"/>
        <v>0</v>
      </c>
      <c r="AU324" s="241">
        <f t="shared" si="479"/>
        <v>0</v>
      </c>
      <c r="AV324" s="211">
        <f t="shared" si="501"/>
        <v>0</v>
      </c>
      <c r="AW324" s="461" t="str">
        <f t="shared" si="430"/>
        <v/>
      </c>
      <c r="AY324" s="238"/>
      <c r="AZ324" s="239"/>
      <c r="BA324" s="211">
        <f t="shared" si="491"/>
        <v>0</v>
      </c>
    </row>
    <row r="325" spans="1:53" ht="13" outlineLevel="2" x14ac:dyDescent="0.3">
      <c r="A325" s="209" t="s">
        <v>289</v>
      </c>
      <c r="B325" s="207">
        <v>4</v>
      </c>
      <c r="C325" s="207"/>
      <c r="D325" s="208"/>
      <c r="E325" s="210"/>
      <c r="F325" s="235" t="s">
        <v>445</v>
      </c>
      <c r="G325" s="235"/>
      <c r="H325" s="528"/>
      <c r="I325" s="237"/>
      <c r="J325" s="238"/>
      <c r="K325" s="239"/>
      <c r="L325" s="211">
        <f t="shared" si="481"/>
        <v>0</v>
      </c>
      <c r="M325" s="238"/>
      <c r="N325" s="239"/>
      <c r="O325" s="422">
        <f t="shared" si="482"/>
        <v>0</v>
      </c>
      <c r="P325" s="238"/>
      <c r="Q325" s="239"/>
      <c r="R325" s="422">
        <f t="shared" si="483"/>
        <v>0</v>
      </c>
      <c r="S325" s="238"/>
      <c r="T325" s="239"/>
      <c r="U325" s="422">
        <f t="shared" si="484"/>
        <v>0</v>
      </c>
      <c r="V325" s="238"/>
      <c r="W325" s="239"/>
      <c r="X325" s="422">
        <f t="shared" si="485"/>
        <v>0</v>
      </c>
      <c r="Y325" s="211">
        <f t="shared" si="486"/>
        <v>0</v>
      </c>
      <c r="Z325" s="461" t="str">
        <f t="shared" si="421"/>
        <v/>
      </c>
      <c r="AA325" s="238"/>
      <c r="AB325" s="239"/>
      <c r="AC325" s="211">
        <f t="shared" si="497"/>
        <v>0</v>
      </c>
      <c r="AD325" s="461" t="str">
        <f t="shared" si="423"/>
        <v/>
      </c>
      <c r="AE325" s="238"/>
      <c r="AF325" s="239"/>
      <c r="AG325" s="211">
        <f t="shared" si="477"/>
        <v>0</v>
      </c>
      <c r="AH325" s="461" t="str">
        <f t="shared" si="424"/>
        <v/>
      </c>
      <c r="AI325" s="238"/>
      <c r="AJ325" s="239"/>
      <c r="AK325" s="211">
        <f t="shared" si="498"/>
        <v>0</v>
      </c>
      <c r="AL325" s="461" t="str">
        <f t="shared" si="426"/>
        <v/>
      </c>
      <c r="AM325" s="238"/>
      <c r="AN325" s="239"/>
      <c r="AO325" s="211">
        <f t="shared" si="499"/>
        <v>0</v>
      </c>
      <c r="AP325" s="461" t="str">
        <f t="shared" si="428"/>
        <v/>
      </c>
      <c r="AQ325" s="238"/>
      <c r="AR325" s="239"/>
      <c r="AS325" s="211">
        <f t="shared" si="500"/>
        <v>0</v>
      </c>
      <c r="AT325" s="240">
        <f t="shared" si="478"/>
        <v>0</v>
      </c>
      <c r="AU325" s="241">
        <f t="shared" si="479"/>
        <v>0</v>
      </c>
      <c r="AV325" s="211">
        <f t="shared" si="501"/>
        <v>0</v>
      </c>
      <c r="AW325" s="461" t="str">
        <f t="shared" si="430"/>
        <v/>
      </c>
      <c r="AY325" s="238"/>
      <c r="AZ325" s="239"/>
      <c r="BA325" s="211">
        <f t="shared" si="491"/>
        <v>0</v>
      </c>
    </row>
    <row r="326" spans="1:53" ht="13" outlineLevel="1" x14ac:dyDescent="0.3">
      <c r="A326" s="212"/>
      <c r="B326" s="213">
        <v>4</v>
      </c>
      <c r="C326" s="213"/>
      <c r="D326" s="214"/>
      <c r="E326" s="215" t="s">
        <v>446</v>
      </c>
      <c r="F326" s="216" t="str">
        <f>F309</f>
        <v>Activity 4.1 Add activity</v>
      </c>
      <c r="G326" s="222"/>
      <c r="H326" s="222"/>
      <c r="I326" s="217"/>
      <c r="J326" s="218">
        <f t="shared" ref="J326:Y326" si="502">SUM(J310:J325)</f>
        <v>0</v>
      </c>
      <c r="K326" s="218">
        <f t="shared" si="502"/>
        <v>0</v>
      </c>
      <c r="L326" s="218">
        <f t="shared" si="502"/>
        <v>0</v>
      </c>
      <c r="M326" s="218">
        <f t="shared" si="502"/>
        <v>0</v>
      </c>
      <c r="N326" s="218">
        <f t="shared" si="502"/>
        <v>0</v>
      </c>
      <c r="O326" s="218">
        <f t="shared" si="502"/>
        <v>0</v>
      </c>
      <c r="P326" s="218">
        <f t="shared" si="502"/>
        <v>0</v>
      </c>
      <c r="Q326" s="218">
        <f t="shared" si="502"/>
        <v>0</v>
      </c>
      <c r="R326" s="218">
        <f t="shared" si="502"/>
        <v>0</v>
      </c>
      <c r="S326" s="218">
        <f t="shared" si="502"/>
        <v>0</v>
      </c>
      <c r="T326" s="218">
        <f t="shared" si="502"/>
        <v>0</v>
      </c>
      <c r="U326" s="218">
        <f t="shared" si="502"/>
        <v>0</v>
      </c>
      <c r="V326" s="218">
        <f t="shared" si="502"/>
        <v>0</v>
      </c>
      <c r="W326" s="218">
        <f t="shared" si="502"/>
        <v>0</v>
      </c>
      <c r="X326" s="218">
        <f t="shared" si="502"/>
        <v>0</v>
      </c>
      <c r="Y326" s="218">
        <f t="shared" si="502"/>
        <v>0</v>
      </c>
      <c r="Z326" s="461" t="str">
        <f t="shared" si="421"/>
        <v/>
      </c>
      <c r="AA326" s="220">
        <f t="shared" ref="AA326:AV326" si="503">SUM(AA310:AA325)</f>
        <v>0</v>
      </c>
      <c r="AB326" s="221">
        <f t="shared" si="503"/>
        <v>0</v>
      </c>
      <c r="AC326" s="219">
        <f t="shared" si="503"/>
        <v>0</v>
      </c>
      <c r="AD326" s="461" t="str">
        <f t="shared" si="423"/>
        <v/>
      </c>
      <c r="AE326" s="220">
        <f t="shared" si="503"/>
        <v>0</v>
      </c>
      <c r="AF326" s="221">
        <f t="shared" si="503"/>
        <v>0</v>
      </c>
      <c r="AG326" s="219">
        <f t="shared" si="503"/>
        <v>0</v>
      </c>
      <c r="AH326" s="461" t="str">
        <f t="shared" si="424"/>
        <v/>
      </c>
      <c r="AI326" s="220">
        <f t="shared" si="503"/>
        <v>0</v>
      </c>
      <c r="AJ326" s="221">
        <f t="shared" si="503"/>
        <v>0</v>
      </c>
      <c r="AK326" s="219">
        <f t="shared" si="503"/>
        <v>0</v>
      </c>
      <c r="AL326" s="461" t="str">
        <f t="shared" si="426"/>
        <v/>
      </c>
      <c r="AM326" s="220">
        <f t="shared" si="503"/>
        <v>0</v>
      </c>
      <c r="AN326" s="221">
        <f t="shared" si="503"/>
        <v>0</v>
      </c>
      <c r="AO326" s="219">
        <f t="shared" si="503"/>
        <v>0</v>
      </c>
      <c r="AP326" s="461" t="str">
        <f t="shared" si="428"/>
        <v/>
      </c>
      <c r="AQ326" s="220">
        <f t="shared" si="503"/>
        <v>0</v>
      </c>
      <c r="AR326" s="221">
        <f t="shared" si="503"/>
        <v>0</v>
      </c>
      <c r="AS326" s="219">
        <f t="shared" si="503"/>
        <v>0</v>
      </c>
      <c r="AT326" s="220">
        <f t="shared" si="503"/>
        <v>0</v>
      </c>
      <c r="AU326" s="221">
        <f t="shared" si="503"/>
        <v>0</v>
      </c>
      <c r="AV326" s="219">
        <f t="shared" si="503"/>
        <v>0</v>
      </c>
      <c r="AW326" s="461" t="str">
        <f t="shared" si="430"/>
        <v/>
      </c>
      <c r="AY326" s="220">
        <f t="shared" ref="AY326:BA326" si="504">SUM(AY310:AY325)</f>
        <v>0</v>
      </c>
      <c r="AZ326" s="221">
        <f t="shared" si="504"/>
        <v>0</v>
      </c>
      <c r="BA326" s="219">
        <f t="shared" si="504"/>
        <v>0</v>
      </c>
    </row>
    <row r="327" spans="1:53" ht="26.25" customHeight="1" outlineLevel="1" x14ac:dyDescent="0.3">
      <c r="A327" s="328"/>
      <c r="B327" s="263">
        <v>4</v>
      </c>
      <c r="C327" s="263"/>
      <c r="D327" s="264"/>
      <c r="E327" s="265" t="s">
        <v>436</v>
      </c>
      <c r="F327" s="266" t="s">
        <v>472</v>
      </c>
      <c r="G327" s="267"/>
      <c r="H327" s="526"/>
      <c r="I327" s="268"/>
      <c r="J327" s="269"/>
      <c r="K327" s="270"/>
      <c r="L327" s="271"/>
      <c r="M327" s="271"/>
      <c r="N327" s="271"/>
      <c r="O327" s="271"/>
      <c r="P327" s="271"/>
      <c r="Q327" s="271"/>
      <c r="R327" s="271"/>
      <c r="S327" s="271"/>
      <c r="T327" s="271"/>
      <c r="U327" s="271"/>
      <c r="V327" s="271"/>
      <c r="W327" s="271"/>
      <c r="X327" s="271"/>
      <c r="Y327" s="271"/>
      <c r="Z327" s="461" t="str">
        <f t="shared" si="421"/>
        <v/>
      </c>
      <c r="AA327" s="268"/>
      <c r="AB327" s="268"/>
      <c r="AC327" s="268"/>
      <c r="AD327" s="461" t="str">
        <f t="shared" si="423"/>
        <v/>
      </c>
      <c r="AE327" s="268"/>
      <c r="AF327" s="268"/>
      <c r="AG327" s="268"/>
      <c r="AH327" s="461" t="str">
        <f t="shared" si="424"/>
        <v/>
      </c>
      <c r="AI327" s="268"/>
      <c r="AJ327" s="268"/>
      <c r="AK327" s="268"/>
      <c r="AL327" s="461" t="str">
        <f t="shared" si="426"/>
        <v/>
      </c>
      <c r="AM327" s="268"/>
      <c r="AN327" s="268"/>
      <c r="AO327" s="268"/>
      <c r="AP327" s="461" t="str">
        <f t="shared" si="428"/>
        <v/>
      </c>
      <c r="AQ327" s="268"/>
      <c r="AR327" s="268"/>
      <c r="AS327" s="268"/>
      <c r="AT327" s="268"/>
      <c r="AU327" s="268"/>
      <c r="AV327" s="268"/>
      <c r="AW327" s="461" t="str">
        <f t="shared" si="430"/>
        <v/>
      </c>
      <c r="AY327" s="268"/>
      <c r="AZ327" s="268"/>
      <c r="BA327" s="268"/>
    </row>
    <row r="328" spans="1:53" ht="13" outlineLevel="2" x14ac:dyDescent="0.3">
      <c r="A328" s="209" t="s">
        <v>289</v>
      </c>
      <c r="B328" s="207">
        <v>4</v>
      </c>
      <c r="C328" s="207"/>
      <c r="D328" s="208"/>
      <c r="E328" s="210"/>
      <c r="F328" s="766" t="s">
        <v>438</v>
      </c>
      <c r="G328" s="236"/>
      <c r="H328" s="527"/>
      <c r="I328" s="237"/>
      <c r="J328" s="238"/>
      <c r="K328" s="239"/>
      <c r="L328" s="211">
        <f>J328*K328</f>
        <v>0</v>
      </c>
      <c r="M328" s="238"/>
      <c r="N328" s="239"/>
      <c r="O328" s="422">
        <f>M328*N328</f>
        <v>0</v>
      </c>
      <c r="P328" s="238"/>
      <c r="Q328" s="239"/>
      <c r="R328" s="422">
        <f>P328*Q328</f>
        <v>0</v>
      </c>
      <c r="S328" s="238"/>
      <c r="T328" s="239"/>
      <c r="U328" s="422">
        <f>S328*T328</f>
        <v>0</v>
      </c>
      <c r="V328" s="238"/>
      <c r="W328" s="239"/>
      <c r="X328" s="422">
        <f>V328*W328</f>
        <v>0</v>
      </c>
      <c r="Y328" s="211">
        <f>L328+O328+R328+U328+X328</f>
        <v>0</v>
      </c>
      <c r="Z328" s="461" t="str">
        <f t="shared" si="421"/>
        <v/>
      </c>
      <c r="AA328" s="238"/>
      <c r="AB328" s="239"/>
      <c r="AC328" s="211">
        <f>AA328*AB328</f>
        <v>0</v>
      </c>
      <c r="AD328" s="461" t="str">
        <f t="shared" si="423"/>
        <v/>
      </c>
      <c r="AE328" s="238"/>
      <c r="AF328" s="239"/>
      <c r="AG328" s="211">
        <f t="shared" ref="AG328:AG343" si="505">AE328*AF328</f>
        <v>0</v>
      </c>
      <c r="AH328" s="461" t="str">
        <f t="shared" si="424"/>
        <v/>
      </c>
      <c r="AI328" s="238"/>
      <c r="AJ328" s="239"/>
      <c r="AK328" s="211">
        <f>AI328*AJ328</f>
        <v>0</v>
      </c>
      <c r="AL328" s="461" t="str">
        <f t="shared" si="426"/>
        <v/>
      </c>
      <c r="AM328" s="238"/>
      <c r="AN328" s="239"/>
      <c r="AO328" s="211">
        <f>AM328*AN328</f>
        <v>0</v>
      </c>
      <c r="AP328" s="461" t="str">
        <f t="shared" si="428"/>
        <v/>
      </c>
      <c r="AQ328" s="238"/>
      <c r="AR328" s="239"/>
      <c r="AS328" s="211">
        <f>AQ328*AR328</f>
        <v>0</v>
      </c>
      <c r="AT328" s="240">
        <f t="shared" ref="AT328:AT343" si="506">AE328+AM328+AQ328</f>
        <v>0</v>
      </c>
      <c r="AU328" s="241">
        <f t="shared" ref="AU328:AU343" si="507">AF328+AN328+AR328</f>
        <v>0</v>
      </c>
      <c r="AV328" s="211">
        <f t="shared" ref="AV328:AV329" si="508">AG328+AO328+AS328</f>
        <v>0</v>
      </c>
      <c r="AW328" s="461" t="str">
        <f t="shared" si="430"/>
        <v/>
      </c>
      <c r="AY328" s="238"/>
      <c r="AZ328" s="239"/>
      <c r="BA328" s="211">
        <f>AY328*AZ328</f>
        <v>0</v>
      </c>
    </row>
    <row r="329" spans="1:53" ht="13" outlineLevel="2" x14ac:dyDescent="0.3">
      <c r="A329" s="209" t="s">
        <v>284</v>
      </c>
      <c r="B329" s="207">
        <v>4</v>
      </c>
      <c r="C329" s="207"/>
      <c r="D329" s="208"/>
      <c r="E329" s="210"/>
      <c r="F329" s="766" t="s">
        <v>439</v>
      </c>
      <c r="G329" s="235"/>
      <c r="H329" s="528"/>
      <c r="I329" s="237"/>
      <c r="J329" s="238"/>
      <c r="K329" s="239"/>
      <c r="L329" s="211">
        <f t="shared" ref="L329:L343" si="509">J329*K329</f>
        <v>0</v>
      </c>
      <c r="M329" s="238"/>
      <c r="N329" s="239"/>
      <c r="O329" s="422">
        <f t="shared" ref="O329:O343" si="510">M329*N329</f>
        <v>0</v>
      </c>
      <c r="P329" s="238"/>
      <c r="Q329" s="239"/>
      <c r="R329" s="422">
        <f t="shared" ref="R329:R343" si="511">P329*Q329</f>
        <v>0</v>
      </c>
      <c r="S329" s="238"/>
      <c r="T329" s="239"/>
      <c r="U329" s="422">
        <f t="shared" ref="U329:U343" si="512">S329*T329</f>
        <v>0</v>
      </c>
      <c r="V329" s="238"/>
      <c r="W329" s="239"/>
      <c r="X329" s="422">
        <f t="shared" ref="X329:X343" si="513">V329*W329</f>
        <v>0</v>
      </c>
      <c r="Y329" s="211">
        <f t="shared" ref="Y329:Y343" si="514">L329+O329+R329+U329+X329</f>
        <v>0</v>
      </c>
      <c r="Z329" s="461" t="str">
        <f t="shared" si="421"/>
        <v/>
      </c>
      <c r="AA329" s="238"/>
      <c r="AB329" s="239"/>
      <c r="AC329" s="211">
        <f t="shared" ref="AC329" si="515">AA329*AB329</f>
        <v>0</v>
      </c>
      <c r="AD329" s="461" t="str">
        <f t="shared" si="423"/>
        <v/>
      </c>
      <c r="AE329" s="238"/>
      <c r="AF329" s="239"/>
      <c r="AG329" s="211">
        <f t="shared" si="505"/>
        <v>0</v>
      </c>
      <c r="AH329" s="461" t="str">
        <f t="shared" si="424"/>
        <v/>
      </c>
      <c r="AI329" s="238"/>
      <c r="AJ329" s="239"/>
      <c r="AK329" s="211">
        <f t="shared" ref="AK329" si="516">AI329*AJ329</f>
        <v>0</v>
      </c>
      <c r="AL329" s="461" t="str">
        <f t="shared" si="426"/>
        <v/>
      </c>
      <c r="AM329" s="238"/>
      <c r="AN329" s="239"/>
      <c r="AO329" s="211">
        <f t="shared" ref="AO329" si="517">AM329*AN329</f>
        <v>0</v>
      </c>
      <c r="AP329" s="461" t="str">
        <f t="shared" si="428"/>
        <v/>
      </c>
      <c r="AQ329" s="238"/>
      <c r="AR329" s="239"/>
      <c r="AS329" s="211">
        <f t="shared" ref="AS329" si="518">AQ329*AR329</f>
        <v>0</v>
      </c>
      <c r="AT329" s="240">
        <f t="shared" si="506"/>
        <v>0</v>
      </c>
      <c r="AU329" s="241">
        <f t="shared" si="507"/>
        <v>0</v>
      </c>
      <c r="AV329" s="211">
        <f t="shared" si="508"/>
        <v>0</v>
      </c>
      <c r="AW329" s="461" t="str">
        <f t="shared" si="430"/>
        <v/>
      </c>
      <c r="AY329" s="238"/>
      <c r="AZ329" s="239"/>
      <c r="BA329" s="211">
        <f t="shared" ref="BA329:BA343" si="519">AY329*AZ329</f>
        <v>0</v>
      </c>
    </row>
    <row r="330" spans="1:53" ht="12.75" customHeight="1" outlineLevel="2" x14ac:dyDescent="0.3">
      <c r="A330" s="209" t="s">
        <v>284</v>
      </c>
      <c r="B330" s="207">
        <v>4</v>
      </c>
      <c r="C330" s="207"/>
      <c r="D330" s="208"/>
      <c r="E330" s="210"/>
      <c r="F330" s="766" t="s">
        <v>440</v>
      </c>
      <c r="G330" s="235"/>
      <c r="H330" s="528"/>
      <c r="I330" s="237"/>
      <c r="J330" s="238"/>
      <c r="K330" s="239"/>
      <c r="L330" s="211">
        <f t="shared" si="509"/>
        <v>0</v>
      </c>
      <c r="M330" s="238"/>
      <c r="N330" s="239"/>
      <c r="O330" s="422">
        <f t="shared" si="510"/>
        <v>0</v>
      </c>
      <c r="P330" s="238"/>
      <c r="Q330" s="239"/>
      <c r="R330" s="422">
        <f t="shared" si="511"/>
        <v>0</v>
      </c>
      <c r="S330" s="238"/>
      <c r="T330" s="239"/>
      <c r="U330" s="422">
        <f t="shared" si="512"/>
        <v>0</v>
      </c>
      <c r="V330" s="238"/>
      <c r="W330" s="239"/>
      <c r="X330" s="422">
        <f t="shared" si="513"/>
        <v>0</v>
      </c>
      <c r="Y330" s="211">
        <f t="shared" si="514"/>
        <v>0</v>
      </c>
      <c r="Z330" s="461" t="str">
        <f t="shared" si="421"/>
        <v/>
      </c>
      <c r="AA330" s="238"/>
      <c r="AB330" s="239"/>
      <c r="AC330" s="211">
        <f t="shared" ref="AC330" si="520">AA330*AB330</f>
        <v>0</v>
      </c>
      <c r="AD330" s="461" t="str">
        <f t="shared" si="423"/>
        <v/>
      </c>
      <c r="AE330" s="238"/>
      <c r="AF330" s="239"/>
      <c r="AG330" s="211">
        <f t="shared" si="505"/>
        <v>0</v>
      </c>
      <c r="AH330" s="461" t="str">
        <f t="shared" si="424"/>
        <v/>
      </c>
      <c r="AI330" s="238"/>
      <c r="AJ330" s="239"/>
      <c r="AK330" s="211">
        <f t="shared" ref="AK330" si="521">AI330*AJ330</f>
        <v>0</v>
      </c>
      <c r="AL330" s="461" t="str">
        <f t="shared" si="426"/>
        <v/>
      </c>
      <c r="AM330" s="238"/>
      <c r="AN330" s="239"/>
      <c r="AO330" s="211">
        <f t="shared" ref="AO330" si="522">AM330*AN330</f>
        <v>0</v>
      </c>
      <c r="AP330" s="461" t="str">
        <f t="shared" si="428"/>
        <v/>
      </c>
      <c r="AQ330" s="238"/>
      <c r="AR330" s="239"/>
      <c r="AS330" s="211">
        <f t="shared" ref="AS330" si="523">AQ330*AR330</f>
        <v>0</v>
      </c>
      <c r="AT330" s="240">
        <f t="shared" si="506"/>
        <v>0</v>
      </c>
      <c r="AU330" s="241">
        <f t="shared" si="507"/>
        <v>0</v>
      </c>
      <c r="AV330" s="211">
        <f t="shared" ref="AV330" si="524">AG330+AO330+AS330</f>
        <v>0</v>
      </c>
      <c r="AW330" s="461" t="str">
        <f t="shared" si="430"/>
        <v/>
      </c>
      <c r="AY330" s="238"/>
      <c r="AZ330" s="239"/>
      <c r="BA330" s="211">
        <f t="shared" si="519"/>
        <v>0</v>
      </c>
    </row>
    <row r="331" spans="1:53" ht="13" outlineLevel="2" x14ac:dyDescent="0.3">
      <c r="A331" s="209" t="s">
        <v>284</v>
      </c>
      <c r="B331" s="207">
        <v>4</v>
      </c>
      <c r="C331" s="207"/>
      <c r="D331" s="208"/>
      <c r="E331" s="210"/>
      <c r="F331" s="766" t="s">
        <v>441</v>
      </c>
      <c r="G331" s="235"/>
      <c r="H331" s="528"/>
      <c r="I331" s="237"/>
      <c r="J331" s="238"/>
      <c r="K331" s="239"/>
      <c r="L331" s="211">
        <f t="shared" si="509"/>
        <v>0</v>
      </c>
      <c r="M331" s="238"/>
      <c r="N331" s="239"/>
      <c r="O331" s="422">
        <f t="shared" si="510"/>
        <v>0</v>
      </c>
      <c r="P331" s="238"/>
      <c r="Q331" s="239"/>
      <c r="R331" s="422">
        <f t="shared" si="511"/>
        <v>0</v>
      </c>
      <c r="S331" s="238"/>
      <c r="T331" s="239"/>
      <c r="U331" s="422">
        <f t="shared" si="512"/>
        <v>0</v>
      </c>
      <c r="V331" s="238"/>
      <c r="W331" s="239"/>
      <c r="X331" s="422">
        <f t="shared" si="513"/>
        <v>0</v>
      </c>
      <c r="Y331" s="211">
        <f t="shared" si="514"/>
        <v>0</v>
      </c>
      <c r="Z331" s="461" t="str">
        <f t="shared" si="421"/>
        <v/>
      </c>
      <c r="AA331" s="238"/>
      <c r="AB331" s="239"/>
      <c r="AC331" s="211">
        <f t="shared" ref="AC331:AC343" si="525">AA331*AB331</f>
        <v>0</v>
      </c>
      <c r="AD331" s="461" t="str">
        <f t="shared" si="423"/>
        <v/>
      </c>
      <c r="AE331" s="238"/>
      <c r="AF331" s="239"/>
      <c r="AG331" s="211">
        <f t="shared" si="505"/>
        <v>0</v>
      </c>
      <c r="AH331" s="461" t="str">
        <f t="shared" si="424"/>
        <v/>
      </c>
      <c r="AI331" s="238"/>
      <c r="AJ331" s="239"/>
      <c r="AK331" s="211">
        <f t="shared" ref="AK331:AK343" si="526">AI331*AJ331</f>
        <v>0</v>
      </c>
      <c r="AL331" s="461" t="str">
        <f t="shared" si="426"/>
        <v/>
      </c>
      <c r="AM331" s="238"/>
      <c r="AN331" s="239"/>
      <c r="AO331" s="211">
        <f t="shared" ref="AO331:AO343" si="527">AM331*AN331</f>
        <v>0</v>
      </c>
      <c r="AP331" s="461" t="str">
        <f t="shared" si="428"/>
        <v/>
      </c>
      <c r="AQ331" s="238"/>
      <c r="AR331" s="239"/>
      <c r="AS331" s="211">
        <f t="shared" ref="AS331:AS343" si="528">AQ331*AR331</f>
        <v>0</v>
      </c>
      <c r="AT331" s="240">
        <f t="shared" si="506"/>
        <v>0</v>
      </c>
      <c r="AU331" s="241">
        <f t="shared" si="507"/>
        <v>0</v>
      </c>
      <c r="AV331" s="211">
        <f t="shared" ref="AV331:AV343" si="529">AG331+AO331+AS331</f>
        <v>0</v>
      </c>
      <c r="AW331" s="461" t="str">
        <f t="shared" si="430"/>
        <v/>
      </c>
      <c r="AY331" s="238"/>
      <c r="AZ331" s="239"/>
      <c r="BA331" s="211">
        <f t="shared" si="519"/>
        <v>0</v>
      </c>
    </row>
    <row r="332" spans="1:53" ht="13" outlineLevel="2" x14ac:dyDescent="0.3">
      <c r="A332" s="209" t="s">
        <v>284</v>
      </c>
      <c r="B332" s="207">
        <v>4</v>
      </c>
      <c r="C332" s="207"/>
      <c r="D332" s="208"/>
      <c r="E332" s="210"/>
      <c r="F332" s="766" t="s">
        <v>442</v>
      </c>
      <c r="G332" s="235"/>
      <c r="H332" s="528"/>
      <c r="I332" s="237"/>
      <c r="J332" s="238"/>
      <c r="K332" s="239"/>
      <c r="L332" s="211">
        <f t="shared" si="509"/>
        <v>0</v>
      </c>
      <c r="M332" s="238"/>
      <c r="N332" s="239"/>
      <c r="O332" s="422">
        <f t="shared" si="510"/>
        <v>0</v>
      </c>
      <c r="P332" s="238"/>
      <c r="Q332" s="239"/>
      <c r="R332" s="422">
        <f t="shared" si="511"/>
        <v>0</v>
      </c>
      <c r="S332" s="238"/>
      <c r="T332" s="239"/>
      <c r="U332" s="422">
        <f t="shared" si="512"/>
        <v>0</v>
      </c>
      <c r="V332" s="238"/>
      <c r="W332" s="239"/>
      <c r="X332" s="422">
        <f t="shared" si="513"/>
        <v>0</v>
      </c>
      <c r="Y332" s="211">
        <f t="shared" si="514"/>
        <v>0</v>
      </c>
      <c r="Z332" s="461" t="str">
        <f t="shared" si="421"/>
        <v/>
      </c>
      <c r="AA332" s="238"/>
      <c r="AB332" s="239"/>
      <c r="AC332" s="211">
        <f t="shared" si="525"/>
        <v>0</v>
      </c>
      <c r="AD332" s="461" t="str">
        <f t="shared" si="423"/>
        <v/>
      </c>
      <c r="AE332" s="238"/>
      <c r="AF332" s="239"/>
      <c r="AG332" s="211">
        <f t="shared" si="505"/>
        <v>0</v>
      </c>
      <c r="AH332" s="461" t="str">
        <f t="shared" si="424"/>
        <v/>
      </c>
      <c r="AI332" s="238"/>
      <c r="AJ332" s="239"/>
      <c r="AK332" s="211">
        <f t="shared" si="526"/>
        <v>0</v>
      </c>
      <c r="AL332" s="461" t="str">
        <f t="shared" si="426"/>
        <v/>
      </c>
      <c r="AM332" s="238"/>
      <c r="AN332" s="239"/>
      <c r="AO332" s="211">
        <f t="shared" si="527"/>
        <v>0</v>
      </c>
      <c r="AP332" s="461" t="str">
        <f t="shared" si="428"/>
        <v/>
      </c>
      <c r="AQ332" s="238"/>
      <c r="AR332" s="239"/>
      <c r="AS332" s="211">
        <f t="shared" si="528"/>
        <v>0</v>
      </c>
      <c r="AT332" s="240">
        <f t="shared" si="506"/>
        <v>0</v>
      </c>
      <c r="AU332" s="241">
        <f t="shared" si="507"/>
        <v>0</v>
      </c>
      <c r="AV332" s="211">
        <f t="shared" si="529"/>
        <v>0</v>
      </c>
      <c r="AW332" s="461" t="str">
        <f t="shared" si="430"/>
        <v/>
      </c>
      <c r="AY332" s="238"/>
      <c r="AZ332" s="239"/>
      <c r="BA332" s="211">
        <f t="shared" si="519"/>
        <v>0</v>
      </c>
    </row>
    <row r="333" spans="1:53" ht="13" outlineLevel="2" x14ac:dyDescent="0.3">
      <c r="A333" s="209" t="s">
        <v>289</v>
      </c>
      <c r="B333" s="207">
        <v>4</v>
      </c>
      <c r="C333" s="207"/>
      <c r="D333" s="208"/>
      <c r="E333" s="210"/>
      <c r="F333" s="766" t="s">
        <v>384</v>
      </c>
      <c r="G333" s="235"/>
      <c r="H333" s="528"/>
      <c r="I333" s="237"/>
      <c r="J333" s="238"/>
      <c r="K333" s="239"/>
      <c r="L333" s="211">
        <f t="shared" si="509"/>
        <v>0</v>
      </c>
      <c r="M333" s="238"/>
      <c r="N333" s="239"/>
      <c r="O333" s="422">
        <f t="shared" si="510"/>
        <v>0</v>
      </c>
      <c r="P333" s="238"/>
      <c r="Q333" s="239"/>
      <c r="R333" s="422">
        <f t="shared" si="511"/>
        <v>0</v>
      </c>
      <c r="S333" s="238"/>
      <c r="T333" s="239"/>
      <c r="U333" s="422">
        <f t="shared" si="512"/>
        <v>0</v>
      </c>
      <c r="V333" s="238"/>
      <c r="W333" s="239"/>
      <c r="X333" s="422">
        <f t="shared" si="513"/>
        <v>0</v>
      </c>
      <c r="Y333" s="211">
        <f t="shared" si="514"/>
        <v>0</v>
      </c>
      <c r="Z333" s="461" t="str">
        <f t="shared" si="421"/>
        <v/>
      </c>
      <c r="AA333" s="238"/>
      <c r="AB333" s="239"/>
      <c r="AC333" s="211">
        <f t="shared" si="525"/>
        <v>0</v>
      </c>
      <c r="AD333" s="461" t="str">
        <f t="shared" si="423"/>
        <v/>
      </c>
      <c r="AE333" s="238"/>
      <c r="AF333" s="239"/>
      <c r="AG333" s="211">
        <f t="shared" si="505"/>
        <v>0</v>
      </c>
      <c r="AH333" s="461" t="str">
        <f t="shared" si="424"/>
        <v/>
      </c>
      <c r="AI333" s="238"/>
      <c r="AJ333" s="239"/>
      <c r="AK333" s="211">
        <f t="shared" si="526"/>
        <v>0</v>
      </c>
      <c r="AL333" s="461" t="str">
        <f t="shared" si="426"/>
        <v/>
      </c>
      <c r="AM333" s="238"/>
      <c r="AN333" s="239"/>
      <c r="AO333" s="211">
        <f t="shared" si="527"/>
        <v>0</v>
      </c>
      <c r="AP333" s="461" t="str">
        <f t="shared" si="428"/>
        <v/>
      </c>
      <c r="AQ333" s="238"/>
      <c r="AR333" s="239"/>
      <c r="AS333" s="211">
        <f t="shared" si="528"/>
        <v>0</v>
      </c>
      <c r="AT333" s="240">
        <f t="shared" si="506"/>
        <v>0</v>
      </c>
      <c r="AU333" s="241">
        <f t="shared" si="507"/>
        <v>0</v>
      </c>
      <c r="AV333" s="211">
        <f t="shared" si="529"/>
        <v>0</v>
      </c>
      <c r="AW333" s="461" t="str">
        <f t="shared" si="430"/>
        <v/>
      </c>
      <c r="AY333" s="238"/>
      <c r="AZ333" s="239"/>
      <c r="BA333" s="211">
        <f t="shared" si="519"/>
        <v>0</v>
      </c>
    </row>
    <row r="334" spans="1:53" ht="13" outlineLevel="2" x14ac:dyDescent="0.3">
      <c r="A334" s="209" t="s">
        <v>289</v>
      </c>
      <c r="B334" s="207">
        <v>4</v>
      </c>
      <c r="C334" s="207"/>
      <c r="D334" s="208"/>
      <c r="E334" s="210"/>
      <c r="F334" s="766" t="s">
        <v>443</v>
      </c>
      <c r="G334" s="235"/>
      <c r="H334" s="528"/>
      <c r="I334" s="327"/>
      <c r="J334" s="238"/>
      <c r="K334" s="239"/>
      <c r="L334" s="211">
        <f t="shared" si="509"/>
        <v>0</v>
      </c>
      <c r="M334" s="238"/>
      <c r="N334" s="239"/>
      <c r="O334" s="422">
        <f t="shared" si="510"/>
        <v>0</v>
      </c>
      <c r="P334" s="238"/>
      <c r="Q334" s="239"/>
      <c r="R334" s="422">
        <f t="shared" si="511"/>
        <v>0</v>
      </c>
      <c r="S334" s="238"/>
      <c r="T334" s="239"/>
      <c r="U334" s="422">
        <f t="shared" si="512"/>
        <v>0</v>
      </c>
      <c r="V334" s="238"/>
      <c r="W334" s="239"/>
      <c r="X334" s="422">
        <f t="shared" si="513"/>
        <v>0</v>
      </c>
      <c r="Y334" s="211">
        <f t="shared" si="514"/>
        <v>0</v>
      </c>
      <c r="Z334" s="461" t="str">
        <f t="shared" si="421"/>
        <v/>
      </c>
      <c r="AA334" s="238"/>
      <c r="AB334" s="239"/>
      <c r="AC334" s="211">
        <f t="shared" si="525"/>
        <v>0</v>
      </c>
      <c r="AD334" s="461" t="str">
        <f t="shared" si="423"/>
        <v/>
      </c>
      <c r="AE334" s="238"/>
      <c r="AF334" s="239"/>
      <c r="AG334" s="211">
        <f t="shared" si="505"/>
        <v>0</v>
      </c>
      <c r="AH334" s="461" t="str">
        <f t="shared" si="424"/>
        <v/>
      </c>
      <c r="AI334" s="238"/>
      <c r="AJ334" s="239"/>
      <c r="AK334" s="211">
        <f t="shared" si="526"/>
        <v>0</v>
      </c>
      <c r="AL334" s="461" t="str">
        <f t="shared" si="426"/>
        <v/>
      </c>
      <c r="AM334" s="238"/>
      <c r="AN334" s="239"/>
      <c r="AO334" s="211">
        <f t="shared" si="527"/>
        <v>0</v>
      </c>
      <c r="AP334" s="461" t="str">
        <f t="shared" si="428"/>
        <v/>
      </c>
      <c r="AQ334" s="238"/>
      <c r="AR334" s="239"/>
      <c r="AS334" s="211">
        <f t="shared" si="528"/>
        <v>0</v>
      </c>
      <c r="AT334" s="240">
        <f t="shared" si="506"/>
        <v>0</v>
      </c>
      <c r="AU334" s="241">
        <f t="shared" si="507"/>
        <v>0</v>
      </c>
      <c r="AV334" s="211">
        <f t="shared" si="529"/>
        <v>0</v>
      </c>
      <c r="AW334" s="461" t="str">
        <f t="shared" si="430"/>
        <v/>
      </c>
      <c r="AY334" s="238"/>
      <c r="AZ334" s="239"/>
      <c r="BA334" s="211">
        <f t="shared" si="519"/>
        <v>0</v>
      </c>
    </row>
    <row r="335" spans="1:53" ht="13" outlineLevel="2" x14ac:dyDescent="0.3">
      <c r="A335" s="209" t="s">
        <v>289</v>
      </c>
      <c r="B335" s="207">
        <v>4</v>
      </c>
      <c r="C335" s="207"/>
      <c r="D335" s="208"/>
      <c r="E335" s="210"/>
      <c r="F335" s="766" t="s">
        <v>444</v>
      </c>
      <c r="G335" s="235"/>
      <c r="H335" s="528"/>
      <c r="I335" s="237"/>
      <c r="J335" s="238"/>
      <c r="K335" s="239"/>
      <c r="L335" s="211">
        <f t="shared" si="509"/>
        <v>0</v>
      </c>
      <c r="M335" s="238"/>
      <c r="N335" s="239"/>
      <c r="O335" s="422">
        <f t="shared" si="510"/>
        <v>0</v>
      </c>
      <c r="P335" s="238"/>
      <c r="Q335" s="239"/>
      <c r="R335" s="422">
        <f t="shared" si="511"/>
        <v>0</v>
      </c>
      <c r="S335" s="238"/>
      <c r="T335" s="239"/>
      <c r="U335" s="422">
        <f t="shared" si="512"/>
        <v>0</v>
      </c>
      <c r="V335" s="238"/>
      <c r="W335" s="239"/>
      <c r="X335" s="422">
        <f t="shared" si="513"/>
        <v>0</v>
      </c>
      <c r="Y335" s="211">
        <f t="shared" si="514"/>
        <v>0</v>
      </c>
      <c r="Z335" s="461" t="str">
        <f t="shared" si="421"/>
        <v/>
      </c>
      <c r="AA335" s="238"/>
      <c r="AB335" s="239"/>
      <c r="AC335" s="211">
        <f t="shared" si="525"/>
        <v>0</v>
      </c>
      <c r="AD335" s="461" t="str">
        <f t="shared" si="423"/>
        <v/>
      </c>
      <c r="AE335" s="238"/>
      <c r="AF335" s="239"/>
      <c r="AG335" s="211">
        <f t="shared" si="505"/>
        <v>0</v>
      </c>
      <c r="AH335" s="461" t="str">
        <f t="shared" si="424"/>
        <v/>
      </c>
      <c r="AI335" s="238"/>
      <c r="AJ335" s="239"/>
      <c r="AK335" s="211">
        <f t="shared" si="526"/>
        <v>0</v>
      </c>
      <c r="AL335" s="461" t="str">
        <f t="shared" si="426"/>
        <v/>
      </c>
      <c r="AM335" s="238"/>
      <c r="AN335" s="239"/>
      <c r="AO335" s="211">
        <f t="shared" si="527"/>
        <v>0</v>
      </c>
      <c r="AP335" s="461" t="str">
        <f t="shared" si="428"/>
        <v/>
      </c>
      <c r="AQ335" s="238"/>
      <c r="AR335" s="239"/>
      <c r="AS335" s="211">
        <f t="shared" si="528"/>
        <v>0</v>
      </c>
      <c r="AT335" s="240">
        <f t="shared" si="506"/>
        <v>0</v>
      </c>
      <c r="AU335" s="241">
        <f t="shared" si="507"/>
        <v>0</v>
      </c>
      <c r="AV335" s="211">
        <f t="shared" si="529"/>
        <v>0</v>
      </c>
      <c r="AW335" s="461" t="str">
        <f t="shared" si="430"/>
        <v/>
      </c>
      <c r="AY335" s="238"/>
      <c r="AZ335" s="239"/>
      <c r="BA335" s="211">
        <f t="shared" si="519"/>
        <v>0</v>
      </c>
    </row>
    <row r="336" spans="1:53" ht="13" outlineLevel="2" x14ac:dyDescent="0.3">
      <c r="A336" s="209" t="s">
        <v>289</v>
      </c>
      <c r="B336" s="207">
        <v>4</v>
      </c>
      <c r="C336" s="207"/>
      <c r="D336" s="208"/>
      <c r="E336" s="210"/>
      <c r="F336" s="235" t="s">
        <v>445</v>
      </c>
      <c r="G336" s="235"/>
      <c r="H336" s="528"/>
      <c r="I336" s="237"/>
      <c r="J336" s="238"/>
      <c r="K336" s="239"/>
      <c r="L336" s="211">
        <f t="shared" si="509"/>
        <v>0</v>
      </c>
      <c r="M336" s="238"/>
      <c r="N336" s="239"/>
      <c r="O336" s="422">
        <f t="shared" si="510"/>
        <v>0</v>
      </c>
      <c r="P336" s="238"/>
      <c r="Q336" s="239"/>
      <c r="R336" s="422">
        <f t="shared" si="511"/>
        <v>0</v>
      </c>
      <c r="S336" s="238"/>
      <c r="T336" s="239"/>
      <c r="U336" s="422">
        <f t="shared" si="512"/>
        <v>0</v>
      </c>
      <c r="V336" s="238"/>
      <c r="W336" s="239"/>
      <c r="X336" s="422">
        <f t="shared" si="513"/>
        <v>0</v>
      </c>
      <c r="Y336" s="211">
        <f t="shared" si="514"/>
        <v>0</v>
      </c>
      <c r="Z336" s="461" t="str">
        <f t="shared" si="421"/>
        <v/>
      </c>
      <c r="AA336" s="238"/>
      <c r="AB336" s="239"/>
      <c r="AC336" s="211">
        <f t="shared" si="525"/>
        <v>0</v>
      </c>
      <c r="AD336" s="461" t="str">
        <f t="shared" si="423"/>
        <v/>
      </c>
      <c r="AE336" s="238"/>
      <c r="AF336" s="239"/>
      <c r="AG336" s="211">
        <f t="shared" si="505"/>
        <v>0</v>
      </c>
      <c r="AH336" s="461" t="str">
        <f t="shared" si="424"/>
        <v/>
      </c>
      <c r="AI336" s="238"/>
      <c r="AJ336" s="239"/>
      <c r="AK336" s="211">
        <f t="shared" si="526"/>
        <v>0</v>
      </c>
      <c r="AL336" s="461" t="str">
        <f t="shared" si="426"/>
        <v/>
      </c>
      <c r="AM336" s="238"/>
      <c r="AN336" s="239"/>
      <c r="AO336" s="211">
        <f t="shared" si="527"/>
        <v>0</v>
      </c>
      <c r="AP336" s="461" t="str">
        <f t="shared" si="428"/>
        <v/>
      </c>
      <c r="AQ336" s="238"/>
      <c r="AR336" s="239"/>
      <c r="AS336" s="211">
        <f t="shared" si="528"/>
        <v>0</v>
      </c>
      <c r="AT336" s="240">
        <f t="shared" si="506"/>
        <v>0</v>
      </c>
      <c r="AU336" s="241">
        <f t="shared" si="507"/>
        <v>0</v>
      </c>
      <c r="AV336" s="211">
        <f t="shared" si="529"/>
        <v>0</v>
      </c>
      <c r="AW336" s="461" t="str">
        <f t="shared" si="430"/>
        <v/>
      </c>
      <c r="AY336" s="238"/>
      <c r="AZ336" s="239"/>
      <c r="BA336" s="211">
        <f t="shared" si="519"/>
        <v>0</v>
      </c>
    </row>
    <row r="337" spans="1:53" ht="13" outlineLevel="2" x14ac:dyDescent="0.3">
      <c r="A337" s="209" t="s">
        <v>289</v>
      </c>
      <c r="B337" s="207">
        <v>4</v>
      </c>
      <c r="C337" s="207"/>
      <c r="D337" s="208"/>
      <c r="E337" s="210"/>
      <c r="F337" s="235" t="s">
        <v>445</v>
      </c>
      <c r="G337" s="235"/>
      <c r="H337" s="528"/>
      <c r="I337" s="237"/>
      <c r="J337" s="238"/>
      <c r="K337" s="239"/>
      <c r="L337" s="211">
        <f t="shared" si="509"/>
        <v>0</v>
      </c>
      <c r="M337" s="238"/>
      <c r="N337" s="239"/>
      <c r="O337" s="422">
        <f t="shared" si="510"/>
        <v>0</v>
      </c>
      <c r="P337" s="238"/>
      <c r="Q337" s="239"/>
      <c r="R337" s="422">
        <f t="shared" si="511"/>
        <v>0</v>
      </c>
      <c r="S337" s="238"/>
      <c r="T337" s="239"/>
      <c r="U337" s="422">
        <f t="shared" si="512"/>
        <v>0</v>
      </c>
      <c r="V337" s="238"/>
      <c r="W337" s="239"/>
      <c r="X337" s="422">
        <f t="shared" si="513"/>
        <v>0</v>
      </c>
      <c r="Y337" s="211">
        <f t="shared" si="514"/>
        <v>0</v>
      </c>
      <c r="Z337" s="461" t="str">
        <f t="shared" ref="Z337:Z400" si="530">IFERROR(Y337/$Y$696,"")</f>
        <v/>
      </c>
      <c r="AA337" s="238"/>
      <c r="AB337" s="239"/>
      <c r="AC337" s="211">
        <f t="shared" si="525"/>
        <v>0</v>
      </c>
      <c r="AD337" s="461" t="str">
        <f t="shared" ref="AD337:AD400" si="531">IFERROR(AC337/$AC$696,"")</f>
        <v/>
      </c>
      <c r="AE337" s="238"/>
      <c r="AF337" s="239"/>
      <c r="AG337" s="211">
        <f t="shared" si="505"/>
        <v>0</v>
      </c>
      <c r="AH337" s="461" t="str">
        <f t="shared" ref="AH337:AH400" si="532">IFERROR(AG337/$AG$696,"")</f>
        <v/>
      </c>
      <c r="AI337" s="238"/>
      <c r="AJ337" s="239"/>
      <c r="AK337" s="211">
        <f t="shared" si="526"/>
        <v>0</v>
      </c>
      <c r="AL337" s="461" t="str">
        <f t="shared" ref="AL337:AL400" si="533">IFERROR(AK337/$AK$696,"")</f>
        <v/>
      </c>
      <c r="AM337" s="238"/>
      <c r="AN337" s="239"/>
      <c r="AO337" s="211">
        <f t="shared" si="527"/>
        <v>0</v>
      </c>
      <c r="AP337" s="461" t="str">
        <f t="shared" ref="AP337:AP400" si="534">IFERROR((AO337+AG337)/($AO$696+$AG$696),"")</f>
        <v/>
      </c>
      <c r="AQ337" s="238"/>
      <c r="AR337" s="239"/>
      <c r="AS337" s="211">
        <f t="shared" si="528"/>
        <v>0</v>
      </c>
      <c r="AT337" s="240">
        <f t="shared" si="506"/>
        <v>0</v>
      </c>
      <c r="AU337" s="241">
        <f t="shared" si="507"/>
        <v>0</v>
      </c>
      <c r="AV337" s="211">
        <f t="shared" si="529"/>
        <v>0</v>
      </c>
      <c r="AW337" s="461" t="str">
        <f t="shared" ref="AW337:AW400" si="535">IFERROR(AV337/$AV$696,"")</f>
        <v/>
      </c>
      <c r="AY337" s="238"/>
      <c r="AZ337" s="239"/>
      <c r="BA337" s="211">
        <f t="shared" si="519"/>
        <v>0</v>
      </c>
    </row>
    <row r="338" spans="1:53" ht="13" outlineLevel="2" x14ac:dyDescent="0.3">
      <c r="A338" s="209" t="s">
        <v>289</v>
      </c>
      <c r="B338" s="207">
        <v>4</v>
      </c>
      <c r="C338" s="207"/>
      <c r="D338" s="208"/>
      <c r="E338" s="210"/>
      <c r="F338" s="235" t="s">
        <v>445</v>
      </c>
      <c r="G338" s="235"/>
      <c r="H338" s="528"/>
      <c r="I338" s="237"/>
      <c r="J338" s="238"/>
      <c r="K338" s="239"/>
      <c r="L338" s="211">
        <f t="shared" si="509"/>
        <v>0</v>
      </c>
      <c r="M338" s="238"/>
      <c r="N338" s="239"/>
      <c r="O338" s="422">
        <f t="shared" si="510"/>
        <v>0</v>
      </c>
      <c r="P338" s="238"/>
      <c r="Q338" s="239"/>
      <c r="R338" s="422">
        <f t="shared" si="511"/>
        <v>0</v>
      </c>
      <c r="S338" s="238"/>
      <c r="T338" s="239"/>
      <c r="U338" s="422">
        <f t="shared" si="512"/>
        <v>0</v>
      </c>
      <c r="V338" s="238"/>
      <c r="W338" s="239"/>
      <c r="X338" s="422">
        <f t="shared" si="513"/>
        <v>0</v>
      </c>
      <c r="Y338" s="211">
        <f t="shared" si="514"/>
        <v>0</v>
      </c>
      <c r="Z338" s="461" t="str">
        <f t="shared" si="530"/>
        <v/>
      </c>
      <c r="AA338" s="238"/>
      <c r="AB338" s="239"/>
      <c r="AC338" s="211">
        <f t="shared" si="525"/>
        <v>0</v>
      </c>
      <c r="AD338" s="461" t="str">
        <f t="shared" si="531"/>
        <v/>
      </c>
      <c r="AE338" s="238"/>
      <c r="AF338" s="239"/>
      <c r="AG338" s="211">
        <f t="shared" si="505"/>
        <v>0</v>
      </c>
      <c r="AH338" s="461" t="str">
        <f t="shared" si="532"/>
        <v/>
      </c>
      <c r="AI338" s="238"/>
      <c r="AJ338" s="239"/>
      <c r="AK338" s="211">
        <f t="shared" si="526"/>
        <v>0</v>
      </c>
      <c r="AL338" s="461" t="str">
        <f t="shared" si="533"/>
        <v/>
      </c>
      <c r="AM338" s="238"/>
      <c r="AN338" s="239"/>
      <c r="AO338" s="211">
        <f t="shared" si="527"/>
        <v>0</v>
      </c>
      <c r="AP338" s="461" t="str">
        <f t="shared" si="534"/>
        <v/>
      </c>
      <c r="AQ338" s="238"/>
      <c r="AR338" s="239"/>
      <c r="AS338" s="211">
        <f t="shared" si="528"/>
        <v>0</v>
      </c>
      <c r="AT338" s="240">
        <f t="shared" si="506"/>
        <v>0</v>
      </c>
      <c r="AU338" s="241">
        <f t="shared" si="507"/>
        <v>0</v>
      </c>
      <c r="AV338" s="211">
        <f t="shared" si="529"/>
        <v>0</v>
      </c>
      <c r="AW338" s="461" t="str">
        <f t="shared" si="535"/>
        <v/>
      </c>
      <c r="AY338" s="238"/>
      <c r="AZ338" s="239"/>
      <c r="BA338" s="211">
        <f t="shared" si="519"/>
        <v>0</v>
      </c>
    </row>
    <row r="339" spans="1:53" ht="13" outlineLevel="2" x14ac:dyDescent="0.3">
      <c r="A339" s="209" t="s">
        <v>289</v>
      </c>
      <c r="B339" s="207">
        <v>4</v>
      </c>
      <c r="C339" s="207"/>
      <c r="D339" s="208"/>
      <c r="E339" s="210"/>
      <c r="F339" s="235" t="s">
        <v>445</v>
      </c>
      <c r="G339" s="235"/>
      <c r="H339" s="528"/>
      <c r="I339" s="237"/>
      <c r="J339" s="238"/>
      <c r="K339" s="239"/>
      <c r="L339" s="211">
        <f t="shared" si="509"/>
        <v>0</v>
      </c>
      <c r="M339" s="238"/>
      <c r="N339" s="239"/>
      <c r="O339" s="422">
        <f t="shared" si="510"/>
        <v>0</v>
      </c>
      <c r="P339" s="238"/>
      <c r="Q339" s="239"/>
      <c r="R339" s="422">
        <f t="shared" si="511"/>
        <v>0</v>
      </c>
      <c r="S339" s="238"/>
      <c r="T339" s="239"/>
      <c r="U339" s="422">
        <f t="shared" si="512"/>
        <v>0</v>
      </c>
      <c r="V339" s="238"/>
      <c r="W339" s="239"/>
      <c r="X339" s="422">
        <f t="shared" si="513"/>
        <v>0</v>
      </c>
      <c r="Y339" s="211">
        <f t="shared" si="514"/>
        <v>0</v>
      </c>
      <c r="Z339" s="461" t="str">
        <f t="shared" si="530"/>
        <v/>
      </c>
      <c r="AA339" s="238"/>
      <c r="AB339" s="239"/>
      <c r="AC339" s="211">
        <f t="shared" si="525"/>
        <v>0</v>
      </c>
      <c r="AD339" s="461" t="str">
        <f t="shared" si="531"/>
        <v/>
      </c>
      <c r="AE339" s="238"/>
      <c r="AF339" s="239"/>
      <c r="AG339" s="211">
        <f t="shared" si="505"/>
        <v>0</v>
      </c>
      <c r="AH339" s="461" t="str">
        <f t="shared" si="532"/>
        <v/>
      </c>
      <c r="AI339" s="238"/>
      <c r="AJ339" s="239"/>
      <c r="AK339" s="211">
        <f t="shared" si="526"/>
        <v>0</v>
      </c>
      <c r="AL339" s="461" t="str">
        <f t="shared" si="533"/>
        <v/>
      </c>
      <c r="AM339" s="238"/>
      <c r="AN339" s="239"/>
      <c r="AO339" s="211">
        <f t="shared" si="527"/>
        <v>0</v>
      </c>
      <c r="AP339" s="461" t="str">
        <f t="shared" si="534"/>
        <v/>
      </c>
      <c r="AQ339" s="238"/>
      <c r="AR339" s="239"/>
      <c r="AS339" s="211">
        <f t="shared" si="528"/>
        <v>0</v>
      </c>
      <c r="AT339" s="240">
        <f t="shared" si="506"/>
        <v>0</v>
      </c>
      <c r="AU339" s="241">
        <f t="shared" si="507"/>
        <v>0</v>
      </c>
      <c r="AV339" s="211">
        <f t="shared" si="529"/>
        <v>0</v>
      </c>
      <c r="AW339" s="461" t="str">
        <f t="shared" si="535"/>
        <v/>
      </c>
      <c r="AY339" s="238"/>
      <c r="AZ339" s="239"/>
      <c r="BA339" s="211">
        <f t="shared" si="519"/>
        <v>0</v>
      </c>
    </row>
    <row r="340" spans="1:53" ht="13" outlineLevel="2" x14ac:dyDescent="0.3">
      <c r="A340" s="209" t="s">
        <v>289</v>
      </c>
      <c r="B340" s="207">
        <v>4</v>
      </c>
      <c r="C340" s="207"/>
      <c r="D340" s="208"/>
      <c r="E340" s="210"/>
      <c r="F340" s="235" t="s">
        <v>445</v>
      </c>
      <c r="G340" s="235"/>
      <c r="H340" s="528"/>
      <c r="I340" s="237"/>
      <c r="J340" s="238"/>
      <c r="K340" s="239"/>
      <c r="L340" s="211">
        <f t="shared" si="509"/>
        <v>0</v>
      </c>
      <c r="M340" s="238"/>
      <c r="N340" s="239"/>
      <c r="O340" s="422">
        <f t="shared" si="510"/>
        <v>0</v>
      </c>
      <c r="P340" s="238"/>
      <c r="Q340" s="239"/>
      <c r="R340" s="422">
        <f t="shared" si="511"/>
        <v>0</v>
      </c>
      <c r="S340" s="238"/>
      <c r="T340" s="239"/>
      <c r="U340" s="422">
        <f t="shared" si="512"/>
        <v>0</v>
      </c>
      <c r="V340" s="238"/>
      <c r="W340" s="239"/>
      <c r="X340" s="422">
        <f t="shared" si="513"/>
        <v>0</v>
      </c>
      <c r="Y340" s="211">
        <f t="shared" si="514"/>
        <v>0</v>
      </c>
      <c r="Z340" s="461" t="str">
        <f t="shared" si="530"/>
        <v/>
      </c>
      <c r="AA340" s="238"/>
      <c r="AB340" s="239"/>
      <c r="AC340" s="211">
        <f t="shared" si="525"/>
        <v>0</v>
      </c>
      <c r="AD340" s="461" t="str">
        <f t="shared" si="531"/>
        <v/>
      </c>
      <c r="AE340" s="238"/>
      <c r="AF340" s="239"/>
      <c r="AG340" s="211">
        <f t="shared" si="505"/>
        <v>0</v>
      </c>
      <c r="AH340" s="461" t="str">
        <f t="shared" si="532"/>
        <v/>
      </c>
      <c r="AI340" s="238"/>
      <c r="AJ340" s="239"/>
      <c r="AK340" s="211">
        <f t="shared" si="526"/>
        <v>0</v>
      </c>
      <c r="AL340" s="461" t="str">
        <f t="shared" si="533"/>
        <v/>
      </c>
      <c r="AM340" s="238"/>
      <c r="AN340" s="239"/>
      <c r="AO340" s="211">
        <f t="shared" si="527"/>
        <v>0</v>
      </c>
      <c r="AP340" s="461" t="str">
        <f t="shared" si="534"/>
        <v/>
      </c>
      <c r="AQ340" s="238"/>
      <c r="AR340" s="239"/>
      <c r="AS340" s="211">
        <f t="shared" si="528"/>
        <v>0</v>
      </c>
      <c r="AT340" s="240">
        <f t="shared" si="506"/>
        <v>0</v>
      </c>
      <c r="AU340" s="241">
        <f t="shared" si="507"/>
        <v>0</v>
      </c>
      <c r="AV340" s="211">
        <f t="shared" si="529"/>
        <v>0</v>
      </c>
      <c r="AW340" s="461" t="str">
        <f t="shared" si="535"/>
        <v/>
      </c>
      <c r="AY340" s="238"/>
      <c r="AZ340" s="239"/>
      <c r="BA340" s="211">
        <f t="shared" si="519"/>
        <v>0</v>
      </c>
    </row>
    <row r="341" spans="1:53" ht="13" outlineLevel="2" x14ac:dyDescent="0.3">
      <c r="A341" s="209" t="s">
        <v>289</v>
      </c>
      <c r="B341" s="207">
        <v>4</v>
      </c>
      <c r="C341" s="207"/>
      <c r="D341" s="208"/>
      <c r="E341" s="210"/>
      <c r="F341" s="235" t="s">
        <v>445</v>
      </c>
      <c r="G341" s="235"/>
      <c r="H341" s="528"/>
      <c r="I341" s="237"/>
      <c r="J341" s="238"/>
      <c r="K341" s="239"/>
      <c r="L341" s="211">
        <f t="shared" si="509"/>
        <v>0</v>
      </c>
      <c r="M341" s="238"/>
      <c r="N341" s="239"/>
      <c r="O341" s="422">
        <f t="shared" si="510"/>
        <v>0</v>
      </c>
      <c r="P341" s="238"/>
      <c r="Q341" s="239"/>
      <c r="R341" s="422">
        <f t="shared" si="511"/>
        <v>0</v>
      </c>
      <c r="S341" s="238"/>
      <c r="T341" s="239"/>
      <c r="U341" s="422">
        <f t="shared" si="512"/>
        <v>0</v>
      </c>
      <c r="V341" s="238"/>
      <c r="W341" s="239"/>
      <c r="X341" s="422">
        <f t="shared" si="513"/>
        <v>0</v>
      </c>
      <c r="Y341" s="211">
        <f t="shared" si="514"/>
        <v>0</v>
      </c>
      <c r="Z341" s="461" t="str">
        <f t="shared" si="530"/>
        <v/>
      </c>
      <c r="AA341" s="238"/>
      <c r="AB341" s="239"/>
      <c r="AC341" s="211">
        <f t="shared" si="525"/>
        <v>0</v>
      </c>
      <c r="AD341" s="461" t="str">
        <f t="shared" si="531"/>
        <v/>
      </c>
      <c r="AE341" s="238"/>
      <c r="AF341" s="239"/>
      <c r="AG341" s="211">
        <f t="shared" si="505"/>
        <v>0</v>
      </c>
      <c r="AH341" s="461" t="str">
        <f t="shared" si="532"/>
        <v/>
      </c>
      <c r="AI341" s="238"/>
      <c r="AJ341" s="239"/>
      <c r="AK341" s="211">
        <f t="shared" si="526"/>
        <v>0</v>
      </c>
      <c r="AL341" s="461" t="str">
        <f t="shared" si="533"/>
        <v/>
      </c>
      <c r="AM341" s="238"/>
      <c r="AN341" s="239"/>
      <c r="AO341" s="211">
        <f t="shared" si="527"/>
        <v>0</v>
      </c>
      <c r="AP341" s="461" t="str">
        <f t="shared" si="534"/>
        <v/>
      </c>
      <c r="AQ341" s="238"/>
      <c r="AR341" s="239"/>
      <c r="AS341" s="211">
        <f t="shared" si="528"/>
        <v>0</v>
      </c>
      <c r="AT341" s="240">
        <f t="shared" si="506"/>
        <v>0</v>
      </c>
      <c r="AU341" s="241">
        <f t="shared" si="507"/>
        <v>0</v>
      </c>
      <c r="AV341" s="211">
        <f t="shared" si="529"/>
        <v>0</v>
      </c>
      <c r="AW341" s="461" t="str">
        <f t="shared" si="535"/>
        <v/>
      </c>
      <c r="AY341" s="238"/>
      <c r="AZ341" s="239"/>
      <c r="BA341" s="211">
        <f t="shared" si="519"/>
        <v>0</v>
      </c>
    </row>
    <row r="342" spans="1:53" ht="13" outlineLevel="2" x14ac:dyDescent="0.3">
      <c r="A342" s="209" t="s">
        <v>289</v>
      </c>
      <c r="B342" s="207">
        <v>4</v>
      </c>
      <c r="C342" s="207"/>
      <c r="D342" s="208"/>
      <c r="E342" s="210"/>
      <c r="F342" s="235" t="s">
        <v>445</v>
      </c>
      <c r="G342" s="235"/>
      <c r="H342" s="528"/>
      <c r="I342" s="237"/>
      <c r="J342" s="238"/>
      <c r="K342" s="239"/>
      <c r="L342" s="211">
        <f t="shared" si="509"/>
        <v>0</v>
      </c>
      <c r="M342" s="238"/>
      <c r="N342" s="239"/>
      <c r="O342" s="422">
        <f t="shared" si="510"/>
        <v>0</v>
      </c>
      <c r="P342" s="238"/>
      <c r="Q342" s="239"/>
      <c r="R342" s="422">
        <f t="shared" si="511"/>
        <v>0</v>
      </c>
      <c r="S342" s="238"/>
      <c r="T342" s="239"/>
      <c r="U342" s="422">
        <f t="shared" si="512"/>
        <v>0</v>
      </c>
      <c r="V342" s="238"/>
      <c r="W342" s="239"/>
      <c r="X342" s="422">
        <f t="shared" si="513"/>
        <v>0</v>
      </c>
      <c r="Y342" s="211">
        <f t="shared" si="514"/>
        <v>0</v>
      </c>
      <c r="Z342" s="461" t="str">
        <f t="shared" si="530"/>
        <v/>
      </c>
      <c r="AA342" s="238"/>
      <c r="AB342" s="239"/>
      <c r="AC342" s="211">
        <f t="shared" si="525"/>
        <v>0</v>
      </c>
      <c r="AD342" s="461" t="str">
        <f t="shared" si="531"/>
        <v/>
      </c>
      <c r="AE342" s="238"/>
      <c r="AF342" s="239"/>
      <c r="AG342" s="211">
        <f t="shared" si="505"/>
        <v>0</v>
      </c>
      <c r="AH342" s="461" t="str">
        <f t="shared" si="532"/>
        <v/>
      </c>
      <c r="AI342" s="238"/>
      <c r="AJ342" s="239"/>
      <c r="AK342" s="211">
        <f t="shared" si="526"/>
        <v>0</v>
      </c>
      <c r="AL342" s="461" t="str">
        <f t="shared" si="533"/>
        <v/>
      </c>
      <c r="AM342" s="238"/>
      <c r="AN342" s="239"/>
      <c r="AO342" s="211">
        <f t="shared" si="527"/>
        <v>0</v>
      </c>
      <c r="AP342" s="461" t="str">
        <f t="shared" si="534"/>
        <v/>
      </c>
      <c r="AQ342" s="238"/>
      <c r="AR342" s="239"/>
      <c r="AS342" s="211">
        <f t="shared" si="528"/>
        <v>0</v>
      </c>
      <c r="AT342" s="240">
        <f t="shared" si="506"/>
        <v>0</v>
      </c>
      <c r="AU342" s="241">
        <f t="shared" si="507"/>
        <v>0</v>
      </c>
      <c r="AV342" s="211">
        <f t="shared" si="529"/>
        <v>0</v>
      </c>
      <c r="AW342" s="461" t="str">
        <f t="shared" si="535"/>
        <v/>
      </c>
      <c r="AY342" s="238"/>
      <c r="AZ342" s="239"/>
      <c r="BA342" s="211">
        <f t="shared" si="519"/>
        <v>0</v>
      </c>
    </row>
    <row r="343" spans="1:53" ht="13" outlineLevel="2" x14ac:dyDescent="0.3">
      <c r="A343" s="209" t="s">
        <v>289</v>
      </c>
      <c r="B343" s="207">
        <v>4</v>
      </c>
      <c r="C343" s="207"/>
      <c r="D343" s="208"/>
      <c r="E343" s="210"/>
      <c r="F343" s="235" t="s">
        <v>445</v>
      </c>
      <c r="G343" s="235"/>
      <c r="H343" s="528"/>
      <c r="I343" s="237"/>
      <c r="J343" s="238"/>
      <c r="K343" s="239"/>
      <c r="L343" s="211">
        <f t="shared" si="509"/>
        <v>0</v>
      </c>
      <c r="M343" s="238"/>
      <c r="N343" s="239"/>
      <c r="O343" s="422">
        <f t="shared" si="510"/>
        <v>0</v>
      </c>
      <c r="P343" s="238"/>
      <c r="Q343" s="239"/>
      <c r="R343" s="422">
        <f t="shared" si="511"/>
        <v>0</v>
      </c>
      <c r="S343" s="238"/>
      <c r="T343" s="239"/>
      <c r="U343" s="422">
        <f t="shared" si="512"/>
        <v>0</v>
      </c>
      <c r="V343" s="238"/>
      <c r="W343" s="239"/>
      <c r="X343" s="422">
        <f t="shared" si="513"/>
        <v>0</v>
      </c>
      <c r="Y343" s="211">
        <f t="shared" si="514"/>
        <v>0</v>
      </c>
      <c r="Z343" s="461" t="str">
        <f t="shared" si="530"/>
        <v/>
      </c>
      <c r="AA343" s="238"/>
      <c r="AB343" s="239"/>
      <c r="AC343" s="211">
        <f t="shared" si="525"/>
        <v>0</v>
      </c>
      <c r="AD343" s="461" t="str">
        <f t="shared" si="531"/>
        <v/>
      </c>
      <c r="AE343" s="238"/>
      <c r="AF343" s="239"/>
      <c r="AG343" s="211">
        <f t="shared" si="505"/>
        <v>0</v>
      </c>
      <c r="AH343" s="461" t="str">
        <f t="shared" si="532"/>
        <v/>
      </c>
      <c r="AI343" s="238"/>
      <c r="AJ343" s="239"/>
      <c r="AK343" s="211">
        <f t="shared" si="526"/>
        <v>0</v>
      </c>
      <c r="AL343" s="461" t="str">
        <f t="shared" si="533"/>
        <v/>
      </c>
      <c r="AM343" s="238"/>
      <c r="AN343" s="239"/>
      <c r="AO343" s="211">
        <f t="shared" si="527"/>
        <v>0</v>
      </c>
      <c r="AP343" s="461" t="str">
        <f t="shared" si="534"/>
        <v/>
      </c>
      <c r="AQ343" s="238"/>
      <c r="AR343" s="239"/>
      <c r="AS343" s="211">
        <f t="shared" si="528"/>
        <v>0</v>
      </c>
      <c r="AT343" s="240">
        <f t="shared" si="506"/>
        <v>0</v>
      </c>
      <c r="AU343" s="241">
        <f t="shared" si="507"/>
        <v>0</v>
      </c>
      <c r="AV343" s="211">
        <f t="shared" si="529"/>
        <v>0</v>
      </c>
      <c r="AW343" s="461" t="str">
        <f t="shared" si="535"/>
        <v/>
      </c>
      <c r="AY343" s="238"/>
      <c r="AZ343" s="239"/>
      <c r="BA343" s="211">
        <f t="shared" si="519"/>
        <v>0</v>
      </c>
    </row>
    <row r="344" spans="1:53" ht="13" outlineLevel="1" x14ac:dyDescent="0.3">
      <c r="A344" s="212"/>
      <c r="B344" s="213">
        <v>4</v>
      </c>
      <c r="C344" s="213"/>
      <c r="D344" s="214"/>
      <c r="E344" s="215" t="s">
        <v>446</v>
      </c>
      <c r="F344" s="216" t="str">
        <f>F327</f>
        <v>Activity 4.2 Add activity</v>
      </c>
      <c r="G344" s="222"/>
      <c r="H344" s="222"/>
      <c r="I344" s="217"/>
      <c r="J344" s="218">
        <f t="shared" ref="J344:Y344" si="536">SUM(J328:J343)</f>
        <v>0</v>
      </c>
      <c r="K344" s="218">
        <f t="shared" si="536"/>
        <v>0</v>
      </c>
      <c r="L344" s="218">
        <f t="shared" si="536"/>
        <v>0</v>
      </c>
      <c r="M344" s="218">
        <f t="shared" si="536"/>
        <v>0</v>
      </c>
      <c r="N344" s="218">
        <f t="shared" si="536"/>
        <v>0</v>
      </c>
      <c r="O344" s="218">
        <f t="shared" si="536"/>
        <v>0</v>
      </c>
      <c r="P344" s="218">
        <f t="shared" si="536"/>
        <v>0</v>
      </c>
      <c r="Q344" s="218">
        <f t="shared" si="536"/>
        <v>0</v>
      </c>
      <c r="R344" s="218">
        <f t="shared" si="536"/>
        <v>0</v>
      </c>
      <c r="S344" s="218">
        <f t="shared" si="536"/>
        <v>0</v>
      </c>
      <c r="T344" s="218">
        <f t="shared" si="536"/>
        <v>0</v>
      </c>
      <c r="U344" s="218">
        <f t="shared" si="536"/>
        <v>0</v>
      </c>
      <c r="V344" s="218">
        <f t="shared" si="536"/>
        <v>0</v>
      </c>
      <c r="W344" s="218">
        <f t="shared" si="536"/>
        <v>0</v>
      </c>
      <c r="X344" s="218">
        <f t="shared" si="536"/>
        <v>0</v>
      </c>
      <c r="Y344" s="218">
        <f t="shared" si="536"/>
        <v>0</v>
      </c>
      <c r="Z344" s="461" t="str">
        <f t="shared" si="530"/>
        <v/>
      </c>
      <c r="AA344" s="220">
        <f t="shared" ref="AA344:AV344" si="537">SUM(AA328:AA343)</f>
        <v>0</v>
      </c>
      <c r="AB344" s="221">
        <f t="shared" si="537"/>
        <v>0</v>
      </c>
      <c r="AC344" s="219">
        <f t="shared" si="537"/>
        <v>0</v>
      </c>
      <c r="AD344" s="461" t="str">
        <f t="shared" si="531"/>
        <v/>
      </c>
      <c r="AE344" s="220">
        <f t="shared" si="537"/>
        <v>0</v>
      </c>
      <c r="AF344" s="221">
        <f t="shared" si="537"/>
        <v>0</v>
      </c>
      <c r="AG344" s="219">
        <f t="shared" si="537"/>
        <v>0</v>
      </c>
      <c r="AH344" s="461" t="str">
        <f t="shared" si="532"/>
        <v/>
      </c>
      <c r="AI344" s="220">
        <f t="shared" si="537"/>
        <v>0</v>
      </c>
      <c r="AJ344" s="221">
        <f t="shared" si="537"/>
        <v>0</v>
      </c>
      <c r="AK344" s="219">
        <f t="shared" si="537"/>
        <v>0</v>
      </c>
      <c r="AL344" s="461" t="str">
        <f t="shared" si="533"/>
        <v/>
      </c>
      <c r="AM344" s="220">
        <f t="shared" si="537"/>
        <v>0</v>
      </c>
      <c r="AN344" s="221">
        <f t="shared" si="537"/>
        <v>0</v>
      </c>
      <c r="AO344" s="219">
        <f t="shared" si="537"/>
        <v>0</v>
      </c>
      <c r="AP344" s="461" t="str">
        <f t="shared" si="534"/>
        <v/>
      </c>
      <c r="AQ344" s="220">
        <f t="shared" si="537"/>
        <v>0</v>
      </c>
      <c r="AR344" s="221">
        <f t="shared" si="537"/>
        <v>0</v>
      </c>
      <c r="AS344" s="219">
        <f t="shared" si="537"/>
        <v>0</v>
      </c>
      <c r="AT344" s="220">
        <f t="shared" si="537"/>
        <v>0</v>
      </c>
      <c r="AU344" s="221">
        <f t="shared" si="537"/>
        <v>0</v>
      </c>
      <c r="AV344" s="219">
        <f t="shared" si="537"/>
        <v>0</v>
      </c>
      <c r="AW344" s="461" t="str">
        <f t="shared" si="535"/>
        <v/>
      </c>
      <c r="AY344" s="220">
        <f t="shared" ref="AY344:BA344" si="538">SUM(AY328:AY343)</f>
        <v>0</v>
      </c>
      <c r="AZ344" s="221">
        <f t="shared" si="538"/>
        <v>0</v>
      </c>
      <c r="BA344" s="219">
        <f t="shared" si="538"/>
        <v>0</v>
      </c>
    </row>
    <row r="345" spans="1:53" ht="26.25" customHeight="1" outlineLevel="1" x14ac:dyDescent="0.3">
      <c r="A345" s="328"/>
      <c r="B345" s="263">
        <v>4</v>
      </c>
      <c r="C345" s="263"/>
      <c r="D345" s="264"/>
      <c r="E345" s="265" t="s">
        <v>436</v>
      </c>
      <c r="F345" s="266" t="s">
        <v>473</v>
      </c>
      <c r="G345" s="267"/>
      <c r="H345" s="526"/>
      <c r="I345" s="268"/>
      <c r="J345" s="269"/>
      <c r="K345" s="270"/>
      <c r="L345" s="271"/>
      <c r="M345" s="271"/>
      <c r="N345" s="271"/>
      <c r="O345" s="271"/>
      <c r="P345" s="271"/>
      <c r="Q345" s="271"/>
      <c r="R345" s="271"/>
      <c r="S345" s="271"/>
      <c r="T345" s="271"/>
      <c r="U345" s="271"/>
      <c r="V345" s="271"/>
      <c r="W345" s="271"/>
      <c r="X345" s="271"/>
      <c r="Y345" s="271"/>
      <c r="Z345" s="461" t="str">
        <f t="shared" si="530"/>
        <v/>
      </c>
      <c r="AA345" s="268"/>
      <c r="AB345" s="268"/>
      <c r="AC345" s="268"/>
      <c r="AD345" s="461" t="str">
        <f t="shared" si="531"/>
        <v/>
      </c>
      <c r="AE345" s="268"/>
      <c r="AF345" s="268"/>
      <c r="AG345" s="268"/>
      <c r="AH345" s="461" t="str">
        <f t="shared" si="532"/>
        <v/>
      </c>
      <c r="AI345" s="268"/>
      <c r="AJ345" s="268"/>
      <c r="AK345" s="268"/>
      <c r="AL345" s="461" t="str">
        <f t="shared" si="533"/>
        <v/>
      </c>
      <c r="AM345" s="268"/>
      <c r="AN345" s="268"/>
      <c r="AO345" s="268"/>
      <c r="AP345" s="461" t="str">
        <f t="shared" si="534"/>
        <v/>
      </c>
      <c r="AQ345" s="268"/>
      <c r="AR345" s="268"/>
      <c r="AS345" s="268"/>
      <c r="AT345" s="268"/>
      <c r="AU345" s="268"/>
      <c r="AV345" s="268"/>
      <c r="AW345" s="461" t="str">
        <f t="shared" si="535"/>
        <v/>
      </c>
      <c r="AY345" s="268"/>
      <c r="AZ345" s="268"/>
      <c r="BA345" s="268"/>
    </row>
    <row r="346" spans="1:53" ht="13" outlineLevel="2" x14ac:dyDescent="0.3">
      <c r="A346" s="209" t="s">
        <v>289</v>
      </c>
      <c r="B346" s="207">
        <v>4</v>
      </c>
      <c r="C346" s="207"/>
      <c r="D346" s="208"/>
      <c r="E346" s="210"/>
      <c r="F346" s="766" t="s">
        <v>438</v>
      </c>
      <c r="G346" s="236"/>
      <c r="H346" s="527"/>
      <c r="I346" s="237"/>
      <c r="J346" s="238"/>
      <c r="K346" s="239"/>
      <c r="L346" s="211">
        <f>J346*K346</f>
        <v>0</v>
      </c>
      <c r="M346" s="238"/>
      <c r="N346" s="239"/>
      <c r="O346" s="422">
        <f>M346*N346</f>
        <v>0</v>
      </c>
      <c r="P346" s="238"/>
      <c r="Q346" s="239"/>
      <c r="R346" s="422">
        <f>P346*Q346</f>
        <v>0</v>
      </c>
      <c r="S346" s="238"/>
      <c r="T346" s="239"/>
      <c r="U346" s="422">
        <f>S346*T346</f>
        <v>0</v>
      </c>
      <c r="V346" s="238"/>
      <c r="W346" s="239"/>
      <c r="X346" s="422">
        <f>V346*W346</f>
        <v>0</v>
      </c>
      <c r="Y346" s="211">
        <f>L346+O346+R346+U346+X346</f>
        <v>0</v>
      </c>
      <c r="Z346" s="461" t="str">
        <f t="shared" si="530"/>
        <v/>
      </c>
      <c r="AA346" s="238"/>
      <c r="AB346" s="239"/>
      <c r="AC346" s="211">
        <f>AA346*AB346</f>
        <v>0</v>
      </c>
      <c r="AD346" s="461" t="str">
        <f t="shared" si="531"/>
        <v/>
      </c>
      <c r="AE346" s="238"/>
      <c r="AF346" s="239"/>
      <c r="AG346" s="211">
        <f t="shared" ref="AG346:AG361" si="539">AE346*AF346</f>
        <v>0</v>
      </c>
      <c r="AH346" s="461" t="str">
        <f t="shared" si="532"/>
        <v/>
      </c>
      <c r="AI346" s="238"/>
      <c r="AJ346" s="239"/>
      <c r="AK346" s="211">
        <f>AI346*AJ346</f>
        <v>0</v>
      </c>
      <c r="AL346" s="461" t="str">
        <f t="shared" si="533"/>
        <v/>
      </c>
      <c r="AM346" s="238"/>
      <c r="AN346" s="239"/>
      <c r="AO346" s="211">
        <f>AM346*AN346</f>
        <v>0</v>
      </c>
      <c r="AP346" s="461" t="str">
        <f t="shared" si="534"/>
        <v/>
      </c>
      <c r="AQ346" s="238"/>
      <c r="AR346" s="239"/>
      <c r="AS346" s="211">
        <f>AQ346*AR346</f>
        <v>0</v>
      </c>
      <c r="AT346" s="240">
        <f t="shared" ref="AT346:AT361" si="540">AE346+AM346+AQ346</f>
        <v>0</v>
      </c>
      <c r="AU346" s="241">
        <f t="shared" ref="AU346:AU361" si="541">AF346+AN346+AR346</f>
        <v>0</v>
      </c>
      <c r="AV346" s="211">
        <f t="shared" ref="AV346:AV347" si="542">AG346+AO346+AS346</f>
        <v>0</v>
      </c>
      <c r="AW346" s="461" t="str">
        <f t="shared" si="535"/>
        <v/>
      </c>
      <c r="AY346" s="238"/>
      <c r="AZ346" s="239"/>
      <c r="BA346" s="211">
        <f>AY346*AZ346</f>
        <v>0</v>
      </c>
    </row>
    <row r="347" spans="1:53" ht="13" outlineLevel="2" x14ac:dyDescent="0.3">
      <c r="A347" s="209" t="s">
        <v>284</v>
      </c>
      <c r="B347" s="207">
        <v>4</v>
      </c>
      <c r="C347" s="207"/>
      <c r="D347" s="208"/>
      <c r="E347" s="210"/>
      <c r="F347" s="766" t="s">
        <v>439</v>
      </c>
      <c r="G347" s="235"/>
      <c r="H347" s="528"/>
      <c r="I347" s="237"/>
      <c r="J347" s="238"/>
      <c r="K347" s="239"/>
      <c r="L347" s="211">
        <f t="shared" ref="L347:L361" si="543">J347*K347</f>
        <v>0</v>
      </c>
      <c r="M347" s="238"/>
      <c r="N347" s="239"/>
      <c r="O347" s="422">
        <f t="shared" ref="O347:O361" si="544">M347*N347</f>
        <v>0</v>
      </c>
      <c r="P347" s="238"/>
      <c r="Q347" s="239"/>
      <c r="R347" s="422">
        <f t="shared" ref="R347:R361" si="545">P347*Q347</f>
        <v>0</v>
      </c>
      <c r="S347" s="238"/>
      <c r="T347" s="239"/>
      <c r="U347" s="422">
        <f t="shared" ref="U347:U361" si="546">S347*T347</f>
        <v>0</v>
      </c>
      <c r="V347" s="238"/>
      <c r="W347" s="239"/>
      <c r="X347" s="422">
        <f t="shared" ref="X347:X361" si="547">V347*W347</f>
        <v>0</v>
      </c>
      <c r="Y347" s="211">
        <f t="shared" ref="Y347:Y361" si="548">L347+O347+R347+U347+X347</f>
        <v>0</v>
      </c>
      <c r="Z347" s="461" t="str">
        <f t="shared" si="530"/>
        <v/>
      </c>
      <c r="AA347" s="238"/>
      <c r="AB347" s="239"/>
      <c r="AC347" s="211">
        <f t="shared" ref="AC347" si="549">AA347*AB347</f>
        <v>0</v>
      </c>
      <c r="AD347" s="461" t="str">
        <f t="shared" si="531"/>
        <v/>
      </c>
      <c r="AE347" s="238"/>
      <c r="AF347" s="239"/>
      <c r="AG347" s="211">
        <f t="shared" si="539"/>
        <v>0</v>
      </c>
      <c r="AH347" s="461" t="str">
        <f t="shared" si="532"/>
        <v/>
      </c>
      <c r="AI347" s="238"/>
      <c r="AJ347" s="239"/>
      <c r="AK347" s="211">
        <f t="shared" ref="AK347" si="550">AI347*AJ347</f>
        <v>0</v>
      </c>
      <c r="AL347" s="461" t="str">
        <f t="shared" si="533"/>
        <v/>
      </c>
      <c r="AM347" s="238"/>
      <c r="AN347" s="239"/>
      <c r="AO347" s="211">
        <f t="shared" ref="AO347" si="551">AM347*AN347</f>
        <v>0</v>
      </c>
      <c r="AP347" s="461" t="str">
        <f t="shared" si="534"/>
        <v/>
      </c>
      <c r="AQ347" s="238"/>
      <c r="AR347" s="239"/>
      <c r="AS347" s="211">
        <f t="shared" ref="AS347" si="552">AQ347*AR347</f>
        <v>0</v>
      </c>
      <c r="AT347" s="240">
        <f t="shared" si="540"/>
        <v>0</v>
      </c>
      <c r="AU347" s="241">
        <f t="shared" si="541"/>
        <v>0</v>
      </c>
      <c r="AV347" s="211">
        <f t="shared" si="542"/>
        <v>0</v>
      </c>
      <c r="AW347" s="461" t="str">
        <f t="shared" si="535"/>
        <v/>
      </c>
      <c r="AY347" s="238"/>
      <c r="AZ347" s="239"/>
      <c r="BA347" s="211">
        <f t="shared" ref="BA347:BA361" si="553">AY347*AZ347</f>
        <v>0</v>
      </c>
    </row>
    <row r="348" spans="1:53" ht="12.75" customHeight="1" outlineLevel="2" x14ac:dyDescent="0.3">
      <c r="A348" s="209" t="s">
        <v>284</v>
      </c>
      <c r="B348" s="207">
        <v>4</v>
      </c>
      <c r="C348" s="207"/>
      <c r="D348" s="208"/>
      <c r="E348" s="210"/>
      <c r="F348" s="766" t="s">
        <v>440</v>
      </c>
      <c r="G348" s="235"/>
      <c r="H348" s="528"/>
      <c r="I348" s="237"/>
      <c r="J348" s="238"/>
      <c r="K348" s="239"/>
      <c r="L348" s="211">
        <f t="shared" si="543"/>
        <v>0</v>
      </c>
      <c r="M348" s="238"/>
      <c r="N348" s="239"/>
      <c r="O348" s="422">
        <f t="shared" si="544"/>
        <v>0</v>
      </c>
      <c r="P348" s="238"/>
      <c r="Q348" s="239"/>
      <c r="R348" s="422">
        <f t="shared" si="545"/>
        <v>0</v>
      </c>
      <c r="S348" s="238"/>
      <c r="T348" s="239"/>
      <c r="U348" s="422">
        <f t="shared" si="546"/>
        <v>0</v>
      </c>
      <c r="V348" s="238"/>
      <c r="W348" s="239"/>
      <c r="X348" s="422">
        <f t="shared" si="547"/>
        <v>0</v>
      </c>
      <c r="Y348" s="211">
        <f t="shared" si="548"/>
        <v>0</v>
      </c>
      <c r="Z348" s="461" t="str">
        <f t="shared" si="530"/>
        <v/>
      </c>
      <c r="AA348" s="238"/>
      <c r="AB348" s="239"/>
      <c r="AC348" s="211">
        <f t="shared" ref="AC348" si="554">AA348*AB348</f>
        <v>0</v>
      </c>
      <c r="AD348" s="461" t="str">
        <f t="shared" si="531"/>
        <v/>
      </c>
      <c r="AE348" s="238"/>
      <c r="AF348" s="239"/>
      <c r="AG348" s="211">
        <f t="shared" si="539"/>
        <v>0</v>
      </c>
      <c r="AH348" s="461" t="str">
        <f t="shared" si="532"/>
        <v/>
      </c>
      <c r="AI348" s="238"/>
      <c r="AJ348" s="239"/>
      <c r="AK348" s="211">
        <f t="shared" ref="AK348" si="555">AI348*AJ348</f>
        <v>0</v>
      </c>
      <c r="AL348" s="461" t="str">
        <f t="shared" si="533"/>
        <v/>
      </c>
      <c r="AM348" s="238"/>
      <c r="AN348" s="239"/>
      <c r="AO348" s="211">
        <f t="shared" ref="AO348" si="556">AM348*AN348</f>
        <v>0</v>
      </c>
      <c r="AP348" s="461" t="str">
        <f t="shared" si="534"/>
        <v/>
      </c>
      <c r="AQ348" s="238"/>
      <c r="AR348" s="239"/>
      <c r="AS348" s="211">
        <f t="shared" ref="AS348" si="557">AQ348*AR348</f>
        <v>0</v>
      </c>
      <c r="AT348" s="240">
        <f t="shared" si="540"/>
        <v>0</v>
      </c>
      <c r="AU348" s="241">
        <f t="shared" si="541"/>
        <v>0</v>
      </c>
      <c r="AV348" s="211">
        <f t="shared" ref="AV348" si="558">AG348+AO348+AS348</f>
        <v>0</v>
      </c>
      <c r="AW348" s="461" t="str">
        <f t="shared" si="535"/>
        <v/>
      </c>
      <c r="AY348" s="238"/>
      <c r="AZ348" s="239"/>
      <c r="BA348" s="211">
        <f t="shared" si="553"/>
        <v>0</v>
      </c>
    </row>
    <row r="349" spans="1:53" ht="13" outlineLevel="2" x14ac:dyDescent="0.3">
      <c r="A349" s="209" t="s">
        <v>284</v>
      </c>
      <c r="B349" s="207">
        <v>4</v>
      </c>
      <c r="C349" s="207"/>
      <c r="D349" s="208"/>
      <c r="E349" s="210"/>
      <c r="F349" s="766" t="s">
        <v>441</v>
      </c>
      <c r="G349" s="235"/>
      <c r="H349" s="528"/>
      <c r="I349" s="237"/>
      <c r="J349" s="238"/>
      <c r="K349" s="239"/>
      <c r="L349" s="211">
        <f t="shared" si="543"/>
        <v>0</v>
      </c>
      <c r="M349" s="238"/>
      <c r="N349" s="239"/>
      <c r="O349" s="422">
        <f t="shared" si="544"/>
        <v>0</v>
      </c>
      <c r="P349" s="238"/>
      <c r="Q349" s="239"/>
      <c r="R349" s="422">
        <f t="shared" si="545"/>
        <v>0</v>
      </c>
      <c r="S349" s="238"/>
      <c r="T349" s="239"/>
      <c r="U349" s="422">
        <f t="shared" si="546"/>
        <v>0</v>
      </c>
      <c r="V349" s="238"/>
      <c r="W349" s="239"/>
      <c r="X349" s="422">
        <f t="shared" si="547"/>
        <v>0</v>
      </c>
      <c r="Y349" s="211">
        <f t="shared" si="548"/>
        <v>0</v>
      </c>
      <c r="Z349" s="461" t="str">
        <f t="shared" si="530"/>
        <v/>
      </c>
      <c r="AA349" s="238"/>
      <c r="AB349" s="239"/>
      <c r="AC349" s="211">
        <f t="shared" ref="AC349:AC361" si="559">AA349*AB349</f>
        <v>0</v>
      </c>
      <c r="AD349" s="461" t="str">
        <f t="shared" si="531"/>
        <v/>
      </c>
      <c r="AE349" s="238"/>
      <c r="AF349" s="239"/>
      <c r="AG349" s="211">
        <f t="shared" si="539"/>
        <v>0</v>
      </c>
      <c r="AH349" s="461" t="str">
        <f t="shared" si="532"/>
        <v/>
      </c>
      <c r="AI349" s="238"/>
      <c r="AJ349" s="239"/>
      <c r="AK349" s="211">
        <f t="shared" ref="AK349:AK361" si="560">AI349*AJ349</f>
        <v>0</v>
      </c>
      <c r="AL349" s="461" t="str">
        <f t="shared" si="533"/>
        <v/>
      </c>
      <c r="AM349" s="238"/>
      <c r="AN349" s="239"/>
      <c r="AO349" s="211">
        <f t="shared" ref="AO349:AO361" si="561">AM349*AN349</f>
        <v>0</v>
      </c>
      <c r="AP349" s="461" t="str">
        <f t="shared" si="534"/>
        <v/>
      </c>
      <c r="AQ349" s="238"/>
      <c r="AR349" s="239"/>
      <c r="AS349" s="211">
        <f t="shared" ref="AS349:AS361" si="562">AQ349*AR349</f>
        <v>0</v>
      </c>
      <c r="AT349" s="240">
        <f t="shared" si="540"/>
        <v>0</v>
      </c>
      <c r="AU349" s="241">
        <f t="shared" si="541"/>
        <v>0</v>
      </c>
      <c r="AV349" s="211">
        <f t="shared" ref="AV349:AV361" si="563">AG349+AO349+AS349</f>
        <v>0</v>
      </c>
      <c r="AW349" s="461" t="str">
        <f t="shared" si="535"/>
        <v/>
      </c>
      <c r="AY349" s="238"/>
      <c r="AZ349" s="239"/>
      <c r="BA349" s="211">
        <f t="shared" si="553"/>
        <v>0</v>
      </c>
    </row>
    <row r="350" spans="1:53" ht="13" outlineLevel="2" x14ac:dyDescent="0.3">
      <c r="A350" s="209" t="s">
        <v>284</v>
      </c>
      <c r="B350" s="207">
        <v>4</v>
      </c>
      <c r="C350" s="207"/>
      <c r="D350" s="208"/>
      <c r="E350" s="210"/>
      <c r="F350" s="766" t="s">
        <v>442</v>
      </c>
      <c r="G350" s="235"/>
      <c r="H350" s="528"/>
      <c r="I350" s="237"/>
      <c r="J350" s="238"/>
      <c r="K350" s="239"/>
      <c r="L350" s="211">
        <f t="shared" si="543"/>
        <v>0</v>
      </c>
      <c r="M350" s="238"/>
      <c r="N350" s="239"/>
      <c r="O350" s="422">
        <f t="shared" si="544"/>
        <v>0</v>
      </c>
      <c r="P350" s="238"/>
      <c r="Q350" s="239"/>
      <c r="R350" s="422">
        <f t="shared" si="545"/>
        <v>0</v>
      </c>
      <c r="S350" s="238"/>
      <c r="T350" s="239"/>
      <c r="U350" s="422">
        <f t="shared" si="546"/>
        <v>0</v>
      </c>
      <c r="V350" s="238"/>
      <c r="W350" s="239"/>
      <c r="X350" s="422">
        <f t="shared" si="547"/>
        <v>0</v>
      </c>
      <c r="Y350" s="211">
        <f t="shared" si="548"/>
        <v>0</v>
      </c>
      <c r="Z350" s="461" t="str">
        <f t="shared" si="530"/>
        <v/>
      </c>
      <c r="AA350" s="238"/>
      <c r="AB350" s="239"/>
      <c r="AC350" s="211">
        <f t="shared" si="559"/>
        <v>0</v>
      </c>
      <c r="AD350" s="461" t="str">
        <f t="shared" si="531"/>
        <v/>
      </c>
      <c r="AE350" s="238"/>
      <c r="AF350" s="239"/>
      <c r="AG350" s="211">
        <f t="shared" si="539"/>
        <v>0</v>
      </c>
      <c r="AH350" s="461" t="str">
        <f t="shared" si="532"/>
        <v/>
      </c>
      <c r="AI350" s="238"/>
      <c r="AJ350" s="239"/>
      <c r="AK350" s="211">
        <f t="shared" si="560"/>
        <v>0</v>
      </c>
      <c r="AL350" s="461" t="str">
        <f t="shared" si="533"/>
        <v/>
      </c>
      <c r="AM350" s="238"/>
      <c r="AN350" s="239"/>
      <c r="AO350" s="211">
        <f t="shared" si="561"/>
        <v>0</v>
      </c>
      <c r="AP350" s="461" t="str">
        <f t="shared" si="534"/>
        <v/>
      </c>
      <c r="AQ350" s="238"/>
      <c r="AR350" s="239"/>
      <c r="AS350" s="211">
        <f t="shared" si="562"/>
        <v>0</v>
      </c>
      <c r="AT350" s="240">
        <f t="shared" si="540"/>
        <v>0</v>
      </c>
      <c r="AU350" s="241">
        <f t="shared" si="541"/>
        <v>0</v>
      </c>
      <c r="AV350" s="211">
        <f t="shared" si="563"/>
        <v>0</v>
      </c>
      <c r="AW350" s="461" t="str">
        <f t="shared" si="535"/>
        <v/>
      </c>
      <c r="AY350" s="238"/>
      <c r="AZ350" s="239"/>
      <c r="BA350" s="211">
        <f t="shared" si="553"/>
        <v>0</v>
      </c>
    </row>
    <row r="351" spans="1:53" ht="13" outlineLevel="2" x14ac:dyDescent="0.3">
      <c r="A351" s="209" t="s">
        <v>289</v>
      </c>
      <c r="B351" s="207">
        <v>4</v>
      </c>
      <c r="C351" s="207"/>
      <c r="D351" s="208"/>
      <c r="E351" s="210"/>
      <c r="F351" s="766" t="s">
        <v>384</v>
      </c>
      <c r="G351" s="235"/>
      <c r="H351" s="528"/>
      <c r="I351" s="237"/>
      <c r="J351" s="238"/>
      <c r="K351" s="239"/>
      <c r="L351" s="211">
        <f t="shared" si="543"/>
        <v>0</v>
      </c>
      <c r="M351" s="238"/>
      <c r="N351" s="239"/>
      <c r="O351" s="422">
        <f t="shared" si="544"/>
        <v>0</v>
      </c>
      <c r="P351" s="238"/>
      <c r="Q351" s="239"/>
      <c r="R351" s="422">
        <f t="shared" si="545"/>
        <v>0</v>
      </c>
      <c r="S351" s="238"/>
      <c r="T351" s="239"/>
      <c r="U351" s="422">
        <f t="shared" si="546"/>
        <v>0</v>
      </c>
      <c r="V351" s="238"/>
      <c r="W351" s="239"/>
      <c r="X351" s="422">
        <f t="shared" si="547"/>
        <v>0</v>
      </c>
      <c r="Y351" s="211">
        <f t="shared" si="548"/>
        <v>0</v>
      </c>
      <c r="Z351" s="461" t="str">
        <f t="shared" si="530"/>
        <v/>
      </c>
      <c r="AA351" s="238"/>
      <c r="AB351" s="239"/>
      <c r="AC351" s="211">
        <f t="shared" si="559"/>
        <v>0</v>
      </c>
      <c r="AD351" s="461" t="str">
        <f t="shared" si="531"/>
        <v/>
      </c>
      <c r="AE351" s="238"/>
      <c r="AF351" s="239"/>
      <c r="AG351" s="211">
        <f t="shared" si="539"/>
        <v>0</v>
      </c>
      <c r="AH351" s="461" t="str">
        <f t="shared" si="532"/>
        <v/>
      </c>
      <c r="AI351" s="238"/>
      <c r="AJ351" s="239"/>
      <c r="AK351" s="211">
        <f t="shared" si="560"/>
        <v>0</v>
      </c>
      <c r="AL351" s="461" t="str">
        <f t="shared" si="533"/>
        <v/>
      </c>
      <c r="AM351" s="238"/>
      <c r="AN351" s="239"/>
      <c r="AO351" s="211">
        <f t="shared" si="561"/>
        <v>0</v>
      </c>
      <c r="AP351" s="461" t="str">
        <f t="shared" si="534"/>
        <v/>
      </c>
      <c r="AQ351" s="238"/>
      <c r="AR351" s="239"/>
      <c r="AS351" s="211">
        <f t="shared" si="562"/>
        <v>0</v>
      </c>
      <c r="AT351" s="240">
        <f t="shared" si="540"/>
        <v>0</v>
      </c>
      <c r="AU351" s="241">
        <f t="shared" si="541"/>
        <v>0</v>
      </c>
      <c r="AV351" s="211">
        <f t="shared" si="563"/>
        <v>0</v>
      </c>
      <c r="AW351" s="461" t="str">
        <f t="shared" si="535"/>
        <v/>
      </c>
      <c r="AY351" s="238"/>
      <c r="AZ351" s="239"/>
      <c r="BA351" s="211">
        <f t="shared" si="553"/>
        <v>0</v>
      </c>
    </row>
    <row r="352" spans="1:53" ht="13" outlineLevel="2" x14ac:dyDescent="0.3">
      <c r="A352" s="209" t="s">
        <v>289</v>
      </c>
      <c r="B352" s="207">
        <v>4</v>
      </c>
      <c r="C352" s="207"/>
      <c r="D352" s="208"/>
      <c r="E352" s="210"/>
      <c r="F352" s="766" t="s">
        <v>443</v>
      </c>
      <c r="G352" s="235"/>
      <c r="H352" s="528"/>
      <c r="I352" s="327"/>
      <c r="J352" s="238"/>
      <c r="K352" s="239"/>
      <c r="L352" s="211">
        <f t="shared" si="543"/>
        <v>0</v>
      </c>
      <c r="M352" s="238"/>
      <c r="N352" s="239"/>
      <c r="O352" s="422">
        <f t="shared" si="544"/>
        <v>0</v>
      </c>
      <c r="P352" s="238"/>
      <c r="Q352" s="239"/>
      <c r="R352" s="422">
        <f t="shared" si="545"/>
        <v>0</v>
      </c>
      <c r="S352" s="238"/>
      <c r="T352" s="239"/>
      <c r="U352" s="422">
        <f t="shared" si="546"/>
        <v>0</v>
      </c>
      <c r="V352" s="238"/>
      <c r="W352" s="239"/>
      <c r="X352" s="422">
        <f t="shared" si="547"/>
        <v>0</v>
      </c>
      <c r="Y352" s="211">
        <f t="shared" si="548"/>
        <v>0</v>
      </c>
      <c r="Z352" s="461" t="str">
        <f t="shared" si="530"/>
        <v/>
      </c>
      <c r="AA352" s="238"/>
      <c r="AB352" s="239"/>
      <c r="AC352" s="211">
        <f t="shared" si="559"/>
        <v>0</v>
      </c>
      <c r="AD352" s="461" t="str">
        <f t="shared" si="531"/>
        <v/>
      </c>
      <c r="AE352" s="238"/>
      <c r="AF352" s="239"/>
      <c r="AG352" s="211">
        <f t="shared" si="539"/>
        <v>0</v>
      </c>
      <c r="AH352" s="461" t="str">
        <f t="shared" si="532"/>
        <v/>
      </c>
      <c r="AI352" s="238"/>
      <c r="AJ352" s="239"/>
      <c r="AK352" s="211">
        <f t="shared" si="560"/>
        <v>0</v>
      </c>
      <c r="AL352" s="461" t="str">
        <f t="shared" si="533"/>
        <v/>
      </c>
      <c r="AM352" s="238"/>
      <c r="AN352" s="239"/>
      <c r="AO352" s="211">
        <f t="shared" si="561"/>
        <v>0</v>
      </c>
      <c r="AP352" s="461" t="str">
        <f t="shared" si="534"/>
        <v/>
      </c>
      <c r="AQ352" s="238"/>
      <c r="AR352" s="239"/>
      <c r="AS352" s="211">
        <f t="shared" si="562"/>
        <v>0</v>
      </c>
      <c r="AT352" s="240">
        <f t="shared" si="540"/>
        <v>0</v>
      </c>
      <c r="AU352" s="241">
        <f t="shared" si="541"/>
        <v>0</v>
      </c>
      <c r="AV352" s="211">
        <f t="shared" si="563"/>
        <v>0</v>
      </c>
      <c r="AW352" s="461" t="str">
        <f t="shared" si="535"/>
        <v/>
      </c>
      <c r="AY352" s="238"/>
      <c r="AZ352" s="239"/>
      <c r="BA352" s="211">
        <f t="shared" si="553"/>
        <v>0</v>
      </c>
    </row>
    <row r="353" spans="1:53" ht="13" outlineLevel="2" x14ac:dyDescent="0.3">
      <c r="A353" s="209" t="s">
        <v>289</v>
      </c>
      <c r="B353" s="207">
        <v>4</v>
      </c>
      <c r="C353" s="207"/>
      <c r="D353" s="208"/>
      <c r="E353" s="210"/>
      <c r="F353" s="766" t="s">
        <v>444</v>
      </c>
      <c r="G353" s="235"/>
      <c r="H353" s="528"/>
      <c r="I353" s="237"/>
      <c r="J353" s="238"/>
      <c r="K353" s="239"/>
      <c r="L353" s="211">
        <f t="shared" si="543"/>
        <v>0</v>
      </c>
      <c r="M353" s="238"/>
      <c r="N353" s="239"/>
      <c r="O353" s="422">
        <f t="shared" si="544"/>
        <v>0</v>
      </c>
      <c r="P353" s="238"/>
      <c r="Q353" s="239"/>
      <c r="R353" s="422">
        <f t="shared" si="545"/>
        <v>0</v>
      </c>
      <c r="S353" s="238"/>
      <c r="T353" s="239"/>
      <c r="U353" s="422">
        <f t="shared" si="546"/>
        <v>0</v>
      </c>
      <c r="V353" s="238"/>
      <c r="W353" s="239"/>
      <c r="X353" s="422">
        <f t="shared" si="547"/>
        <v>0</v>
      </c>
      <c r="Y353" s="211">
        <f t="shared" si="548"/>
        <v>0</v>
      </c>
      <c r="Z353" s="461" t="str">
        <f t="shared" si="530"/>
        <v/>
      </c>
      <c r="AA353" s="238"/>
      <c r="AB353" s="239"/>
      <c r="AC353" s="211">
        <f t="shared" si="559"/>
        <v>0</v>
      </c>
      <c r="AD353" s="461" t="str">
        <f t="shared" si="531"/>
        <v/>
      </c>
      <c r="AE353" s="238"/>
      <c r="AF353" s="239"/>
      <c r="AG353" s="211">
        <f t="shared" si="539"/>
        <v>0</v>
      </c>
      <c r="AH353" s="461" t="str">
        <f t="shared" si="532"/>
        <v/>
      </c>
      <c r="AI353" s="238"/>
      <c r="AJ353" s="239"/>
      <c r="AK353" s="211">
        <f t="shared" si="560"/>
        <v>0</v>
      </c>
      <c r="AL353" s="461" t="str">
        <f t="shared" si="533"/>
        <v/>
      </c>
      <c r="AM353" s="238"/>
      <c r="AN353" s="239"/>
      <c r="AO353" s="211">
        <f t="shared" si="561"/>
        <v>0</v>
      </c>
      <c r="AP353" s="461" t="str">
        <f t="shared" si="534"/>
        <v/>
      </c>
      <c r="AQ353" s="238"/>
      <c r="AR353" s="239"/>
      <c r="AS353" s="211">
        <f t="shared" si="562"/>
        <v>0</v>
      </c>
      <c r="AT353" s="240">
        <f t="shared" si="540"/>
        <v>0</v>
      </c>
      <c r="AU353" s="241">
        <f t="shared" si="541"/>
        <v>0</v>
      </c>
      <c r="AV353" s="211">
        <f t="shared" si="563"/>
        <v>0</v>
      </c>
      <c r="AW353" s="461" t="str">
        <f t="shared" si="535"/>
        <v/>
      </c>
      <c r="AY353" s="238"/>
      <c r="AZ353" s="239"/>
      <c r="BA353" s="211">
        <f t="shared" si="553"/>
        <v>0</v>
      </c>
    </row>
    <row r="354" spans="1:53" ht="13" outlineLevel="2" x14ac:dyDescent="0.3">
      <c r="A354" s="209" t="s">
        <v>289</v>
      </c>
      <c r="B354" s="207">
        <v>4</v>
      </c>
      <c r="C354" s="207"/>
      <c r="D354" s="208"/>
      <c r="E354" s="210"/>
      <c r="F354" s="235" t="s">
        <v>445</v>
      </c>
      <c r="G354" s="235"/>
      <c r="H354" s="528"/>
      <c r="I354" s="237"/>
      <c r="J354" s="238"/>
      <c r="K354" s="239"/>
      <c r="L354" s="211">
        <f t="shared" si="543"/>
        <v>0</v>
      </c>
      <c r="M354" s="238"/>
      <c r="N354" s="239"/>
      <c r="O354" s="422">
        <f t="shared" si="544"/>
        <v>0</v>
      </c>
      <c r="P354" s="238"/>
      <c r="Q354" s="239"/>
      <c r="R354" s="422">
        <f t="shared" si="545"/>
        <v>0</v>
      </c>
      <c r="S354" s="238"/>
      <c r="T354" s="239"/>
      <c r="U354" s="422">
        <f t="shared" si="546"/>
        <v>0</v>
      </c>
      <c r="V354" s="238"/>
      <c r="W354" s="239"/>
      <c r="X354" s="422">
        <f t="shared" si="547"/>
        <v>0</v>
      </c>
      <c r="Y354" s="211">
        <f t="shared" si="548"/>
        <v>0</v>
      </c>
      <c r="Z354" s="461" t="str">
        <f t="shared" si="530"/>
        <v/>
      </c>
      <c r="AA354" s="238"/>
      <c r="AB354" s="239"/>
      <c r="AC354" s="211">
        <f t="shared" si="559"/>
        <v>0</v>
      </c>
      <c r="AD354" s="461" t="str">
        <f t="shared" si="531"/>
        <v/>
      </c>
      <c r="AE354" s="238"/>
      <c r="AF354" s="239"/>
      <c r="AG354" s="211">
        <f t="shared" si="539"/>
        <v>0</v>
      </c>
      <c r="AH354" s="461" t="str">
        <f t="shared" si="532"/>
        <v/>
      </c>
      <c r="AI354" s="238"/>
      <c r="AJ354" s="239"/>
      <c r="AK354" s="211">
        <f t="shared" si="560"/>
        <v>0</v>
      </c>
      <c r="AL354" s="461" t="str">
        <f t="shared" si="533"/>
        <v/>
      </c>
      <c r="AM354" s="238"/>
      <c r="AN354" s="239"/>
      <c r="AO354" s="211">
        <f t="shared" si="561"/>
        <v>0</v>
      </c>
      <c r="AP354" s="461" t="str">
        <f t="shared" si="534"/>
        <v/>
      </c>
      <c r="AQ354" s="238"/>
      <c r="AR354" s="239"/>
      <c r="AS354" s="211">
        <f t="shared" si="562"/>
        <v>0</v>
      </c>
      <c r="AT354" s="240">
        <f t="shared" si="540"/>
        <v>0</v>
      </c>
      <c r="AU354" s="241">
        <f t="shared" si="541"/>
        <v>0</v>
      </c>
      <c r="AV354" s="211">
        <f t="shared" si="563"/>
        <v>0</v>
      </c>
      <c r="AW354" s="461" t="str">
        <f t="shared" si="535"/>
        <v/>
      </c>
      <c r="AY354" s="238"/>
      <c r="AZ354" s="239"/>
      <c r="BA354" s="211">
        <f t="shared" si="553"/>
        <v>0</v>
      </c>
    </row>
    <row r="355" spans="1:53" ht="13" outlineLevel="2" x14ac:dyDescent="0.3">
      <c r="A355" s="209" t="s">
        <v>289</v>
      </c>
      <c r="B355" s="207">
        <v>4</v>
      </c>
      <c r="C355" s="207"/>
      <c r="D355" s="208"/>
      <c r="E355" s="210"/>
      <c r="F355" s="235" t="s">
        <v>445</v>
      </c>
      <c r="G355" s="235"/>
      <c r="H355" s="528"/>
      <c r="I355" s="237"/>
      <c r="J355" s="238"/>
      <c r="K355" s="239"/>
      <c r="L355" s="211">
        <f t="shared" si="543"/>
        <v>0</v>
      </c>
      <c r="M355" s="238"/>
      <c r="N355" s="239"/>
      <c r="O355" s="422">
        <f t="shared" si="544"/>
        <v>0</v>
      </c>
      <c r="P355" s="238"/>
      <c r="Q355" s="239"/>
      <c r="R355" s="422">
        <f t="shared" si="545"/>
        <v>0</v>
      </c>
      <c r="S355" s="238"/>
      <c r="T355" s="239"/>
      <c r="U355" s="422">
        <f t="shared" si="546"/>
        <v>0</v>
      </c>
      <c r="V355" s="238"/>
      <c r="W355" s="239"/>
      <c r="X355" s="422">
        <f t="shared" si="547"/>
        <v>0</v>
      </c>
      <c r="Y355" s="211">
        <f t="shared" si="548"/>
        <v>0</v>
      </c>
      <c r="Z355" s="461" t="str">
        <f t="shared" si="530"/>
        <v/>
      </c>
      <c r="AA355" s="238"/>
      <c r="AB355" s="239"/>
      <c r="AC355" s="211">
        <f t="shared" si="559"/>
        <v>0</v>
      </c>
      <c r="AD355" s="461" t="str">
        <f t="shared" si="531"/>
        <v/>
      </c>
      <c r="AE355" s="238"/>
      <c r="AF355" s="239"/>
      <c r="AG355" s="211">
        <f t="shared" si="539"/>
        <v>0</v>
      </c>
      <c r="AH355" s="461" t="str">
        <f t="shared" si="532"/>
        <v/>
      </c>
      <c r="AI355" s="238"/>
      <c r="AJ355" s="239"/>
      <c r="AK355" s="211">
        <f t="shared" si="560"/>
        <v>0</v>
      </c>
      <c r="AL355" s="461" t="str">
        <f t="shared" si="533"/>
        <v/>
      </c>
      <c r="AM355" s="238"/>
      <c r="AN355" s="239"/>
      <c r="AO355" s="211">
        <f t="shared" si="561"/>
        <v>0</v>
      </c>
      <c r="AP355" s="461" t="str">
        <f t="shared" si="534"/>
        <v/>
      </c>
      <c r="AQ355" s="238"/>
      <c r="AR355" s="239"/>
      <c r="AS355" s="211">
        <f t="shared" si="562"/>
        <v>0</v>
      </c>
      <c r="AT355" s="240">
        <f t="shared" si="540"/>
        <v>0</v>
      </c>
      <c r="AU355" s="241">
        <f t="shared" si="541"/>
        <v>0</v>
      </c>
      <c r="AV355" s="211">
        <f t="shared" si="563"/>
        <v>0</v>
      </c>
      <c r="AW355" s="461" t="str">
        <f t="shared" si="535"/>
        <v/>
      </c>
      <c r="AY355" s="238"/>
      <c r="AZ355" s="239"/>
      <c r="BA355" s="211">
        <f t="shared" si="553"/>
        <v>0</v>
      </c>
    </row>
    <row r="356" spans="1:53" ht="13" outlineLevel="2" x14ac:dyDescent="0.3">
      <c r="A356" s="209" t="s">
        <v>289</v>
      </c>
      <c r="B356" s="207">
        <v>4</v>
      </c>
      <c r="C356" s="207"/>
      <c r="D356" s="208"/>
      <c r="E356" s="210"/>
      <c r="F356" s="235" t="s">
        <v>445</v>
      </c>
      <c r="G356" s="235"/>
      <c r="H356" s="528"/>
      <c r="I356" s="237"/>
      <c r="J356" s="238"/>
      <c r="K356" s="239"/>
      <c r="L356" s="211">
        <f t="shared" si="543"/>
        <v>0</v>
      </c>
      <c r="M356" s="238"/>
      <c r="N356" s="239"/>
      <c r="O356" s="422">
        <f t="shared" si="544"/>
        <v>0</v>
      </c>
      <c r="P356" s="238"/>
      <c r="Q356" s="239"/>
      <c r="R356" s="422">
        <f t="shared" si="545"/>
        <v>0</v>
      </c>
      <c r="S356" s="238"/>
      <c r="T356" s="239"/>
      <c r="U356" s="422">
        <f t="shared" si="546"/>
        <v>0</v>
      </c>
      <c r="V356" s="238"/>
      <c r="W356" s="239"/>
      <c r="X356" s="422">
        <f t="shared" si="547"/>
        <v>0</v>
      </c>
      <c r="Y356" s="211">
        <f t="shared" si="548"/>
        <v>0</v>
      </c>
      <c r="Z356" s="461" t="str">
        <f t="shared" si="530"/>
        <v/>
      </c>
      <c r="AA356" s="238"/>
      <c r="AB356" s="239"/>
      <c r="AC356" s="211">
        <f t="shared" si="559"/>
        <v>0</v>
      </c>
      <c r="AD356" s="461" t="str">
        <f t="shared" si="531"/>
        <v/>
      </c>
      <c r="AE356" s="238"/>
      <c r="AF356" s="239"/>
      <c r="AG356" s="211">
        <f t="shared" si="539"/>
        <v>0</v>
      </c>
      <c r="AH356" s="461" t="str">
        <f t="shared" si="532"/>
        <v/>
      </c>
      <c r="AI356" s="238"/>
      <c r="AJ356" s="239"/>
      <c r="AK356" s="211">
        <f t="shared" si="560"/>
        <v>0</v>
      </c>
      <c r="AL356" s="461" t="str">
        <f t="shared" si="533"/>
        <v/>
      </c>
      <c r="AM356" s="238"/>
      <c r="AN356" s="239"/>
      <c r="AO356" s="211">
        <f t="shared" si="561"/>
        <v>0</v>
      </c>
      <c r="AP356" s="461" t="str">
        <f t="shared" si="534"/>
        <v/>
      </c>
      <c r="AQ356" s="238"/>
      <c r="AR356" s="239"/>
      <c r="AS356" s="211">
        <f t="shared" si="562"/>
        <v>0</v>
      </c>
      <c r="AT356" s="240">
        <f t="shared" si="540"/>
        <v>0</v>
      </c>
      <c r="AU356" s="241">
        <f t="shared" si="541"/>
        <v>0</v>
      </c>
      <c r="AV356" s="211">
        <f t="shared" si="563"/>
        <v>0</v>
      </c>
      <c r="AW356" s="461" t="str">
        <f t="shared" si="535"/>
        <v/>
      </c>
      <c r="AY356" s="238"/>
      <c r="AZ356" s="239"/>
      <c r="BA356" s="211">
        <f t="shared" si="553"/>
        <v>0</v>
      </c>
    </row>
    <row r="357" spans="1:53" ht="13" outlineLevel="2" x14ac:dyDescent="0.3">
      <c r="A357" s="209" t="s">
        <v>289</v>
      </c>
      <c r="B357" s="207">
        <v>4</v>
      </c>
      <c r="C357" s="207"/>
      <c r="D357" s="208"/>
      <c r="E357" s="210"/>
      <c r="F357" s="235" t="s">
        <v>445</v>
      </c>
      <c r="G357" s="235"/>
      <c r="H357" s="528"/>
      <c r="I357" s="237"/>
      <c r="J357" s="238"/>
      <c r="K357" s="239"/>
      <c r="L357" s="211">
        <f t="shared" si="543"/>
        <v>0</v>
      </c>
      <c r="M357" s="238"/>
      <c r="N357" s="239"/>
      <c r="O357" s="422">
        <f t="shared" si="544"/>
        <v>0</v>
      </c>
      <c r="P357" s="238"/>
      <c r="Q357" s="239"/>
      <c r="R357" s="422">
        <f t="shared" si="545"/>
        <v>0</v>
      </c>
      <c r="S357" s="238"/>
      <c r="T357" s="239"/>
      <c r="U357" s="422">
        <f t="shared" si="546"/>
        <v>0</v>
      </c>
      <c r="V357" s="238"/>
      <c r="W357" s="239"/>
      <c r="X357" s="422">
        <f t="shared" si="547"/>
        <v>0</v>
      </c>
      <c r="Y357" s="211">
        <f t="shared" si="548"/>
        <v>0</v>
      </c>
      <c r="Z357" s="461" t="str">
        <f t="shared" si="530"/>
        <v/>
      </c>
      <c r="AA357" s="238"/>
      <c r="AB357" s="239"/>
      <c r="AC357" s="211">
        <f t="shared" si="559"/>
        <v>0</v>
      </c>
      <c r="AD357" s="461" t="str">
        <f t="shared" si="531"/>
        <v/>
      </c>
      <c r="AE357" s="238"/>
      <c r="AF357" s="239"/>
      <c r="AG357" s="211">
        <f t="shared" si="539"/>
        <v>0</v>
      </c>
      <c r="AH357" s="461" t="str">
        <f t="shared" si="532"/>
        <v/>
      </c>
      <c r="AI357" s="238"/>
      <c r="AJ357" s="239"/>
      <c r="AK357" s="211">
        <f t="shared" si="560"/>
        <v>0</v>
      </c>
      <c r="AL357" s="461" t="str">
        <f t="shared" si="533"/>
        <v/>
      </c>
      <c r="AM357" s="238"/>
      <c r="AN357" s="239"/>
      <c r="AO357" s="211">
        <f t="shared" si="561"/>
        <v>0</v>
      </c>
      <c r="AP357" s="461" t="str">
        <f t="shared" si="534"/>
        <v/>
      </c>
      <c r="AQ357" s="238"/>
      <c r="AR357" s="239"/>
      <c r="AS357" s="211">
        <f t="shared" si="562"/>
        <v>0</v>
      </c>
      <c r="AT357" s="240">
        <f t="shared" si="540"/>
        <v>0</v>
      </c>
      <c r="AU357" s="241">
        <f t="shared" si="541"/>
        <v>0</v>
      </c>
      <c r="AV357" s="211">
        <f t="shared" si="563"/>
        <v>0</v>
      </c>
      <c r="AW357" s="461" t="str">
        <f t="shared" si="535"/>
        <v/>
      </c>
      <c r="AY357" s="238"/>
      <c r="AZ357" s="239"/>
      <c r="BA357" s="211">
        <f t="shared" si="553"/>
        <v>0</v>
      </c>
    </row>
    <row r="358" spans="1:53" ht="13" outlineLevel="2" x14ac:dyDescent="0.3">
      <c r="A358" s="209" t="s">
        <v>289</v>
      </c>
      <c r="B358" s="207">
        <v>4</v>
      </c>
      <c r="C358" s="207"/>
      <c r="D358" s="208"/>
      <c r="E358" s="210"/>
      <c r="F358" s="235" t="s">
        <v>445</v>
      </c>
      <c r="G358" s="235"/>
      <c r="H358" s="528"/>
      <c r="I358" s="237"/>
      <c r="J358" s="238"/>
      <c r="K358" s="239"/>
      <c r="L358" s="211">
        <f t="shared" si="543"/>
        <v>0</v>
      </c>
      <c r="M358" s="238"/>
      <c r="N358" s="239"/>
      <c r="O358" s="422">
        <f t="shared" si="544"/>
        <v>0</v>
      </c>
      <c r="P358" s="238"/>
      <c r="Q358" s="239"/>
      <c r="R358" s="422">
        <f t="shared" si="545"/>
        <v>0</v>
      </c>
      <c r="S358" s="238"/>
      <c r="T358" s="239"/>
      <c r="U358" s="422">
        <f t="shared" si="546"/>
        <v>0</v>
      </c>
      <c r="V358" s="238"/>
      <c r="W358" s="239"/>
      <c r="X358" s="422">
        <f t="shared" si="547"/>
        <v>0</v>
      </c>
      <c r="Y358" s="211">
        <f t="shared" si="548"/>
        <v>0</v>
      </c>
      <c r="Z358" s="461" t="str">
        <f t="shared" si="530"/>
        <v/>
      </c>
      <c r="AA358" s="238"/>
      <c r="AB358" s="239"/>
      <c r="AC358" s="211">
        <f t="shared" si="559"/>
        <v>0</v>
      </c>
      <c r="AD358" s="461" t="str">
        <f t="shared" si="531"/>
        <v/>
      </c>
      <c r="AE358" s="238"/>
      <c r="AF358" s="239"/>
      <c r="AG358" s="211">
        <f t="shared" si="539"/>
        <v>0</v>
      </c>
      <c r="AH358" s="461" t="str">
        <f t="shared" si="532"/>
        <v/>
      </c>
      <c r="AI358" s="238"/>
      <c r="AJ358" s="239"/>
      <c r="AK358" s="211">
        <f t="shared" si="560"/>
        <v>0</v>
      </c>
      <c r="AL358" s="461" t="str">
        <f t="shared" si="533"/>
        <v/>
      </c>
      <c r="AM358" s="238"/>
      <c r="AN358" s="239"/>
      <c r="AO358" s="211">
        <f t="shared" si="561"/>
        <v>0</v>
      </c>
      <c r="AP358" s="461" t="str">
        <f t="shared" si="534"/>
        <v/>
      </c>
      <c r="AQ358" s="238"/>
      <c r="AR358" s="239"/>
      <c r="AS358" s="211">
        <f t="shared" si="562"/>
        <v>0</v>
      </c>
      <c r="AT358" s="240">
        <f t="shared" si="540"/>
        <v>0</v>
      </c>
      <c r="AU358" s="241">
        <f t="shared" si="541"/>
        <v>0</v>
      </c>
      <c r="AV358" s="211">
        <f t="shared" si="563"/>
        <v>0</v>
      </c>
      <c r="AW358" s="461" t="str">
        <f t="shared" si="535"/>
        <v/>
      </c>
      <c r="AY358" s="238"/>
      <c r="AZ358" s="239"/>
      <c r="BA358" s="211">
        <f t="shared" si="553"/>
        <v>0</v>
      </c>
    </row>
    <row r="359" spans="1:53" ht="13" outlineLevel="2" x14ac:dyDescent="0.3">
      <c r="A359" s="209" t="s">
        <v>289</v>
      </c>
      <c r="B359" s="207">
        <v>4</v>
      </c>
      <c r="C359" s="207"/>
      <c r="D359" s="208"/>
      <c r="E359" s="210"/>
      <c r="F359" s="235" t="s">
        <v>445</v>
      </c>
      <c r="G359" s="235"/>
      <c r="H359" s="528"/>
      <c r="I359" s="237"/>
      <c r="J359" s="238"/>
      <c r="K359" s="239"/>
      <c r="L359" s="211">
        <f t="shared" si="543"/>
        <v>0</v>
      </c>
      <c r="M359" s="238"/>
      <c r="N359" s="239"/>
      <c r="O359" s="422">
        <f t="shared" si="544"/>
        <v>0</v>
      </c>
      <c r="P359" s="238"/>
      <c r="Q359" s="239"/>
      <c r="R359" s="422">
        <f t="shared" si="545"/>
        <v>0</v>
      </c>
      <c r="S359" s="238"/>
      <c r="T359" s="239"/>
      <c r="U359" s="422">
        <f t="shared" si="546"/>
        <v>0</v>
      </c>
      <c r="V359" s="238"/>
      <c r="W359" s="239"/>
      <c r="X359" s="422">
        <f t="shared" si="547"/>
        <v>0</v>
      </c>
      <c r="Y359" s="211">
        <f t="shared" si="548"/>
        <v>0</v>
      </c>
      <c r="Z359" s="461" t="str">
        <f t="shared" si="530"/>
        <v/>
      </c>
      <c r="AA359" s="238"/>
      <c r="AB359" s="239"/>
      <c r="AC359" s="211">
        <f t="shared" si="559"/>
        <v>0</v>
      </c>
      <c r="AD359" s="461" t="str">
        <f t="shared" si="531"/>
        <v/>
      </c>
      <c r="AE359" s="238"/>
      <c r="AF359" s="239"/>
      <c r="AG359" s="211">
        <f t="shared" si="539"/>
        <v>0</v>
      </c>
      <c r="AH359" s="461" t="str">
        <f t="shared" si="532"/>
        <v/>
      </c>
      <c r="AI359" s="238"/>
      <c r="AJ359" s="239"/>
      <c r="AK359" s="211">
        <f t="shared" si="560"/>
        <v>0</v>
      </c>
      <c r="AL359" s="461" t="str">
        <f t="shared" si="533"/>
        <v/>
      </c>
      <c r="AM359" s="238"/>
      <c r="AN359" s="239"/>
      <c r="AO359" s="211">
        <f t="shared" si="561"/>
        <v>0</v>
      </c>
      <c r="AP359" s="461" t="str">
        <f t="shared" si="534"/>
        <v/>
      </c>
      <c r="AQ359" s="238"/>
      <c r="AR359" s="239"/>
      <c r="AS359" s="211">
        <f t="shared" si="562"/>
        <v>0</v>
      </c>
      <c r="AT359" s="240">
        <f t="shared" si="540"/>
        <v>0</v>
      </c>
      <c r="AU359" s="241">
        <f t="shared" si="541"/>
        <v>0</v>
      </c>
      <c r="AV359" s="211">
        <f t="shared" si="563"/>
        <v>0</v>
      </c>
      <c r="AW359" s="461" t="str">
        <f t="shared" si="535"/>
        <v/>
      </c>
      <c r="AY359" s="238"/>
      <c r="AZ359" s="239"/>
      <c r="BA359" s="211">
        <f t="shared" si="553"/>
        <v>0</v>
      </c>
    </row>
    <row r="360" spans="1:53" ht="13" outlineLevel="2" x14ac:dyDescent="0.3">
      <c r="A360" s="209" t="s">
        <v>289</v>
      </c>
      <c r="B360" s="207">
        <v>4</v>
      </c>
      <c r="C360" s="207"/>
      <c r="D360" s="208"/>
      <c r="E360" s="210"/>
      <c r="F360" s="235" t="s">
        <v>445</v>
      </c>
      <c r="G360" s="235"/>
      <c r="H360" s="528"/>
      <c r="I360" s="237"/>
      <c r="J360" s="238"/>
      <c r="K360" s="239"/>
      <c r="L360" s="211">
        <f t="shared" si="543"/>
        <v>0</v>
      </c>
      <c r="M360" s="238"/>
      <c r="N360" s="239"/>
      <c r="O360" s="422">
        <f t="shared" si="544"/>
        <v>0</v>
      </c>
      <c r="P360" s="238"/>
      <c r="Q360" s="239"/>
      <c r="R360" s="422">
        <f t="shared" si="545"/>
        <v>0</v>
      </c>
      <c r="S360" s="238"/>
      <c r="T360" s="239"/>
      <c r="U360" s="422">
        <f t="shared" si="546"/>
        <v>0</v>
      </c>
      <c r="V360" s="238"/>
      <c r="W360" s="239"/>
      <c r="X360" s="422">
        <f t="shared" si="547"/>
        <v>0</v>
      </c>
      <c r="Y360" s="211">
        <f t="shared" si="548"/>
        <v>0</v>
      </c>
      <c r="Z360" s="461" t="str">
        <f t="shared" si="530"/>
        <v/>
      </c>
      <c r="AA360" s="238"/>
      <c r="AB360" s="239"/>
      <c r="AC360" s="211">
        <f t="shared" si="559"/>
        <v>0</v>
      </c>
      <c r="AD360" s="461" t="str">
        <f t="shared" si="531"/>
        <v/>
      </c>
      <c r="AE360" s="238"/>
      <c r="AF360" s="239"/>
      <c r="AG360" s="211">
        <f t="shared" si="539"/>
        <v>0</v>
      </c>
      <c r="AH360" s="461" t="str">
        <f t="shared" si="532"/>
        <v/>
      </c>
      <c r="AI360" s="238"/>
      <c r="AJ360" s="239"/>
      <c r="AK360" s="211">
        <f t="shared" si="560"/>
        <v>0</v>
      </c>
      <c r="AL360" s="461" t="str">
        <f t="shared" si="533"/>
        <v/>
      </c>
      <c r="AM360" s="238"/>
      <c r="AN360" s="239"/>
      <c r="AO360" s="211">
        <f t="shared" si="561"/>
        <v>0</v>
      </c>
      <c r="AP360" s="461" t="str">
        <f t="shared" si="534"/>
        <v/>
      </c>
      <c r="AQ360" s="238"/>
      <c r="AR360" s="239"/>
      <c r="AS360" s="211">
        <f t="shared" si="562"/>
        <v>0</v>
      </c>
      <c r="AT360" s="240">
        <f t="shared" si="540"/>
        <v>0</v>
      </c>
      <c r="AU360" s="241">
        <f t="shared" si="541"/>
        <v>0</v>
      </c>
      <c r="AV360" s="211">
        <f t="shared" si="563"/>
        <v>0</v>
      </c>
      <c r="AW360" s="461" t="str">
        <f t="shared" si="535"/>
        <v/>
      </c>
      <c r="AY360" s="238"/>
      <c r="AZ360" s="239"/>
      <c r="BA360" s="211">
        <f t="shared" si="553"/>
        <v>0</v>
      </c>
    </row>
    <row r="361" spans="1:53" ht="13" outlineLevel="2" x14ac:dyDescent="0.3">
      <c r="A361" s="209" t="s">
        <v>289</v>
      </c>
      <c r="B361" s="207">
        <v>4</v>
      </c>
      <c r="C361" s="207"/>
      <c r="D361" s="208"/>
      <c r="E361" s="210"/>
      <c r="F361" s="235" t="s">
        <v>445</v>
      </c>
      <c r="G361" s="235"/>
      <c r="H361" s="528"/>
      <c r="I361" s="237"/>
      <c r="J361" s="238"/>
      <c r="K361" s="239"/>
      <c r="L361" s="211">
        <f t="shared" si="543"/>
        <v>0</v>
      </c>
      <c r="M361" s="238"/>
      <c r="N361" s="239"/>
      <c r="O361" s="422">
        <f t="shared" si="544"/>
        <v>0</v>
      </c>
      <c r="P361" s="238"/>
      <c r="Q361" s="239"/>
      <c r="R361" s="422">
        <f t="shared" si="545"/>
        <v>0</v>
      </c>
      <c r="S361" s="238"/>
      <c r="T361" s="239"/>
      <c r="U361" s="422">
        <f t="shared" si="546"/>
        <v>0</v>
      </c>
      <c r="V361" s="238"/>
      <c r="W361" s="239"/>
      <c r="X361" s="422">
        <f t="shared" si="547"/>
        <v>0</v>
      </c>
      <c r="Y361" s="211">
        <f t="shared" si="548"/>
        <v>0</v>
      </c>
      <c r="Z361" s="461" t="str">
        <f t="shared" si="530"/>
        <v/>
      </c>
      <c r="AA361" s="238"/>
      <c r="AB361" s="239"/>
      <c r="AC361" s="211">
        <f t="shared" si="559"/>
        <v>0</v>
      </c>
      <c r="AD361" s="461" t="str">
        <f t="shared" si="531"/>
        <v/>
      </c>
      <c r="AE361" s="238"/>
      <c r="AF361" s="239"/>
      <c r="AG361" s="211">
        <f t="shared" si="539"/>
        <v>0</v>
      </c>
      <c r="AH361" s="461" t="str">
        <f t="shared" si="532"/>
        <v/>
      </c>
      <c r="AI361" s="238"/>
      <c r="AJ361" s="239"/>
      <c r="AK361" s="211">
        <f t="shared" si="560"/>
        <v>0</v>
      </c>
      <c r="AL361" s="461" t="str">
        <f t="shared" si="533"/>
        <v/>
      </c>
      <c r="AM361" s="238"/>
      <c r="AN361" s="239"/>
      <c r="AO361" s="211">
        <f t="shared" si="561"/>
        <v>0</v>
      </c>
      <c r="AP361" s="461" t="str">
        <f t="shared" si="534"/>
        <v/>
      </c>
      <c r="AQ361" s="238"/>
      <c r="AR361" s="239"/>
      <c r="AS361" s="211">
        <f t="shared" si="562"/>
        <v>0</v>
      </c>
      <c r="AT361" s="240">
        <f t="shared" si="540"/>
        <v>0</v>
      </c>
      <c r="AU361" s="241">
        <f t="shared" si="541"/>
        <v>0</v>
      </c>
      <c r="AV361" s="211">
        <f t="shared" si="563"/>
        <v>0</v>
      </c>
      <c r="AW361" s="461" t="str">
        <f t="shared" si="535"/>
        <v/>
      </c>
      <c r="AY361" s="238"/>
      <c r="AZ361" s="239"/>
      <c r="BA361" s="211">
        <f t="shared" si="553"/>
        <v>0</v>
      </c>
    </row>
    <row r="362" spans="1:53" ht="13" outlineLevel="1" x14ac:dyDescent="0.3">
      <c r="A362" s="212"/>
      <c r="B362" s="213">
        <v>4</v>
      </c>
      <c r="C362" s="213"/>
      <c r="D362" s="214"/>
      <c r="E362" s="215" t="s">
        <v>446</v>
      </c>
      <c r="F362" s="216" t="str">
        <f>F345</f>
        <v>Activity 4.3 Add activity</v>
      </c>
      <c r="G362" s="222"/>
      <c r="H362" s="222"/>
      <c r="I362" s="217"/>
      <c r="J362" s="218">
        <f t="shared" ref="J362:Y362" si="564">SUM(J346:J361)</f>
        <v>0</v>
      </c>
      <c r="K362" s="218">
        <f t="shared" si="564"/>
        <v>0</v>
      </c>
      <c r="L362" s="218">
        <f t="shared" si="564"/>
        <v>0</v>
      </c>
      <c r="M362" s="218">
        <f t="shared" si="564"/>
        <v>0</v>
      </c>
      <c r="N362" s="218">
        <f t="shared" si="564"/>
        <v>0</v>
      </c>
      <c r="O362" s="218">
        <f t="shared" si="564"/>
        <v>0</v>
      </c>
      <c r="P362" s="218">
        <f t="shared" si="564"/>
        <v>0</v>
      </c>
      <c r="Q362" s="218">
        <f t="shared" si="564"/>
        <v>0</v>
      </c>
      <c r="R362" s="218">
        <f t="shared" si="564"/>
        <v>0</v>
      </c>
      <c r="S362" s="218">
        <f t="shared" si="564"/>
        <v>0</v>
      </c>
      <c r="T362" s="218">
        <f t="shared" si="564"/>
        <v>0</v>
      </c>
      <c r="U362" s="218">
        <f t="shared" si="564"/>
        <v>0</v>
      </c>
      <c r="V362" s="218">
        <f t="shared" si="564"/>
        <v>0</v>
      </c>
      <c r="W362" s="218">
        <f t="shared" si="564"/>
        <v>0</v>
      </c>
      <c r="X362" s="218">
        <f t="shared" si="564"/>
        <v>0</v>
      </c>
      <c r="Y362" s="218">
        <f t="shared" si="564"/>
        <v>0</v>
      </c>
      <c r="Z362" s="461" t="str">
        <f t="shared" si="530"/>
        <v/>
      </c>
      <c r="AA362" s="220">
        <f t="shared" ref="AA362:AV362" si="565">SUM(AA346:AA361)</f>
        <v>0</v>
      </c>
      <c r="AB362" s="221">
        <f t="shared" si="565"/>
        <v>0</v>
      </c>
      <c r="AC362" s="219">
        <f t="shared" si="565"/>
        <v>0</v>
      </c>
      <c r="AD362" s="461" t="str">
        <f t="shared" si="531"/>
        <v/>
      </c>
      <c r="AE362" s="220">
        <f t="shared" si="565"/>
        <v>0</v>
      </c>
      <c r="AF362" s="221">
        <f t="shared" si="565"/>
        <v>0</v>
      </c>
      <c r="AG362" s="219">
        <f t="shared" si="565"/>
        <v>0</v>
      </c>
      <c r="AH362" s="461" t="str">
        <f t="shared" si="532"/>
        <v/>
      </c>
      <c r="AI362" s="220">
        <f t="shared" si="565"/>
        <v>0</v>
      </c>
      <c r="AJ362" s="221">
        <f t="shared" si="565"/>
        <v>0</v>
      </c>
      <c r="AK362" s="219">
        <f t="shared" si="565"/>
        <v>0</v>
      </c>
      <c r="AL362" s="461" t="str">
        <f t="shared" si="533"/>
        <v/>
      </c>
      <c r="AM362" s="220">
        <f t="shared" si="565"/>
        <v>0</v>
      </c>
      <c r="AN362" s="221">
        <f t="shared" si="565"/>
        <v>0</v>
      </c>
      <c r="AO362" s="219">
        <f t="shared" si="565"/>
        <v>0</v>
      </c>
      <c r="AP362" s="461" t="str">
        <f t="shared" si="534"/>
        <v/>
      </c>
      <c r="AQ362" s="220">
        <f t="shared" si="565"/>
        <v>0</v>
      </c>
      <c r="AR362" s="221">
        <f t="shared" si="565"/>
        <v>0</v>
      </c>
      <c r="AS362" s="219">
        <f t="shared" si="565"/>
        <v>0</v>
      </c>
      <c r="AT362" s="220">
        <f t="shared" si="565"/>
        <v>0</v>
      </c>
      <c r="AU362" s="221">
        <f t="shared" si="565"/>
        <v>0</v>
      </c>
      <c r="AV362" s="219">
        <f t="shared" si="565"/>
        <v>0</v>
      </c>
      <c r="AW362" s="461" t="str">
        <f t="shared" si="535"/>
        <v/>
      </c>
      <c r="AY362" s="220">
        <f t="shared" ref="AY362:BA362" si="566">SUM(AY346:AY361)</f>
        <v>0</v>
      </c>
      <c r="AZ362" s="221">
        <f t="shared" si="566"/>
        <v>0</v>
      </c>
      <c r="BA362" s="219">
        <f t="shared" si="566"/>
        <v>0</v>
      </c>
    </row>
    <row r="363" spans="1:53" ht="26.25" customHeight="1" outlineLevel="1" x14ac:dyDescent="0.3">
      <c r="A363" s="328"/>
      <c r="B363" s="263">
        <v>4</v>
      </c>
      <c r="C363" s="263"/>
      <c r="D363" s="264"/>
      <c r="E363" s="265" t="s">
        <v>436</v>
      </c>
      <c r="F363" s="266" t="s">
        <v>474</v>
      </c>
      <c r="G363" s="267"/>
      <c r="H363" s="526"/>
      <c r="I363" s="268"/>
      <c r="J363" s="269"/>
      <c r="K363" s="270"/>
      <c r="L363" s="271"/>
      <c r="M363" s="271"/>
      <c r="N363" s="271"/>
      <c r="O363" s="271"/>
      <c r="P363" s="271"/>
      <c r="Q363" s="271"/>
      <c r="R363" s="271"/>
      <c r="S363" s="271"/>
      <c r="T363" s="271"/>
      <c r="U363" s="271"/>
      <c r="V363" s="271"/>
      <c r="W363" s="271"/>
      <c r="X363" s="271"/>
      <c r="Y363" s="271"/>
      <c r="Z363" s="461" t="str">
        <f t="shared" si="530"/>
        <v/>
      </c>
      <c r="AA363" s="268"/>
      <c r="AB363" s="268"/>
      <c r="AC363" s="268"/>
      <c r="AD363" s="461" t="str">
        <f t="shared" si="531"/>
        <v/>
      </c>
      <c r="AE363" s="268"/>
      <c r="AF363" s="268"/>
      <c r="AG363" s="268"/>
      <c r="AH363" s="461" t="str">
        <f t="shared" si="532"/>
        <v/>
      </c>
      <c r="AI363" s="268"/>
      <c r="AJ363" s="268"/>
      <c r="AK363" s="268"/>
      <c r="AL363" s="461" t="str">
        <f t="shared" si="533"/>
        <v/>
      </c>
      <c r="AM363" s="268"/>
      <c r="AN363" s="268"/>
      <c r="AO363" s="268"/>
      <c r="AP363" s="461" t="str">
        <f t="shared" si="534"/>
        <v/>
      </c>
      <c r="AQ363" s="268"/>
      <c r="AR363" s="268"/>
      <c r="AS363" s="268"/>
      <c r="AT363" s="268"/>
      <c r="AU363" s="268"/>
      <c r="AV363" s="268"/>
      <c r="AW363" s="461" t="str">
        <f t="shared" si="535"/>
        <v/>
      </c>
      <c r="AY363" s="268"/>
      <c r="AZ363" s="268"/>
      <c r="BA363" s="268"/>
    </row>
    <row r="364" spans="1:53" ht="13" outlineLevel="2" x14ac:dyDescent="0.3">
      <c r="A364" s="209" t="s">
        <v>289</v>
      </c>
      <c r="B364" s="207">
        <v>4</v>
      </c>
      <c r="C364" s="207"/>
      <c r="D364" s="208"/>
      <c r="E364" s="210"/>
      <c r="F364" s="766" t="s">
        <v>438</v>
      </c>
      <c r="G364" s="236"/>
      <c r="H364" s="527"/>
      <c r="I364" s="237"/>
      <c r="J364" s="238"/>
      <c r="K364" s="239"/>
      <c r="L364" s="211">
        <f>J364*K364</f>
        <v>0</v>
      </c>
      <c r="M364" s="238"/>
      <c r="N364" s="239"/>
      <c r="O364" s="422">
        <f>M364*N364</f>
        <v>0</v>
      </c>
      <c r="P364" s="238"/>
      <c r="Q364" s="239"/>
      <c r="R364" s="422">
        <f>P364*Q364</f>
        <v>0</v>
      </c>
      <c r="S364" s="238"/>
      <c r="T364" s="239"/>
      <c r="U364" s="422">
        <f>S364*T364</f>
        <v>0</v>
      </c>
      <c r="V364" s="238"/>
      <c r="W364" s="239"/>
      <c r="X364" s="422">
        <f>V364*W364</f>
        <v>0</v>
      </c>
      <c r="Y364" s="211">
        <f>L364+O364+R364+U364+X364</f>
        <v>0</v>
      </c>
      <c r="Z364" s="461" t="str">
        <f t="shared" si="530"/>
        <v/>
      </c>
      <c r="AA364" s="238"/>
      <c r="AB364" s="239"/>
      <c r="AC364" s="211">
        <f>AA364*AB364</f>
        <v>0</v>
      </c>
      <c r="AD364" s="461" t="str">
        <f t="shared" si="531"/>
        <v/>
      </c>
      <c r="AE364" s="238"/>
      <c r="AF364" s="239"/>
      <c r="AG364" s="211">
        <f t="shared" ref="AG364:AG379" si="567">AE364*AF364</f>
        <v>0</v>
      </c>
      <c r="AH364" s="461" t="str">
        <f t="shared" si="532"/>
        <v/>
      </c>
      <c r="AI364" s="238"/>
      <c r="AJ364" s="239"/>
      <c r="AK364" s="211">
        <f>AI364*AJ364</f>
        <v>0</v>
      </c>
      <c r="AL364" s="461" t="str">
        <f t="shared" si="533"/>
        <v/>
      </c>
      <c r="AM364" s="238"/>
      <c r="AN364" s="239"/>
      <c r="AO364" s="211">
        <f>AM364*AN364</f>
        <v>0</v>
      </c>
      <c r="AP364" s="461" t="str">
        <f t="shared" si="534"/>
        <v/>
      </c>
      <c r="AQ364" s="238"/>
      <c r="AR364" s="239"/>
      <c r="AS364" s="211">
        <f>AQ364*AR364</f>
        <v>0</v>
      </c>
      <c r="AT364" s="240">
        <f t="shared" ref="AT364:AT379" si="568">AE364+AM364+AQ364</f>
        <v>0</v>
      </c>
      <c r="AU364" s="241">
        <f t="shared" ref="AU364:AU379" si="569">AF364+AN364+AR364</f>
        <v>0</v>
      </c>
      <c r="AV364" s="211">
        <f t="shared" ref="AV364:AV365" si="570">AG364+AO364+AS364</f>
        <v>0</v>
      </c>
      <c r="AW364" s="461" t="str">
        <f t="shared" si="535"/>
        <v/>
      </c>
      <c r="AY364" s="238"/>
      <c r="AZ364" s="239"/>
      <c r="BA364" s="211">
        <f>AY364*AZ364</f>
        <v>0</v>
      </c>
    </row>
    <row r="365" spans="1:53" ht="13" outlineLevel="2" x14ac:dyDescent="0.3">
      <c r="A365" s="209" t="s">
        <v>284</v>
      </c>
      <c r="B365" s="207">
        <v>4</v>
      </c>
      <c r="C365" s="207"/>
      <c r="D365" s="208"/>
      <c r="E365" s="210"/>
      <c r="F365" s="766" t="s">
        <v>439</v>
      </c>
      <c r="G365" s="235"/>
      <c r="H365" s="528"/>
      <c r="I365" s="237"/>
      <c r="J365" s="238"/>
      <c r="K365" s="239"/>
      <c r="L365" s="211">
        <f t="shared" ref="L365:L379" si="571">J365*K365</f>
        <v>0</v>
      </c>
      <c r="M365" s="238"/>
      <c r="N365" s="239"/>
      <c r="O365" s="422">
        <f t="shared" ref="O365:O379" si="572">M365*N365</f>
        <v>0</v>
      </c>
      <c r="P365" s="238"/>
      <c r="Q365" s="239"/>
      <c r="R365" s="422">
        <f t="shared" ref="R365:R379" si="573">P365*Q365</f>
        <v>0</v>
      </c>
      <c r="S365" s="238"/>
      <c r="T365" s="239"/>
      <c r="U365" s="422">
        <f t="shared" ref="U365:U379" si="574">S365*T365</f>
        <v>0</v>
      </c>
      <c r="V365" s="238"/>
      <c r="W365" s="239"/>
      <c r="X365" s="422">
        <f t="shared" ref="X365:X379" si="575">V365*W365</f>
        <v>0</v>
      </c>
      <c r="Y365" s="211">
        <f t="shared" ref="Y365:Y379" si="576">L365+O365+R365+U365+X365</f>
        <v>0</v>
      </c>
      <c r="Z365" s="461" t="str">
        <f t="shared" si="530"/>
        <v/>
      </c>
      <c r="AA365" s="238"/>
      <c r="AB365" s="239"/>
      <c r="AC365" s="211">
        <f t="shared" ref="AC365" si="577">AA365*AB365</f>
        <v>0</v>
      </c>
      <c r="AD365" s="461" t="str">
        <f t="shared" si="531"/>
        <v/>
      </c>
      <c r="AE365" s="238"/>
      <c r="AF365" s="239"/>
      <c r="AG365" s="211">
        <f t="shared" si="567"/>
        <v>0</v>
      </c>
      <c r="AH365" s="461" t="str">
        <f t="shared" si="532"/>
        <v/>
      </c>
      <c r="AI365" s="238"/>
      <c r="AJ365" s="239"/>
      <c r="AK365" s="211">
        <f t="shared" ref="AK365" si="578">AI365*AJ365</f>
        <v>0</v>
      </c>
      <c r="AL365" s="461" t="str">
        <f t="shared" si="533"/>
        <v/>
      </c>
      <c r="AM365" s="238"/>
      <c r="AN365" s="239"/>
      <c r="AO365" s="211">
        <f t="shared" ref="AO365" si="579">AM365*AN365</f>
        <v>0</v>
      </c>
      <c r="AP365" s="461" t="str">
        <f t="shared" si="534"/>
        <v/>
      </c>
      <c r="AQ365" s="238"/>
      <c r="AR365" s="239"/>
      <c r="AS365" s="211">
        <f t="shared" ref="AS365" si="580">AQ365*AR365</f>
        <v>0</v>
      </c>
      <c r="AT365" s="240">
        <f t="shared" si="568"/>
        <v>0</v>
      </c>
      <c r="AU365" s="241">
        <f t="shared" si="569"/>
        <v>0</v>
      </c>
      <c r="AV365" s="211">
        <f t="shared" si="570"/>
        <v>0</v>
      </c>
      <c r="AW365" s="461" t="str">
        <f t="shared" si="535"/>
        <v/>
      </c>
      <c r="AY365" s="238"/>
      <c r="AZ365" s="239"/>
      <c r="BA365" s="211">
        <f t="shared" ref="BA365:BA379" si="581">AY365*AZ365</f>
        <v>0</v>
      </c>
    </row>
    <row r="366" spans="1:53" ht="12.75" customHeight="1" outlineLevel="2" x14ac:dyDescent="0.3">
      <c r="A366" s="209" t="s">
        <v>284</v>
      </c>
      <c r="B366" s="207">
        <v>4</v>
      </c>
      <c r="C366" s="207"/>
      <c r="D366" s="208"/>
      <c r="E366" s="210"/>
      <c r="F366" s="766" t="s">
        <v>440</v>
      </c>
      <c r="G366" s="235"/>
      <c r="H366" s="528"/>
      <c r="I366" s="237"/>
      <c r="J366" s="238"/>
      <c r="K366" s="239"/>
      <c r="L366" s="211">
        <f t="shared" si="571"/>
        <v>0</v>
      </c>
      <c r="M366" s="238"/>
      <c r="N366" s="239"/>
      <c r="O366" s="422">
        <f t="shared" si="572"/>
        <v>0</v>
      </c>
      <c r="P366" s="238"/>
      <c r="Q366" s="239"/>
      <c r="R366" s="422">
        <f t="shared" si="573"/>
        <v>0</v>
      </c>
      <c r="S366" s="238"/>
      <c r="T366" s="239"/>
      <c r="U366" s="422">
        <f t="shared" si="574"/>
        <v>0</v>
      </c>
      <c r="V366" s="238"/>
      <c r="W366" s="239"/>
      <c r="X366" s="422">
        <f t="shared" si="575"/>
        <v>0</v>
      </c>
      <c r="Y366" s="211">
        <f t="shared" si="576"/>
        <v>0</v>
      </c>
      <c r="Z366" s="461" t="str">
        <f t="shared" si="530"/>
        <v/>
      </c>
      <c r="AA366" s="238"/>
      <c r="AB366" s="239"/>
      <c r="AC366" s="211">
        <f t="shared" ref="AC366" si="582">AA366*AB366</f>
        <v>0</v>
      </c>
      <c r="AD366" s="461" t="str">
        <f t="shared" si="531"/>
        <v/>
      </c>
      <c r="AE366" s="238"/>
      <c r="AF366" s="239"/>
      <c r="AG366" s="211">
        <f t="shared" si="567"/>
        <v>0</v>
      </c>
      <c r="AH366" s="461" t="str">
        <f t="shared" si="532"/>
        <v/>
      </c>
      <c r="AI366" s="238"/>
      <c r="AJ366" s="239"/>
      <c r="AK366" s="211">
        <f t="shared" ref="AK366" si="583">AI366*AJ366</f>
        <v>0</v>
      </c>
      <c r="AL366" s="461" t="str">
        <f t="shared" si="533"/>
        <v/>
      </c>
      <c r="AM366" s="238"/>
      <c r="AN366" s="239"/>
      <c r="AO366" s="211">
        <f t="shared" ref="AO366" si="584">AM366*AN366</f>
        <v>0</v>
      </c>
      <c r="AP366" s="461" t="str">
        <f t="shared" si="534"/>
        <v/>
      </c>
      <c r="AQ366" s="238"/>
      <c r="AR366" s="239"/>
      <c r="AS366" s="211">
        <f t="shared" ref="AS366" si="585">AQ366*AR366</f>
        <v>0</v>
      </c>
      <c r="AT366" s="240">
        <f t="shared" si="568"/>
        <v>0</v>
      </c>
      <c r="AU366" s="241">
        <f t="shared" si="569"/>
        <v>0</v>
      </c>
      <c r="AV366" s="211">
        <f t="shared" ref="AV366" si="586">AG366+AO366+AS366</f>
        <v>0</v>
      </c>
      <c r="AW366" s="461" t="str">
        <f t="shared" si="535"/>
        <v/>
      </c>
      <c r="AY366" s="238"/>
      <c r="AZ366" s="239"/>
      <c r="BA366" s="211">
        <f t="shared" si="581"/>
        <v>0</v>
      </c>
    </row>
    <row r="367" spans="1:53" ht="13" outlineLevel="2" x14ac:dyDescent="0.3">
      <c r="A367" s="209" t="s">
        <v>284</v>
      </c>
      <c r="B367" s="207">
        <v>4</v>
      </c>
      <c r="C367" s="207"/>
      <c r="D367" s="208"/>
      <c r="E367" s="210"/>
      <c r="F367" s="766" t="s">
        <v>441</v>
      </c>
      <c r="G367" s="235"/>
      <c r="H367" s="528"/>
      <c r="I367" s="237"/>
      <c r="J367" s="238"/>
      <c r="K367" s="239"/>
      <c r="L367" s="211">
        <f t="shared" si="571"/>
        <v>0</v>
      </c>
      <c r="M367" s="238"/>
      <c r="N367" s="239"/>
      <c r="O367" s="422">
        <f t="shared" si="572"/>
        <v>0</v>
      </c>
      <c r="P367" s="238"/>
      <c r="Q367" s="239"/>
      <c r="R367" s="422">
        <f t="shared" si="573"/>
        <v>0</v>
      </c>
      <c r="S367" s="238"/>
      <c r="T367" s="239"/>
      <c r="U367" s="422">
        <f t="shared" si="574"/>
        <v>0</v>
      </c>
      <c r="V367" s="238"/>
      <c r="W367" s="239"/>
      <c r="X367" s="422">
        <f t="shared" si="575"/>
        <v>0</v>
      </c>
      <c r="Y367" s="211">
        <f t="shared" si="576"/>
        <v>0</v>
      </c>
      <c r="Z367" s="461" t="str">
        <f t="shared" si="530"/>
        <v/>
      </c>
      <c r="AA367" s="238"/>
      <c r="AB367" s="239"/>
      <c r="AC367" s="211">
        <f t="shared" ref="AC367:AC379" si="587">AA367*AB367</f>
        <v>0</v>
      </c>
      <c r="AD367" s="461" t="str">
        <f t="shared" si="531"/>
        <v/>
      </c>
      <c r="AE367" s="238"/>
      <c r="AF367" s="239"/>
      <c r="AG367" s="211">
        <f t="shared" si="567"/>
        <v>0</v>
      </c>
      <c r="AH367" s="461" t="str">
        <f t="shared" si="532"/>
        <v/>
      </c>
      <c r="AI367" s="238"/>
      <c r="AJ367" s="239"/>
      <c r="AK367" s="211">
        <f t="shared" ref="AK367:AK379" si="588">AI367*AJ367</f>
        <v>0</v>
      </c>
      <c r="AL367" s="461" t="str">
        <f t="shared" si="533"/>
        <v/>
      </c>
      <c r="AM367" s="238"/>
      <c r="AN367" s="239"/>
      <c r="AO367" s="211">
        <f t="shared" ref="AO367:AO379" si="589">AM367*AN367</f>
        <v>0</v>
      </c>
      <c r="AP367" s="461" t="str">
        <f t="shared" si="534"/>
        <v/>
      </c>
      <c r="AQ367" s="238"/>
      <c r="AR367" s="239"/>
      <c r="AS367" s="211">
        <f t="shared" ref="AS367:AS379" si="590">AQ367*AR367</f>
        <v>0</v>
      </c>
      <c r="AT367" s="240">
        <f t="shared" si="568"/>
        <v>0</v>
      </c>
      <c r="AU367" s="241">
        <f t="shared" si="569"/>
        <v>0</v>
      </c>
      <c r="AV367" s="211">
        <f t="shared" ref="AV367:AV379" si="591">AG367+AO367+AS367</f>
        <v>0</v>
      </c>
      <c r="AW367" s="461" t="str">
        <f t="shared" si="535"/>
        <v/>
      </c>
      <c r="AY367" s="238"/>
      <c r="AZ367" s="239"/>
      <c r="BA367" s="211">
        <f t="shared" si="581"/>
        <v>0</v>
      </c>
    </row>
    <row r="368" spans="1:53" ht="13" outlineLevel="2" x14ac:dyDescent="0.3">
      <c r="A368" s="209" t="s">
        <v>284</v>
      </c>
      <c r="B368" s="207">
        <v>4</v>
      </c>
      <c r="C368" s="207"/>
      <c r="D368" s="208"/>
      <c r="E368" s="210"/>
      <c r="F368" s="766" t="s">
        <v>442</v>
      </c>
      <c r="G368" s="235"/>
      <c r="H368" s="528"/>
      <c r="I368" s="237"/>
      <c r="J368" s="238"/>
      <c r="K368" s="239"/>
      <c r="L368" s="211">
        <f t="shared" si="571"/>
        <v>0</v>
      </c>
      <c r="M368" s="238"/>
      <c r="N368" s="239"/>
      <c r="O368" s="422">
        <f t="shared" si="572"/>
        <v>0</v>
      </c>
      <c r="P368" s="238"/>
      <c r="Q368" s="239"/>
      <c r="R368" s="422">
        <f t="shared" si="573"/>
        <v>0</v>
      </c>
      <c r="S368" s="238"/>
      <c r="T368" s="239"/>
      <c r="U368" s="422">
        <f t="shared" si="574"/>
        <v>0</v>
      </c>
      <c r="V368" s="238"/>
      <c r="W368" s="239"/>
      <c r="X368" s="422">
        <f t="shared" si="575"/>
        <v>0</v>
      </c>
      <c r="Y368" s="211">
        <f t="shared" si="576"/>
        <v>0</v>
      </c>
      <c r="Z368" s="461" t="str">
        <f t="shared" si="530"/>
        <v/>
      </c>
      <c r="AA368" s="238"/>
      <c r="AB368" s="239"/>
      <c r="AC368" s="211">
        <f t="shared" si="587"/>
        <v>0</v>
      </c>
      <c r="AD368" s="461" t="str">
        <f t="shared" si="531"/>
        <v/>
      </c>
      <c r="AE368" s="238"/>
      <c r="AF368" s="239"/>
      <c r="AG368" s="211">
        <f t="shared" si="567"/>
        <v>0</v>
      </c>
      <c r="AH368" s="461" t="str">
        <f t="shared" si="532"/>
        <v/>
      </c>
      <c r="AI368" s="238"/>
      <c r="AJ368" s="239"/>
      <c r="AK368" s="211">
        <f t="shared" si="588"/>
        <v>0</v>
      </c>
      <c r="AL368" s="461" t="str">
        <f t="shared" si="533"/>
        <v/>
      </c>
      <c r="AM368" s="238"/>
      <c r="AN368" s="239"/>
      <c r="AO368" s="211">
        <f t="shared" si="589"/>
        <v>0</v>
      </c>
      <c r="AP368" s="461" t="str">
        <f t="shared" si="534"/>
        <v/>
      </c>
      <c r="AQ368" s="238"/>
      <c r="AR368" s="239"/>
      <c r="AS368" s="211">
        <f t="shared" si="590"/>
        <v>0</v>
      </c>
      <c r="AT368" s="240">
        <f t="shared" si="568"/>
        <v>0</v>
      </c>
      <c r="AU368" s="241">
        <f t="shared" si="569"/>
        <v>0</v>
      </c>
      <c r="AV368" s="211">
        <f t="shared" si="591"/>
        <v>0</v>
      </c>
      <c r="AW368" s="461" t="str">
        <f t="shared" si="535"/>
        <v/>
      </c>
      <c r="AY368" s="238"/>
      <c r="AZ368" s="239"/>
      <c r="BA368" s="211">
        <f t="shared" si="581"/>
        <v>0</v>
      </c>
    </row>
    <row r="369" spans="1:53" ht="13" outlineLevel="2" x14ac:dyDescent="0.3">
      <c r="A369" s="209" t="s">
        <v>289</v>
      </c>
      <c r="B369" s="207">
        <v>4</v>
      </c>
      <c r="C369" s="207"/>
      <c r="D369" s="208"/>
      <c r="E369" s="210"/>
      <c r="F369" s="766" t="s">
        <v>384</v>
      </c>
      <c r="G369" s="235"/>
      <c r="H369" s="528"/>
      <c r="I369" s="237"/>
      <c r="J369" s="238"/>
      <c r="K369" s="239"/>
      <c r="L369" s="211">
        <f t="shared" si="571"/>
        <v>0</v>
      </c>
      <c r="M369" s="238"/>
      <c r="N369" s="239"/>
      <c r="O369" s="422">
        <f t="shared" si="572"/>
        <v>0</v>
      </c>
      <c r="P369" s="238"/>
      <c r="Q369" s="239"/>
      <c r="R369" s="422">
        <f t="shared" si="573"/>
        <v>0</v>
      </c>
      <c r="S369" s="238"/>
      <c r="T369" s="239"/>
      <c r="U369" s="422">
        <f t="shared" si="574"/>
        <v>0</v>
      </c>
      <c r="V369" s="238"/>
      <c r="W369" s="239"/>
      <c r="X369" s="422">
        <f t="shared" si="575"/>
        <v>0</v>
      </c>
      <c r="Y369" s="211">
        <f t="shared" si="576"/>
        <v>0</v>
      </c>
      <c r="Z369" s="461" t="str">
        <f t="shared" si="530"/>
        <v/>
      </c>
      <c r="AA369" s="238"/>
      <c r="AB369" s="239"/>
      <c r="AC369" s="211">
        <f t="shared" si="587"/>
        <v>0</v>
      </c>
      <c r="AD369" s="461" t="str">
        <f t="shared" si="531"/>
        <v/>
      </c>
      <c r="AE369" s="238"/>
      <c r="AF369" s="239"/>
      <c r="AG369" s="211">
        <f t="shared" si="567"/>
        <v>0</v>
      </c>
      <c r="AH369" s="461" t="str">
        <f t="shared" si="532"/>
        <v/>
      </c>
      <c r="AI369" s="238"/>
      <c r="AJ369" s="239"/>
      <c r="AK369" s="211">
        <f t="shared" si="588"/>
        <v>0</v>
      </c>
      <c r="AL369" s="461" t="str">
        <f t="shared" si="533"/>
        <v/>
      </c>
      <c r="AM369" s="238"/>
      <c r="AN369" s="239"/>
      <c r="AO369" s="211">
        <f t="shared" si="589"/>
        <v>0</v>
      </c>
      <c r="AP369" s="461" t="str">
        <f t="shared" si="534"/>
        <v/>
      </c>
      <c r="AQ369" s="238"/>
      <c r="AR369" s="239"/>
      <c r="AS369" s="211">
        <f t="shared" si="590"/>
        <v>0</v>
      </c>
      <c r="AT369" s="240">
        <f t="shared" si="568"/>
        <v>0</v>
      </c>
      <c r="AU369" s="241">
        <f t="shared" si="569"/>
        <v>0</v>
      </c>
      <c r="AV369" s="211">
        <f t="shared" si="591"/>
        <v>0</v>
      </c>
      <c r="AW369" s="461" t="str">
        <f t="shared" si="535"/>
        <v/>
      </c>
      <c r="AY369" s="238"/>
      <c r="AZ369" s="239"/>
      <c r="BA369" s="211">
        <f t="shared" si="581"/>
        <v>0</v>
      </c>
    </row>
    <row r="370" spans="1:53" ht="13" outlineLevel="2" x14ac:dyDescent="0.3">
      <c r="A370" s="209" t="s">
        <v>289</v>
      </c>
      <c r="B370" s="207">
        <v>4</v>
      </c>
      <c r="C370" s="207"/>
      <c r="D370" s="208"/>
      <c r="E370" s="210"/>
      <c r="F370" s="766" t="s">
        <v>443</v>
      </c>
      <c r="G370" s="235"/>
      <c r="H370" s="528"/>
      <c r="I370" s="327"/>
      <c r="J370" s="238"/>
      <c r="K370" s="239"/>
      <c r="L370" s="211">
        <f t="shared" si="571"/>
        <v>0</v>
      </c>
      <c r="M370" s="238"/>
      <c r="N370" s="239"/>
      <c r="O370" s="422">
        <f t="shared" si="572"/>
        <v>0</v>
      </c>
      <c r="P370" s="238"/>
      <c r="Q370" s="239"/>
      <c r="R370" s="422">
        <f t="shared" si="573"/>
        <v>0</v>
      </c>
      <c r="S370" s="238"/>
      <c r="T370" s="239"/>
      <c r="U370" s="422">
        <f t="shared" si="574"/>
        <v>0</v>
      </c>
      <c r="V370" s="238"/>
      <c r="W370" s="239"/>
      <c r="X370" s="422">
        <f t="shared" si="575"/>
        <v>0</v>
      </c>
      <c r="Y370" s="211">
        <f t="shared" si="576"/>
        <v>0</v>
      </c>
      <c r="Z370" s="461" t="str">
        <f t="shared" si="530"/>
        <v/>
      </c>
      <c r="AA370" s="238"/>
      <c r="AB370" s="239"/>
      <c r="AC370" s="211">
        <f t="shared" si="587"/>
        <v>0</v>
      </c>
      <c r="AD370" s="461" t="str">
        <f t="shared" si="531"/>
        <v/>
      </c>
      <c r="AE370" s="238"/>
      <c r="AF370" s="239"/>
      <c r="AG370" s="211">
        <f t="shared" si="567"/>
        <v>0</v>
      </c>
      <c r="AH370" s="461" t="str">
        <f t="shared" si="532"/>
        <v/>
      </c>
      <c r="AI370" s="238"/>
      <c r="AJ370" s="239"/>
      <c r="AK370" s="211">
        <f t="shared" si="588"/>
        <v>0</v>
      </c>
      <c r="AL370" s="461" t="str">
        <f t="shared" si="533"/>
        <v/>
      </c>
      <c r="AM370" s="238"/>
      <c r="AN370" s="239"/>
      <c r="AO370" s="211">
        <f t="shared" si="589"/>
        <v>0</v>
      </c>
      <c r="AP370" s="461" t="str">
        <f t="shared" si="534"/>
        <v/>
      </c>
      <c r="AQ370" s="238"/>
      <c r="AR370" s="239"/>
      <c r="AS370" s="211">
        <f t="shared" si="590"/>
        <v>0</v>
      </c>
      <c r="AT370" s="240">
        <f t="shared" si="568"/>
        <v>0</v>
      </c>
      <c r="AU370" s="241">
        <f t="shared" si="569"/>
        <v>0</v>
      </c>
      <c r="AV370" s="211">
        <f t="shared" si="591"/>
        <v>0</v>
      </c>
      <c r="AW370" s="461" t="str">
        <f t="shared" si="535"/>
        <v/>
      </c>
      <c r="AY370" s="238"/>
      <c r="AZ370" s="239"/>
      <c r="BA370" s="211">
        <f t="shared" si="581"/>
        <v>0</v>
      </c>
    </row>
    <row r="371" spans="1:53" ht="13" outlineLevel="2" x14ac:dyDescent="0.3">
      <c r="A371" s="209" t="s">
        <v>289</v>
      </c>
      <c r="B371" s="207">
        <v>4</v>
      </c>
      <c r="C371" s="207"/>
      <c r="D371" s="208"/>
      <c r="E371" s="210"/>
      <c r="F371" s="766" t="s">
        <v>444</v>
      </c>
      <c r="G371" s="235"/>
      <c r="H371" s="528"/>
      <c r="I371" s="237"/>
      <c r="J371" s="238"/>
      <c r="K371" s="239"/>
      <c r="L371" s="211">
        <f t="shared" si="571"/>
        <v>0</v>
      </c>
      <c r="M371" s="238"/>
      <c r="N371" s="239"/>
      <c r="O371" s="422">
        <f t="shared" si="572"/>
        <v>0</v>
      </c>
      <c r="P371" s="238"/>
      <c r="Q371" s="239"/>
      <c r="R371" s="422">
        <f t="shared" si="573"/>
        <v>0</v>
      </c>
      <c r="S371" s="238"/>
      <c r="T371" s="239"/>
      <c r="U371" s="422">
        <f t="shared" si="574"/>
        <v>0</v>
      </c>
      <c r="V371" s="238"/>
      <c r="W371" s="239"/>
      <c r="X371" s="422">
        <f t="shared" si="575"/>
        <v>0</v>
      </c>
      <c r="Y371" s="211">
        <f t="shared" si="576"/>
        <v>0</v>
      </c>
      <c r="Z371" s="461" t="str">
        <f t="shared" si="530"/>
        <v/>
      </c>
      <c r="AA371" s="238"/>
      <c r="AB371" s="239"/>
      <c r="AC371" s="211">
        <f t="shared" si="587"/>
        <v>0</v>
      </c>
      <c r="AD371" s="461" t="str">
        <f t="shared" si="531"/>
        <v/>
      </c>
      <c r="AE371" s="238"/>
      <c r="AF371" s="239"/>
      <c r="AG371" s="211">
        <f t="shared" si="567"/>
        <v>0</v>
      </c>
      <c r="AH371" s="461" t="str">
        <f t="shared" si="532"/>
        <v/>
      </c>
      <c r="AI371" s="238"/>
      <c r="AJ371" s="239"/>
      <c r="AK371" s="211">
        <f t="shared" si="588"/>
        <v>0</v>
      </c>
      <c r="AL371" s="461" t="str">
        <f t="shared" si="533"/>
        <v/>
      </c>
      <c r="AM371" s="238"/>
      <c r="AN371" s="239"/>
      <c r="AO371" s="211">
        <f t="shared" si="589"/>
        <v>0</v>
      </c>
      <c r="AP371" s="461" t="str">
        <f t="shared" si="534"/>
        <v/>
      </c>
      <c r="AQ371" s="238"/>
      <c r="AR371" s="239"/>
      <c r="AS371" s="211">
        <f t="shared" si="590"/>
        <v>0</v>
      </c>
      <c r="AT371" s="240">
        <f t="shared" si="568"/>
        <v>0</v>
      </c>
      <c r="AU371" s="241">
        <f t="shared" si="569"/>
        <v>0</v>
      </c>
      <c r="AV371" s="211">
        <f t="shared" si="591"/>
        <v>0</v>
      </c>
      <c r="AW371" s="461" t="str">
        <f t="shared" si="535"/>
        <v/>
      </c>
      <c r="AY371" s="238"/>
      <c r="AZ371" s="239"/>
      <c r="BA371" s="211">
        <f t="shared" si="581"/>
        <v>0</v>
      </c>
    </row>
    <row r="372" spans="1:53" ht="13" outlineLevel="2" x14ac:dyDescent="0.3">
      <c r="A372" s="209" t="s">
        <v>289</v>
      </c>
      <c r="B372" s="207">
        <v>4</v>
      </c>
      <c r="C372" s="207"/>
      <c r="D372" s="208"/>
      <c r="E372" s="210"/>
      <c r="F372" s="235" t="s">
        <v>445</v>
      </c>
      <c r="G372" s="235"/>
      <c r="H372" s="528"/>
      <c r="I372" s="237"/>
      <c r="J372" s="238"/>
      <c r="K372" s="239"/>
      <c r="L372" s="211">
        <f t="shared" si="571"/>
        <v>0</v>
      </c>
      <c r="M372" s="238"/>
      <c r="N372" s="239"/>
      <c r="O372" s="422">
        <f t="shared" si="572"/>
        <v>0</v>
      </c>
      <c r="P372" s="238"/>
      <c r="Q372" s="239"/>
      <c r="R372" s="422">
        <f t="shared" si="573"/>
        <v>0</v>
      </c>
      <c r="S372" s="238"/>
      <c r="T372" s="239"/>
      <c r="U372" s="422">
        <f t="shared" si="574"/>
        <v>0</v>
      </c>
      <c r="V372" s="238"/>
      <c r="W372" s="239"/>
      <c r="X372" s="422">
        <f t="shared" si="575"/>
        <v>0</v>
      </c>
      <c r="Y372" s="211">
        <f t="shared" si="576"/>
        <v>0</v>
      </c>
      <c r="Z372" s="461" t="str">
        <f t="shared" si="530"/>
        <v/>
      </c>
      <c r="AA372" s="238"/>
      <c r="AB372" s="239"/>
      <c r="AC372" s="211">
        <f t="shared" si="587"/>
        <v>0</v>
      </c>
      <c r="AD372" s="461" t="str">
        <f t="shared" si="531"/>
        <v/>
      </c>
      <c r="AE372" s="238"/>
      <c r="AF372" s="239"/>
      <c r="AG372" s="211">
        <f t="shared" si="567"/>
        <v>0</v>
      </c>
      <c r="AH372" s="461" t="str">
        <f t="shared" si="532"/>
        <v/>
      </c>
      <c r="AI372" s="238"/>
      <c r="AJ372" s="239"/>
      <c r="AK372" s="211">
        <f t="shared" si="588"/>
        <v>0</v>
      </c>
      <c r="AL372" s="461" t="str">
        <f t="shared" si="533"/>
        <v/>
      </c>
      <c r="AM372" s="238"/>
      <c r="AN372" s="239"/>
      <c r="AO372" s="211">
        <f t="shared" si="589"/>
        <v>0</v>
      </c>
      <c r="AP372" s="461" t="str">
        <f t="shared" si="534"/>
        <v/>
      </c>
      <c r="AQ372" s="238"/>
      <c r="AR372" s="239"/>
      <c r="AS372" s="211">
        <f t="shared" si="590"/>
        <v>0</v>
      </c>
      <c r="AT372" s="240">
        <f t="shared" si="568"/>
        <v>0</v>
      </c>
      <c r="AU372" s="241">
        <f t="shared" si="569"/>
        <v>0</v>
      </c>
      <c r="AV372" s="211">
        <f t="shared" si="591"/>
        <v>0</v>
      </c>
      <c r="AW372" s="461" t="str">
        <f t="shared" si="535"/>
        <v/>
      </c>
      <c r="AY372" s="238"/>
      <c r="AZ372" s="239"/>
      <c r="BA372" s="211">
        <f t="shared" si="581"/>
        <v>0</v>
      </c>
    </row>
    <row r="373" spans="1:53" ht="13" outlineLevel="2" x14ac:dyDescent="0.3">
      <c r="A373" s="209" t="s">
        <v>289</v>
      </c>
      <c r="B373" s="207">
        <v>4</v>
      </c>
      <c r="C373" s="207"/>
      <c r="D373" s="208"/>
      <c r="E373" s="210"/>
      <c r="F373" s="235" t="s">
        <v>445</v>
      </c>
      <c r="G373" s="235"/>
      <c r="H373" s="528"/>
      <c r="I373" s="237"/>
      <c r="J373" s="238"/>
      <c r="K373" s="239"/>
      <c r="L373" s="211">
        <f t="shared" si="571"/>
        <v>0</v>
      </c>
      <c r="M373" s="238"/>
      <c r="N373" s="239"/>
      <c r="O373" s="422">
        <f t="shared" si="572"/>
        <v>0</v>
      </c>
      <c r="P373" s="238"/>
      <c r="Q373" s="239"/>
      <c r="R373" s="422">
        <f t="shared" si="573"/>
        <v>0</v>
      </c>
      <c r="S373" s="238"/>
      <c r="T373" s="239"/>
      <c r="U373" s="422">
        <f t="shared" si="574"/>
        <v>0</v>
      </c>
      <c r="V373" s="238"/>
      <c r="W373" s="239"/>
      <c r="X373" s="422">
        <f t="shared" si="575"/>
        <v>0</v>
      </c>
      <c r="Y373" s="211">
        <f t="shared" si="576"/>
        <v>0</v>
      </c>
      <c r="Z373" s="461" t="str">
        <f t="shared" si="530"/>
        <v/>
      </c>
      <c r="AA373" s="238"/>
      <c r="AB373" s="239"/>
      <c r="AC373" s="211">
        <f t="shared" si="587"/>
        <v>0</v>
      </c>
      <c r="AD373" s="461" t="str">
        <f t="shared" si="531"/>
        <v/>
      </c>
      <c r="AE373" s="238"/>
      <c r="AF373" s="239"/>
      <c r="AG373" s="211">
        <f t="shared" si="567"/>
        <v>0</v>
      </c>
      <c r="AH373" s="461" t="str">
        <f t="shared" si="532"/>
        <v/>
      </c>
      <c r="AI373" s="238"/>
      <c r="AJ373" s="239"/>
      <c r="AK373" s="211">
        <f t="shared" si="588"/>
        <v>0</v>
      </c>
      <c r="AL373" s="461" t="str">
        <f t="shared" si="533"/>
        <v/>
      </c>
      <c r="AM373" s="238"/>
      <c r="AN373" s="239"/>
      <c r="AO373" s="211">
        <f t="shared" si="589"/>
        <v>0</v>
      </c>
      <c r="AP373" s="461" t="str">
        <f t="shared" si="534"/>
        <v/>
      </c>
      <c r="AQ373" s="238"/>
      <c r="AR373" s="239"/>
      <c r="AS373" s="211">
        <f t="shared" si="590"/>
        <v>0</v>
      </c>
      <c r="AT373" s="240">
        <f t="shared" si="568"/>
        <v>0</v>
      </c>
      <c r="AU373" s="241">
        <f t="shared" si="569"/>
        <v>0</v>
      </c>
      <c r="AV373" s="211">
        <f t="shared" si="591"/>
        <v>0</v>
      </c>
      <c r="AW373" s="461" t="str">
        <f t="shared" si="535"/>
        <v/>
      </c>
      <c r="AY373" s="238"/>
      <c r="AZ373" s="239"/>
      <c r="BA373" s="211">
        <f t="shared" si="581"/>
        <v>0</v>
      </c>
    </row>
    <row r="374" spans="1:53" ht="13" outlineLevel="2" x14ac:dyDescent="0.3">
      <c r="A374" s="209" t="s">
        <v>289</v>
      </c>
      <c r="B374" s="207">
        <v>4</v>
      </c>
      <c r="C374" s="207"/>
      <c r="D374" s="208"/>
      <c r="E374" s="210"/>
      <c r="F374" s="235" t="s">
        <v>445</v>
      </c>
      <c r="G374" s="235"/>
      <c r="H374" s="528"/>
      <c r="I374" s="237"/>
      <c r="J374" s="238"/>
      <c r="K374" s="239"/>
      <c r="L374" s="211">
        <f t="shared" si="571"/>
        <v>0</v>
      </c>
      <c r="M374" s="238"/>
      <c r="N374" s="239"/>
      <c r="O374" s="422">
        <f t="shared" si="572"/>
        <v>0</v>
      </c>
      <c r="P374" s="238"/>
      <c r="Q374" s="239"/>
      <c r="R374" s="422">
        <f t="shared" si="573"/>
        <v>0</v>
      </c>
      <c r="S374" s="238"/>
      <c r="T374" s="239"/>
      <c r="U374" s="422">
        <f t="shared" si="574"/>
        <v>0</v>
      </c>
      <c r="V374" s="238"/>
      <c r="W374" s="239"/>
      <c r="X374" s="422">
        <f t="shared" si="575"/>
        <v>0</v>
      </c>
      <c r="Y374" s="211">
        <f t="shared" si="576"/>
        <v>0</v>
      </c>
      <c r="Z374" s="461" t="str">
        <f t="shared" si="530"/>
        <v/>
      </c>
      <c r="AA374" s="238"/>
      <c r="AB374" s="239"/>
      <c r="AC374" s="211">
        <f t="shared" si="587"/>
        <v>0</v>
      </c>
      <c r="AD374" s="461" t="str">
        <f t="shared" si="531"/>
        <v/>
      </c>
      <c r="AE374" s="238"/>
      <c r="AF374" s="239"/>
      <c r="AG374" s="211">
        <f t="shared" si="567"/>
        <v>0</v>
      </c>
      <c r="AH374" s="461" t="str">
        <f t="shared" si="532"/>
        <v/>
      </c>
      <c r="AI374" s="238"/>
      <c r="AJ374" s="239"/>
      <c r="AK374" s="211">
        <f t="shared" si="588"/>
        <v>0</v>
      </c>
      <c r="AL374" s="461" t="str">
        <f t="shared" si="533"/>
        <v/>
      </c>
      <c r="AM374" s="238"/>
      <c r="AN374" s="239"/>
      <c r="AO374" s="211">
        <f t="shared" si="589"/>
        <v>0</v>
      </c>
      <c r="AP374" s="461" t="str">
        <f t="shared" si="534"/>
        <v/>
      </c>
      <c r="AQ374" s="238"/>
      <c r="AR374" s="239"/>
      <c r="AS374" s="211">
        <f t="shared" si="590"/>
        <v>0</v>
      </c>
      <c r="AT374" s="240">
        <f t="shared" si="568"/>
        <v>0</v>
      </c>
      <c r="AU374" s="241">
        <f t="shared" si="569"/>
        <v>0</v>
      </c>
      <c r="AV374" s="211">
        <f t="shared" si="591"/>
        <v>0</v>
      </c>
      <c r="AW374" s="461" t="str">
        <f t="shared" si="535"/>
        <v/>
      </c>
      <c r="AY374" s="238"/>
      <c r="AZ374" s="239"/>
      <c r="BA374" s="211">
        <f t="shared" si="581"/>
        <v>0</v>
      </c>
    </row>
    <row r="375" spans="1:53" ht="13" outlineLevel="2" x14ac:dyDescent="0.3">
      <c r="A375" s="209" t="s">
        <v>289</v>
      </c>
      <c r="B375" s="207">
        <v>4</v>
      </c>
      <c r="C375" s="207"/>
      <c r="D375" s="208"/>
      <c r="E375" s="210"/>
      <c r="F375" s="235" t="s">
        <v>445</v>
      </c>
      <c r="G375" s="235"/>
      <c r="H375" s="528"/>
      <c r="I375" s="237"/>
      <c r="J375" s="238"/>
      <c r="K375" s="239"/>
      <c r="L375" s="211">
        <f t="shared" si="571"/>
        <v>0</v>
      </c>
      <c r="M375" s="238"/>
      <c r="N375" s="239"/>
      <c r="O375" s="422">
        <f t="shared" si="572"/>
        <v>0</v>
      </c>
      <c r="P375" s="238"/>
      <c r="Q375" s="239"/>
      <c r="R375" s="422">
        <f t="shared" si="573"/>
        <v>0</v>
      </c>
      <c r="S375" s="238"/>
      <c r="T375" s="239"/>
      <c r="U375" s="422">
        <f t="shared" si="574"/>
        <v>0</v>
      </c>
      <c r="V375" s="238"/>
      <c r="W375" s="239"/>
      <c r="X375" s="422">
        <f t="shared" si="575"/>
        <v>0</v>
      </c>
      <c r="Y375" s="211">
        <f t="shared" si="576"/>
        <v>0</v>
      </c>
      <c r="Z375" s="461" t="str">
        <f t="shared" si="530"/>
        <v/>
      </c>
      <c r="AA375" s="238"/>
      <c r="AB375" s="239"/>
      <c r="AC375" s="211">
        <f t="shared" si="587"/>
        <v>0</v>
      </c>
      <c r="AD375" s="461" t="str">
        <f t="shared" si="531"/>
        <v/>
      </c>
      <c r="AE375" s="238"/>
      <c r="AF375" s="239"/>
      <c r="AG375" s="211">
        <f t="shared" si="567"/>
        <v>0</v>
      </c>
      <c r="AH375" s="461" t="str">
        <f t="shared" si="532"/>
        <v/>
      </c>
      <c r="AI375" s="238"/>
      <c r="AJ375" s="239"/>
      <c r="AK375" s="211">
        <f t="shared" si="588"/>
        <v>0</v>
      </c>
      <c r="AL375" s="461" t="str">
        <f t="shared" si="533"/>
        <v/>
      </c>
      <c r="AM375" s="238"/>
      <c r="AN375" s="239"/>
      <c r="AO375" s="211">
        <f t="shared" si="589"/>
        <v>0</v>
      </c>
      <c r="AP375" s="461" t="str">
        <f t="shared" si="534"/>
        <v/>
      </c>
      <c r="AQ375" s="238"/>
      <c r="AR375" s="239"/>
      <c r="AS375" s="211">
        <f t="shared" si="590"/>
        <v>0</v>
      </c>
      <c r="AT375" s="240">
        <f t="shared" si="568"/>
        <v>0</v>
      </c>
      <c r="AU375" s="241">
        <f t="shared" si="569"/>
        <v>0</v>
      </c>
      <c r="AV375" s="211">
        <f t="shared" si="591"/>
        <v>0</v>
      </c>
      <c r="AW375" s="461" t="str">
        <f t="shared" si="535"/>
        <v/>
      </c>
      <c r="AY375" s="238"/>
      <c r="AZ375" s="239"/>
      <c r="BA375" s="211">
        <f t="shared" si="581"/>
        <v>0</v>
      </c>
    </row>
    <row r="376" spans="1:53" ht="13" outlineLevel="2" x14ac:dyDescent="0.3">
      <c r="A376" s="209" t="s">
        <v>289</v>
      </c>
      <c r="B376" s="207">
        <v>4</v>
      </c>
      <c r="C376" s="207"/>
      <c r="D376" s="208"/>
      <c r="E376" s="210"/>
      <c r="F376" s="235" t="s">
        <v>445</v>
      </c>
      <c r="G376" s="235"/>
      <c r="H376" s="528"/>
      <c r="I376" s="237"/>
      <c r="J376" s="238"/>
      <c r="K376" s="239"/>
      <c r="L376" s="211">
        <f t="shared" si="571"/>
        <v>0</v>
      </c>
      <c r="M376" s="238"/>
      <c r="N376" s="239"/>
      <c r="O376" s="422">
        <f t="shared" si="572"/>
        <v>0</v>
      </c>
      <c r="P376" s="238"/>
      <c r="Q376" s="239"/>
      <c r="R376" s="422">
        <f t="shared" si="573"/>
        <v>0</v>
      </c>
      <c r="S376" s="238"/>
      <c r="T376" s="239"/>
      <c r="U376" s="422">
        <f t="shared" si="574"/>
        <v>0</v>
      </c>
      <c r="V376" s="238"/>
      <c r="W376" s="239"/>
      <c r="X376" s="422">
        <f t="shared" si="575"/>
        <v>0</v>
      </c>
      <c r="Y376" s="211">
        <f t="shared" si="576"/>
        <v>0</v>
      </c>
      <c r="Z376" s="461" t="str">
        <f t="shared" si="530"/>
        <v/>
      </c>
      <c r="AA376" s="238"/>
      <c r="AB376" s="239"/>
      <c r="AC376" s="211">
        <f t="shared" si="587"/>
        <v>0</v>
      </c>
      <c r="AD376" s="461" t="str">
        <f t="shared" si="531"/>
        <v/>
      </c>
      <c r="AE376" s="238"/>
      <c r="AF376" s="239"/>
      <c r="AG376" s="211">
        <f t="shared" si="567"/>
        <v>0</v>
      </c>
      <c r="AH376" s="461" t="str">
        <f t="shared" si="532"/>
        <v/>
      </c>
      <c r="AI376" s="238"/>
      <c r="AJ376" s="239"/>
      <c r="AK376" s="211">
        <f t="shared" si="588"/>
        <v>0</v>
      </c>
      <c r="AL376" s="461" t="str">
        <f t="shared" si="533"/>
        <v/>
      </c>
      <c r="AM376" s="238"/>
      <c r="AN376" s="239"/>
      <c r="AO376" s="211">
        <f t="shared" si="589"/>
        <v>0</v>
      </c>
      <c r="AP376" s="461" t="str">
        <f t="shared" si="534"/>
        <v/>
      </c>
      <c r="AQ376" s="238"/>
      <c r="AR376" s="239"/>
      <c r="AS376" s="211">
        <f t="shared" si="590"/>
        <v>0</v>
      </c>
      <c r="AT376" s="240">
        <f t="shared" si="568"/>
        <v>0</v>
      </c>
      <c r="AU376" s="241">
        <f t="shared" si="569"/>
        <v>0</v>
      </c>
      <c r="AV376" s="211">
        <f t="shared" si="591"/>
        <v>0</v>
      </c>
      <c r="AW376" s="461" t="str">
        <f t="shared" si="535"/>
        <v/>
      </c>
      <c r="AY376" s="238"/>
      <c r="AZ376" s="239"/>
      <c r="BA376" s="211">
        <f t="shared" si="581"/>
        <v>0</v>
      </c>
    </row>
    <row r="377" spans="1:53" ht="13" outlineLevel="2" x14ac:dyDescent="0.3">
      <c r="A377" s="209" t="s">
        <v>289</v>
      </c>
      <c r="B377" s="207">
        <v>4</v>
      </c>
      <c r="C377" s="207"/>
      <c r="D377" s="208"/>
      <c r="E377" s="210"/>
      <c r="F377" s="235" t="s">
        <v>445</v>
      </c>
      <c r="G377" s="235"/>
      <c r="H377" s="528"/>
      <c r="I377" s="237"/>
      <c r="J377" s="238"/>
      <c r="K377" s="239"/>
      <c r="L377" s="211">
        <f t="shared" si="571"/>
        <v>0</v>
      </c>
      <c r="M377" s="238"/>
      <c r="N377" s="239"/>
      <c r="O377" s="422">
        <f t="shared" si="572"/>
        <v>0</v>
      </c>
      <c r="P377" s="238"/>
      <c r="Q377" s="239"/>
      <c r="R377" s="422">
        <f t="shared" si="573"/>
        <v>0</v>
      </c>
      <c r="S377" s="238"/>
      <c r="T377" s="239"/>
      <c r="U377" s="422">
        <f t="shared" si="574"/>
        <v>0</v>
      </c>
      <c r="V377" s="238"/>
      <c r="W377" s="239"/>
      <c r="X377" s="422">
        <f t="shared" si="575"/>
        <v>0</v>
      </c>
      <c r="Y377" s="211">
        <f t="shared" si="576"/>
        <v>0</v>
      </c>
      <c r="Z377" s="461" t="str">
        <f t="shared" si="530"/>
        <v/>
      </c>
      <c r="AA377" s="238"/>
      <c r="AB377" s="239"/>
      <c r="AC377" s="211">
        <f t="shared" si="587"/>
        <v>0</v>
      </c>
      <c r="AD377" s="461" t="str">
        <f t="shared" si="531"/>
        <v/>
      </c>
      <c r="AE377" s="238"/>
      <c r="AF377" s="239"/>
      <c r="AG377" s="211">
        <f t="shared" si="567"/>
        <v>0</v>
      </c>
      <c r="AH377" s="461" t="str">
        <f t="shared" si="532"/>
        <v/>
      </c>
      <c r="AI377" s="238"/>
      <c r="AJ377" s="239"/>
      <c r="AK377" s="211">
        <f t="shared" si="588"/>
        <v>0</v>
      </c>
      <c r="AL377" s="461" t="str">
        <f t="shared" si="533"/>
        <v/>
      </c>
      <c r="AM377" s="238"/>
      <c r="AN377" s="239"/>
      <c r="AO377" s="211">
        <f t="shared" si="589"/>
        <v>0</v>
      </c>
      <c r="AP377" s="461" t="str">
        <f t="shared" si="534"/>
        <v/>
      </c>
      <c r="AQ377" s="238"/>
      <c r="AR377" s="239"/>
      <c r="AS377" s="211">
        <f t="shared" si="590"/>
        <v>0</v>
      </c>
      <c r="AT377" s="240">
        <f t="shared" si="568"/>
        <v>0</v>
      </c>
      <c r="AU377" s="241">
        <f t="shared" si="569"/>
        <v>0</v>
      </c>
      <c r="AV377" s="211">
        <f t="shared" si="591"/>
        <v>0</v>
      </c>
      <c r="AW377" s="461" t="str">
        <f t="shared" si="535"/>
        <v/>
      </c>
      <c r="AY377" s="238"/>
      <c r="AZ377" s="239"/>
      <c r="BA377" s="211">
        <f t="shared" si="581"/>
        <v>0</v>
      </c>
    </row>
    <row r="378" spans="1:53" ht="13" outlineLevel="2" x14ac:dyDescent="0.3">
      <c r="A378" s="209" t="s">
        <v>289</v>
      </c>
      <c r="B378" s="207">
        <v>4</v>
      </c>
      <c r="C378" s="207"/>
      <c r="D378" s="208"/>
      <c r="E378" s="210"/>
      <c r="F378" s="235" t="s">
        <v>445</v>
      </c>
      <c r="G378" s="235"/>
      <c r="H378" s="528"/>
      <c r="I378" s="237"/>
      <c r="J378" s="238"/>
      <c r="K378" s="239"/>
      <c r="L378" s="211">
        <f t="shared" si="571"/>
        <v>0</v>
      </c>
      <c r="M378" s="238"/>
      <c r="N378" s="239"/>
      <c r="O378" s="422">
        <f t="shared" si="572"/>
        <v>0</v>
      </c>
      <c r="P378" s="238"/>
      <c r="Q378" s="239"/>
      <c r="R378" s="422">
        <f t="shared" si="573"/>
        <v>0</v>
      </c>
      <c r="S378" s="238"/>
      <c r="T378" s="239"/>
      <c r="U378" s="422">
        <f t="shared" si="574"/>
        <v>0</v>
      </c>
      <c r="V378" s="238"/>
      <c r="W378" s="239"/>
      <c r="X378" s="422">
        <f t="shared" si="575"/>
        <v>0</v>
      </c>
      <c r="Y378" s="211">
        <f t="shared" si="576"/>
        <v>0</v>
      </c>
      <c r="Z378" s="461" t="str">
        <f t="shared" si="530"/>
        <v/>
      </c>
      <c r="AA378" s="238"/>
      <c r="AB378" s="239"/>
      <c r="AC378" s="211">
        <f t="shared" si="587"/>
        <v>0</v>
      </c>
      <c r="AD378" s="461" t="str">
        <f t="shared" si="531"/>
        <v/>
      </c>
      <c r="AE378" s="238"/>
      <c r="AF378" s="239"/>
      <c r="AG378" s="211">
        <f t="shared" si="567"/>
        <v>0</v>
      </c>
      <c r="AH378" s="461" t="str">
        <f t="shared" si="532"/>
        <v/>
      </c>
      <c r="AI378" s="238"/>
      <c r="AJ378" s="239"/>
      <c r="AK378" s="211">
        <f t="shared" si="588"/>
        <v>0</v>
      </c>
      <c r="AL378" s="461" t="str">
        <f t="shared" si="533"/>
        <v/>
      </c>
      <c r="AM378" s="238"/>
      <c r="AN378" s="239"/>
      <c r="AO378" s="211">
        <f t="shared" si="589"/>
        <v>0</v>
      </c>
      <c r="AP378" s="461" t="str">
        <f t="shared" si="534"/>
        <v/>
      </c>
      <c r="AQ378" s="238"/>
      <c r="AR378" s="239"/>
      <c r="AS378" s="211">
        <f t="shared" si="590"/>
        <v>0</v>
      </c>
      <c r="AT378" s="240">
        <f t="shared" si="568"/>
        <v>0</v>
      </c>
      <c r="AU378" s="241">
        <f t="shared" si="569"/>
        <v>0</v>
      </c>
      <c r="AV378" s="211">
        <f t="shared" si="591"/>
        <v>0</v>
      </c>
      <c r="AW378" s="461" t="str">
        <f t="shared" si="535"/>
        <v/>
      </c>
      <c r="AY378" s="238"/>
      <c r="AZ378" s="239"/>
      <c r="BA378" s="211">
        <f t="shared" si="581"/>
        <v>0</v>
      </c>
    </row>
    <row r="379" spans="1:53" ht="13" outlineLevel="2" x14ac:dyDescent="0.3">
      <c r="A379" s="209" t="s">
        <v>289</v>
      </c>
      <c r="B379" s="207">
        <v>4</v>
      </c>
      <c r="C379" s="207"/>
      <c r="D379" s="208"/>
      <c r="E379" s="210"/>
      <c r="F379" s="235" t="s">
        <v>445</v>
      </c>
      <c r="G379" s="235"/>
      <c r="H379" s="528"/>
      <c r="I379" s="237"/>
      <c r="J379" s="238"/>
      <c r="K379" s="239"/>
      <c r="L379" s="211">
        <f t="shared" si="571"/>
        <v>0</v>
      </c>
      <c r="M379" s="238"/>
      <c r="N379" s="239"/>
      <c r="O379" s="422">
        <f t="shared" si="572"/>
        <v>0</v>
      </c>
      <c r="P379" s="238"/>
      <c r="Q379" s="239"/>
      <c r="R379" s="422">
        <f t="shared" si="573"/>
        <v>0</v>
      </c>
      <c r="S379" s="238"/>
      <c r="T379" s="239"/>
      <c r="U379" s="422">
        <f t="shared" si="574"/>
        <v>0</v>
      </c>
      <c r="V379" s="238"/>
      <c r="W379" s="239"/>
      <c r="X379" s="422">
        <f t="shared" si="575"/>
        <v>0</v>
      </c>
      <c r="Y379" s="211">
        <f t="shared" si="576"/>
        <v>0</v>
      </c>
      <c r="Z379" s="461" t="str">
        <f t="shared" si="530"/>
        <v/>
      </c>
      <c r="AA379" s="238"/>
      <c r="AB379" s="239"/>
      <c r="AC379" s="211">
        <f t="shared" si="587"/>
        <v>0</v>
      </c>
      <c r="AD379" s="461" t="str">
        <f t="shared" si="531"/>
        <v/>
      </c>
      <c r="AE379" s="238"/>
      <c r="AF379" s="239"/>
      <c r="AG379" s="211">
        <f t="shared" si="567"/>
        <v>0</v>
      </c>
      <c r="AH379" s="461" t="str">
        <f t="shared" si="532"/>
        <v/>
      </c>
      <c r="AI379" s="238"/>
      <c r="AJ379" s="239"/>
      <c r="AK379" s="211">
        <f t="shared" si="588"/>
        <v>0</v>
      </c>
      <c r="AL379" s="461" t="str">
        <f t="shared" si="533"/>
        <v/>
      </c>
      <c r="AM379" s="238"/>
      <c r="AN379" s="239"/>
      <c r="AO379" s="211">
        <f t="shared" si="589"/>
        <v>0</v>
      </c>
      <c r="AP379" s="461" t="str">
        <f t="shared" si="534"/>
        <v/>
      </c>
      <c r="AQ379" s="238"/>
      <c r="AR379" s="239"/>
      <c r="AS379" s="211">
        <f t="shared" si="590"/>
        <v>0</v>
      </c>
      <c r="AT379" s="240">
        <f t="shared" si="568"/>
        <v>0</v>
      </c>
      <c r="AU379" s="241">
        <f t="shared" si="569"/>
        <v>0</v>
      </c>
      <c r="AV379" s="211">
        <f t="shared" si="591"/>
        <v>0</v>
      </c>
      <c r="AW379" s="461" t="str">
        <f t="shared" si="535"/>
        <v/>
      </c>
      <c r="AY379" s="238"/>
      <c r="AZ379" s="239"/>
      <c r="BA379" s="211">
        <f t="shared" si="581"/>
        <v>0</v>
      </c>
    </row>
    <row r="380" spans="1:53" ht="13" outlineLevel="1" x14ac:dyDescent="0.3">
      <c r="A380" s="212"/>
      <c r="B380" s="213">
        <v>4</v>
      </c>
      <c r="C380" s="213"/>
      <c r="D380" s="214"/>
      <c r="E380" s="215" t="s">
        <v>446</v>
      </c>
      <c r="F380" s="216" t="str">
        <f>F363</f>
        <v>Activity 4.4 Add activity</v>
      </c>
      <c r="G380" s="222"/>
      <c r="H380" s="222"/>
      <c r="I380" s="217"/>
      <c r="J380" s="218">
        <f t="shared" ref="J380:Y380" si="592">SUM(J364:J379)</f>
        <v>0</v>
      </c>
      <c r="K380" s="218">
        <f t="shared" si="592"/>
        <v>0</v>
      </c>
      <c r="L380" s="218">
        <f t="shared" si="592"/>
        <v>0</v>
      </c>
      <c r="M380" s="218">
        <f t="shared" si="592"/>
        <v>0</v>
      </c>
      <c r="N380" s="218">
        <f t="shared" si="592"/>
        <v>0</v>
      </c>
      <c r="O380" s="218">
        <f t="shared" si="592"/>
        <v>0</v>
      </c>
      <c r="P380" s="218">
        <f t="shared" si="592"/>
        <v>0</v>
      </c>
      <c r="Q380" s="218">
        <f t="shared" si="592"/>
        <v>0</v>
      </c>
      <c r="R380" s="218">
        <f t="shared" si="592"/>
        <v>0</v>
      </c>
      <c r="S380" s="218">
        <f t="shared" si="592"/>
        <v>0</v>
      </c>
      <c r="T380" s="218">
        <f t="shared" si="592"/>
        <v>0</v>
      </c>
      <c r="U380" s="218">
        <f t="shared" si="592"/>
        <v>0</v>
      </c>
      <c r="V380" s="218">
        <f t="shared" si="592"/>
        <v>0</v>
      </c>
      <c r="W380" s="218">
        <f t="shared" si="592"/>
        <v>0</v>
      </c>
      <c r="X380" s="218">
        <f t="shared" si="592"/>
        <v>0</v>
      </c>
      <c r="Y380" s="218">
        <f t="shared" si="592"/>
        <v>0</v>
      </c>
      <c r="Z380" s="461" t="str">
        <f t="shared" si="530"/>
        <v/>
      </c>
      <c r="AA380" s="220">
        <f t="shared" ref="AA380:AV380" si="593">SUM(AA364:AA379)</f>
        <v>0</v>
      </c>
      <c r="AB380" s="221">
        <f t="shared" si="593"/>
        <v>0</v>
      </c>
      <c r="AC380" s="219">
        <f t="shared" si="593"/>
        <v>0</v>
      </c>
      <c r="AD380" s="461" t="str">
        <f t="shared" si="531"/>
        <v/>
      </c>
      <c r="AE380" s="220">
        <f t="shared" si="593"/>
        <v>0</v>
      </c>
      <c r="AF380" s="221">
        <f t="shared" si="593"/>
        <v>0</v>
      </c>
      <c r="AG380" s="219">
        <f t="shared" si="593"/>
        <v>0</v>
      </c>
      <c r="AH380" s="461" t="str">
        <f t="shared" si="532"/>
        <v/>
      </c>
      <c r="AI380" s="220">
        <f t="shared" si="593"/>
        <v>0</v>
      </c>
      <c r="AJ380" s="221">
        <f t="shared" si="593"/>
        <v>0</v>
      </c>
      <c r="AK380" s="219">
        <f t="shared" si="593"/>
        <v>0</v>
      </c>
      <c r="AL380" s="461" t="str">
        <f t="shared" si="533"/>
        <v/>
      </c>
      <c r="AM380" s="220">
        <f t="shared" si="593"/>
        <v>0</v>
      </c>
      <c r="AN380" s="221">
        <f t="shared" si="593"/>
        <v>0</v>
      </c>
      <c r="AO380" s="219">
        <f t="shared" si="593"/>
        <v>0</v>
      </c>
      <c r="AP380" s="461" t="str">
        <f t="shared" si="534"/>
        <v/>
      </c>
      <c r="AQ380" s="220">
        <f t="shared" si="593"/>
        <v>0</v>
      </c>
      <c r="AR380" s="221">
        <f t="shared" si="593"/>
        <v>0</v>
      </c>
      <c r="AS380" s="219">
        <f t="shared" si="593"/>
        <v>0</v>
      </c>
      <c r="AT380" s="220">
        <f t="shared" si="593"/>
        <v>0</v>
      </c>
      <c r="AU380" s="221">
        <f t="shared" si="593"/>
        <v>0</v>
      </c>
      <c r="AV380" s="219">
        <f t="shared" si="593"/>
        <v>0</v>
      </c>
      <c r="AW380" s="461" t="str">
        <f t="shared" si="535"/>
        <v/>
      </c>
      <c r="AY380" s="220">
        <f t="shared" ref="AY380:BA380" si="594">SUM(AY364:AY379)</f>
        <v>0</v>
      </c>
      <c r="AZ380" s="221">
        <f t="shared" si="594"/>
        <v>0</v>
      </c>
      <c r="BA380" s="219">
        <f t="shared" si="594"/>
        <v>0</v>
      </c>
    </row>
    <row r="381" spans="1:53" ht="26.25" customHeight="1" outlineLevel="1" x14ac:dyDescent="0.3">
      <c r="A381" s="328"/>
      <c r="B381" s="263">
        <v>4</v>
      </c>
      <c r="C381" s="263"/>
      <c r="D381" s="264"/>
      <c r="E381" s="265" t="s">
        <v>436</v>
      </c>
      <c r="F381" s="266" t="s">
        <v>475</v>
      </c>
      <c r="G381" s="267"/>
      <c r="H381" s="526"/>
      <c r="I381" s="268"/>
      <c r="J381" s="269"/>
      <c r="K381" s="270"/>
      <c r="L381" s="271"/>
      <c r="M381" s="271"/>
      <c r="N381" s="271"/>
      <c r="O381" s="271"/>
      <c r="P381" s="271"/>
      <c r="Q381" s="271"/>
      <c r="R381" s="271"/>
      <c r="S381" s="271"/>
      <c r="T381" s="271"/>
      <c r="U381" s="271"/>
      <c r="V381" s="271"/>
      <c r="W381" s="271"/>
      <c r="X381" s="271"/>
      <c r="Y381" s="271"/>
      <c r="Z381" s="461" t="str">
        <f t="shared" si="530"/>
        <v/>
      </c>
      <c r="AA381" s="268"/>
      <c r="AB381" s="268"/>
      <c r="AC381" s="268"/>
      <c r="AD381" s="461" t="str">
        <f t="shared" si="531"/>
        <v/>
      </c>
      <c r="AE381" s="268"/>
      <c r="AF381" s="268"/>
      <c r="AG381" s="268"/>
      <c r="AH381" s="461" t="str">
        <f t="shared" si="532"/>
        <v/>
      </c>
      <c r="AI381" s="268"/>
      <c r="AJ381" s="268"/>
      <c r="AK381" s="268"/>
      <c r="AL381" s="461" t="str">
        <f t="shared" si="533"/>
        <v/>
      </c>
      <c r="AM381" s="268"/>
      <c r="AN381" s="268"/>
      <c r="AO381" s="268"/>
      <c r="AP381" s="461" t="str">
        <f t="shared" si="534"/>
        <v/>
      </c>
      <c r="AQ381" s="268"/>
      <c r="AR381" s="268"/>
      <c r="AS381" s="268"/>
      <c r="AT381" s="268"/>
      <c r="AU381" s="268"/>
      <c r="AV381" s="268"/>
      <c r="AW381" s="461" t="str">
        <f t="shared" si="535"/>
        <v/>
      </c>
      <c r="AY381" s="268"/>
      <c r="AZ381" s="268"/>
      <c r="BA381" s="268"/>
    </row>
    <row r="382" spans="1:53" ht="13" outlineLevel="2" x14ac:dyDescent="0.3">
      <c r="A382" s="209" t="s">
        <v>289</v>
      </c>
      <c r="B382" s="207">
        <v>4</v>
      </c>
      <c r="C382" s="207"/>
      <c r="D382" s="208"/>
      <c r="E382" s="210"/>
      <c r="F382" s="766" t="s">
        <v>438</v>
      </c>
      <c r="G382" s="236"/>
      <c r="H382" s="527"/>
      <c r="I382" s="237"/>
      <c r="J382" s="238"/>
      <c r="K382" s="239"/>
      <c r="L382" s="211">
        <f>J382*K382</f>
        <v>0</v>
      </c>
      <c r="M382" s="238"/>
      <c r="N382" s="239"/>
      <c r="O382" s="422">
        <f>M382*N382</f>
        <v>0</v>
      </c>
      <c r="P382" s="238"/>
      <c r="Q382" s="239"/>
      <c r="R382" s="422">
        <f>P382*Q382</f>
        <v>0</v>
      </c>
      <c r="S382" s="238"/>
      <c r="T382" s="239"/>
      <c r="U382" s="422">
        <f>S382*T382</f>
        <v>0</v>
      </c>
      <c r="V382" s="238"/>
      <c r="W382" s="239"/>
      <c r="X382" s="422">
        <f>V382*W382</f>
        <v>0</v>
      </c>
      <c r="Y382" s="211">
        <f>L382+O382+R382+U382+X382</f>
        <v>0</v>
      </c>
      <c r="Z382" s="461" t="str">
        <f t="shared" si="530"/>
        <v/>
      </c>
      <c r="AA382" s="238"/>
      <c r="AB382" s="239"/>
      <c r="AC382" s="211">
        <f>AA382*AB382</f>
        <v>0</v>
      </c>
      <c r="AD382" s="461" t="str">
        <f t="shared" si="531"/>
        <v/>
      </c>
      <c r="AE382" s="238"/>
      <c r="AF382" s="239"/>
      <c r="AG382" s="211">
        <f t="shared" ref="AG382:AG397" si="595">AE382*AF382</f>
        <v>0</v>
      </c>
      <c r="AH382" s="461" t="str">
        <f t="shared" si="532"/>
        <v/>
      </c>
      <c r="AI382" s="238"/>
      <c r="AJ382" s="239"/>
      <c r="AK382" s="211">
        <f>AI382*AJ382</f>
        <v>0</v>
      </c>
      <c r="AL382" s="461" t="str">
        <f t="shared" si="533"/>
        <v/>
      </c>
      <c r="AM382" s="238"/>
      <c r="AN382" s="239"/>
      <c r="AO382" s="211">
        <f>AM382*AN382</f>
        <v>0</v>
      </c>
      <c r="AP382" s="461" t="str">
        <f t="shared" si="534"/>
        <v/>
      </c>
      <c r="AQ382" s="238"/>
      <c r="AR382" s="239"/>
      <c r="AS382" s="211">
        <f>AQ382*AR382</f>
        <v>0</v>
      </c>
      <c r="AT382" s="240">
        <f t="shared" ref="AT382:AT397" si="596">AE382+AM382+AQ382</f>
        <v>0</v>
      </c>
      <c r="AU382" s="241">
        <f t="shared" ref="AU382:AU397" si="597">AF382+AN382+AR382</f>
        <v>0</v>
      </c>
      <c r="AV382" s="211">
        <f t="shared" ref="AV382:AV383" si="598">AG382+AO382+AS382</f>
        <v>0</v>
      </c>
      <c r="AW382" s="461" t="str">
        <f t="shared" si="535"/>
        <v/>
      </c>
      <c r="AY382" s="238"/>
      <c r="AZ382" s="239"/>
      <c r="BA382" s="211">
        <f>AY382*AZ382</f>
        <v>0</v>
      </c>
    </row>
    <row r="383" spans="1:53" ht="13" outlineLevel="2" x14ac:dyDescent="0.3">
      <c r="A383" s="209" t="s">
        <v>284</v>
      </c>
      <c r="B383" s="207">
        <v>4</v>
      </c>
      <c r="C383" s="207"/>
      <c r="D383" s="208"/>
      <c r="E383" s="210"/>
      <c r="F383" s="766" t="s">
        <v>439</v>
      </c>
      <c r="G383" s="235"/>
      <c r="H383" s="528"/>
      <c r="I383" s="237"/>
      <c r="J383" s="238"/>
      <c r="K383" s="239"/>
      <c r="L383" s="211">
        <f t="shared" ref="L383:L397" si="599">J383*K383</f>
        <v>0</v>
      </c>
      <c r="M383" s="238"/>
      <c r="N383" s="239"/>
      <c r="O383" s="422">
        <f t="shared" ref="O383:O397" si="600">M383*N383</f>
        <v>0</v>
      </c>
      <c r="P383" s="238"/>
      <c r="Q383" s="239"/>
      <c r="R383" s="422">
        <f t="shared" ref="R383:R397" si="601">P383*Q383</f>
        <v>0</v>
      </c>
      <c r="S383" s="238"/>
      <c r="T383" s="239"/>
      <c r="U383" s="422">
        <f t="shared" ref="U383:U397" si="602">S383*T383</f>
        <v>0</v>
      </c>
      <c r="V383" s="238"/>
      <c r="W383" s="239"/>
      <c r="X383" s="422">
        <f t="shared" ref="X383:X397" si="603">V383*W383</f>
        <v>0</v>
      </c>
      <c r="Y383" s="211">
        <f t="shared" ref="Y383:Y397" si="604">L383+O383+R383+U383+X383</f>
        <v>0</v>
      </c>
      <c r="Z383" s="461" t="str">
        <f t="shared" si="530"/>
        <v/>
      </c>
      <c r="AA383" s="238"/>
      <c r="AB383" s="239"/>
      <c r="AC383" s="211">
        <f t="shared" ref="AC383" si="605">AA383*AB383</f>
        <v>0</v>
      </c>
      <c r="AD383" s="461" t="str">
        <f t="shared" si="531"/>
        <v/>
      </c>
      <c r="AE383" s="238"/>
      <c r="AF383" s="239"/>
      <c r="AG383" s="211">
        <f t="shared" si="595"/>
        <v>0</v>
      </c>
      <c r="AH383" s="461" t="str">
        <f t="shared" si="532"/>
        <v/>
      </c>
      <c r="AI383" s="238"/>
      <c r="AJ383" s="239"/>
      <c r="AK383" s="211">
        <f t="shared" ref="AK383" si="606">AI383*AJ383</f>
        <v>0</v>
      </c>
      <c r="AL383" s="461" t="str">
        <f t="shared" si="533"/>
        <v/>
      </c>
      <c r="AM383" s="238"/>
      <c r="AN383" s="239"/>
      <c r="AO383" s="211">
        <f t="shared" ref="AO383" si="607">AM383*AN383</f>
        <v>0</v>
      </c>
      <c r="AP383" s="461" t="str">
        <f t="shared" si="534"/>
        <v/>
      </c>
      <c r="AQ383" s="238"/>
      <c r="AR383" s="239"/>
      <c r="AS383" s="211">
        <f t="shared" ref="AS383" si="608">AQ383*AR383</f>
        <v>0</v>
      </c>
      <c r="AT383" s="240">
        <f t="shared" si="596"/>
        <v>0</v>
      </c>
      <c r="AU383" s="241">
        <f t="shared" si="597"/>
        <v>0</v>
      </c>
      <c r="AV383" s="211">
        <f t="shared" si="598"/>
        <v>0</v>
      </c>
      <c r="AW383" s="461" t="str">
        <f t="shared" si="535"/>
        <v/>
      </c>
      <c r="AY383" s="238"/>
      <c r="AZ383" s="239"/>
      <c r="BA383" s="211">
        <f t="shared" ref="BA383:BA397" si="609">AY383*AZ383</f>
        <v>0</v>
      </c>
    </row>
    <row r="384" spans="1:53" ht="12.75" customHeight="1" outlineLevel="2" x14ac:dyDescent="0.3">
      <c r="A384" s="209" t="s">
        <v>284</v>
      </c>
      <c r="B384" s="207">
        <v>4</v>
      </c>
      <c r="C384" s="207"/>
      <c r="D384" s="208"/>
      <c r="E384" s="210"/>
      <c r="F384" s="766" t="s">
        <v>440</v>
      </c>
      <c r="G384" s="235"/>
      <c r="H384" s="528"/>
      <c r="I384" s="237"/>
      <c r="J384" s="238"/>
      <c r="K384" s="239"/>
      <c r="L384" s="211">
        <f t="shared" si="599"/>
        <v>0</v>
      </c>
      <c r="M384" s="238"/>
      <c r="N384" s="239"/>
      <c r="O384" s="422">
        <f t="shared" si="600"/>
        <v>0</v>
      </c>
      <c r="P384" s="238"/>
      <c r="Q384" s="239"/>
      <c r="R384" s="422">
        <f t="shared" si="601"/>
        <v>0</v>
      </c>
      <c r="S384" s="238"/>
      <c r="T384" s="239"/>
      <c r="U384" s="422">
        <f t="shared" si="602"/>
        <v>0</v>
      </c>
      <c r="V384" s="238"/>
      <c r="W384" s="239"/>
      <c r="X384" s="422">
        <f t="shared" si="603"/>
        <v>0</v>
      </c>
      <c r="Y384" s="211">
        <f t="shared" si="604"/>
        <v>0</v>
      </c>
      <c r="Z384" s="461" t="str">
        <f t="shared" si="530"/>
        <v/>
      </c>
      <c r="AA384" s="238"/>
      <c r="AB384" s="239"/>
      <c r="AC384" s="211">
        <f t="shared" ref="AC384" si="610">AA384*AB384</f>
        <v>0</v>
      </c>
      <c r="AD384" s="461" t="str">
        <f t="shared" si="531"/>
        <v/>
      </c>
      <c r="AE384" s="238"/>
      <c r="AF384" s="239"/>
      <c r="AG384" s="211">
        <f t="shared" si="595"/>
        <v>0</v>
      </c>
      <c r="AH384" s="461" t="str">
        <f t="shared" si="532"/>
        <v/>
      </c>
      <c r="AI384" s="238"/>
      <c r="AJ384" s="239"/>
      <c r="AK384" s="211">
        <f t="shared" ref="AK384" si="611">AI384*AJ384</f>
        <v>0</v>
      </c>
      <c r="AL384" s="461" t="str">
        <f t="shared" si="533"/>
        <v/>
      </c>
      <c r="AM384" s="238"/>
      <c r="AN384" s="239"/>
      <c r="AO384" s="211">
        <f t="shared" ref="AO384" si="612">AM384*AN384</f>
        <v>0</v>
      </c>
      <c r="AP384" s="461" t="str">
        <f t="shared" si="534"/>
        <v/>
      </c>
      <c r="AQ384" s="238"/>
      <c r="AR384" s="239"/>
      <c r="AS384" s="211">
        <f t="shared" ref="AS384" si="613">AQ384*AR384</f>
        <v>0</v>
      </c>
      <c r="AT384" s="240">
        <f t="shared" si="596"/>
        <v>0</v>
      </c>
      <c r="AU384" s="241">
        <f t="shared" si="597"/>
        <v>0</v>
      </c>
      <c r="AV384" s="211">
        <f t="shared" ref="AV384" si="614">AG384+AO384+AS384</f>
        <v>0</v>
      </c>
      <c r="AW384" s="461" t="str">
        <f t="shared" si="535"/>
        <v/>
      </c>
      <c r="AY384" s="238"/>
      <c r="AZ384" s="239"/>
      <c r="BA384" s="211">
        <f t="shared" si="609"/>
        <v>0</v>
      </c>
    </row>
    <row r="385" spans="1:53" ht="13" outlineLevel="2" x14ac:dyDescent="0.3">
      <c r="A385" s="209" t="s">
        <v>284</v>
      </c>
      <c r="B385" s="207">
        <v>4</v>
      </c>
      <c r="C385" s="207"/>
      <c r="D385" s="208"/>
      <c r="E385" s="210"/>
      <c r="F385" s="766" t="s">
        <v>441</v>
      </c>
      <c r="G385" s="235"/>
      <c r="H385" s="528"/>
      <c r="I385" s="237"/>
      <c r="J385" s="238"/>
      <c r="K385" s="239"/>
      <c r="L385" s="211">
        <f t="shared" si="599"/>
        <v>0</v>
      </c>
      <c r="M385" s="238"/>
      <c r="N385" s="239"/>
      <c r="O385" s="422">
        <f t="shared" si="600"/>
        <v>0</v>
      </c>
      <c r="P385" s="238"/>
      <c r="Q385" s="239"/>
      <c r="R385" s="422">
        <f t="shared" si="601"/>
        <v>0</v>
      </c>
      <c r="S385" s="238"/>
      <c r="T385" s="239"/>
      <c r="U385" s="422">
        <f t="shared" si="602"/>
        <v>0</v>
      </c>
      <c r="V385" s="238"/>
      <c r="W385" s="239"/>
      <c r="X385" s="422">
        <f t="shared" si="603"/>
        <v>0</v>
      </c>
      <c r="Y385" s="211">
        <f t="shared" si="604"/>
        <v>0</v>
      </c>
      <c r="Z385" s="461" t="str">
        <f t="shared" si="530"/>
        <v/>
      </c>
      <c r="AA385" s="238"/>
      <c r="AB385" s="239"/>
      <c r="AC385" s="211">
        <f t="shared" ref="AC385:AC397" si="615">AA385*AB385</f>
        <v>0</v>
      </c>
      <c r="AD385" s="461" t="str">
        <f t="shared" si="531"/>
        <v/>
      </c>
      <c r="AE385" s="238"/>
      <c r="AF385" s="239"/>
      <c r="AG385" s="211">
        <f t="shared" si="595"/>
        <v>0</v>
      </c>
      <c r="AH385" s="461" t="str">
        <f t="shared" si="532"/>
        <v/>
      </c>
      <c r="AI385" s="238"/>
      <c r="AJ385" s="239"/>
      <c r="AK385" s="211">
        <f t="shared" ref="AK385:AK397" si="616">AI385*AJ385</f>
        <v>0</v>
      </c>
      <c r="AL385" s="461" t="str">
        <f t="shared" si="533"/>
        <v/>
      </c>
      <c r="AM385" s="238"/>
      <c r="AN385" s="239"/>
      <c r="AO385" s="211">
        <f t="shared" ref="AO385:AO397" si="617">AM385*AN385</f>
        <v>0</v>
      </c>
      <c r="AP385" s="461" t="str">
        <f t="shared" si="534"/>
        <v/>
      </c>
      <c r="AQ385" s="238"/>
      <c r="AR385" s="239"/>
      <c r="AS385" s="211">
        <f t="shared" ref="AS385:AS397" si="618">AQ385*AR385</f>
        <v>0</v>
      </c>
      <c r="AT385" s="240">
        <f t="shared" si="596"/>
        <v>0</v>
      </c>
      <c r="AU385" s="241">
        <f t="shared" si="597"/>
        <v>0</v>
      </c>
      <c r="AV385" s="211">
        <f t="shared" ref="AV385:AV397" si="619">AG385+AO385+AS385</f>
        <v>0</v>
      </c>
      <c r="AW385" s="461" t="str">
        <f t="shared" si="535"/>
        <v/>
      </c>
      <c r="AY385" s="238"/>
      <c r="AZ385" s="239"/>
      <c r="BA385" s="211">
        <f t="shared" si="609"/>
        <v>0</v>
      </c>
    </row>
    <row r="386" spans="1:53" ht="13" outlineLevel="2" x14ac:dyDescent="0.3">
      <c r="A386" s="209" t="s">
        <v>284</v>
      </c>
      <c r="B386" s="207">
        <v>4</v>
      </c>
      <c r="C386" s="207"/>
      <c r="D386" s="208"/>
      <c r="E386" s="210"/>
      <c r="F386" s="766" t="s">
        <v>442</v>
      </c>
      <c r="G386" s="235"/>
      <c r="H386" s="528"/>
      <c r="I386" s="237"/>
      <c r="J386" s="238"/>
      <c r="K386" s="239"/>
      <c r="L386" s="211">
        <f t="shared" si="599"/>
        <v>0</v>
      </c>
      <c r="M386" s="238"/>
      <c r="N386" s="239"/>
      <c r="O386" s="422">
        <f t="shared" si="600"/>
        <v>0</v>
      </c>
      <c r="P386" s="238"/>
      <c r="Q386" s="239"/>
      <c r="R386" s="422">
        <f t="shared" si="601"/>
        <v>0</v>
      </c>
      <c r="S386" s="238"/>
      <c r="T386" s="239"/>
      <c r="U386" s="422">
        <f t="shared" si="602"/>
        <v>0</v>
      </c>
      <c r="V386" s="238"/>
      <c r="W386" s="239"/>
      <c r="X386" s="422">
        <f t="shared" si="603"/>
        <v>0</v>
      </c>
      <c r="Y386" s="211">
        <f t="shared" si="604"/>
        <v>0</v>
      </c>
      <c r="Z386" s="461" t="str">
        <f t="shared" si="530"/>
        <v/>
      </c>
      <c r="AA386" s="238"/>
      <c r="AB386" s="239"/>
      <c r="AC386" s="211">
        <f t="shared" si="615"/>
        <v>0</v>
      </c>
      <c r="AD386" s="461" t="str">
        <f t="shared" si="531"/>
        <v/>
      </c>
      <c r="AE386" s="238"/>
      <c r="AF386" s="239"/>
      <c r="AG386" s="211">
        <f t="shared" si="595"/>
        <v>0</v>
      </c>
      <c r="AH386" s="461" t="str">
        <f t="shared" si="532"/>
        <v/>
      </c>
      <c r="AI386" s="238"/>
      <c r="AJ386" s="239"/>
      <c r="AK386" s="211">
        <f t="shared" si="616"/>
        <v>0</v>
      </c>
      <c r="AL386" s="461" t="str">
        <f t="shared" si="533"/>
        <v/>
      </c>
      <c r="AM386" s="238"/>
      <c r="AN386" s="239"/>
      <c r="AO386" s="211">
        <f t="shared" si="617"/>
        <v>0</v>
      </c>
      <c r="AP386" s="461" t="str">
        <f t="shared" si="534"/>
        <v/>
      </c>
      <c r="AQ386" s="238"/>
      <c r="AR386" s="239"/>
      <c r="AS386" s="211">
        <f t="shared" si="618"/>
        <v>0</v>
      </c>
      <c r="AT386" s="240">
        <f t="shared" si="596"/>
        <v>0</v>
      </c>
      <c r="AU386" s="241">
        <f t="shared" si="597"/>
        <v>0</v>
      </c>
      <c r="AV386" s="211">
        <f t="shared" si="619"/>
        <v>0</v>
      </c>
      <c r="AW386" s="461" t="str">
        <f t="shared" si="535"/>
        <v/>
      </c>
      <c r="AY386" s="238"/>
      <c r="AZ386" s="239"/>
      <c r="BA386" s="211">
        <f t="shared" si="609"/>
        <v>0</v>
      </c>
    </row>
    <row r="387" spans="1:53" ht="13" outlineLevel="2" x14ac:dyDescent="0.3">
      <c r="A387" s="209" t="s">
        <v>289</v>
      </c>
      <c r="B387" s="207">
        <v>4</v>
      </c>
      <c r="C387" s="207"/>
      <c r="D387" s="208"/>
      <c r="E387" s="210"/>
      <c r="F387" s="766" t="s">
        <v>384</v>
      </c>
      <c r="G387" s="235"/>
      <c r="H387" s="528"/>
      <c r="I387" s="237"/>
      <c r="J387" s="238"/>
      <c r="K387" s="239"/>
      <c r="L387" s="211">
        <f t="shared" si="599"/>
        <v>0</v>
      </c>
      <c r="M387" s="238"/>
      <c r="N387" s="239"/>
      <c r="O387" s="422">
        <f t="shared" si="600"/>
        <v>0</v>
      </c>
      <c r="P387" s="238"/>
      <c r="Q387" s="239"/>
      <c r="R387" s="422">
        <f t="shared" si="601"/>
        <v>0</v>
      </c>
      <c r="S387" s="238"/>
      <c r="T387" s="239"/>
      <c r="U387" s="422">
        <f t="shared" si="602"/>
        <v>0</v>
      </c>
      <c r="V387" s="238"/>
      <c r="W387" s="239"/>
      <c r="X387" s="422">
        <f t="shared" si="603"/>
        <v>0</v>
      </c>
      <c r="Y387" s="211">
        <f t="shared" si="604"/>
        <v>0</v>
      </c>
      <c r="Z387" s="461" t="str">
        <f t="shared" si="530"/>
        <v/>
      </c>
      <c r="AA387" s="238"/>
      <c r="AB387" s="239"/>
      <c r="AC387" s="211">
        <f t="shared" si="615"/>
        <v>0</v>
      </c>
      <c r="AD387" s="461" t="str">
        <f t="shared" si="531"/>
        <v/>
      </c>
      <c r="AE387" s="238"/>
      <c r="AF387" s="239"/>
      <c r="AG387" s="211">
        <f t="shared" si="595"/>
        <v>0</v>
      </c>
      <c r="AH387" s="461" t="str">
        <f t="shared" si="532"/>
        <v/>
      </c>
      <c r="AI387" s="238"/>
      <c r="AJ387" s="239"/>
      <c r="AK387" s="211">
        <f t="shared" si="616"/>
        <v>0</v>
      </c>
      <c r="AL387" s="461" t="str">
        <f t="shared" si="533"/>
        <v/>
      </c>
      <c r="AM387" s="238"/>
      <c r="AN387" s="239"/>
      <c r="AO387" s="211">
        <f t="shared" si="617"/>
        <v>0</v>
      </c>
      <c r="AP387" s="461" t="str">
        <f t="shared" si="534"/>
        <v/>
      </c>
      <c r="AQ387" s="238"/>
      <c r="AR387" s="239"/>
      <c r="AS387" s="211">
        <f t="shared" si="618"/>
        <v>0</v>
      </c>
      <c r="AT387" s="240">
        <f t="shared" si="596"/>
        <v>0</v>
      </c>
      <c r="AU387" s="241">
        <f t="shared" si="597"/>
        <v>0</v>
      </c>
      <c r="AV387" s="211">
        <f t="shared" si="619"/>
        <v>0</v>
      </c>
      <c r="AW387" s="461" t="str">
        <f t="shared" si="535"/>
        <v/>
      </c>
      <c r="AY387" s="238"/>
      <c r="AZ387" s="239"/>
      <c r="BA387" s="211">
        <f t="shared" si="609"/>
        <v>0</v>
      </c>
    </row>
    <row r="388" spans="1:53" ht="13" outlineLevel="2" x14ac:dyDescent="0.3">
      <c r="A388" s="209" t="s">
        <v>289</v>
      </c>
      <c r="B388" s="207">
        <v>4</v>
      </c>
      <c r="C388" s="207"/>
      <c r="D388" s="208"/>
      <c r="E388" s="210"/>
      <c r="F388" s="766" t="s">
        <v>443</v>
      </c>
      <c r="G388" s="235"/>
      <c r="H388" s="528"/>
      <c r="I388" s="327"/>
      <c r="J388" s="238"/>
      <c r="K388" s="239"/>
      <c r="L388" s="211">
        <f t="shared" si="599"/>
        <v>0</v>
      </c>
      <c r="M388" s="238"/>
      <c r="N388" s="239"/>
      <c r="O388" s="422">
        <f t="shared" si="600"/>
        <v>0</v>
      </c>
      <c r="P388" s="238"/>
      <c r="Q388" s="239"/>
      <c r="R388" s="422">
        <f t="shared" si="601"/>
        <v>0</v>
      </c>
      <c r="S388" s="238"/>
      <c r="T388" s="239"/>
      <c r="U388" s="422">
        <f t="shared" si="602"/>
        <v>0</v>
      </c>
      <c r="V388" s="238"/>
      <c r="W388" s="239"/>
      <c r="X388" s="422">
        <f t="shared" si="603"/>
        <v>0</v>
      </c>
      <c r="Y388" s="211">
        <f t="shared" si="604"/>
        <v>0</v>
      </c>
      <c r="Z388" s="461" t="str">
        <f t="shared" si="530"/>
        <v/>
      </c>
      <c r="AA388" s="238"/>
      <c r="AB388" s="239"/>
      <c r="AC388" s="211">
        <f t="shared" si="615"/>
        <v>0</v>
      </c>
      <c r="AD388" s="461" t="str">
        <f t="shared" si="531"/>
        <v/>
      </c>
      <c r="AE388" s="238"/>
      <c r="AF388" s="239"/>
      <c r="AG388" s="211">
        <f t="shared" si="595"/>
        <v>0</v>
      </c>
      <c r="AH388" s="461" t="str">
        <f t="shared" si="532"/>
        <v/>
      </c>
      <c r="AI388" s="238"/>
      <c r="AJ388" s="239"/>
      <c r="AK388" s="211">
        <f t="shared" si="616"/>
        <v>0</v>
      </c>
      <c r="AL388" s="461" t="str">
        <f t="shared" si="533"/>
        <v/>
      </c>
      <c r="AM388" s="238"/>
      <c r="AN388" s="239"/>
      <c r="AO388" s="211">
        <f t="shared" si="617"/>
        <v>0</v>
      </c>
      <c r="AP388" s="461" t="str">
        <f t="shared" si="534"/>
        <v/>
      </c>
      <c r="AQ388" s="238"/>
      <c r="AR388" s="239"/>
      <c r="AS388" s="211">
        <f t="shared" si="618"/>
        <v>0</v>
      </c>
      <c r="AT388" s="240">
        <f t="shared" si="596"/>
        <v>0</v>
      </c>
      <c r="AU388" s="241">
        <f t="shared" si="597"/>
        <v>0</v>
      </c>
      <c r="AV388" s="211">
        <f t="shared" si="619"/>
        <v>0</v>
      </c>
      <c r="AW388" s="461" t="str">
        <f t="shared" si="535"/>
        <v/>
      </c>
      <c r="AY388" s="238"/>
      <c r="AZ388" s="239"/>
      <c r="BA388" s="211">
        <f t="shared" si="609"/>
        <v>0</v>
      </c>
    </row>
    <row r="389" spans="1:53" ht="13" outlineLevel="2" x14ac:dyDescent="0.3">
      <c r="A389" s="209" t="s">
        <v>289</v>
      </c>
      <c r="B389" s="207">
        <v>4</v>
      </c>
      <c r="C389" s="207"/>
      <c r="D389" s="208"/>
      <c r="E389" s="210"/>
      <c r="F389" s="766" t="s">
        <v>444</v>
      </c>
      <c r="G389" s="235"/>
      <c r="H389" s="528"/>
      <c r="I389" s="237"/>
      <c r="J389" s="238"/>
      <c r="K389" s="239"/>
      <c r="L389" s="211">
        <f t="shared" si="599"/>
        <v>0</v>
      </c>
      <c r="M389" s="238"/>
      <c r="N389" s="239"/>
      <c r="O389" s="422">
        <f t="shared" si="600"/>
        <v>0</v>
      </c>
      <c r="P389" s="238"/>
      <c r="Q389" s="239"/>
      <c r="R389" s="422">
        <f t="shared" si="601"/>
        <v>0</v>
      </c>
      <c r="S389" s="238"/>
      <c r="T389" s="239"/>
      <c r="U389" s="422">
        <f t="shared" si="602"/>
        <v>0</v>
      </c>
      <c r="V389" s="238"/>
      <c r="W389" s="239"/>
      <c r="X389" s="422">
        <f t="shared" si="603"/>
        <v>0</v>
      </c>
      <c r="Y389" s="211">
        <f t="shared" si="604"/>
        <v>0</v>
      </c>
      <c r="Z389" s="461" t="str">
        <f t="shared" si="530"/>
        <v/>
      </c>
      <c r="AA389" s="238"/>
      <c r="AB389" s="239"/>
      <c r="AC389" s="211">
        <f t="shared" si="615"/>
        <v>0</v>
      </c>
      <c r="AD389" s="461" t="str">
        <f t="shared" si="531"/>
        <v/>
      </c>
      <c r="AE389" s="238"/>
      <c r="AF389" s="239"/>
      <c r="AG389" s="211">
        <f t="shared" si="595"/>
        <v>0</v>
      </c>
      <c r="AH389" s="461" t="str">
        <f t="shared" si="532"/>
        <v/>
      </c>
      <c r="AI389" s="238"/>
      <c r="AJ389" s="239"/>
      <c r="AK389" s="211">
        <f t="shared" si="616"/>
        <v>0</v>
      </c>
      <c r="AL389" s="461" t="str">
        <f t="shared" si="533"/>
        <v/>
      </c>
      <c r="AM389" s="238"/>
      <c r="AN389" s="239"/>
      <c r="AO389" s="211">
        <f t="shared" si="617"/>
        <v>0</v>
      </c>
      <c r="AP389" s="461" t="str">
        <f t="shared" si="534"/>
        <v/>
      </c>
      <c r="AQ389" s="238"/>
      <c r="AR389" s="239"/>
      <c r="AS389" s="211">
        <f t="shared" si="618"/>
        <v>0</v>
      </c>
      <c r="AT389" s="240">
        <f t="shared" si="596"/>
        <v>0</v>
      </c>
      <c r="AU389" s="241">
        <f t="shared" si="597"/>
        <v>0</v>
      </c>
      <c r="AV389" s="211">
        <f t="shared" si="619"/>
        <v>0</v>
      </c>
      <c r="AW389" s="461" t="str">
        <f t="shared" si="535"/>
        <v/>
      </c>
      <c r="AY389" s="238"/>
      <c r="AZ389" s="239"/>
      <c r="BA389" s="211">
        <f t="shared" si="609"/>
        <v>0</v>
      </c>
    </row>
    <row r="390" spans="1:53" ht="13" outlineLevel="2" x14ac:dyDescent="0.3">
      <c r="A390" s="209" t="s">
        <v>289</v>
      </c>
      <c r="B390" s="207">
        <v>4</v>
      </c>
      <c r="C390" s="207"/>
      <c r="D390" s="208"/>
      <c r="E390" s="210"/>
      <c r="F390" s="235" t="s">
        <v>445</v>
      </c>
      <c r="G390" s="235"/>
      <c r="H390" s="528"/>
      <c r="I390" s="237"/>
      <c r="J390" s="238"/>
      <c r="K390" s="239"/>
      <c r="L390" s="211">
        <f t="shared" si="599"/>
        <v>0</v>
      </c>
      <c r="M390" s="238"/>
      <c r="N390" s="239"/>
      <c r="O390" s="422">
        <f t="shared" si="600"/>
        <v>0</v>
      </c>
      <c r="P390" s="238"/>
      <c r="Q390" s="239"/>
      <c r="R390" s="422">
        <f t="shared" si="601"/>
        <v>0</v>
      </c>
      <c r="S390" s="238"/>
      <c r="T390" s="239"/>
      <c r="U390" s="422">
        <f t="shared" si="602"/>
        <v>0</v>
      </c>
      <c r="V390" s="238"/>
      <c r="W390" s="239"/>
      <c r="X390" s="422">
        <f t="shared" si="603"/>
        <v>0</v>
      </c>
      <c r="Y390" s="211">
        <f t="shared" si="604"/>
        <v>0</v>
      </c>
      <c r="Z390" s="461" t="str">
        <f t="shared" si="530"/>
        <v/>
      </c>
      <c r="AA390" s="238"/>
      <c r="AB390" s="239"/>
      <c r="AC390" s="211">
        <f t="shared" si="615"/>
        <v>0</v>
      </c>
      <c r="AD390" s="461" t="str">
        <f t="shared" si="531"/>
        <v/>
      </c>
      <c r="AE390" s="238"/>
      <c r="AF390" s="239"/>
      <c r="AG390" s="211">
        <f t="shared" si="595"/>
        <v>0</v>
      </c>
      <c r="AH390" s="461" t="str">
        <f t="shared" si="532"/>
        <v/>
      </c>
      <c r="AI390" s="238"/>
      <c r="AJ390" s="239"/>
      <c r="AK390" s="211">
        <f t="shared" si="616"/>
        <v>0</v>
      </c>
      <c r="AL390" s="461" t="str">
        <f t="shared" si="533"/>
        <v/>
      </c>
      <c r="AM390" s="238"/>
      <c r="AN390" s="239"/>
      <c r="AO390" s="211">
        <f t="shared" si="617"/>
        <v>0</v>
      </c>
      <c r="AP390" s="461" t="str">
        <f t="shared" si="534"/>
        <v/>
      </c>
      <c r="AQ390" s="238"/>
      <c r="AR390" s="239"/>
      <c r="AS390" s="211">
        <f t="shared" si="618"/>
        <v>0</v>
      </c>
      <c r="AT390" s="240">
        <f t="shared" si="596"/>
        <v>0</v>
      </c>
      <c r="AU390" s="241">
        <f t="shared" si="597"/>
        <v>0</v>
      </c>
      <c r="AV390" s="211">
        <f t="shared" si="619"/>
        <v>0</v>
      </c>
      <c r="AW390" s="461" t="str">
        <f t="shared" si="535"/>
        <v/>
      </c>
      <c r="AY390" s="238"/>
      <c r="AZ390" s="239"/>
      <c r="BA390" s="211">
        <f t="shared" si="609"/>
        <v>0</v>
      </c>
    </row>
    <row r="391" spans="1:53" ht="13" outlineLevel="2" x14ac:dyDescent="0.3">
      <c r="A391" s="209" t="s">
        <v>289</v>
      </c>
      <c r="B391" s="207">
        <v>4</v>
      </c>
      <c r="C391" s="207"/>
      <c r="D391" s="208"/>
      <c r="E391" s="210"/>
      <c r="F391" s="235" t="s">
        <v>445</v>
      </c>
      <c r="G391" s="235"/>
      <c r="H391" s="528"/>
      <c r="I391" s="237"/>
      <c r="J391" s="238"/>
      <c r="K391" s="239"/>
      <c r="L391" s="211">
        <f t="shared" si="599"/>
        <v>0</v>
      </c>
      <c r="M391" s="238"/>
      <c r="N391" s="239"/>
      <c r="O391" s="422">
        <f t="shared" si="600"/>
        <v>0</v>
      </c>
      <c r="P391" s="238"/>
      <c r="Q391" s="239"/>
      <c r="R391" s="422">
        <f t="shared" si="601"/>
        <v>0</v>
      </c>
      <c r="S391" s="238"/>
      <c r="T391" s="239"/>
      <c r="U391" s="422">
        <f t="shared" si="602"/>
        <v>0</v>
      </c>
      <c r="V391" s="238"/>
      <c r="W391" s="239"/>
      <c r="X391" s="422">
        <f t="shared" si="603"/>
        <v>0</v>
      </c>
      <c r="Y391" s="211">
        <f t="shared" si="604"/>
        <v>0</v>
      </c>
      <c r="Z391" s="461" t="str">
        <f t="shared" si="530"/>
        <v/>
      </c>
      <c r="AA391" s="238"/>
      <c r="AB391" s="239"/>
      <c r="AC391" s="211">
        <f t="shared" si="615"/>
        <v>0</v>
      </c>
      <c r="AD391" s="461" t="str">
        <f t="shared" si="531"/>
        <v/>
      </c>
      <c r="AE391" s="238"/>
      <c r="AF391" s="239"/>
      <c r="AG391" s="211">
        <f t="shared" si="595"/>
        <v>0</v>
      </c>
      <c r="AH391" s="461" t="str">
        <f t="shared" si="532"/>
        <v/>
      </c>
      <c r="AI391" s="238"/>
      <c r="AJ391" s="239"/>
      <c r="AK391" s="211">
        <f t="shared" si="616"/>
        <v>0</v>
      </c>
      <c r="AL391" s="461" t="str">
        <f t="shared" si="533"/>
        <v/>
      </c>
      <c r="AM391" s="238"/>
      <c r="AN391" s="239"/>
      <c r="AO391" s="211">
        <f t="shared" si="617"/>
        <v>0</v>
      </c>
      <c r="AP391" s="461" t="str">
        <f t="shared" si="534"/>
        <v/>
      </c>
      <c r="AQ391" s="238"/>
      <c r="AR391" s="239"/>
      <c r="AS391" s="211">
        <f t="shared" si="618"/>
        <v>0</v>
      </c>
      <c r="AT391" s="240">
        <f t="shared" si="596"/>
        <v>0</v>
      </c>
      <c r="AU391" s="241">
        <f t="shared" si="597"/>
        <v>0</v>
      </c>
      <c r="AV391" s="211">
        <f t="shared" si="619"/>
        <v>0</v>
      </c>
      <c r="AW391" s="461" t="str">
        <f t="shared" si="535"/>
        <v/>
      </c>
      <c r="AY391" s="238"/>
      <c r="AZ391" s="239"/>
      <c r="BA391" s="211">
        <f t="shared" si="609"/>
        <v>0</v>
      </c>
    </row>
    <row r="392" spans="1:53" ht="13" outlineLevel="2" x14ac:dyDescent="0.3">
      <c r="A392" s="209" t="s">
        <v>289</v>
      </c>
      <c r="B392" s="207">
        <v>4</v>
      </c>
      <c r="C392" s="207"/>
      <c r="D392" s="208"/>
      <c r="E392" s="210"/>
      <c r="F392" s="235" t="s">
        <v>445</v>
      </c>
      <c r="G392" s="235"/>
      <c r="H392" s="528"/>
      <c r="I392" s="237"/>
      <c r="J392" s="238"/>
      <c r="K392" s="239"/>
      <c r="L392" s="211">
        <f t="shared" si="599"/>
        <v>0</v>
      </c>
      <c r="M392" s="238"/>
      <c r="N392" s="239"/>
      <c r="O392" s="422">
        <f t="shared" si="600"/>
        <v>0</v>
      </c>
      <c r="P392" s="238"/>
      <c r="Q392" s="239"/>
      <c r="R392" s="422">
        <f t="shared" si="601"/>
        <v>0</v>
      </c>
      <c r="S392" s="238"/>
      <c r="T392" s="239"/>
      <c r="U392" s="422">
        <f t="shared" si="602"/>
        <v>0</v>
      </c>
      <c r="V392" s="238"/>
      <c r="W392" s="239"/>
      <c r="X392" s="422">
        <f t="shared" si="603"/>
        <v>0</v>
      </c>
      <c r="Y392" s="211">
        <f t="shared" si="604"/>
        <v>0</v>
      </c>
      <c r="Z392" s="461" t="str">
        <f t="shared" si="530"/>
        <v/>
      </c>
      <c r="AA392" s="238"/>
      <c r="AB392" s="239"/>
      <c r="AC392" s="211">
        <f t="shared" si="615"/>
        <v>0</v>
      </c>
      <c r="AD392" s="461" t="str">
        <f t="shared" si="531"/>
        <v/>
      </c>
      <c r="AE392" s="238"/>
      <c r="AF392" s="239"/>
      <c r="AG392" s="211">
        <f t="shared" si="595"/>
        <v>0</v>
      </c>
      <c r="AH392" s="461" t="str">
        <f t="shared" si="532"/>
        <v/>
      </c>
      <c r="AI392" s="238"/>
      <c r="AJ392" s="239"/>
      <c r="AK392" s="211">
        <f t="shared" si="616"/>
        <v>0</v>
      </c>
      <c r="AL392" s="461" t="str">
        <f t="shared" si="533"/>
        <v/>
      </c>
      <c r="AM392" s="238"/>
      <c r="AN392" s="239"/>
      <c r="AO392" s="211">
        <f t="shared" si="617"/>
        <v>0</v>
      </c>
      <c r="AP392" s="461" t="str">
        <f t="shared" si="534"/>
        <v/>
      </c>
      <c r="AQ392" s="238"/>
      <c r="AR392" s="239"/>
      <c r="AS392" s="211">
        <f t="shared" si="618"/>
        <v>0</v>
      </c>
      <c r="AT392" s="240">
        <f t="shared" si="596"/>
        <v>0</v>
      </c>
      <c r="AU392" s="241">
        <f t="shared" si="597"/>
        <v>0</v>
      </c>
      <c r="AV392" s="211">
        <f t="shared" si="619"/>
        <v>0</v>
      </c>
      <c r="AW392" s="461" t="str">
        <f t="shared" si="535"/>
        <v/>
      </c>
      <c r="AY392" s="238"/>
      <c r="AZ392" s="239"/>
      <c r="BA392" s="211">
        <f t="shared" si="609"/>
        <v>0</v>
      </c>
    </row>
    <row r="393" spans="1:53" ht="13" outlineLevel="2" x14ac:dyDescent="0.3">
      <c r="A393" s="209" t="s">
        <v>289</v>
      </c>
      <c r="B393" s="207">
        <v>4</v>
      </c>
      <c r="C393" s="207"/>
      <c r="D393" s="208"/>
      <c r="E393" s="210"/>
      <c r="F393" s="235" t="s">
        <v>445</v>
      </c>
      <c r="G393" s="235"/>
      <c r="H393" s="528"/>
      <c r="I393" s="237"/>
      <c r="J393" s="238"/>
      <c r="K393" s="239"/>
      <c r="L393" s="211">
        <f t="shared" si="599"/>
        <v>0</v>
      </c>
      <c r="M393" s="238"/>
      <c r="N393" s="239"/>
      <c r="O393" s="422">
        <f t="shared" si="600"/>
        <v>0</v>
      </c>
      <c r="P393" s="238"/>
      <c r="Q393" s="239"/>
      <c r="R393" s="422">
        <f t="shared" si="601"/>
        <v>0</v>
      </c>
      <c r="S393" s="238"/>
      <c r="T393" s="239"/>
      <c r="U393" s="422">
        <f t="shared" si="602"/>
        <v>0</v>
      </c>
      <c r="V393" s="238"/>
      <c r="W393" s="239"/>
      <c r="X393" s="422">
        <f t="shared" si="603"/>
        <v>0</v>
      </c>
      <c r="Y393" s="211">
        <f t="shared" si="604"/>
        <v>0</v>
      </c>
      <c r="Z393" s="461" t="str">
        <f t="shared" si="530"/>
        <v/>
      </c>
      <c r="AA393" s="238"/>
      <c r="AB393" s="239"/>
      <c r="AC393" s="211">
        <f t="shared" si="615"/>
        <v>0</v>
      </c>
      <c r="AD393" s="461" t="str">
        <f t="shared" si="531"/>
        <v/>
      </c>
      <c r="AE393" s="238"/>
      <c r="AF393" s="239"/>
      <c r="AG393" s="211">
        <f t="shared" si="595"/>
        <v>0</v>
      </c>
      <c r="AH393" s="461" t="str">
        <f t="shared" si="532"/>
        <v/>
      </c>
      <c r="AI393" s="238"/>
      <c r="AJ393" s="239"/>
      <c r="AK393" s="211">
        <f t="shared" si="616"/>
        <v>0</v>
      </c>
      <c r="AL393" s="461" t="str">
        <f t="shared" si="533"/>
        <v/>
      </c>
      <c r="AM393" s="238"/>
      <c r="AN393" s="239"/>
      <c r="AO393" s="211">
        <f t="shared" si="617"/>
        <v>0</v>
      </c>
      <c r="AP393" s="461" t="str">
        <f t="shared" si="534"/>
        <v/>
      </c>
      <c r="AQ393" s="238"/>
      <c r="AR393" s="239"/>
      <c r="AS393" s="211">
        <f t="shared" si="618"/>
        <v>0</v>
      </c>
      <c r="AT393" s="240">
        <f t="shared" si="596"/>
        <v>0</v>
      </c>
      <c r="AU393" s="241">
        <f t="shared" si="597"/>
        <v>0</v>
      </c>
      <c r="AV393" s="211">
        <f t="shared" si="619"/>
        <v>0</v>
      </c>
      <c r="AW393" s="461" t="str">
        <f t="shared" si="535"/>
        <v/>
      </c>
      <c r="AY393" s="238"/>
      <c r="AZ393" s="239"/>
      <c r="BA393" s="211">
        <f t="shared" si="609"/>
        <v>0</v>
      </c>
    </row>
    <row r="394" spans="1:53" ht="13" outlineLevel="2" x14ac:dyDescent="0.3">
      <c r="A394" s="209" t="s">
        <v>289</v>
      </c>
      <c r="B394" s="207">
        <v>4</v>
      </c>
      <c r="C394" s="207"/>
      <c r="D394" s="208"/>
      <c r="E394" s="210"/>
      <c r="F394" s="235" t="s">
        <v>445</v>
      </c>
      <c r="G394" s="235"/>
      <c r="H394" s="528"/>
      <c r="I394" s="237"/>
      <c r="J394" s="238"/>
      <c r="K394" s="239"/>
      <c r="L394" s="211">
        <f t="shared" si="599"/>
        <v>0</v>
      </c>
      <c r="M394" s="238"/>
      <c r="N394" s="239"/>
      <c r="O394" s="422">
        <f t="shared" si="600"/>
        <v>0</v>
      </c>
      <c r="P394" s="238"/>
      <c r="Q394" s="239"/>
      <c r="R394" s="422">
        <f t="shared" si="601"/>
        <v>0</v>
      </c>
      <c r="S394" s="238"/>
      <c r="T394" s="239"/>
      <c r="U394" s="422">
        <f t="shared" si="602"/>
        <v>0</v>
      </c>
      <c r="V394" s="238"/>
      <c r="W394" s="239"/>
      <c r="X394" s="422">
        <f t="shared" si="603"/>
        <v>0</v>
      </c>
      <c r="Y394" s="211">
        <f t="shared" si="604"/>
        <v>0</v>
      </c>
      <c r="Z394" s="461" t="str">
        <f t="shared" si="530"/>
        <v/>
      </c>
      <c r="AA394" s="238"/>
      <c r="AB394" s="239"/>
      <c r="AC394" s="211">
        <f t="shared" si="615"/>
        <v>0</v>
      </c>
      <c r="AD394" s="461" t="str">
        <f t="shared" si="531"/>
        <v/>
      </c>
      <c r="AE394" s="238"/>
      <c r="AF394" s="239"/>
      <c r="AG394" s="211">
        <f t="shared" si="595"/>
        <v>0</v>
      </c>
      <c r="AH394" s="461" t="str">
        <f t="shared" si="532"/>
        <v/>
      </c>
      <c r="AI394" s="238"/>
      <c r="AJ394" s="239"/>
      <c r="AK394" s="211">
        <f t="shared" si="616"/>
        <v>0</v>
      </c>
      <c r="AL394" s="461" t="str">
        <f t="shared" si="533"/>
        <v/>
      </c>
      <c r="AM394" s="238"/>
      <c r="AN394" s="239"/>
      <c r="AO394" s="211">
        <f t="shared" si="617"/>
        <v>0</v>
      </c>
      <c r="AP394" s="461" t="str">
        <f t="shared" si="534"/>
        <v/>
      </c>
      <c r="AQ394" s="238"/>
      <c r="AR394" s="239"/>
      <c r="AS394" s="211">
        <f t="shared" si="618"/>
        <v>0</v>
      </c>
      <c r="AT394" s="240">
        <f t="shared" si="596"/>
        <v>0</v>
      </c>
      <c r="AU394" s="241">
        <f t="shared" si="597"/>
        <v>0</v>
      </c>
      <c r="AV394" s="211">
        <f t="shared" si="619"/>
        <v>0</v>
      </c>
      <c r="AW394" s="461" t="str">
        <f t="shared" si="535"/>
        <v/>
      </c>
      <c r="AY394" s="238"/>
      <c r="AZ394" s="239"/>
      <c r="BA394" s="211">
        <f t="shared" si="609"/>
        <v>0</v>
      </c>
    </row>
    <row r="395" spans="1:53" ht="13" outlineLevel="2" x14ac:dyDescent="0.3">
      <c r="A395" s="209" t="s">
        <v>289</v>
      </c>
      <c r="B395" s="207">
        <v>4</v>
      </c>
      <c r="C395" s="207"/>
      <c r="D395" s="208"/>
      <c r="E395" s="210"/>
      <c r="F395" s="235" t="s">
        <v>445</v>
      </c>
      <c r="G395" s="235"/>
      <c r="H395" s="528"/>
      <c r="I395" s="237"/>
      <c r="J395" s="238"/>
      <c r="K395" s="239"/>
      <c r="L395" s="211">
        <f t="shared" si="599"/>
        <v>0</v>
      </c>
      <c r="M395" s="238"/>
      <c r="N395" s="239"/>
      <c r="O395" s="422">
        <f t="shared" si="600"/>
        <v>0</v>
      </c>
      <c r="P395" s="238"/>
      <c r="Q395" s="239"/>
      <c r="R395" s="422">
        <f t="shared" si="601"/>
        <v>0</v>
      </c>
      <c r="S395" s="238"/>
      <c r="T395" s="239"/>
      <c r="U395" s="422">
        <f t="shared" si="602"/>
        <v>0</v>
      </c>
      <c r="V395" s="238"/>
      <c r="W395" s="239"/>
      <c r="X395" s="422">
        <f t="shared" si="603"/>
        <v>0</v>
      </c>
      <c r="Y395" s="211">
        <f t="shared" si="604"/>
        <v>0</v>
      </c>
      <c r="Z395" s="461" t="str">
        <f t="shared" si="530"/>
        <v/>
      </c>
      <c r="AA395" s="238"/>
      <c r="AB395" s="239"/>
      <c r="AC395" s="211">
        <f t="shared" si="615"/>
        <v>0</v>
      </c>
      <c r="AD395" s="461" t="str">
        <f t="shared" si="531"/>
        <v/>
      </c>
      <c r="AE395" s="238"/>
      <c r="AF395" s="239"/>
      <c r="AG395" s="211">
        <f t="shared" si="595"/>
        <v>0</v>
      </c>
      <c r="AH395" s="461" t="str">
        <f t="shared" si="532"/>
        <v/>
      </c>
      <c r="AI395" s="238"/>
      <c r="AJ395" s="239"/>
      <c r="AK395" s="211">
        <f t="shared" si="616"/>
        <v>0</v>
      </c>
      <c r="AL395" s="461" t="str">
        <f t="shared" si="533"/>
        <v/>
      </c>
      <c r="AM395" s="238"/>
      <c r="AN395" s="239"/>
      <c r="AO395" s="211">
        <f t="shared" si="617"/>
        <v>0</v>
      </c>
      <c r="AP395" s="461" t="str">
        <f t="shared" si="534"/>
        <v/>
      </c>
      <c r="AQ395" s="238"/>
      <c r="AR395" s="239"/>
      <c r="AS395" s="211">
        <f t="shared" si="618"/>
        <v>0</v>
      </c>
      <c r="AT395" s="240">
        <f t="shared" si="596"/>
        <v>0</v>
      </c>
      <c r="AU395" s="241">
        <f t="shared" si="597"/>
        <v>0</v>
      </c>
      <c r="AV395" s="211">
        <f t="shared" si="619"/>
        <v>0</v>
      </c>
      <c r="AW395" s="461" t="str">
        <f t="shared" si="535"/>
        <v/>
      </c>
      <c r="AY395" s="238"/>
      <c r="AZ395" s="239"/>
      <c r="BA395" s="211">
        <f t="shared" si="609"/>
        <v>0</v>
      </c>
    </row>
    <row r="396" spans="1:53" ht="13" outlineLevel="2" x14ac:dyDescent="0.3">
      <c r="A396" s="209" t="s">
        <v>289</v>
      </c>
      <c r="B396" s="207">
        <v>4</v>
      </c>
      <c r="C396" s="207"/>
      <c r="D396" s="208"/>
      <c r="E396" s="210"/>
      <c r="F396" s="235" t="s">
        <v>445</v>
      </c>
      <c r="G396" s="235"/>
      <c r="H396" s="528"/>
      <c r="I396" s="237"/>
      <c r="J396" s="238"/>
      <c r="K396" s="239"/>
      <c r="L396" s="211">
        <f t="shared" si="599"/>
        <v>0</v>
      </c>
      <c r="M396" s="238"/>
      <c r="N396" s="239"/>
      <c r="O396" s="422">
        <f t="shared" si="600"/>
        <v>0</v>
      </c>
      <c r="P396" s="238"/>
      <c r="Q396" s="239"/>
      <c r="R396" s="422">
        <f t="shared" si="601"/>
        <v>0</v>
      </c>
      <c r="S396" s="238"/>
      <c r="T396" s="239"/>
      <c r="U396" s="422">
        <f t="shared" si="602"/>
        <v>0</v>
      </c>
      <c r="V396" s="238"/>
      <c r="W396" s="239"/>
      <c r="X396" s="422">
        <f t="shared" si="603"/>
        <v>0</v>
      </c>
      <c r="Y396" s="211">
        <f t="shared" si="604"/>
        <v>0</v>
      </c>
      <c r="Z396" s="461" t="str">
        <f t="shared" si="530"/>
        <v/>
      </c>
      <c r="AA396" s="238"/>
      <c r="AB396" s="239"/>
      <c r="AC396" s="211">
        <f t="shared" si="615"/>
        <v>0</v>
      </c>
      <c r="AD396" s="461" t="str">
        <f t="shared" si="531"/>
        <v/>
      </c>
      <c r="AE396" s="238"/>
      <c r="AF396" s="239"/>
      <c r="AG396" s="211">
        <f t="shared" si="595"/>
        <v>0</v>
      </c>
      <c r="AH396" s="461" t="str">
        <f t="shared" si="532"/>
        <v/>
      </c>
      <c r="AI396" s="238"/>
      <c r="AJ396" s="239"/>
      <c r="AK396" s="211">
        <f t="shared" si="616"/>
        <v>0</v>
      </c>
      <c r="AL396" s="461" t="str">
        <f t="shared" si="533"/>
        <v/>
      </c>
      <c r="AM396" s="238"/>
      <c r="AN396" s="239"/>
      <c r="AO396" s="211">
        <f t="shared" si="617"/>
        <v>0</v>
      </c>
      <c r="AP396" s="461" t="str">
        <f t="shared" si="534"/>
        <v/>
      </c>
      <c r="AQ396" s="238"/>
      <c r="AR396" s="239"/>
      <c r="AS396" s="211">
        <f t="shared" si="618"/>
        <v>0</v>
      </c>
      <c r="AT396" s="240">
        <f t="shared" si="596"/>
        <v>0</v>
      </c>
      <c r="AU396" s="241">
        <f t="shared" si="597"/>
        <v>0</v>
      </c>
      <c r="AV396" s="211">
        <f t="shared" si="619"/>
        <v>0</v>
      </c>
      <c r="AW396" s="461" t="str">
        <f t="shared" si="535"/>
        <v/>
      </c>
      <c r="AY396" s="238"/>
      <c r="AZ396" s="239"/>
      <c r="BA396" s="211">
        <f t="shared" si="609"/>
        <v>0</v>
      </c>
    </row>
    <row r="397" spans="1:53" ht="13" outlineLevel="2" x14ac:dyDescent="0.3">
      <c r="A397" s="209" t="s">
        <v>289</v>
      </c>
      <c r="B397" s="207">
        <v>4</v>
      </c>
      <c r="C397" s="207"/>
      <c r="D397" s="208"/>
      <c r="E397" s="210"/>
      <c r="F397" s="235" t="s">
        <v>445</v>
      </c>
      <c r="G397" s="235"/>
      <c r="H397" s="528"/>
      <c r="I397" s="237"/>
      <c r="J397" s="238"/>
      <c r="K397" s="239"/>
      <c r="L397" s="211">
        <f t="shared" si="599"/>
        <v>0</v>
      </c>
      <c r="M397" s="238"/>
      <c r="N397" s="239"/>
      <c r="O397" s="422">
        <f t="shared" si="600"/>
        <v>0</v>
      </c>
      <c r="P397" s="238"/>
      <c r="Q397" s="239"/>
      <c r="R397" s="422">
        <f t="shared" si="601"/>
        <v>0</v>
      </c>
      <c r="S397" s="238"/>
      <c r="T397" s="239"/>
      <c r="U397" s="422">
        <f t="shared" si="602"/>
        <v>0</v>
      </c>
      <c r="V397" s="238"/>
      <c r="W397" s="239"/>
      <c r="X397" s="422">
        <f t="shared" si="603"/>
        <v>0</v>
      </c>
      <c r="Y397" s="211">
        <f t="shared" si="604"/>
        <v>0</v>
      </c>
      <c r="Z397" s="461" t="str">
        <f t="shared" si="530"/>
        <v/>
      </c>
      <c r="AA397" s="238"/>
      <c r="AB397" s="239"/>
      <c r="AC397" s="211">
        <f t="shared" si="615"/>
        <v>0</v>
      </c>
      <c r="AD397" s="461" t="str">
        <f t="shared" si="531"/>
        <v/>
      </c>
      <c r="AE397" s="238"/>
      <c r="AF397" s="239"/>
      <c r="AG397" s="211">
        <f t="shared" si="595"/>
        <v>0</v>
      </c>
      <c r="AH397" s="461" t="str">
        <f t="shared" si="532"/>
        <v/>
      </c>
      <c r="AI397" s="238"/>
      <c r="AJ397" s="239"/>
      <c r="AK397" s="211">
        <f t="shared" si="616"/>
        <v>0</v>
      </c>
      <c r="AL397" s="461" t="str">
        <f t="shared" si="533"/>
        <v/>
      </c>
      <c r="AM397" s="238"/>
      <c r="AN397" s="239"/>
      <c r="AO397" s="211">
        <f t="shared" si="617"/>
        <v>0</v>
      </c>
      <c r="AP397" s="461" t="str">
        <f t="shared" si="534"/>
        <v/>
      </c>
      <c r="AQ397" s="238"/>
      <c r="AR397" s="239"/>
      <c r="AS397" s="211">
        <f t="shared" si="618"/>
        <v>0</v>
      </c>
      <c r="AT397" s="240">
        <f t="shared" si="596"/>
        <v>0</v>
      </c>
      <c r="AU397" s="241">
        <f t="shared" si="597"/>
        <v>0</v>
      </c>
      <c r="AV397" s="211">
        <f t="shared" si="619"/>
        <v>0</v>
      </c>
      <c r="AW397" s="461" t="str">
        <f t="shared" si="535"/>
        <v/>
      </c>
      <c r="AY397" s="238"/>
      <c r="AZ397" s="239"/>
      <c r="BA397" s="211">
        <f t="shared" si="609"/>
        <v>0</v>
      </c>
    </row>
    <row r="398" spans="1:53" ht="13" outlineLevel="1" x14ac:dyDescent="0.3">
      <c r="A398" s="212"/>
      <c r="B398" s="213">
        <v>4</v>
      </c>
      <c r="C398" s="213"/>
      <c r="D398" s="214"/>
      <c r="E398" s="215" t="s">
        <v>446</v>
      </c>
      <c r="F398" s="216" t="str">
        <f>F381</f>
        <v>Activity 4.5 Add activity</v>
      </c>
      <c r="G398" s="222"/>
      <c r="H398" s="222"/>
      <c r="I398" s="217"/>
      <c r="J398" s="218">
        <f t="shared" ref="J398" si="620">SUM(J382:J397)</f>
        <v>0</v>
      </c>
      <c r="K398" s="218">
        <f t="shared" ref="K398:Y398" si="621">SUM(K382:K397)</f>
        <v>0</v>
      </c>
      <c r="L398" s="218">
        <f t="shared" si="621"/>
        <v>0</v>
      </c>
      <c r="M398" s="218">
        <f t="shared" si="621"/>
        <v>0</v>
      </c>
      <c r="N398" s="218">
        <f t="shared" si="621"/>
        <v>0</v>
      </c>
      <c r="O398" s="218">
        <f t="shared" si="621"/>
        <v>0</v>
      </c>
      <c r="P398" s="218">
        <f t="shared" si="621"/>
        <v>0</v>
      </c>
      <c r="Q398" s="218">
        <f t="shared" si="621"/>
        <v>0</v>
      </c>
      <c r="R398" s="218">
        <f t="shared" si="621"/>
        <v>0</v>
      </c>
      <c r="S398" s="218">
        <f t="shared" si="621"/>
        <v>0</v>
      </c>
      <c r="T398" s="218">
        <f t="shared" si="621"/>
        <v>0</v>
      </c>
      <c r="U398" s="218">
        <f t="shared" si="621"/>
        <v>0</v>
      </c>
      <c r="V398" s="218">
        <f t="shared" si="621"/>
        <v>0</v>
      </c>
      <c r="W398" s="218">
        <f t="shared" si="621"/>
        <v>0</v>
      </c>
      <c r="X398" s="218">
        <f t="shared" si="621"/>
        <v>0</v>
      </c>
      <c r="Y398" s="218">
        <f t="shared" si="621"/>
        <v>0</v>
      </c>
      <c r="Z398" s="461" t="str">
        <f t="shared" si="530"/>
        <v/>
      </c>
      <c r="AA398" s="220">
        <f t="shared" ref="AA398:AV398" si="622">SUM(AA382:AA397)</f>
        <v>0</v>
      </c>
      <c r="AB398" s="221">
        <f t="shared" si="622"/>
        <v>0</v>
      </c>
      <c r="AC398" s="219">
        <f t="shared" si="622"/>
        <v>0</v>
      </c>
      <c r="AD398" s="461" t="str">
        <f t="shared" si="531"/>
        <v/>
      </c>
      <c r="AE398" s="220">
        <f t="shared" si="622"/>
        <v>0</v>
      </c>
      <c r="AF398" s="221">
        <f t="shared" si="622"/>
        <v>0</v>
      </c>
      <c r="AG398" s="219">
        <f t="shared" si="622"/>
        <v>0</v>
      </c>
      <c r="AH398" s="461" t="str">
        <f t="shared" si="532"/>
        <v/>
      </c>
      <c r="AI398" s="220">
        <f t="shared" si="622"/>
        <v>0</v>
      </c>
      <c r="AJ398" s="221">
        <f t="shared" si="622"/>
        <v>0</v>
      </c>
      <c r="AK398" s="219">
        <f t="shared" si="622"/>
        <v>0</v>
      </c>
      <c r="AL398" s="461" t="str">
        <f t="shared" si="533"/>
        <v/>
      </c>
      <c r="AM398" s="220">
        <f t="shared" si="622"/>
        <v>0</v>
      </c>
      <c r="AN398" s="221">
        <f t="shared" si="622"/>
        <v>0</v>
      </c>
      <c r="AO398" s="219">
        <f t="shared" si="622"/>
        <v>0</v>
      </c>
      <c r="AP398" s="461" t="str">
        <f t="shared" si="534"/>
        <v/>
      </c>
      <c r="AQ398" s="220">
        <f t="shared" si="622"/>
        <v>0</v>
      </c>
      <c r="AR398" s="221">
        <f t="shared" si="622"/>
        <v>0</v>
      </c>
      <c r="AS398" s="219">
        <f t="shared" si="622"/>
        <v>0</v>
      </c>
      <c r="AT398" s="220">
        <f t="shared" si="622"/>
        <v>0</v>
      </c>
      <c r="AU398" s="221">
        <f t="shared" si="622"/>
        <v>0</v>
      </c>
      <c r="AV398" s="219">
        <f t="shared" si="622"/>
        <v>0</v>
      </c>
      <c r="AW398" s="461" t="str">
        <f t="shared" si="535"/>
        <v/>
      </c>
      <c r="AY398" s="220">
        <f t="shared" ref="AY398:BA398" si="623">SUM(AY382:AY397)</f>
        <v>0</v>
      </c>
      <c r="AZ398" s="221">
        <f t="shared" si="623"/>
        <v>0</v>
      </c>
      <c r="BA398" s="219">
        <f t="shared" si="623"/>
        <v>0</v>
      </c>
    </row>
    <row r="399" spans="1:53" s="717" customFormat="1" ht="18.5" thickBot="1" x14ac:dyDescent="0.45">
      <c r="A399" s="712" t="s">
        <v>476</v>
      </c>
      <c r="B399" s="713">
        <v>4</v>
      </c>
      <c r="C399" s="713"/>
      <c r="D399" s="714" t="s">
        <v>477</v>
      </c>
      <c r="E399" s="712"/>
      <c r="F399" s="715"/>
      <c r="G399" s="715"/>
      <c r="H399" s="715"/>
      <c r="I399" s="715"/>
      <c r="J399" s="716">
        <f>J398+J380+J362+J344+J326</f>
        <v>0</v>
      </c>
      <c r="K399" s="716">
        <f t="shared" ref="K399:Y399" si="624">K398+K380+K362+K344+K326</f>
        <v>0</v>
      </c>
      <c r="L399" s="716">
        <f t="shared" si="624"/>
        <v>0</v>
      </c>
      <c r="M399" s="716">
        <f t="shared" si="624"/>
        <v>0</v>
      </c>
      <c r="N399" s="716">
        <f t="shared" si="624"/>
        <v>0</v>
      </c>
      <c r="O399" s="716">
        <f t="shared" si="624"/>
        <v>0</v>
      </c>
      <c r="P399" s="716">
        <f t="shared" si="624"/>
        <v>0</v>
      </c>
      <c r="Q399" s="716">
        <f t="shared" si="624"/>
        <v>0</v>
      </c>
      <c r="R399" s="716">
        <f t="shared" si="624"/>
        <v>0</v>
      </c>
      <c r="S399" s="716">
        <f t="shared" si="624"/>
        <v>0</v>
      </c>
      <c r="T399" s="716">
        <f t="shared" si="624"/>
        <v>0</v>
      </c>
      <c r="U399" s="716">
        <f t="shared" si="624"/>
        <v>0</v>
      </c>
      <c r="V399" s="716">
        <f t="shared" si="624"/>
        <v>0</v>
      </c>
      <c r="W399" s="716">
        <f t="shared" si="624"/>
        <v>0</v>
      </c>
      <c r="X399" s="716">
        <f t="shared" si="624"/>
        <v>0</v>
      </c>
      <c r="Y399" s="716">
        <f t="shared" si="624"/>
        <v>0</v>
      </c>
      <c r="Z399" s="461" t="str">
        <f t="shared" si="530"/>
        <v/>
      </c>
      <c r="AA399" s="716">
        <f t="shared" ref="AA399:AV399" si="625">AA398+AA380+AA362+AA344+AA326</f>
        <v>0</v>
      </c>
      <c r="AB399" s="716">
        <f t="shared" si="625"/>
        <v>0</v>
      </c>
      <c r="AC399" s="716">
        <f t="shared" si="625"/>
        <v>0</v>
      </c>
      <c r="AD399" s="461" t="str">
        <f t="shared" si="531"/>
        <v/>
      </c>
      <c r="AE399" s="716">
        <f t="shared" si="625"/>
        <v>0</v>
      </c>
      <c r="AF399" s="716">
        <f t="shared" si="625"/>
        <v>0</v>
      </c>
      <c r="AG399" s="716">
        <f t="shared" si="625"/>
        <v>0</v>
      </c>
      <c r="AH399" s="461" t="str">
        <f t="shared" si="532"/>
        <v/>
      </c>
      <c r="AI399" s="716">
        <f t="shared" si="625"/>
        <v>0</v>
      </c>
      <c r="AJ399" s="716">
        <f t="shared" si="625"/>
        <v>0</v>
      </c>
      <c r="AK399" s="716">
        <f t="shared" si="625"/>
        <v>0</v>
      </c>
      <c r="AL399" s="461" t="str">
        <f t="shared" si="533"/>
        <v/>
      </c>
      <c r="AM399" s="716">
        <f t="shared" si="625"/>
        <v>0</v>
      </c>
      <c r="AN399" s="716">
        <f t="shared" si="625"/>
        <v>0</v>
      </c>
      <c r="AO399" s="716">
        <f t="shared" si="625"/>
        <v>0</v>
      </c>
      <c r="AP399" s="461" t="str">
        <f t="shared" si="534"/>
        <v/>
      </c>
      <c r="AQ399" s="716">
        <f t="shared" si="625"/>
        <v>0</v>
      </c>
      <c r="AR399" s="716">
        <f t="shared" si="625"/>
        <v>0</v>
      </c>
      <c r="AS399" s="716">
        <f t="shared" si="625"/>
        <v>0</v>
      </c>
      <c r="AT399" s="716">
        <f t="shared" si="625"/>
        <v>0</v>
      </c>
      <c r="AU399" s="716">
        <f t="shared" si="625"/>
        <v>0</v>
      </c>
      <c r="AV399" s="716">
        <f t="shared" si="625"/>
        <v>0</v>
      </c>
      <c r="AW399" s="461" t="str">
        <f t="shared" si="535"/>
        <v/>
      </c>
      <c r="AY399" s="716">
        <f t="shared" ref="AY399" si="626">AY398+AY380+AY362+AY344+AY326</f>
        <v>0</v>
      </c>
      <c r="AZ399" s="716">
        <f t="shared" ref="AZ399" si="627">AZ398+AZ380+AZ362+AZ344+AZ326</f>
        <v>0</v>
      </c>
      <c r="BA399" s="716">
        <f t="shared" ref="BA399" si="628">BA398+BA380+BA362+BA344+BA326</f>
        <v>0</v>
      </c>
    </row>
    <row r="400" spans="1:53" s="717" customFormat="1" ht="18.5" thickBot="1" x14ac:dyDescent="0.45">
      <c r="A400" s="722"/>
      <c r="B400" s="723">
        <v>5</v>
      </c>
      <c r="C400" s="723"/>
      <c r="D400" s="724" t="s">
        <v>478</v>
      </c>
      <c r="E400" s="725"/>
      <c r="F400" s="726"/>
      <c r="G400" s="726"/>
      <c r="H400" s="726"/>
      <c r="I400" s="727"/>
      <c r="J400" s="728"/>
      <c r="K400" s="729"/>
      <c r="L400" s="730"/>
      <c r="M400" s="730"/>
      <c r="N400" s="730"/>
      <c r="O400" s="730"/>
      <c r="P400" s="730"/>
      <c r="Q400" s="730"/>
      <c r="R400" s="730"/>
      <c r="S400" s="730"/>
      <c r="T400" s="730"/>
      <c r="U400" s="730"/>
      <c r="V400" s="730"/>
      <c r="W400" s="730"/>
      <c r="X400" s="730"/>
      <c r="Y400" s="730"/>
      <c r="Z400" s="461" t="str">
        <f t="shared" si="530"/>
        <v/>
      </c>
      <c r="AA400" s="731"/>
      <c r="AB400" s="730"/>
      <c r="AC400" s="730"/>
      <c r="AD400" s="461" t="str">
        <f t="shared" si="531"/>
        <v/>
      </c>
      <c r="AE400" s="731"/>
      <c r="AF400" s="730"/>
      <c r="AG400" s="730"/>
      <c r="AH400" s="461" t="str">
        <f t="shared" si="532"/>
        <v/>
      </c>
      <c r="AI400" s="731"/>
      <c r="AJ400" s="730"/>
      <c r="AK400" s="730"/>
      <c r="AL400" s="461" t="str">
        <f t="shared" si="533"/>
        <v/>
      </c>
      <c r="AM400" s="731"/>
      <c r="AN400" s="730"/>
      <c r="AO400" s="730"/>
      <c r="AP400" s="461" t="str">
        <f t="shared" si="534"/>
        <v/>
      </c>
      <c r="AQ400" s="731"/>
      <c r="AR400" s="730"/>
      <c r="AS400" s="730"/>
      <c r="AT400" s="731"/>
      <c r="AU400" s="730"/>
      <c r="AV400" s="732"/>
      <c r="AW400" s="461" t="str">
        <f t="shared" si="535"/>
        <v/>
      </c>
      <c r="AY400" s="731"/>
      <c r="AZ400" s="730"/>
      <c r="BA400" s="730"/>
    </row>
    <row r="401" spans="1:53" ht="26.25" customHeight="1" outlineLevel="1" x14ac:dyDescent="0.3">
      <c r="A401" s="328"/>
      <c r="B401" s="263">
        <v>5</v>
      </c>
      <c r="C401" s="263"/>
      <c r="D401" s="264"/>
      <c r="E401" s="265" t="s">
        <v>436</v>
      </c>
      <c r="F401" s="266" t="s">
        <v>479</v>
      </c>
      <c r="G401" s="267"/>
      <c r="H401" s="526"/>
      <c r="I401" s="268"/>
      <c r="J401" s="269"/>
      <c r="K401" s="270"/>
      <c r="L401" s="271"/>
      <c r="M401" s="271"/>
      <c r="N401" s="271"/>
      <c r="O401" s="271"/>
      <c r="P401" s="271"/>
      <c r="Q401" s="271"/>
      <c r="R401" s="271"/>
      <c r="S401" s="271"/>
      <c r="T401" s="271"/>
      <c r="U401" s="271"/>
      <c r="V401" s="271"/>
      <c r="W401" s="271"/>
      <c r="X401" s="271"/>
      <c r="Y401" s="271"/>
      <c r="Z401" s="461" t="str">
        <f t="shared" ref="Z401:Z464" si="629">IFERROR(Y401/$Y$696,"")</f>
        <v/>
      </c>
      <c r="AA401" s="268"/>
      <c r="AB401" s="268"/>
      <c r="AC401" s="268"/>
      <c r="AD401" s="461" t="str">
        <f t="shared" ref="AD401:AD464" si="630">IFERROR(AC401/$AC$696,"")</f>
        <v/>
      </c>
      <c r="AE401" s="268"/>
      <c r="AF401" s="268"/>
      <c r="AG401" s="268"/>
      <c r="AH401" s="461" t="str">
        <f t="shared" ref="AH401:AH464" si="631">IFERROR(AG401/$AG$696,"")</f>
        <v/>
      </c>
      <c r="AI401" s="268"/>
      <c r="AJ401" s="268"/>
      <c r="AK401" s="268"/>
      <c r="AL401" s="461" t="str">
        <f t="shared" ref="AL401:AL464" si="632">IFERROR(AK401/$AK$696,"")</f>
        <v/>
      </c>
      <c r="AM401" s="268"/>
      <c r="AN401" s="268"/>
      <c r="AO401" s="268"/>
      <c r="AP401" s="461" t="str">
        <f t="shared" ref="AP401:AP464" si="633">IFERROR((AO401+AG401)/($AO$696+$AG$696),"")</f>
        <v/>
      </c>
      <c r="AQ401" s="268"/>
      <c r="AR401" s="268"/>
      <c r="AS401" s="268"/>
      <c r="AT401" s="268"/>
      <c r="AU401" s="268"/>
      <c r="AV401" s="268"/>
      <c r="AW401" s="461" t="str">
        <f t="shared" ref="AW401:AW464" si="634">IFERROR(AV401/$AV$696,"")</f>
        <v/>
      </c>
      <c r="AY401" s="268"/>
      <c r="AZ401" s="268"/>
      <c r="BA401" s="268"/>
    </row>
    <row r="402" spans="1:53" ht="13" outlineLevel="2" x14ac:dyDescent="0.3">
      <c r="A402" s="209" t="s">
        <v>289</v>
      </c>
      <c r="B402" s="207">
        <v>5</v>
      </c>
      <c r="C402" s="207"/>
      <c r="D402" s="208"/>
      <c r="E402" s="210"/>
      <c r="F402" s="766" t="s">
        <v>438</v>
      </c>
      <c r="G402" s="236"/>
      <c r="H402" s="527"/>
      <c r="I402" s="237"/>
      <c r="J402" s="238"/>
      <c r="K402" s="239"/>
      <c r="L402" s="211">
        <f>J402*K402</f>
        <v>0</v>
      </c>
      <c r="M402" s="238"/>
      <c r="N402" s="239"/>
      <c r="O402" s="422">
        <f>M402*N402</f>
        <v>0</v>
      </c>
      <c r="P402" s="238"/>
      <c r="Q402" s="239"/>
      <c r="R402" s="422">
        <f>P402*Q402</f>
        <v>0</v>
      </c>
      <c r="S402" s="238"/>
      <c r="T402" s="239"/>
      <c r="U402" s="422">
        <f>S402*T402</f>
        <v>0</v>
      </c>
      <c r="V402" s="238"/>
      <c r="W402" s="239"/>
      <c r="X402" s="422">
        <f>V402*W402</f>
        <v>0</v>
      </c>
      <c r="Y402" s="211">
        <f>L402+O402+R402+U402+X402</f>
        <v>0</v>
      </c>
      <c r="Z402" s="461" t="str">
        <f t="shared" si="629"/>
        <v/>
      </c>
      <c r="AA402" s="238"/>
      <c r="AB402" s="239"/>
      <c r="AC402" s="211">
        <f>AA402*AB402</f>
        <v>0</v>
      </c>
      <c r="AD402" s="461" t="str">
        <f t="shared" si="630"/>
        <v/>
      </c>
      <c r="AE402" s="238"/>
      <c r="AF402" s="239"/>
      <c r="AG402" s="211">
        <f t="shared" ref="AG402:AG417" si="635">AE402*AF402</f>
        <v>0</v>
      </c>
      <c r="AH402" s="461" t="str">
        <f t="shared" si="631"/>
        <v/>
      </c>
      <c r="AI402" s="238"/>
      <c r="AJ402" s="239"/>
      <c r="AK402" s="211">
        <f>AI402*AJ402</f>
        <v>0</v>
      </c>
      <c r="AL402" s="461" t="str">
        <f t="shared" si="632"/>
        <v/>
      </c>
      <c r="AM402" s="238"/>
      <c r="AN402" s="239"/>
      <c r="AO402" s="211">
        <f>AM402*AN402</f>
        <v>0</v>
      </c>
      <c r="AP402" s="461" t="str">
        <f t="shared" si="633"/>
        <v/>
      </c>
      <c r="AQ402" s="238"/>
      <c r="AR402" s="239"/>
      <c r="AS402" s="211">
        <f>AQ402*AR402</f>
        <v>0</v>
      </c>
      <c r="AT402" s="240">
        <f t="shared" ref="AT402:AT417" si="636">AE402+AM402+AQ402</f>
        <v>0</v>
      </c>
      <c r="AU402" s="241">
        <f t="shared" ref="AU402:AU417" si="637">AF402+AN402+AR402</f>
        <v>0</v>
      </c>
      <c r="AV402" s="211">
        <f t="shared" ref="AV402:AV403" si="638">AG402+AO402+AS402</f>
        <v>0</v>
      </c>
      <c r="AW402" s="461" t="str">
        <f t="shared" si="634"/>
        <v/>
      </c>
      <c r="AY402" s="238"/>
      <c r="AZ402" s="239"/>
      <c r="BA402" s="211">
        <f>AY402*AZ402</f>
        <v>0</v>
      </c>
    </row>
    <row r="403" spans="1:53" ht="13" outlineLevel="2" x14ac:dyDescent="0.3">
      <c r="A403" s="209" t="s">
        <v>284</v>
      </c>
      <c r="B403" s="207">
        <v>5</v>
      </c>
      <c r="C403" s="207"/>
      <c r="D403" s="208"/>
      <c r="E403" s="210"/>
      <c r="F403" s="766" t="s">
        <v>439</v>
      </c>
      <c r="G403" s="235"/>
      <c r="H403" s="528"/>
      <c r="I403" s="237"/>
      <c r="J403" s="238"/>
      <c r="K403" s="239"/>
      <c r="L403" s="211">
        <f t="shared" ref="L403:L417" si="639">J403*K403</f>
        <v>0</v>
      </c>
      <c r="M403" s="238"/>
      <c r="N403" s="239"/>
      <c r="O403" s="422">
        <f t="shared" ref="O403:O417" si="640">M403*N403</f>
        <v>0</v>
      </c>
      <c r="P403" s="238"/>
      <c r="Q403" s="239"/>
      <c r="R403" s="422">
        <f t="shared" ref="R403:R417" si="641">P403*Q403</f>
        <v>0</v>
      </c>
      <c r="S403" s="238"/>
      <c r="T403" s="239"/>
      <c r="U403" s="422">
        <f t="shared" ref="U403:U417" si="642">S403*T403</f>
        <v>0</v>
      </c>
      <c r="V403" s="238"/>
      <c r="W403" s="239"/>
      <c r="X403" s="422">
        <f t="shared" ref="X403:X417" si="643">V403*W403</f>
        <v>0</v>
      </c>
      <c r="Y403" s="211">
        <f t="shared" ref="Y403:Y417" si="644">L403+O403+R403+U403+X403</f>
        <v>0</v>
      </c>
      <c r="Z403" s="461" t="str">
        <f t="shared" si="629"/>
        <v/>
      </c>
      <c r="AA403" s="238"/>
      <c r="AB403" s="239"/>
      <c r="AC403" s="211">
        <f t="shared" ref="AC403" si="645">AA403*AB403</f>
        <v>0</v>
      </c>
      <c r="AD403" s="461" t="str">
        <f t="shared" si="630"/>
        <v/>
      </c>
      <c r="AE403" s="238"/>
      <c r="AF403" s="239"/>
      <c r="AG403" s="211">
        <f t="shared" si="635"/>
        <v>0</v>
      </c>
      <c r="AH403" s="461" t="str">
        <f t="shared" si="631"/>
        <v/>
      </c>
      <c r="AI403" s="238"/>
      <c r="AJ403" s="239"/>
      <c r="AK403" s="211">
        <f t="shared" ref="AK403" si="646">AI403*AJ403</f>
        <v>0</v>
      </c>
      <c r="AL403" s="461" t="str">
        <f t="shared" si="632"/>
        <v/>
      </c>
      <c r="AM403" s="238"/>
      <c r="AN403" s="239"/>
      <c r="AO403" s="211">
        <f t="shared" ref="AO403" si="647">AM403*AN403</f>
        <v>0</v>
      </c>
      <c r="AP403" s="461" t="str">
        <f t="shared" si="633"/>
        <v/>
      </c>
      <c r="AQ403" s="238"/>
      <c r="AR403" s="239"/>
      <c r="AS403" s="211">
        <f t="shared" ref="AS403" si="648">AQ403*AR403</f>
        <v>0</v>
      </c>
      <c r="AT403" s="240">
        <f t="shared" si="636"/>
        <v>0</v>
      </c>
      <c r="AU403" s="241">
        <f t="shared" si="637"/>
        <v>0</v>
      </c>
      <c r="AV403" s="211">
        <f t="shared" si="638"/>
        <v>0</v>
      </c>
      <c r="AW403" s="461" t="str">
        <f t="shared" si="634"/>
        <v/>
      </c>
      <c r="AY403" s="238"/>
      <c r="AZ403" s="239"/>
      <c r="BA403" s="211">
        <f t="shared" ref="BA403:BA417" si="649">AY403*AZ403</f>
        <v>0</v>
      </c>
    </row>
    <row r="404" spans="1:53" ht="12.75" customHeight="1" outlineLevel="2" x14ac:dyDescent="0.3">
      <c r="A404" s="209" t="s">
        <v>284</v>
      </c>
      <c r="B404" s="207">
        <v>5</v>
      </c>
      <c r="C404" s="207"/>
      <c r="D404" s="208"/>
      <c r="E404" s="210"/>
      <c r="F404" s="766" t="s">
        <v>440</v>
      </c>
      <c r="G404" s="235"/>
      <c r="H404" s="528"/>
      <c r="I404" s="237"/>
      <c r="J404" s="238"/>
      <c r="K404" s="239"/>
      <c r="L404" s="211">
        <f t="shared" si="639"/>
        <v>0</v>
      </c>
      <c r="M404" s="238"/>
      <c r="N404" s="239"/>
      <c r="O404" s="422">
        <f t="shared" si="640"/>
        <v>0</v>
      </c>
      <c r="P404" s="238"/>
      <c r="Q404" s="239"/>
      <c r="R404" s="422">
        <f t="shared" si="641"/>
        <v>0</v>
      </c>
      <c r="S404" s="238"/>
      <c r="T404" s="239"/>
      <c r="U404" s="422">
        <f t="shared" si="642"/>
        <v>0</v>
      </c>
      <c r="V404" s="238"/>
      <c r="W404" s="239"/>
      <c r="X404" s="422">
        <f t="shared" si="643"/>
        <v>0</v>
      </c>
      <c r="Y404" s="211">
        <f t="shared" si="644"/>
        <v>0</v>
      </c>
      <c r="Z404" s="461" t="str">
        <f t="shared" si="629"/>
        <v/>
      </c>
      <c r="AA404" s="238"/>
      <c r="AB404" s="239"/>
      <c r="AC404" s="211">
        <f t="shared" ref="AC404" si="650">AA404*AB404</f>
        <v>0</v>
      </c>
      <c r="AD404" s="461" t="str">
        <f t="shared" si="630"/>
        <v/>
      </c>
      <c r="AE404" s="238"/>
      <c r="AF404" s="239"/>
      <c r="AG404" s="211">
        <f t="shared" si="635"/>
        <v>0</v>
      </c>
      <c r="AH404" s="461" t="str">
        <f t="shared" si="631"/>
        <v/>
      </c>
      <c r="AI404" s="238"/>
      <c r="AJ404" s="239"/>
      <c r="AK404" s="211">
        <f t="shared" ref="AK404" si="651">AI404*AJ404</f>
        <v>0</v>
      </c>
      <c r="AL404" s="461" t="str">
        <f t="shared" si="632"/>
        <v/>
      </c>
      <c r="AM404" s="238"/>
      <c r="AN404" s="239"/>
      <c r="AO404" s="211">
        <f t="shared" ref="AO404" si="652">AM404*AN404</f>
        <v>0</v>
      </c>
      <c r="AP404" s="461" t="str">
        <f t="shared" si="633"/>
        <v/>
      </c>
      <c r="AQ404" s="238"/>
      <c r="AR404" s="239"/>
      <c r="AS404" s="211">
        <f t="shared" ref="AS404" si="653">AQ404*AR404</f>
        <v>0</v>
      </c>
      <c r="AT404" s="240">
        <f t="shared" si="636"/>
        <v>0</v>
      </c>
      <c r="AU404" s="241">
        <f t="shared" si="637"/>
        <v>0</v>
      </c>
      <c r="AV404" s="211">
        <f t="shared" ref="AV404" si="654">AG404+AO404+AS404</f>
        <v>0</v>
      </c>
      <c r="AW404" s="461" t="str">
        <f t="shared" si="634"/>
        <v/>
      </c>
      <c r="AY404" s="238"/>
      <c r="AZ404" s="239"/>
      <c r="BA404" s="211">
        <f t="shared" si="649"/>
        <v>0</v>
      </c>
    </row>
    <row r="405" spans="1:53" ht="13" outlineLevel="2" x14ac:dyDescent="0.3">
      <c r="A405" s="209" t="s">
        <v>284</v>
      </c>
      <c r="B405" s="207">
        <v>5</v>
      </c>
      <c r="C405" s="207"/>
      <c r="D405" s="208"/>
      <c r="E405" s="210"/>
      <c r="F405" s="766" t="s">
        <v>441</v>
      </c>
      <c r="G405" s="235"/>
      <c r="H405" s="528"/>
      <c r="I405" s="237"/>
      <c r="J405" s="238"/>
      <c r="K405" s="239"/>
      <c r="L405" s="211">
        <f t="shared" si="639"/>
        <v>0</v>
      </c>
      <c r="M405" s="238"/>
      <c r="N405" s="239"/>
      <c r="O405" s="422">
        <f t="shared" si="640"/>
        <v>0</v>
      </c>
      <c r="P405" s="238"/>
      <c r="Q405" s="239"/>
      <c r="R405" s="422">
        <f t="shared" si="641"/>
        <v>0</v>
      </c>
      <c r="S405" s="238"/>
      <c r="T405" s="239"/>
      <c r="U405" s="422">
        <f t="shared" si="642"/>
        <v>0</v>
      </c>
      <c r="V405" s="238"/>
      <c r="W405" s="239"/>
      <c r="X405" s="422">
        <f t="shared" si="643"/>
        <v>0</v>
      </c>
      <c r="Y405" s="211">
        <f t="shared" si="644"/>
        <v>0</v>
      </c>
      <c r="Z405" s="461" t="str">
        <f t="shared" si="629"/>
        <v/>
      </c>
      <c r="AA405" s="238"/>
      <c r="AB405" s="239"/>
      <c r="AC405" s="211">
        <f t="shared" ref="AC405:AC417" si="655">AA405*AB405</f>
        <v>0</v>
      </c>
      <c r="AD405" s="461" t="str">
        <f t="shared" si="630"/>
        <v/>
      </c>
      <c r="AE405" s="238"/>
      <c r="AF405" s="239"/>
      <c r="AG405" s="211">
        <f t="shared" si="635"/>
        <v>0</v>
      </c>
      <c r="AH405" s="461" t="str">
        <f t="shared" si="631"/>
        <v/>
      </c>
      <c r="AI405" s="238"/>
      <c r="AJ405" s="239"/>
      <c r="AK405" s="211">
        <f t="shared" ref="AK405:AK417" si="656">AI405*AJ405</f>
        <v>0</v>
      </c>
      <c r="AL405" s="461" t="str">
        <f t="shared" si="632"/>
        <v/>
      </c>
      <c r="AM405" s="238"/>
      <c r="AN405" s="239"/>
      <c r="AO405" s="211">
        <f t="shared" ref="AO405:AO417" si="657">AM405*AN405</f>
        <v>0</v>
      </c>
      <c r="AP405" s="461" t="str">
        <f t="shared" si="633"/>
        <v/>
      </c>
      <c r="AQ405" s="238"/>
      <c r="AR405" s="239"/>
      <c r="AS405" s="211">
        <f t="shared" ref="AS405:AS417" si="658">AQ405*AR405</f>
        <v>0</v>
      </c>
      <c r="AT405" s="240">
        <f t="shared" si="636"/>
        <v>0</v>
      </c>
      <c r="AU405" s="241">
        <f t="shared" si="637"/>
        <v>0</v>
      </c>
      <c r="AV405" s="211">
        <f t="shared" ref="AV405:AV417" si="659">AG405+AO405+AS405</f>
        <v>0</v>
      </c>
      <c r="AW405" s="461" t="str">
        <f t="shared" si="634"/>
        <v/>
      </c>
      <c r="AY405" s="238"/>
      <c r="AZ405" s="239"/>
      <c r="BA405" s="211">
        <f t="shared" si="649"/>
        <v>0</v>
      </c>
    </row>
    <row r="406" spans="1:53" ht="13" outlineLevel="2" x14ac:dyDescent="0.3">
      <c r="A406" s="209" t="s">
        <v>284</v>
      </c>
      <c r="B406" s="207">
        <v>5</v>
      </c>
      <c r="C406" s="207"/>
      <c r="D406" s="208"/>
      <c r="E406" s="210"/>
      <c r="F406" s="766" t="s">
        <v>442</v>
      </c>
      <c r="G406" s="235"/>
      <c r="H406" s="528"/>
      <c r="I406" s="237"/>
      <c r="J406" s="238"/>
      <c r="K406" s="239"/>
      <c r="L406" s="211">
        <f t="shared" si="639"/>
        <v>0</v>
      </c>
      <c r="M406" s="238"/>
      <c r="N406" s="239"/>
      <c r="O406" s="422">
        <f t="shared" si="640"/>
        <v>0</v>
      </c>
      <c r="P406" s="238"/>
      <c r="Q406" s="239"/>
      <c r="R406" s="422">
        <f t="shared" si="641"/>
        <v>0</v>
      </c>
      <c r="S406" s="238"/>
      <c r="T406" s="239"/>
      <c r="U406" s="422">
        <f t="shared" si="642"/>
        <v>0</v>
      </c>
      <c r="V406" s="238"/>
      <c r="W406" s="239"/>
      <c r="X406" s="422">
        <f t="shared" si="643"/>
        <v>0</v>
      </c>
      <c r="Y406" s="211">
        <f t="shared" si="644"/>
        <v>0</v>
      </c>
      <c r="Z406" s="461" t="str">
        <f t="shared" si="629"/>
        <v/>
      </c>
      <c r="AA406" s="238"/>
      <c r="AB406" s="239"/>
      <c r="AC406" s="211">
        <f t="shared" si="655"/>
        <v>0</v>
      </c>
      <c r="AD406" s="461" t="str">
        <f t="shared" si="630"/>
        <v/>
      </c>
      <c r="AE406" s="238"/>
      <c r="AF406" s="239"/>
      <c r="AG406" s="211">
        <f t="shared" si="635"/>
        <v>0</v>
      </c>
      <c r="AH406" s="461" t="str">
        <f t="shared" si="631"/>
        <v/>
      </c>
      <c r="AI406" s="238"/>
      <c r="AJ406" s="239"/>
      <c r="AK406" s="211">
        <f t="shared" si="656"/>
        <v>0</v>
      </c>
      <c r="AL406" s="461" t="str">
        <f t="shared" si="632"/>
        <v/>
      </c>
      <c r="AM406" s="238"/>
      <c r="AN406" s="239"/>
      <c r="AO406" s="211">
        <f t="shared" si="657"/>
        <v>0</v>
      </c>
      <c r="AP406" s="461" t="str">
        <f t="shared" si="633"/>
        <v/>
      </c>
      <c r="AQ406" s="238"/>
      <c r="AR406" s="239"/>
      <c r="AS406" s="211">
        <f t="shared" si="658"/>
        <v>0</v>
      </c>
      <c r="AT406" s="240">
        <f t="shared" si="636"/>
        <v>0</v>
      </c>
      <c r="AU406" s="241">
        <f t="shared" si="637"/>
        <v>0</v>
      </c>
      <c r="AV406" s="211">
        <f t="shared" si="659"/>
        <v>0</v>
      </c>
      <c r="AW406" s="461" t="str">
        <f t="shared" si="634"/>
        <v/>
      </c>
      <c r="AY406" s="238"/>
      <c r="AZ406" s="239"/>
      <c r="BA406" s="211">
        <f t="shared" si="649"/>
        <v>0</v>
      </c>
    </row>
    <row r="407" spans="1:53" ht="13" outlineLevel="2" x14ac:dyDescent="0.3">
      <c r="A407" s="209" t="s">
        <v>289</v>
      </c>
      <c r="B407" s="207">
        <v>5</v>
      </c>
      <c r="C407" s="207"/>
      <c r="D407" s="208"/>
      <c r="E407" s="210"/>
      <c r="F407" s="766" t="s">
        <v>384</v>
      </c>
      <c r="G407" s="235"/>
      <c r="H407" s="528"/>
      <c r="I407" s="237"/>
      <c r="J407" s="238"/>
      <c r="K407" s="239"/>
      <c r="L407" s="211">
        <f t="shared" si="639"/>
        <v>0</v>
      </c>
      <c r="M407" s="238"/>
      <c r="N407" s="239"/>
      <c r="O407" s="422">
        <f t="shared" si="640"/>
        <v>0</v>
      </c>
      <c r="P407" s="238"/>
      <c r="Q407" s="239"/>
      <c r="R407" s="422">
        <f t="shared" si="641"/>
        <v>0</v>
      </c>
      <c r="S407" s="238"/>
      <c r="T407" s="239"/>
      <c r="U407" s="422">
        <f t="shared" si="642"/>
        <v>0</v>
      </c>
      <c r="V407" s="238"/>
      <c r="W407" s="239"/>
      <c r="X407" s="422">
        <f t="shared" si="643"/>
        <v>0</v>
      </c>
      <c r="Y407" s="211">
        <f t="shared" si="644"/>
        <v>0</v>
      </c>
      <c r="Z407" s="461" t="str">
        <f t="shared" si="629"/>
        <v/>
      </c>
      <c r="AA407" s="238"/>
      <c r="AB407" s="239"/>
      <c r="AC407" s="211">
        <f t="shared" si="655"/>
        <v>0</v>
      </c>
      <c r="AD407" s="461" t="str">
        <f t="shared" si="630"/>
        <v/>
      </c>
      <c r="AE407" s="238"/>
      <c r="AF407" s="239"/>
      <c r="AG407" s="211">
        <f t="shared" si="635"/>
        <v>0</v>
      </c>
      <c r="AH407" s="461" t="str">
        <f t="shared" si="631"/>
        <v/>
      </c>
      <c r="AI407" s="238"/>
      <c r="AJ407" s="239"/>
      <c r="AK407" s="211">
        <f t="shared" si="656"/>
        <v>0</v>
      </c>
      <c r="AL407" s="461" t="str">
        <f t="shared" si="632"/>
        <v/>
      </c>
      <c r="AM407" s="238"/>
      <c r="AN407" s="239"/>
      <c r="AO407" s="211">
        <f t="shared" si="657"/>
        <v>0</v>
      </c>
      <c r="AP407" s="461" t="str">
        <f t="shared" si="633"/>
        <v/>
      </c>
      <c r="AQ407" s="238"/>
      <c r="AR407" s="239"/>
      <c r="AS407" s="211">
        <f t="shared" si="658"/>
        <v>0</v>
      </c>
      <c r="AT407" s="240">
        <f t="shared" si="636"/>
        <v>0</v>
      </c>
      <c r="AU407" s="241">
        <f t="shared" si="637"/>
        <v>0</v>
      </c>
      <c r="AV407" s="211">
        <f t="shared" si="659"/>
        <v>0</v>
      </c>
      <c r="AW407" s="461" t="str">
        <f t="shared" si="634"/>
        <v/>
      </c>
      <c r="AY407" s="238"/>
      <c r="AZ407" s="239"/>
      <c r="BA407" s="211">
        <f t="shared" si="649"/>
        <v>0</v>
      </c>
    </row>
    <row r="408" spans="1:53" ht="13" outlineLevel="2" x14ac:dyDescent="0.3">
      <c r="A408" s="209" t="s">
        <v>289</v>
      </c>
      <c r="B408" s="207">
        <v>5</v>
      </c>
      <c r="C408" s="207"/>
      <c r="D408" s="208"/>
      <c r="E408" s="210"/>
      <c r="F408" s="766" t="s">
        <v>443</v>
      </c>
      <c r="G408" s="235"/>
      <c r="H408" s="528"/>
      <c r="I408" s="327"/>
      <c r="J408" s="238"/>
      <c r="K408" s="239"/>
      <c r="L408" s="211">
        <f t="shared" si="639"/>
        <v>0</v>
      </c>
      <c r="M408" s="238"/>
      <c r="N408" s="239"/>
      <c r="O408" s="422">
        <f t="shared" si="640"/>
        <v>0</v>
      </c>
      <c r="P408" s="238"/>
      <c r="Q408" s="239"/>
      <c r="R408" s="422">
        <f t="shared" si="641"/>
        <v>0</v>
      </c>
      <c r="S408" s="238"/>
      <c r="T408" s="239"/>
      <c r="U408" s="422">
        <f t="shared" si="642"/>
        <v>0</v>
      </c>
      <c r="V408" s="238"/>
      <c r="W408" s="239"/>
      <c r="X408" s="422">
        <f t="shared" si="643"/>
        <v>0</v>
      </c>
      <c r="Y408" s="211">
        <f t="shared" si="644"/>
        <v>0</v>
      </c>
      <c r="Z408" s="461" t="str">
        <f t="shared" si="629"/>
        <v/>
      </c>
      <c r="AA408" s="238"/>
      <c r="AB408" s="239"/>
      <c r="AC408" s="211">
        <f t="shared" si="655"/>
        <v>0</v>
      </c>
      <c r="AD408" s="461" t="str">
        <f t="shared" si="630"/>
        <v/>
      </c>
      <c r="AE408" s="238"/>
      <c r="AF408" s="239"/>
      <c r="AG408" s="211">
        <f t="shared" si="635"/>
        <v>0</v>
      </c>
      <c r="AH408" s="461" t="str">
        <f t="shared" si="631"/>
        <v/>
      </c>
      <c r="AI408" s="238"/>
      <c r="AJ408" s="239"/>
      <c r="AK408" s="211">
        <f t="shared" si="656"/>
        <v>0</v>
      </c>
      <c r="AL408" s="461" t="str">
        <f t="shared" si="632"/>
        <v/>
      </c>
      <c r="AM408" s="238"/>
      <c r="AN408" s="239"/>
      <c r="AO408" s="211">
        <f t="shared" si="657"/>
        <v>0</v>
      </c>
      <c r="AP408" s="461" t="str">
        <f t="shared" si="633"/>
        <v/>
      </c>
      <c r="AQ408" s="238"/>
      <c r="AR408" s="239"/>
      <c r="AS408" s="211">
        <f t="shared" si="658"/>
        <v>0</v>
      </c>
      <c r="AT408" s="240">
        <f t="shared" si="636"/>
        <v>0</v>
      </c>
      <c r="AU408" s="241">
        <f t="shared" si="637"/>
        <v>0</v>
      </c>
      <c r="AV408" s="211">
        <f t="shared" si="659"/>
        <v>0</v>
      </c>
      <c r="AW408" s="461" t="str">
        <f t="shared" si="634"/>
        <v/>
      </c>
      <c r="AY408" s="238"/>
      <c r="AZ408" s="239"/>
      <c r="BA408" s="211">
        <f t="shared" si="649"/>
        <v>0</v>
      </c>
    </row>
    <row r="409" spans="1:53" ht="13" outlineLevel="2" x14ac:dyDescent="0.3">
      <c r="A409" s="209" t="s">
        <v>289</v>
      </c>
      <c r="B409" s="207">
        <v>5</v>
      </c>
      <c r="C409" s="207"/>
      <c r="D409" s="208"/>
      <c r="E409" s="210"/>
      <c r="F409" s="766" t="s">
        <v>444</v>
      </c>
      <c r="G409" s="235"/>
      <c r="H409" s="528"/>
      <c r="I409" s="237"/>
      <c r="J409" s="238"/>
      <c r="K409" s="239"/>
      <c r="L409" s="211">
        <f t="shared" si="639"/>
        <v>0</v>
      </c>
      <c r="M409" s="238"/>
      <c r="N409" s="239"/>
      <c r="O409" s="422">
        <f t="shared" si="640"/>
        <v>0</v>
      </c>
      <c r="P409" s="238"/>
      <c r="Q409" s="239"/>
      <c r="R409" s="422">
        <f t="shared" si="641"/>
        <v>0</v>
      </c>
      <c r="S409" s="238"/>
      <c r="T409" s="239"/>
      <c r="U409" s="422">
        <f t="shared" si="642"/>
        <v>0</v>
      </c>
      <c r="V409" s="238"/>
      <c r="W409" s="239"/>
      <c r="X409" s="422">
        <f t="shared" si="643"/>
        <v>0</v>
      </c>
      <c r="Y409" s="211">
        <f t="shared" si="644"/>
        <v>0</v>
      </c>
      <c r="Z409" s="461" t="str">
        <f t="shared" si="629"/>
        <v/>
      </c>
      <c r="AA409" s="238"/>
      <c r="AB409" s="239"/>
      <c r="AC409" s="211">
        <f t="shared" si="655"/>
        <v>0</v>
      </c>
      <c r="AD409" s="461" t="str">
        <f t="shared" si="630"/>
        <v/>
      </c>
      <c r="AE409" s="238"/>
      <c r="AF409" s="239"/>
      <c r="AG409" s="211">
        <f t="shared" si="635"/>
        <v>0</v>
      </c>
      <c r="AH409" s="461" t="str">
        <f t="shared" si="631"/>
        <v/>
      </c>
      <c r="AI409" s="238"/>
      <c r="AJ409" s="239"/>
      <c r="AK409" s="211">
        <f t="shared" si="656"/>
        <v>0</v>
      </c>
      <c r="AL409" s="461" t="str">
        <f t="shared" si="632"/>
        <v/>
      </c>
      <c r="AM409" s="238"/>
      <c r="AN409" s="239"/>
      <c r="AO409" s="211">
        <f t="shared" si="657"/>
        <v>0</v>
      </c>
      <c r="AP409" s="461" t="str">
        <f t="shared" si="633"/>
        <v/>
      </c>
      <c r="AQ409" s="238"/>
      <c r="AR409" s="239"/>
      <c r="AS409" s="211">
        <f t="shared" si="658"/>
        <v>0</v>
      </c>
      <c r="AT409" s="240">
        <f t="shared" si="636"/>
        <v>0</v>
      </c>
      <c r="AU409" s="241">
        <f t="shared" si="637"/>
        <v>0</v>
      </c>
      <c r="AV409" s="211">
        <f t="shared" si="659"/>
        <v>0</v>
      </c>
      <c r="AW409" s="461" t="str">
        <f t="shared" si="634"/>
        <v/>
      </c>
      <c r="AY409" s="238"/>
      <c r="AZ409" s="239"/>
      <c r="BA409" s="211">
        <f t="shared" si="649"/>
        <v>0</v>
      </c>
    </row>
    <row r="410" spans="1:53" ht="13" outlineLevel="2" x14ac:dyDescent="0.3">
      <c r="A410" s="209" t="s">
        <v>289</v>
      </c>
      <c r="B410" s="207">
        <v>5</v>
      </c>
      <c r="C410" s="207"/>
      <c r="D410" s="208"/>
      <c r="E410" s="210"/>
      <c r="F410" s="235" t="s">
        <v>445</v>
      </c>
      <c r="G410" s="235"/>
      <c r="H410" s="528"/>
      <c r="I410" s="237"/>
      <c r="J410" s="238"/>
      <c r="K410" s="239"/>
      <c r="L410" s="211">
        <f t="shared" si="639"/>
        <v>0</v>
      </c>
      <c r="M410" s="238"/>
      <c r="N410" s="239"/>
      <c r="O410" s="422">
        <f t="shared" si="640"/>
        <v>0</v>
      </c>
      <c r="P410" s="238"/>
      <c r="Q410" s="239"/>
      <c r="R410" s="422">
        <f t="shared" si="641"/>
        <v>0</v>
      </c>
      <c r="S410" s="238"/>
      <c r="T410" s="239"/>
      <c r="U410" s="422">
        <f t="shared" si="642"/>
        <v>0</v>
      </c>
      <c r="V410" s="238"/>
      <c r="W410" s="239"/>
      <c r="X410" s="422">
        <f t="shared" si="643"/>
        <v>0</v>
      </c>
      <c r="Y410" s="211">
        <f t="shared" si="644"/>
        <v>0</v>
      </c>
      <c r="Z410" s="461" t="str">
        <f t="shared" si="629"/>
        <v/>
      </c>
      <c r="AA410" s="238"/>
      <c r="AB410" s="239"/>
      <c r="AC410" s="211">
        <f t="shared" si="655"/>
        <v>0</v>
      </c>
      <c r="AD410" s="461" t="str">
        <f t="shared" si="630"/>
        <v/>
      </c>
      <c r="AE410" s="238"/>
      <c r="AF410" s="239"/>
      <c r="AG410" s="211">
        <f t="shared" si="635"/>
        <v>0</v>
      </c>
      <c r="AH410" s="461" t="str">
        <f t="shared" si="631"/>
        <v/>
      </c>
      <c r="AI410" s="238"/>
      <c r="AJ410" s="239"/>
      <c r="AK410" s="211">
        <f t="shared" si="656"/>
        <v>0</v>
      </c>
      <c r="AL410" s="461" t="str">
        <f t="shared" si="632"/>
        <v/>
      </c>
      <c r="AM410" s="238"/>
      <c r="AN410" s="239"/>
      <c r="AO410" s="211">
        <f t="shared" si="657"/>
        <v>0</v>
      </c>
      <c r="AP410" s="461" t="str">
        <f t="shared" si="633"/>
        <v/>
      </c>
      <c r="AQ410" s="238"/>
      <c r="AR410" s="239"/>
      <c r="AS410" s="211">
        <f t="shared" si="658"/>
        <v>0</v>
      </c>
      <c r="AT410" s="240">
        <f t="shared" si="636"/>
        <v>0</v>
      </c>
      <c r="AU410" s="241">
        <f t="shared" si="637"/>
        <v>0</v>
      </c>
      <c r="AV410" s="211">
        <f t="shared" si="659"/>
        <v>0</v>
      </c>
      <c r="AW410" s="461" t="str">
        <f t="shared" si="634"/>
        <v/>
      </c>
      <c r="AY410" s="238"/>
      <c r="AZ410" s="239"/>
      <c r="BA410" s="211">
        <f t="shared" si="649"/>
        <v>0</v>
      </c>
    </row>
    <row r="411" spans="1:53" ht="13" outlineLevel="2" x14ac:dyDescent="0.3">
      <c r="A411" s="209" t="s">
        <v>289</v>
      </c>
      <c r="B411" s="207">
        <v>5</v>
      </c>
      <c r="C411" s="207"/>
      <c r="D411" s="208"/>
      <c r="E411" s="210"/>
      <c r="F411" s="235" t="s">
        <v>445</v>
      </c>
      <c r="G411" s="235"/>
      <c r="H411" s="528"/>
      <c r="I411" s="237"/>
      <c r="J411" s="238"/>
      <c r="K411" s="239"/>
      <c r="L411" s="211">
        <f t="shared" si="639"/>
        <v>0</v>
      </c>
      <c r="M411" s="238"/>
      <c r="N411" s="239"/>
      <c r="O411" s="422">
        <f t="shared" si="640"/>
        <v>0</v>
      </c>
      <c r="P411" s="238"/>
      <c r="Q411" s="239"/>
      <c r="R411" s="422">
        <f t="shared" si="641"/>
        <v>0</v>
      </c>
      <c r="S411" s="238"/>
      <c r="T411" s="239"/>
      <c r="U411" s="422">
        <f t="shared" si="642"/>
        <v>0</v>
      </c>
      <c r="V411" s="238"/>
      <c r="W411" s="239"/>
      <c r="X411" s="422">
        <f t="shared" si="643"/>
        <v>0</v>
      </c>
      <c r="Y411" s="211">
        <f t="shared" si="644"/>
        <v>0</v>
      </c>
      <c r="Z411" s="461" t="str">
        <f t="shared" si="629"/>
        <v/>
      </c>
      <c r="AA411" s="238"/>
      <c r="AB411" s="239"/>
      <c r="AC411" s="211">
        <f t="shared" si="655"/>
        <v>0</v>
      </c>
      <c r="AD411" s="461" t="str">
        <f t="shared" si="630"/>
        <v/>
      </c>
      <c r="AE411" s="238"/>
      <c r="AF411" s="239"/>
      <c r="AG411" s="211">
        <f t="shared" si="635"/>
        <v>0</v>
      </c>
      <c r="AH411" s="461" t="str">
        <f t="shared" si="631"/>
        <v/>
      </c>
      <c r="AI411" s="238"/>
      <c r="AJ411" s="239"/>
      <c r="AK411" s="211">
        <f t="shared" si="656"/>
        <v>0</v>
      </c>
      <c r="AL411" s="461" t="str">
        <f t="shared" si="632"/>
        <v/>
      </c>
      <c r="AM411" s="238"/>
      <c r="AN411" s="239"/>
      <c r="AO411" s="211">
        <f t="shared" si="657"/>
        <v>0</v>
      </c>
      <c r="AP411" s="461" t="str">
        <f t="shared" si="633"/>
        <v/>
      </c>
      <c r="AQ411" s="238"/>
      <c r="AR411" s="239"/>
      <c r="AS411" s="211">
        <f t="shared" si="658"/>
        <v>0</v>
      </c>
      <c r="AT411" s="240">
        <f t="shared" si="636"/>
        <v>0</v>
      </c>
      <c r="AU411" s="241">
        <f t="shared" si="637"/>
        <v>0</v>
      </c>
      <c r="AV411" s="211">
        <f t="shared" si="659"/>
        <v>0</v>
      </c>
      <c r="AW411" s="461" t="str">
        <f t="shared" si="634"/>
        <v/>
      </c>
      <c r="AY411" s="238"/>
      <c r="AZ411" s="239"/>
      <c r="BA411" s="211">
        <f t="shared" si="649"/>
        <v>0</v>
      </c>
    </row>
    <row r="412" spans="1:53" ht="13" outlineLevel="2" x14ac:dyDescent="0.3">
      <c r="A412" s="209" t="s">
        <v>289</v>
      </c>
      <c r="B412" s="207">
        <v>5</v>
      </c>
      <c r="C412" s="207"/>
      <c r="D412" s="208"/>
      <c r="E412" s="210"/>
      <c r="F412" s="235" t="s">
        <v>445</v>
      </c>
      <c r="G412" s="235"/>
      <c r="H412" s="528"/>
      <c r="I412" s="237"/>
      <c r="J412" s="238"/>
      <c r="K412" s="239"/>
      <c r="L412" s="211">
        <f t="shared" si="639"/>
        <v>0</v>
      </c>
      <c r="M412" s="238"/>
      <c r="N412" s="239"/>
      <c r="O412" s="422">
        <f t="shared" si="640"/>
        <v>0</v>
      </c>
      <c r="P412" s="238"/>
      <c r="Q412" s="239"/>
      <c r="R412" s="422">
        <f t="shared" si="641"/>
        <v>0</v>
      </c>
      <c r="S412" s="238"/>
      <c r="T412" s="239"/>
      <c r="U412" s="422">
        <f t="shared" si="642"/>
        <v>0</v>
      </c>
      <c r="V412" s="238"/>
      <c r="W412" s="239"/>
      <c r="X412" s="422">
        <f t="shared" si="643"/>
        <v>0</v>
      </c>
      <c r="Y412" s="211">
        <f t="shared" si="644"/>
        <v>0</v>
      </c>
      <c r="Z412" s="461" t="str">
        <f t="shared" si="629"/>
        <v/>
      </c>
      <c r="AA412" s="238"/>
      <c r="AB412" s="239"/>
      <c r="AC412" s="211">
        <f t="shared" si="655"/>
        <v>0</v>
      </c>
      <c r="AD412" s="461" t="str">
        <f t="shared" si="630"/>
        <v/>
      </c>
      <c r="AE412" s="238"/>
      <c r="AF412" s="239"/>
      <c r="AG412" s="211">
        <f t="shared" si="635"/>
        <v>0</v>
      </c>
      <c r="AH412" s="461" t="str">
        <f t="shared" si="631"/>
        <v/>
      </c>
      <c r="AI412" s="238"/>
      <c r="AJ412" s="239"/>
      <c r="AK412" s="211">
        <f t="shared" si="656"/>
        <v>0</v>
      </c>
      <c r="AL412" s="461" t="str">
        <f t="shared" si="632"/>
        <v/>
      </c>
      <c r="AM412" s="238"/>
      <c r="AN412" s="239"/>
      <c r="AO412" s="211">
        <f t="shared" si="657"/>
        <v>0</v>
      </c>
      <c r="AP412" s="461" t="str">
        <f t="shared" si="633"/>
        <v/>
      </c>
      <c r="AQ412" s="238"/>
      <c r="AR412" s="239"/>
      <c r="AS412" s="211">
        <f t="shared" si="658"/>
        <v>0</v>
      </c>
      <c r="AT412" s="240">
        <f t="shared" si="636"/>
        <v>0</v>
      </c>
      <c r="AU412" s="241">
        <f t="shared" si="637"/>
        <v>0</v>
      </c>
      <c r="AV412" s="211">
        <f t="shared" si="659"/>
        <v>0</v>
      </c>
      <c r="AW412" s="461" t="str">
        <f t="shared" si="634"/>
        <v/>
      </c>
      <c r="AY412" s="238"/>
      <c r="AZ412" s="239"/>
      <c r="BA412" s="211">
        <f t="shared" si="649"/>
        <v>0</v>
      </c>
    </row>
    <row r="413" spans="1:53" ht="13" outlineLevel="2" x14ac:dyDescent="0.3">
      <c r="A413" s="209" t="s">
        <v>289</v>
      </c>
      <c r="B413" s="207">
        <v>5</v>
      </c>
      <c r="C413" s="207"/>
      <c r="D413" s="208"/>
      <c r="E413" s="210"/>
      <c r="F413" s="235" t="s">
        <v>445</v>
      </c>
      <c r="G413" s="235"/>
      <c r="H413" s="528"/>
      <c r="I413" s="237"/>
      <c r="J413" s="238"/>
      <c r="K413" s="239"/>
      <c r="L413" s="211">
        <f t="shared" si="639"/>
        <v>0</v>
      </c>
      <c r="M413" s="238"/>
      <c r="N413" s="239"/>
      <c r="O413" s="422">
        <f t="shared" si="640"/>
        <v>0</v>
      </c>
      <c r="P413" s="238"/>
      <c r="Q413" s="239"/>
      <c r="R413" s="422">
        <f t="shared" si="641"/>
        <v>0</v>
      </c>
      <c r="S413" s="238"/>
      <c r="T413" s="239"/>
      <c r="U413" s="422">
        <f t="shared" si="642"/>
        <v>0</v>
      </c>
      <c r="V413" s="238"/>
      <c r="W413" s="239"/>
      <c r="X413" s="422">
        <f t="shared" si="643"/>
        <v>0</v>
      </c>
      <c r="Y413" s="211">
        <f t="shared" si="644"/>
        <v>0</v>
      </c>
      <c r="Z413" s="461" t="str">
        <f t="shared" si="629"/>
        <v/>
      </c>
      <c r="AA413" s="238"/>
      <c r="AB413" s="239"/>
      <c r="AC413" s="211">
        <f t="shared" si="655"/>
        <v>0</v>
      </c>
      <c r="AD413" s="461" t="str">
        <f t="shared" si="630"/>
        <v/>
      </c>
      <c r="AE413" s="238"/>
      <c r="AF413" s="239"/>
      <c r="AG413" s="211">
        <f t="shared" si="635"/>
        <v>0</v>
      </c>
      <c r="AH413" s="461" t="str">
        <f t="shared" si="631"/>
        <v/>
      </c>
      <c r="AI413" s="238"/>
      <c r="AJ413" s="239"/>
      <c r="AK413" s="211">
        <f t="shared" si="656"/>
        <v>0</v>
      </c>
      <c r="AL413" s="461" t="str">
        <f t="shared" si="632"/>
        <v/>
      </c>
      <c r="AM413" s="238"/>
      <c r="AN413" s="239"/>
      <c r="AO413" s="211">
        <f t="shared" si="657"/>
        <v>0</v>
      </c>
      <c r="AP413" s="461" t="str">
        <f t="shared" si="633"/>
        <v/>
      </c>
      <c r="AQ413" s="238"/>
      <c r="AR413" s="239"/>
      <c r="AS413" s="211">
        <f t="shared" si="658"/>
        <v>0</v>
      </c>
      <c r="AT413" s="240">
        <f t="shared" si="636"/>
        <v>0</v>
      </c>
      <c r="AU413" s="241">
        <f t="shared" si="637"/>
        <v>0</v>
      </c>
      <c r="AV413" s="211">
        <f t="shared" si="659"/>
        <v>0</v>
      </c>
      <c r="AW413" s="461" t="str">
        <f t="shared" si="634"/>
        <v/>
      </c>
      <c r="AY413" s="238"/>
      <c r="AZ413" s="239"/>
      <c r="BA413" s="211">
        <f t="shared" si="649"/>
        <v>0</v>
      </c>
    </row>
    <row r="414" spans="1:53" ht="13" outlineLevel="2" x14ac:dyDescent="0.3">
      <c r="A414" s="209" t="s">
        <v>289</v>
      </c>
      <c r="B414" s="207">
        <v>5</v>
      </c>
      <c r="C414" s="207"/>
      <c r="D414" s="208"/>
      <c r="E414" s="210"/>
      <c r="F414" s="235" t="s">
        <v>445</v>
      </c>
      <c r="G414" s="235"/>
      <c r="H414" s="528"/>
      <c r="I414" s="237"/>
      <c r="J414" s="238"/>
      <c r="K414" s="239"/>
      <c r="L414" s="211">
        <f t="shared" si="639"/>
        <v>0</v>
      </c>
      <c r="M414" s="238"/>
      <c r="N414" s="239"/>
      <c r="O414" s="422">
        <f t="shared" si="640"/>
        <v>0</v>
      </c>
      <c r="P414" s="238"/>
      <c r="Q414" s="239"/>
      <c r="R414" s="422">
        <f t="shared" si="641"/>
        <v>0</v>
      </c>
      <c r="S414" s="238"/>
      <c r="T414" s="239"/>
      <c r="U414" s="422">
        <f t="shared" si="642"/>
        <v>0</v>
      </c>
      <c r="V414" s="238"/>
      <c r="W414" s="239"/>
      <c r="X414" s="422">
        <f t="shared" si="643"/>
        <v>0</v>
      </c>
      <c r="Y414" s="211">
        <f t="shared" si="644"/>
        <v>0</v>
      </c>
      <c r="Z414" s="461" t="str">
        <f t="shared" si="629"/>
        <v/>
      </c>
      <c r="AA414" s="238"/>
      <c r="AB414" s="239"/>
      <c r="AC414" s="211">
        <f t="shared" si="655"/>
        <v>0</v>
      </c>
      <c r="AD414" s="461" t="str">
        <f t="shared" si="630"/>
        <v/>
      </c>
      <c r="AE414" s="238"/>
      <c r="AF414" s="239"/>
      <c r="AG414" s="211">
        <f t="shared" si="635"/>
        <v>0</v>
      </c>
      <c r="AH414" s="461" t="str">
        <f t="shared" si="631"/>
        <v/>
      </c>
      <c r="AI414" s="238"/>
      <c r="AJ414" s="239"/>
      <c r="AK414" s="211">
        <f t="shared" si="656"/>
        <v>0</v>
      </c>
      <c r="AL414" s="461" t="str">
        <f t="shared" si="632"/>
        <v/>
      </c>
      <c r="AM414" s="238"/>
      <c r="AN414" s="239"/>
      <c r="AO414" s="211">
        <f t="shared" si="657"/>
        <v>0</v>
      </c>
      <c r="AP414" s="461" t="str">
        <f t="shared" si="633"/>
        <v/>
      </c>
      <c r="AQ414" s="238"/>
      <c r="AR414" s="239"/>
      <c r="AS414" s="211">
        <f t="shared" si="658"/>
        <v>0</v>
      </c>
      <c r="AT414" s="240">
        <f t="shared" si="636"/>
        <v>0</v>
      </c>
      <c r="AU414" s="241">
        <f t="shared" si="637"/>
        <v>0</v>
      </c>
      <c r="AV414" s="211">
        <f t="shared" si="659"/>
        <v>0</v>
      </c>
      <c r="AW414" s="461" t="str">
        <f t="shared" si="634"/>
        <v/>
      </c>
      <c r="AY414" s="238"/>
      <c r="AZ414" s="239"/>
      <c r="BA414" s="211">
        <f t="shared" si="649"/>
        <v>0</v>
      </c>
    </row>
    <row r="415" spans="1:53" ht="13" outlineLevel="2" x14ac:dyDescent="0.3">
      <c r="A415" s="209" t="s">
        <v>289</v>
      </c>
      <c r="B415" s="207">
        <v>5</v>
      </c>
      <c r="C415" s="207"/>
      <c r="D415" s="208"/>
      <c r="E415" s="210"/>
      <c r="F415" s="235" t="s">
        <v>445</v>
      </c>
      <c r="G415" s="235"/>
      <c r="H415" s="528"/>
      <c r="I415" s="237"/>
      <c r="J415" s="238"/>
      <c r="K415" s="239"/>
      <c r="L415" s="211">
        <f t="shared" si="639"/>
        <v>0</v>
      </c>
      <c r="M415" s="238"/>
      <c r="N415" s="239"/>
      <c r="O415" s="422">
        <f t="shared" si="640"/>
        <v>0</v>
      </c>
      <c r="P415" s="238"/>
      <c r="Q415" s="239"/>
      <c r="R415" s="422">
        <f t="shared" si="641"/>
        <v>0</v>
      </c>
      <c r="S415" s="238"/>
      <c r="T415" s="239"/>
      <c r="U415" s="422">
        <f t="shared" si="642"/>
        <v>0</v>
      </c>
      <c r="V415" s="238"/>
      <c r="W415" s="239"/>
      <c r="X415" s="422">
        <f t="shared" si="643"/>
        <v>0</v>
      </c>
      <c r="Y415" s="211">
        <f t="shared" si="644"/>
        <v>0</v>
      </c>
      <c r="Z415" s="461" t="str">
        <f t="shared" si="629"/>
        <v/>
      </c>
      <c r="AA415" s="238"/>
      <c r="AB415" s="239"/>
      <c r="AC415" s="211">
        <f t="shared" si="655"/>
        <v>0</v>
      </c>
      <c r="AD415" s="461" t="str">
        <f t="shared" si="630"/>
        <v/>
      </c>
      <c r="AE415" s="238"/>
      <c r="AF415" s="239"/>
      <c r="AG415" s="211">
        <f t="shared" si="635"/>
        <v>0</v>
      </c>
      <c r="AH415" s="461" t="str">
        <f t="shared" si="631"/>
        <v/>
      </c>
      <c r="AI415" s="238"/>
      <c r="AJ415" s="239"/>
      <c r="AK415" s="211">
        <f t="shared" si="656"/>
        <v>0</v>
      </c>
      <c r="AL415" s="461" t="str">
        <f t="shared" si="632"/>
        <v/>
      </c>
      <c r="AM415" s="238"/>
      <c r="AN415" s="239"/>
      <c r="AO415" s="211">
        <f t="shared" si="657"/>
        <v>0</v>
      </c>
      <c r="AP415" s="461" t="str">
        <f t="shared" si="633"/>
        <v/>
      </c>
      <c r="AQ415" s="238"/>
      <c r="AR415" s="239"/>
      <c r="AS415" s="211">
        <f t="shared" si="658"/>
        <v>0</v>
      </c>
      <c r="AT415" s="240">
        <f t="shared" si="636"/>
        <v>0</v>
      </c>
      <c r="AU415" s="241">
        <f t="shared" si="637"/>
        <v>0</v>
      </c>
      <c r="AV415" s="211">
        <f t="shared" si="659"/>
        <v>0</v>
      </c>
      <c r="AW415" s="461" t="str">
        <f t="shared" si="634"/>
        <v/>
      </c>
      <c r="AY415" s="238"/>
      <c r="AZ415" s="239"/>
      <c r="BA415" s="211">
        <f t="shared" si="649"/>
        <v>0</v>
      </c>
    </row>
    <row r="416" spans="1:53" ht="13" outlineLevel="2" x14ac:dyDescent="0.3">
      <c r="A416" s="209" t="s">
        <v>289</v>
      </c>
      <c r="B416" s="207">
        <v>5</v>
      </c>
      <c r="C416" s="207"/>
      <c r="D416" s="208"/>
      <c r="E416" s="210"/>
      <c r="F416" s="235" t="s">
        <v>445</v>
      </c>
      <c r="G416" s="235"/>
      <c r="H416" s="528"/>
      <c r="I416" s="237"/>
      <c r="J416" s="238"/>
      <c r="K416" s="239"/>
      <c r="L416" s="211">
        <f t="shared" si="639"/>
        <v>0</v>
      </c>
      <c r="M416" s="238"/>
      <c r="N416" s="239"/>
      <c r="O416" s="422">
        <f t="shared" si="640"/>
        <v>0</v>
      </c>
      <c r="P416" s="238"/>
      <c r="Q416" s="239"/>
      <c r="R416" s="422">
        <f t="shared" si="641"/>
        <v>0</v>
      </c>
      <c r="S416" s="238"/>
      <c r="T416" s="239"/>
      <c r="U416" s="422">
        <f t="shared" si="642"/>
        <v>0</v>
      </c>
      <c r="V416" s="238"/>
      <c r="W416" s="239"/>
      <c r="X416" s="422">
        <f t="shared" si="643"/>
        <v>0</v>
      </c>
      <c r="Y416" s="211">
        <f t="shared" si="644"/>
        <v>0</v>
      </c>
      <c r="Z416" s="461" t="str">
        <f t="shared" si="629"/>
        <v/>
      </c>
      <c r="AA416" s="238"/>
      <c r="AB416" s="239"/>
      <c r="AC416" s="211">
        <f t="shared" si="655"/>
        <v>0</v>
      </c>
      <c r="AD416" s="461" t="str">
        <f t="shared" si="630"/>
        <v/>
      </c>
      <c r="AE416" s="238"/>
      <c r="AF416" s="239"/>
      <c r="AG416" s="211">
        <f t="shared" si="635"/>
        <v>0</v>
      </c>
      <c r="AH416" s="461" t="str">
        <f t="shared" si="631"/>
        <v/>
      </c>
      <c r="AI416" s="238"/>
      <c r="AJ416" s="239"/>
      <c r="AK416" s="211">
        <f t="shared" si="656"/>
        <v>0</v>
      </c>
      <c r="AL416" s="461" t="str">
        <f t="shared" si="632"/>
        <v/>
      </c>
      <c r="AM416" s="238"/>
      <c r="AN416" s="239"/>
      <c r="AO416" s="211">
        <f t="shared" si="657"/>
        <v>0</v>
      </c>
      <c r="AP416" s="461" t="str">
        <f t="shared" si="633"/>
        <v/>
      </c>
      <c r="AQ416" s="238"/>
      <c r="AR416" s="239"/>
      <c r="AS416" s="211">
        <f t="shared" si="658"/>
        <v>0</v>
      </c>
      <c r="AT416" s="240">
        <f t="shared" si="636"/>
        <v>0</v>
      </c>
      <c r="AU416" s="241">
        <f t="shared" si="637"/>
        <v>0</v>
      </c>
      <c r="AV416" s="211">
        <f t="shared" si="659"/>
        <v>0</v>
      </c>
      <c r="AW416" s="461" t="str">
        <f t="shared" si="634"/>
        <v/>
      </c>
      <c r="AY416" s="238"/>
      <c r="AZ416" s="239"/>
      <c r="BA416" s="211">
        <f t="shared" si="649"/>
        <v>0</v>
      </c>
    </row>
    <row r="417" spans="1:53" ht="13" outlineLevel="2" x14ac:dyDescent="0.3">
      <c r="A417" s="209" t="s">
        <v>289</v>
      </c>
      <c r="B417" s="207">
        <v>5</v>
      </c>
      <c r="C417" s="207"/>
      <c r="D417" s="208"/>
      <c r="E417" s="210"/>
      <c r="F417" s="235" t="s">
        <v>445</v>
      </c>
      <c r="G417" s="235"/>
      <c r="H417" s="528"/>
      <c r="I417" s="237"/>
      <c r="J417" s="238"/>
      <c r="K417" s="239"/>
      <c r="L417" s="211">
        <f t="shared" si="639"/>
        <v>0</v>
      </c>
      <c r="M417" s="238"/>
      <c r="N417" s="239"/>
      <c r="O417" s="422">
        <f t="shared" si="640"/>
        <v>0</v>
      </c>
      <c r="P417" s="238"/>
      <c r="Q417" s="239"/>
      <c r="R417" s="422">
        <f t="shared" si="641"/>
        <v>0</v>
      </c>
      <c r="S417" s="238"/>
      <c r="T417" s="239"/>
      <c r="U417" s="422">
        <f t="shared" si="642"/>
        <v>0</v>
      </c>
      <c r="V417" s="238"/>
      <c r="W417" s="239"/>
      <c r="X417" s="422">
        <f t="shared" si="643"/>
        <v>0</v>
      </c>
      <c r="Y417" s="211">
        <f t="shared" si="644"/>
        <v>0</v>
      </c>
      <c r="Z417" s="461" t="str">
        <f t="shared" si="629"/>
        <v/>
      </c>
      <c r="AA417" s="238"/>
      <c r="AB417" s="239"/>
      <c r="AC417" s="211">
        <f t="shared" si="655"/>
        <v>0</v>
      </c>
      <c r="AD417" s="461" t="str">
        <f t="shared" si="630"/>
        <v/>
      </c>
      <c r="AE417" s="238"/>
      <c r="AF417" s="239"/>
      <c r="AG417" s="211">
        <f t="shared" si="635"/>
        <v>0</v>
      </c>
      <c r="AH417" s="461" t="str">
        <f t="shared" si="631"/>
        <v/>
      </c>
      <c r="AI417" s="238"/>
      <c r="AJ417" s="239"/>
      <c r="AK417" s="211">
        <f t="shared" si="656"/>
        <v>0</v>
      </c>
      <c r="AL417" s="461" t="str">
        <f t="shared" si="632"/>
        <v/>
      </c>
      <c r="AM417" s="238"/>
      <c r="AN417" s="239"/>
      <c r="AO417" s="211">
        <f t="shared" si="657"/>
        <v>0</v>
      </c>
      <c r="AP417" s="461" t="str">
        <f t="shared" si="633"/>
        <v/>
      </c>
      <c r="AQ417" s="238"/>
      <c r="AR417" s="239"/>
      <c r="AS417" s="211">
        <f t="shared" si="658"/>
        <v>0</v>
      </c>
      <c r="AT417" s="240">
        <f t="shared" si="636"/>
        <v>0</v>
      </c>
      <c r="AU417" s="241">
        <f t="shared" si="637"/>
        <v>0</v>
      </c>
      <c r="AV417" s="211">
        <f t="shared" si="659"/>
        <v>0</v>
      </c>
      <c r="AW417" s="461" t="str">
        <f t="shared" si="634"/>
        <v/>
      </c>
      <c r="AY417" s="238"/>
      <c r="AZ417" s="239"/>
      <c r="BA417" s="211">
        <f t="shared" si="649"/>
        <v>0</v>
      </c>
    </row>
    <row r="418" spans="1:53" ht="13" outlineLevel="1" x14ac:dyDescent="0.3">
      <c r="A418" s="212"/>
      <c r="B418" s="213">
        <v>5</v>
      </c>
      <c r="C418" s="213"/>
      <c r="D418" s="214"/>
      <c r="E418" s="215" t="s">
        <v>446</v>
      </c>
      <c r="F418" s="216" t="str">
        <f>F401</f>
        <v>Activity 5.1 Add activity</v>
      </c>
      <c r="G418" s="222"/>
      <c r="H418" s="222"/>
      <c r="I418" s="217"/>
      <c r="J418" s="218">
        <f t="shared" ref="J418:Y418" si="660">SUM(J402:J417)</f>
        <v>0</v>
      </c>
      <c r="K418" s="218">
        <f t="shared" si="660"/>
        <v>0</v>
      </c>
      <c r="L418" s="218">
        <f t="shared" si="660"/>
        <v>0</v>
      </c>
      <c r="M418" s="218">
        <f t="shared" si="660"/>
        <v>0</v>
      </c>
      <c r="N418" s="218">
        <f t="shared" si="660"/>
        <v>0</v>
      </c>
      <c r="O418" s="218">
        <f t="shared" si="660"/>
        <v>0</v>
      </c>
      <c r="P418" s="218">
        <f t="shared" si="660"/>
        <v>0</v>
      </c>
      <c r="Q418" s="218">
        <f t="shared" si="660"/>
        <v>0</v>
      </c>
      <c r="R418" s="218">
        <f t="shared" si="660"/>
        <v>0</v>
      </c>
      <c r="S418" s="218">
        <f t="shared" si="660"/>
        <v>0</v>
      </c>
      <c r="T418" s="218">
        <f t="shared" si="660"/>
        <v>0</v>
      </c>
      <c r="U418" s="218">
        <f t="shared" si="660"/>
        <v>0</v>
      </c>
      <c r="V418" s="218">
        <f t="shared" si="660"/>
        <v>0</v>
      </c>
      <c r="W418" s="218">
        <f t="shared" si="660"/>
        <v>0</v>
      </c>
      <c r="X418" s="218">
        <f t="shared" si="660"/>
        <v>0</v>
      </c>
      <c r="Y418" s="218">
        <f t="shared" si="660"/>
        <v>0</v>
      </c>
      <c r="Z418" s="461" t="str">
        <f t="shared" si="629"/>
        <v/>
      </c>
      <c r="AA418" s="220">
        <f t="shared" ref="AA418:AV418" si="661">SUM(AA402:AA417)</f>
        <v>0</v>
      </c>
      <c r="AB418" s="221">
        <f t="shared" si="661"/>
        <v>0</v>
      </c>
      <c r="AC418" s="219">
        <f t="shared" si="661"/>
        <v>0</v>
      </c>
      <c r="AD418" s="461" t="str">
        <f t="shared" si="630"/>
        <v/>
      </c>
      <c r="AE418" s="220">
        <f t="shared" si="661"/>
        <v>0</v>
      </c>
      <c r="AF418" s="221">
        <f t="shared" si="661"/>
        <v>0</v>
      </c>
      <c r="AG418" s="219">
        <f t="shared" si="661"/>
        <v>0</v>
      </c>
      <c r="AH418" s="461" t="str">
        <f t="shared" si="631"/>
        <v/>
      </c>
      <c r="AI418" s="220">
        <f t="shared" si="661"/>
        <v>0</v>
      </c>
      <c r="AJ418" s="221">
        <f t="shared" si="661"/>
        <v>0</v>
      </c>
      <c r="AK418" s="219">
        <f t="shared" si="661"/>
        <v>0</v>
      </c>
      <c r="AL418" s="461" t="str">
        <f t="shared" si="632"/>
        <v/>
      </c>
      <c r="AM418" s="220">
        <f t="shared" si="661"/>
        <v>0</v>
      </c>
      <c r="AN418" s="221">
        <f t="shared" si="661"/>
        <v>0</v>
      </c>
      <c r="AO418" s="219">
        <f t="shared" si="661"/>
        <v>0</v>
      </c>
      <c r="AP418" s="461" t="str">
        <f t="shared" si="633"/>
        <v/>
      </c>
      <c r="AQ418" s="220">
        <f t="shared" si="661"/>
        <v>0</v>
      </c>
      <c r="AR418" s="221">
        <f t="shared" si="661"/>
        <v>0</v>
      </c>
      <c r="AS418" s="219">
        <f t="shared" si="661"/>
        <v>0</v>
      </c>
      <c r="AT418" s="220">
        <f t="shared" si="661"/>
        <v>0</v>
      </c>
      <c r="AU418" s="221">
        <f t="shared" si="661"/>
        <v>0</v>
      </c>
      <c r="AV418" s="219">
        <f t="shared" si="661"/>
        <v>0</v>
      </c>
      <c r="AW418" s="461" t="str">
        <f t="shared" si="634"/>
        <v/>
      </c>
      <c r="AY418" s="220">
        <f t="shared" ref="AY418:BA418" si="662">SUM(AY402:AY417)</f>
        <v>0</v>
      </c>
      <c r="AZ418" s="221">
        <f t="shared" si="662"/>
        <v>0</v>
      </c>
      <c r="BA418" s="219">
        <f t="shared" si="662"/>
        <v>0</v>
      </c>
    </row>
    <row r="419" spans="1:53" ht="26.25" customHeight="1" outlineLevel="1" x14ac:dyDescent="0.3">
      <c r="A419" s="328"/>
      <c r="B419" s="263">
        <v>5</v>
      </c>
      <c r="C419" s="263"/>
      <c r="D419" s="264"/>
      <c r="E419" s="265" t="s">
        <v>436</v>
      </c>
      <c r="F419" s="266" t="s">
        <v>480</v>
      </c>
      <c r="G419" s="267"/>
      <c r="H419" s="526"/>
      <c r="I419" s="268"/>
      <c r="J419" s="269"/>
      <c r="K419" s="270"/>
      <c r="L419" s="271"/>
      <c r="M419" s="271"/>
      <c r="N419" s="271"/>
      <c r="O419" s="271"/>
      <c r="P419" s="271"/>
      <c r="Q419" s="271"/>
      <c r="R419" s="271"/>
      <c r="S419" s="271"/>
      <c r="T419" s="271"/>
      <c r="U419" s="271"/>
      <c r="V419" s="271"/>
      <c r="W419" s="271"/>
      <c r="X419" s="271"/>
      <c r="Y419" s="271"/>
      <c r="Z419" s="461" t="str">
        <f t="shared" si="629"/>
        <v/>
      </c>
      <c r="AA419" s="268"/>
      <c r="AB419" s="268"/>
      <c r="AC419" s="268"/>
      <c r="AD419" s="461" t="str">
        <f t="shared" si="630"/>
        <v/>
      </c>
      <c r="AE419" s="268"/>
      <c r="AF419" s="268"/>
      <c r="AG419" s="268"/>
      <c r="AH419" s="461" t="str">
        <f t="shared" si="631"/>
        <v/>
      </c>
      <c r="AI419" s="268"/>
      <c r="AJ419" s="268"/>
      <c r="AK419" s="268"/>
      <c r="AL419" s="461" t="str">
        <f t="shared" si="632"/>
        <v/>
      </c>
      <c r="AM419" s="268"/>
      <c r="AN419" s="268"/>
      <c r="AO419" s="268"/>
      <c r="AP419" s="461" t="str">
        <f t="shared" si="633"/>
        <v/>
      </c>
      <c r="AQ419" s="268"/>
      <c r="AR419" s="268"/>
      <c r="AS419" s="268"/>
      <c r="AT419" s="268"/>
      <c r="AU419" s="268"/>
      <c r="AV419" s="268"/>
      <c r="AW419" s="461" t="str">
        <f t="shared" si="634"/>
        <v/>
      </c>
      <c r="AY419" s="268"/>
      <c r="AZ419" s="268"/>
      <c r="BA419" s="268"/>
    </row>
    <row r="420" spans="1:53" ht="13" outlineLevel="2" x14ac:dyDescent="0.3">
      <c r="A420" s="209" t="s">
        <v>289</v>
      </c>
      <c r="B420" s="207">
        <v>5</v>
      </c>
      <c r="C420" s="207"/>
      <c r="D420" s="208"/>
      <c r="E420" s="210"/>
      <c r="F420" s="766" t="s">
        <v>438</v>
      </c>
      <c r="G420" s="236"/>
      <c r="H420" s="527"/>
      <c r="I420" s="237"/>
      <c r="J420" s="238"/>
      <c r="K420" s="239"/>
      <c r="L420" s="211">
        <f>J420*K420</f>
        <v>0</v>
      </c>
      <c r="M420" s="238"/>
      <c r="N420" s="239"/>
      <c r="O420" s="422">
        <f>M420*N420</f>
        <v>0</v>
      </c>
      <c r="P420" s="238"/>
      <c r="Q420" s="239"/>
      <c r="R420" s="422">
        <f>P420*Q420</f>
        <v>0</v>
      </c>
      <c r="S420" s="238"/>
      <c r="T420" s="239"/>
      <c r="U420" s="422">
        <f>S420*T420</f>
        <v>0</v>
      </c>
      <c r="V420" s="238"/>
      <c r="W420" s="239"/>
      <c r="X420" s="422">
        <f>V420*W420</f>
        <v>0</v>
      </c>
      <c r="Y420" s="211">
        <f>L420+O420+R420+U420+X420</f>
        <v>0</v>
      </c>
      <c r="Z420" s="461" t="str">
        <f t="shared" si="629"/>
        <v/>
      </c>
      <c r="AA420" s="238"/>
      <c r="AB420" s="239"/>
      <c r="AC420" s="211">
        <f>AA420*AB420</f>
        <v>0</v>
      </c>
      <c r="AD420" s="461" t="str">
        <f t="shared" si="630"/>
        <v/>
      </c>
      <c r="AE420" s="238"/>
      <c r="AF420" s="239"/>
      <c r="AG420" s="211">
        <f t="shared" ref="AG420:AG435" si="663">AE420*AF420</f>
        <v>0</v>
      </c>
      <c r="AH420" s="461" t="str">
        <f t="shared" si="631"/>
        <v/>
      </c>
      <c r="AI420" s="238"/>
      <c r="AJ420" s="239"/>
      <c r="AK420" s="211">
        <f>AI420*AJ420</f>
        <v>0</v>
      </c>
      <c r="AL420" s="461" t="str">
        <f t="shared" si="632"/>
        <v/>
      </c>
      <c r="AM420" s="238"/>
      <c r="AN420" s="239"/>
      <c r="AO420" s="211">
        <f>AM420*AN420</f>
        <v>0</v>
      </c>
      <c r="AP420" s="461" t="str">
        <f t="shared" si="633"/>
        <v/>
      </c>
      <c r="AQ420" s="238"/>
      <c r="AR420" s="239"/>
      <c r="AS420" s="211">
        <f>AQ420*AR420</f>
        <v>0</v>
      </c>
      <c r="AT420" s="240">
        <f t="shared" ref="AT420:AT435" si="664">AE420+AM420+AQ420</f>
        <v>0</v>
      </c>
      <c r="AU420" s="241">
        <f t="shared" ref="AU420:AU435" si="665">AF420+AN420+AR420</f>
        <v>0</v>
      </c>
      <c r="AV420" s="211">
        <f t="shared" ref="AV420:AV421" si="666">AG420+AO420+AS420</f>
        <v>0</v>
      </c>
      <c r="AW420" s="461" t="str">
        <f t="shared" si="634"/>
        <v/>
      </c>
      <c r="AY420" s="238"/>
      <c r="AZ420" s="239"/>
      <c r="BA420" s="211">
        <f>AY420*AZ420</f>
        <v>0</v>
      </c>
    </row>
    <row r="421" spans="1:53" ht="13" outlineLevel="2" x14ac:dyDescent="0.3">
      <c r="A421" s="209" t="s">
        <v>284</v>
      </c>
      <c r="B421" s="207">
        <v>5</v>
      </c>
      <c r="C421" s="207"/>
      <c r="D421" s="208"/>
      <c r="E421" s="210"/>
      <c r="F421" s="766" t="s">
        <v>439</v>
      </c>
      <c r="G421" s="235"/>
      <c r="H421" s="528"/>
      <c r="I421" s="237"/>
      <c r="J421" s="238"/>
      <c r="K421" s="239"/>
      <c r="L421" s="211">
        <f t="shared" ref="L421:L435" si="667">J421*K421</f>
        <v>0</v>
      </c>
      <c r="M421" s="238"/>
      <c r="N421" s="239"/>
      <c r="O421" s="422">
        <f t="shared" ref="O421:O435" si="668">M421*N421</f>
        <v>0</v>
      </c>
      <c r="P421" s="238"/>
      <c r="Q421" s="239"/>
      <c r="R421" s="422">
        <f t="shared" ref="R421:R435" si="669">P421*Q421</f>
        <v>0</v>
      </c>
      <c r="S421" s="238"/>
      <c r="T421" s="239"/>
      <c r="U421" s="422">
        <f t="shared" ref="U421:U435" si="670">S421*T421</f>
        <v>0</v>
      </c>
      <c r="V421" s="238"/>
      <c r="W421" s="239"/>
      <c r="X421" s="422">
        <f t="shared" ref="X421:X435" si="671">V421*W421</f>
        <v>0</v>
      </c>
      <c r="Y421" s="211">
        <f t="shared" ref="Y421:Y435" si="672">L421+O421+R421+U421+X421</f>
        <v>0</v>
      </c>
      <c r="Z421" s="461" t="str">
        <f t="shared" si="629"/>
        <v/>
      </c>
      <c r="AA421" s="238"/>
      <c r="AB421" s="239"/>
      <c r="AC421" s="211">
        <f t="shared" ref="AC421" si="673">AA421*AB421</f>
        <v>0</v>
      </c>
      <c r="AD421" s="461" t="str">
        <f t="shared" si="630"/>
        <v/>
      </c>
      <c r="AE421" s="238"/>
      <c r="AF421" s="239"/>
      <c r="AG421" s="211">
        <f t="shared" si="663"/>
        <v>0</v>
      </c>
      <c r="AH421" s="461" t="str">
        <f t="shared" si="631"/>
        <v/>
      </c>
      <c r="AI421" s="238"/>
      <c r="AJ421" s="239"/>
      <c r="AK421" s="211">
        <f t="shared" ref="AK421" si="674">AI421*AJ421</f>
        <v>0</v>
      </c>
      <c r="AL421" s="461" t="str">
        <f t="shared" si="632"/>
        <v/>
      </c>
      <c r="AM421" s="238"/>
      <c r="AN421" s="239"/>
      <c r="AO421" s="211">
        <f t="shared" ref="AO421" si="675">AM421*AN421</f>
        <v>0</v>
      </c>
      <c r="AP421" s="461" t="str">
        <f t="shared" si="633"/>
        <v/>
      </c>
      <c r="AQ421" s="238"/>
      <c r="AR421" s="239"/>
      <c r="AS421" s="211">
        <f t="shared" ref="AS421" si="676">AQ421*AR421</f>
        <v>0</v>
      </c>
      <c r="AT421" s="240">
        <f t="shared" si="664"/>
        <v>0</v>
      </c>
      <c r="AU421" s="241">
        <f t="shared" si="665"/>
        <v>0</v>
      </c>
      <c r="AV421" s="211">
        <f t="shared" si="666"/>
        <v>0</v>
      </c>
      <c r="AW421" s="461" t="str">
        <f t="shared" si="634"/>
        <v/>
      </c>
      <c r="AY421" s="238"/>
      <c r="AZ421" s="239"/>
      <c r="BA421" s="211">
        <f t="shared" ref="BA421:BA435" si="677">AY421*AZ421</f>
        <v>0</v>
      </c>
    </row>
    <row r="422" spans="1:53" ht="12.75" customHeight="1" outlineLevel="2" x14ac:dyDescent="0.3">
      <c r="A422" s="209" t="s">
        <v>284</v>
      </c>
      <c r="B422" s="207">
        <v>5</v>
      </c>
      <c r="C422" s="207"/>
      <c r="D422" s="208"/>
      <c r="E422" s="210"/>
      <c r="F422" s="766" t="s">
        <v>440</v>
      </c>
      <c r="G422" s="235"/>
      <c r="H422" s="528"/>
      <c r="I422" s="237"/>
      <c r="J422" s="238"/>
      <c r="K422" s="239"/>
      <c r="L422" s="211">
        <f t="shared" si="667"/>
        <v>0</v>
      </c>
      <c r="M422" s="238"/>
      <c r="N422" s="239"/>
      <c r="O422" s="422">
        <f t="shared" si="668"/>
        <v>0</v>
      </c>
      <c r="P422" s="238"/>
      <c r="Q422" s="239"/>
      <c r="R422" s="422">
        <f t="shared" si="669"/>
        <v>0</v>
      </c>
      <c r="S422" s="238"/>
      <c r="T422" s="239"/>
      <c r="U422" s="422">
        <f t="shared" si="670"/>
        <v>0</v>
      </c>
      <c r="V422" s="238"/>
      <c r="W422" s="239"/>
      <c r="X422" s="422">
        <f t="shared" si="671"/>
        <v>0</v>
      </c>
      <c r="Y422" s="211">
        <f t="shared" si="672"/>
        <v>0</v>
      </c>
      <c r="Z422" s="461" t="str">
        <f t="shared" si="629"/>
        <v/>
      </c>
      <c r="AA422" s="238"/>
      <c r="AB422" s="239"/>
      <c r="AC422" s="211">
        <f t="shared" ref="AC422" si="678">AA422*AB422</f>
        <v>0</v>
      </c>
      <c r="AD422" s="461" t="str">
        <f t="shared" si="630"/>
        <v/>
      </c>
      <c r="AE422" s="238"/>
      <c r="AF422" s="239"/>
      <c r="AG422" s="211">
        <f t="shared" si="663"/>
        <v>0</v>
      </c>
      <c r="AH422" s="461" t="str">
        <f t="shared" si="631"/>
        <v/>
      </c>
      <c r="AI422" s="238"/>
      <c r="AJ422" s="239"/>
      <c r="AK422" s="211">
        <f t="shared" ref="AK422" si="679">AI422*AJ422</f>
        <v>0</v>
      </c>
      <c r="AL422" s="461" t="str">
        <f t="shared" si="632"/>
        <v/>
      </c>
      <c r="AM422" s="238"/>
      <c r="AN422" s="239"/>
      <c r="AO422" s="211">
        <f t="shared" ref="AO422" si="680">AM422*AN422</f>
        <v>0</v>
      </c>
      <c r="AP422" s="461" t="str">
        <f t="shared" si="633"/>
        <v/>
      </c>
      <c r="AQ422" s="238"/>
      <c r="AR422" s="239"/>
      <c r="AS422" s="211">
        <f t="shared" ref="AS422" si="681">AQ422*AR422</f>
        <v>0</v>
      </c>
      <c r="AT422" s="240">
        <f t="shared" si="664"/>
        <v>0</v>
      </c>
      <c r="AU422" s="241">
        <f t="shared" si="665"/>
        <v>0</v>
      </c>
      <c r="AV422" s="211">
        <f t="shared" ref="AV422" si="682">AG422+AO422+AS422</f>
        <v>0</v>
      </c>
      <c r="AW422" s="461" t="str">
        <f t="shared" si="634"/>
        <v/>
      </c>
      <c r="AY422" s="238"/>
      <c r="AZ422" s="239"/>
      <c r="BA422" s="211">
        <f t="shared" si="677"/>
        <v>0</v>
      </c>
    </row>
    <row r="423" spans="1:53" ht="13" outlineLevel="2" x14ac:dyDescent="0.3">
      <c r="A423" s="209" t="s">
        <v>284</v>
      </c>
      <c r="B423" s="207">
        <v>5</v>
      </c>
      <c r="C423" s="207"/>
      <c r="D423" s="208"/>
      <c r="E423" s="210"/>
      <c r="F423" s="766" t="s">
        <v>441</v>
      </c>
      <c r="G423" s="235"/>
      <c r="H423" s="528"/>
      <c r="I423" s="237"/>
      <c r="J423" s="238"/>
      <c r="K423" s="239"/>
      <c r="L423" s="211">
        <f t="shared" si="667"/>
        <v>0</v>
      </c>
      <c r="M423" s="238"/>
      <c r="N423" s="239"/>
      <c r="O423" s="422">
        <f t="shared" si="668"/>
        <v>0</v>
      </c>
      <c r="P423" s="238"/>
      <c r="Q423" s="239"/>
      <c r="R423" s="422">
        <f t="shared" si="669"/>
        <v>0</v>
      </c>
      <c r="S423" s="238"/>
      <c r="T423" s="239"/>
      <c r="U423" s="422">
        <f t="shared" si="670"/>
        <v>0</v>
      </c>
      <c r="V423" s="238"/>
      <c r="W423" s="239"/>
      <c r="X423" s="422">
        <f t="shared" si="671"/>
        <v>0</v>
      </c>
      <c r="Y423" s="211">
        <f t="shared" si="672"/>
        <v>0</v>
      </c>
      <c r="Z423" s="461" t="str">
        <f t="shared" si="629"/>
        <v/>
      </c>
      <c r="AA423" s="238"/>
      <c r="AB423" s="239"/>
      <c r="AC423" s="211">
        <f t="shared" ref="AC423:AC435" si="683">AA423*AB423</f>
        <v>0</v>
      </c>
      <c r="AD423" s="461" t="str">
        <f t="shared" si="630"/>
        <v/>
      </c>
      <c r="AE423" s="238"/>
      <c r="AF423" s="239"/>
      <c r="AG423" s="211">
        <f t="shared" si="663"/>
        <v>0</v>
      </c>
      <c r="AH423" s="461" t="str">
        <f t="shared" si="631"/>
        <v/>
      </c>
      <c r="AI423" s="238"/>
      <c r="AJ423" s="239"/>
      <c r="AK423" s="211">
        <f t="shared" ref="AK423:AK435" si="684">AI423*AJ423</f>
        <v>0</v>
      </c>
      <c r="AL423" s="461" t="str">
        <f t="shared" si="632"/>
        <v/>
      </c>
      <c r="AM423" s="238"/>
      <c r="AN423" s="239"/>
      <c r="AO423" s="211">
        <f t="shared" ref="AO423:AO435" si="685">AM423*AN423</f>
        <v>0</v>
      </c>
      <c r="AP423" s="461" t="str">
        <f t="shared" si="633"/>
        <v/>
      </c>
      <c r="AQ423" s="238"/>
      <c r="AR423" s="239"/>
      <c r="AS423" s="211">
        <f t="shared" ref="AS423:AS435" si="686">AQ423*AR423</f>
        <v>0</v>
      </c>
      <c r="AT423" s="240">
        <f t="shared" si="664"/>
        <v>0</v>
      </c>
      <c r="AU423" s="241">
        <f t="shared" si="665"/>
        <v>0</v>
      </c>
      <c r="AV423" s="211">
        <f t="shared" ref="AV423:AV435" si="687">AG423+AO423+AS423</f>
        <v>0</v>
      </c>
      <c r="AW423" s="461" t="str">
        <f t="shared" si="634"/>
        <v/>
      </c>
      <c r="AY423" s="238"/>
      <c r="AZ423" s="239"/>
      <c r="BA423" s="211">
        <f t="shared" si="677"/>
        <v>0</v>
      </c>
    </row>
    <row r="424" spans="1:53" ht="13" outlineLevel="2" x14ac:dyDescent="0.3">
      <c r="A424" s="209" t="s">
        <v>284</v>
      </c>
      <c r="B424" s="207">
        <v>5</v>
      </c>
      <c r="C424" s="207"/>
      <c r="D424" s="208"/>
      <c r="E424" s="210"/>
      <c r="F424" s="766" t="s">
        <v>442</v>
      </c>
      <c r="G424" s="235"/>
      <c r="H424" s="528"/>
      <c r="I424" s="237"/>
      <c r="J424" s="238"/>
      <c r="K424" s="239"/>
      <c r="L424" s="211">
        <f t="shared" si="667"/>
        <v>0</v>
      </c>
      <c r="M424" s="238"/>
      <c r="N424" s="239"/>
      <c r="O424" s="422">
        <f t="shared" si="668"/>
        <v>0</v>
      </c>
      <c r="P424" s="238"/>
      <c r="Q424" s="239"/>
      <c r="R424" s="422">
        <f t="shared" si="669"/>
        <v>0</v>
      </c>
      <c r="S424" s="238"/>
      <c r="T424" s="239"/>
      <c r="U424" s="422">
        <f t="shared" si="670"/>
        <v>0</v>
      </c>
      <c r="V424" s="238"/>
      <c r="W424" s="239"/>
      <c r="X424" s="422">
        <f t="shared" si="671"/>
        <v>0</v>
      </c>
      <c r="Y424" s="211">
        <f t="shared" si="672"/>
        <v>0</v>
      </c>
      <c r="Z424" s="461" t="str">
        <f t="shared" si="629"/>
        <v/>
      </c>
      <c r="AA424" s="238"/>
      <c r="AB424" s="239"/>
      <c r="AC424" s="211">
        <f t="shared" si="683"/>
        <v>0</v>
      </c>
      <c r="AD424" s="461" t="str">
        <f t="shared" si="630"/>
        <v/>
      </c>
      <c r="AE424" s="238"/>
      <c r="AF424" s="239"/>
      <c r="AG424" s="211">
        <f t="shared" si="663"/>
        <v>0</v>
      </c>
      <c r="AH424" s="461" t="str">
        <f t="shared" si="631"/>
        <v/>
      </c>
      <c r="AI424" s="238"/>
      <c r="AJ424" s="239"/>
      <c r="AK424" s="211">
        <f t="shared" si="684"/>
        <v>0</v>
      </c>
      <c r="AL424" s="461" t="str">
        <f t="shared" si="632"/>
        <v/>
      </c>
      <c r="AM424" s="238"/>
      <c r="AN424" s="239"/>
      <c r="AO424" s="211">
        <f t="shared" si="685"/>
        <v>0</v>
      </c>
      <c r="AP424" s="461" t="str">
        <f t="shared" si="633"/>
        <v/>
      </c>
      <c r="AQ424" s="238"/>
      <c r="AR424" s="239"/>
      <c r="AS424" s="211">
        <f t="shared" si="686"/>
        <v>0</v>
      </c>
      <c r="AT424" s="240">
        <f t="shared" si="664"/>
        <v>0</v>
      </c>
      <c r="AU424" s="241">
        <f t="shared" si="665"/>
        <v>0</v>
      </c>
      <c r="AV424" s="211">
        <f t="shared" si="687"/>
        <v>0</v>
      </c>
      <c r="AW424" s="461" t="str">
        <f t="shared" si="634"/>
        <v/>
      </c>
      <c r="AY424" s="238"/>
      <c r="AZ424" s="239"/>
      <c r="BA424" s="211">
        <f t="shared" si="677"/>
        <v>0</v>
      </c>
    </row>
    <row r="425" spans="1:53" ht="13" outlineLevel="2" x14ac:dyDescent="0.3">
      <c r="A425" s="209" t="s">
        <v>289</v>
      </c>
      <c r="B425" s="207">
        <v>5</v>
      </c>
      <c r="C425" s="207"/>
      <c r="D425" s="208"/>
      <c r="E425" s="210"/>
      <c r="F425" s="766" t="s">
        <v>384</v>
      </c>
      <c r="G425" s="235"/>
      <c r="H425" s="528"/>
      <c r="I425" s="237"/>
      <c r="J425" s="238"/>
      <c r="K425" s="239"/>
      <c r="L425" s="211">
        <f t="shared" si="667"/>
        <v>0</v>
      </c>
      <c r="M425" s="238"/>
      <c r="N425" s="239"/>
      <c r="O425" s="422">
        <f t="shared" si="668"/>
        <v>0</v>
      </c>
      <c r="P425" s="238"/>
      <c r="Q425" s="239"/>
      <c r="R425" s="422">
        <f t="shared" si="669"/>
        <v>0</v>
      </c>
      <c r="S425" s="238"/>
      <c r="T425" s="239"/>
      <c r="U425" s="422">
        <f t="shared" si="670"/>
        <v>0</v>
      </c>
      <c r="V425" s="238"/>
      <c r="W425" s="239"/>
      <c r="X425" s="422">
        <f t="shared" si="671"/>
        <v>0</v>
      </c>
      <c r="Y425" s="211">
        <f t="shared" si="672"/>
        <v>0</v>
      </c>
      <c r="Z425" s="461" t="str">
        <f t="shared" si="629"/>
        <v/>
      </c>
      <c r="AA425" s="238"/>
      <c r="AB425" s="239"/>
      <c r="AC425" s="211">
        <f t="shared" si="683"/>
        <v>0</v>
      </c>
      <c r="AD425" s="461" t="str">
        <f t="shared" si="630"/>
        <v/>
      </c>
      <c r="AE425" s="238"/>
      <c r="AF425" s="239"/>
      <c r="AG425" s="211">
        <f t="shared" si="663"/>
        <v>0</v>
      </c>
      <c r="AH425" s="461" t="str">
        <f t="shared" si="631"/>
        <v/>
      </c>
      <c r="AI425" s="238"/>
      <c r="AJ425" s="239"/>
      <c r="AK425" s="211">
        <f t="shared" si="684"/>
        <v>0</v>
      </c>
      <c r="AL425" s="461" t="str">
        <f t="shared" si="632"/>
        <v/>
      </c>
      <c r="AM425" s="238"/>
      <c r="AN425" s="239"/>
      <c r="AO425" s="211">
        <f t="shared" si="685"/>
        <v>0</v>
      </c>
      <c r="AP425" s="461" t="str">
        <f t="shared" si="633"/>
        <v/>
      </c>
      <c r="AQ425" s="238"/>
      <c r="AR425" s="239"/>
      <c r="AS425" s="211">
        <f t="shared" si="686"/>
        <v>0</v>
      </c>
      <c r="AT425" s="240">
        <f t="shared" si="664"/>
        <v>0</v>
      </c>
      <c r="AU425" s="241">
        <f t="shared" si="665"/>
        <v>0</v>
      </c>
      <c r="AV425" s="211">
        <f t="shared" si="687"/>
        <v>0</v>
      </c>
      <c r="AW425" s="461" t="str">
        <f t="shared" si="634"/>
        <v/>
      </c>
      <c r="AY425" s="238"/>
      <c r="AZ425" s="239"/>
      <c r="BA425" s="211">
        <f t="shared" si="677"/>
        <v>0</v>
      </c>
    </row>
    <row r="426" spans="1:53" ht="13" outlineLevel="2" x14ac:dyDescent="0.3">
      <c r="A426" s="209" t="s">
        <v>289</v>
      </c>
      <c r="B426" s="207">
        <v>5</v>
      </c>
      <c r="C426" s="207"/>
      <c r="D426" s="208"/>
      <c r="E426" s="210"/>
      <c r="F426" s="766" t="s">
        <v>443</v>
      </c>
      <c r="G426" s="235"/>
      <c r="H426" s="528"/>
      <c r="I426" s="327"/>
      <c r="J426" s="238"/>
      <c r="K426" s="239"/>
      <c r="L426" s="211">
        <f t="shared" si="667"/>
        <v>0</v>
      </c>
      <c r="M426" s="238"/>
      <c r="N426" s="239"/>
      <c r="O426" s="422">
        <f t="shared" si="668"/>
        <v>0</v>
      </c>
      <c r="P426" s="238"/>
      <c r="Q426" s="239"/>
      <c r="R426" s="422">
        <f t="shared" si="669"/>
        <v>0</v>
      </c>
      <c r="S426" s="238"/>
      <c r="T426" s="239"/>
      <c r="U426" s="422">
        <f t="shared" si="670"/>
        <v>0</v>
      </c>
      <c r="V426" s="238"/>
      <c r="W426" s="239"/>
      <c r="X426" s="422">
        <f t="shared" si="671"/>
        <v>0</v>
      </c>
      <c r="Y426" s="211">
        <f t="shared" si="672"/>
        <v>0</v>
      </c>
      <c r="Z426" s="461" t="str">
        <f t="shared" si="629"/>
        <v/>
      </c>
      <c r="AA426" s="238"/>
      <c r="AB426" s="239"/>
      <c r="AC426" s="211">
        <f t="shared" si="683"/>
        <v>0</v>
      </c>
      <c r="AD426" s="461" t="str">
        <f t="shared" si="630"/>
        <v/>
      </c>
      <c r="AE426" s="238"/>
      <c r="AF426" s="239"/>
      <c r="AG426" s="211">
        <f t="shared" si="663"/>
        <v>0</v>
      </c>
      <c r="AH426" s="461" t="str">
        <f t="shared" si="631"/>
        <v/>
      </c>
      <c r="AI426" s="238"/>
      <c r="AJ426" s="239"/>
      <c r="AK426" s="211">
        <f t="shared" si="684"/>
        <v>0</v>
      </c>
      <c r="AL426" s="461" t="str">
        <f t="shared" si="632"/>
        <v/>
      </c>
      <c r="AM426" s="238"/>
      <c r="AN426" s="239"/>
      <c r="AO426" s="211">
        <f t="shared" si="685"/>
        <v>0</v>
      </c>
      <c r="AP426" s="461" t="str">
        <f t="shared" si="633"/>
        <v/>
      </c>
      <c r="AQ426" s="238"/>
      <c r="AR426" s="239"/>
      <c r="AS426" s="211">
        <f t="shared" si="686"/>
        <v>0</v>
      </c>
      <c r="AT426" s="240">
        <f t="shared" si="664"/>
        <v>0</v>
      </c>
      <c r="AU426" s="241">
        <f t="shared" si="665"/>
        <v>0</v>
      </c>
      <c r="AV426" s="211">
        <f t="shared" si="687"/>
        <v>0</v>
      </c>
      <c r="AW426" s="461" t="str">
        <f t="shared" si="634"/>
        <v/>
      </c>
      <c r="AY426" s="238"/>
      <c r="AZ426" s="239"/>
      <c r="BA426" s="211">
        <f t="shared" si="677"/>
        <v>0</v>
      </c>
    </row>
    <row r="427" spans="1:53" ht="13" outlineLevel="2" x14ac:dyDescent="0.3">
      <c r="A427" s="209" t="s">
        <v>289</v>
      </c>
      <c r="B427" s="207">
        <v>5</v>
      </c>
      <c r="C427" s="207"/>
      <c r="D427" s="208"/>
      <c r="E427" s="210"/>
      <c r="F427" s="766" t="s">
        <v>444</v>
      </c>
      <c r="G427" s="235"/>
      <c r="H427" s="528"/>
      <c r="I427" s="237"/>
      <c r="J427" s="238"/>
      <c r="K427" s="239"/>
      <c r="L427" s="211">
        <f t="shared" si="667"/>
        <v>0</v>
      </c>
      <c r="M427" s="238"/>
      <c r="N427" s="239"/>
      <c r="O427" s="422">
        <f t="shared" si="668"/>
        <v>0</v>
      </c>
      <c r="P427" s="238"/>
      <c r="Q427" s="239"/>
      <c r="R427" s="422">
        <f t="shared" si="669"/>
        <v>0</v>
      </c>
      <c r="S427" s="238"/>
      <c r="T427" s="239"/>
      <c r="U427" s="422">
        <f t="shared" si="670"/>
        <v>0</v>
      </c>
      <c r="V427" s="238"/>
      <c r="W427" s="239"/>
      <c r="X427" s="422">
        <f t="shared" si="671"/>
        <v>0</v>
      </c>
      <c r="Y427" s="211">
        <f t="shared" si="672"/>
        <v>0</v>
      </c>
      <c r="Z427" s="461" t="str">
        <f t="shared" si="629"/>
        <v/>
      </c>
      <c r="AA427" s="238"/>
      <c r="AB427" s="239"/>
      <c r="AC427" s="211">
        <f t="shared" si="683"/>
        <v>0</v>
      </c>
      <c r="AD427" s="461" t="str">
        <f t="shared" si="630"/>
        <v/>
      </c>
      <c r="AE427" s="238"/>
      <c r="AF427" s="239"/>
      <c r="AG427" s="211">
        <f t="shared" si="663"/>
        <v>0</v>
      </c>
      <c r="AH427" s="461" t="str">
        <f t="shared" si="631"/>
        <v/>
      </c>
      <c r="AI427" s="238"/>
      <c r="AJ427" s="239"/>
      <c r="AK427" s="211">
        <f t="shared" si="684"/>
        <v>0</v>
      </c>
      <c r="AL427" s="461" t="str">
        <f t="shared" si="632"/>
        <v/>
      </c>
      <c r="AM427" s="238"/>
      <c r="AN427" s="239"/>
      <c r="AO427" s="211">
        <f t="shared" si="685"/>
        <v>0</v>
      </c>
      <c r="AP427" s="461" t="str">
        <f t="shared" si="633"/>
        <v/>
      </c>
      <c r="AQ427" s="238"/>
      <c r="AR427" s="239"/>
      <c r="AS427" s="211">
        <f t="shared" si="686"/>
        <v>0</v>
      </c>
      <c r="AT427" s="240">
        <f t="shared" si="664"/>
        <v>0</v>
      </c>
      <c r="AU427" s="241">
        <f t="shared" si="665"/>
        <v>0</v>
      </c>
      <c r="AV427" s="211">
        <f t="shared" si="687"/>
        <v>0</v>
      </c>
      <c r="AW427" s="461" t="str">
        <f t="shared" si="634"/>
        <v/>
      </c>
      <c r="AY427" s="238"/>
      <c r="AZ427" s="239"/>
      <c r="BA427" s="211">
        <f t="shared" si="677"/>
        <v>0</v>
      </c>
    </row>
    <row r="428" spans="1:53" ht="13" outlineLevel="2" x14ac:dyDescent="0.3">
      <c r="A428" s="209" t="s">
        <v>289</v>
      </c>
      <c r="B428" s="207">
        <v>5</v>
      </c>
      <c r="C428" s="207"/>
      <c r="D428" s="208"/>
      <c r="E428" s="210"/>
      <c r="F428" s="235" t="s">
        <v>445</v>
      </c>
      <c r="G428" s="235"/>
      <c r="H428" s="528"/>
      <c r="I428" s="237"/>
      <c r="J428" s="238"/>
      <c r="K428" s="239"/>
      <c r="L428" s="211">
        <f t="shared" si="667"/>
        <v>0</v>
      </c>
      <c r="M428" s="238"/>
      <c r="N428" s="239"/>
      <c r="O428" s="422">
        <f t="shared" si="668"/>
        <v>0</v>
      </c>
      <c r="P428" s="238"/>
      <c r="Q428" s="239"/>
      <c r="R428" s="422">
        <f t="shared" si="669"/>
        <v>0</v>
      </c>
      <c r="S428" s="238"/>
      <c r="T428" s="239"/>
      <c r="U428" s="422">
        <f t="shared" si="670"/>
        <v>0</v>
      </c>
      <c r="V428" s="238"/>
      <c r="W428" s="239"/>
      <c r="X428" s="422">
        <f t="shared" si="671"/>
        <v>0</v>
      </c>
      <c r="Y428" s="211">
        <f t="shared" si="672"/>
        <v>0</v>
      </c>
      <c r="Z428" s="461" t="str">
        <f t="shared" si="629"/>
        <v/>
      </c>
      <c r="AA428" s="238"/>
      <c r="AB428" s="239"/>
      <c r="AC428" s="211">
        <f t="shared" si="683"/>
        <v>0</v>
      </c>
      <c r="AD428" s="461" t="str">
        <f t="shared" si="630"/>
        <v/>
      </c>
      <c r="AE428" s="238"/>
      <c r="AF428" s="239"/>
      <c r="AG428" s="211">
        <f t="shared" si="663"/>
        <v>0</v>
      </c>
      <c r="AH428" s="461" t="str">
        <f t="shared" si="631"/>
        <v/>
      </c>
      <c r="AI428" s="238"/>
      <c r="AJ428" s="239"/>
      <c r="AK428" s="211">
        <f t="shared" si="684"/>
        <v>0</v>
      </c>
      <c r="AL428" s="461" t="str">
        <f t="shared" si="632"/>
        <v/>
      </c>
      <c r="AM428" s="238"/>
      <c r="AN428" s="239"/>
      <c r="AO428" s="211">
        <f t="shared" si="685"/>
        <v>0</v>
      </c>
      <c r="AP428" s="461" t="str">
        <f t="shared" si="633"/>
        <v/>
      </c>
      <c r="AQ428" s="238"/>
      <c r="AR428" s="239"/>
      <c r="AS428" s="211">
        <f t="shared" si="686"/>
        <v>0</v>
      </c>
      <c r="AT428" s="240">
        <f t="shared" si="664"/>
        <v>0</v>
      </c>
      <c r="AU428" s="241">
        <f t="shared" si="665"/>
        <v>0</v>
      </c>
      <c r="AV428" s="211">
        <f t="shared" si="687"/>
        <v>0</v>
      </c>
      <c r="AW428" s="461" t="str">
        <f t="shared" si="634"/>
        <v/>
      </c>
      <c r="AY428" s="238"/>
      <c r="AZ428" s="239"/>
      <c r="BA428" s="211">
        <f t="shared" si="677"/>
        <v>0</v>
      </c>
    </row>
    <row r="429" spans="1:53" ht="13" outlineLevel="2" x14ac:dyDescent="0.3">
      <c r="A429" s="209" t="s">
        <v>289</v>
      </c>
      <c r="B429" s="207">
        <v>5</v>
      </c>
      <c r="C429" s="207"/>
      <c r="D429" s="208"/>
      <c r="E429" s="210"/>
      <c r="F429" s="235" t="s">
        <v>445</v>
      </c>
      <c r="G429" s="235"/>
      <c r="H429" s="528"/>
      <c r="I429" s="237"/>
      <c r="J429" s="238"/>
      <c r="K429" s="239"/>
      <c r="L429" s="211">
        <f t="shared" si="667"/>
        <v>0</v>
      </c>
      <c r="M429" s="238"/>
      <c r="N429" s="239"/>
      <c r="O429" s="422">
        <f t="shared" si="668"/>
        <v>0</v>
      </c>
      <c r="P429" s="238"/>
      <c r="Q429" s="239"/>
      <c r="R429" s="422">
        <f t="shared" si="669"/>
        <v>0</v>
      </c>
      <c r="S429" s="238"/>
      <c r="T429" s="239"/>
      <c r="U429" s="422">
        <f t="shared" si="670"/>
        <v>0</v>
      </c>
      <c r="V429" s="238"/>
      <c r="W429" s="239"/>
      <c r="X429" s="422">
        <f t="shared" si="671"/>
        <v>0</v>
      </c>
      <c r="Y429" s="211">
        <f t="shared" si="672"/>
        <v>0</v>
      </c>
      <c r="Z429" s="461" t="str">
        <f t="shared" si="629"/>
        <v/>
      </c>
      <c r="AA429" s="238"/>
      <c r="AB429" s="239"/>
      <c r="AC429" s="211">
        <f t="shared" si="683"/>
        <v>0</v>
      </c>
      <c r="AD429" s="461" t="str">
        <f t="shared" si="630"/>
        <v/>
      </c>
      <c r="AE429" s="238"/>
      <c r="AF429" s="239"/>
      <c r="AG429" s="211">
        <f t="shared" si="663"/>
        <v>0</v>
      </c>
      <c r="AH429" s="461" t="str">
        <f t="shared" si="631"/>
        <v/>
      </c>
      <c r="AI429" s="238"/>
      <c r="AJ429" s="239"/>
      <c r="AK429" s="211">
        <f t="shared" si="684"/>
        <v>0</v>
      </c>
      <c r="AL429" s="461" t="str">
        <f t="shared" si="632"/>
        <v/>
      </c>
      <c r="AM429" s="238"/>
      <c r="AN429" s="239"/>
      <c r="AO429" s="211">
        <f t="shared" si="685"/>
        <v>0</v>
      </c>
      <c r="AP429" s="461" t="str">
        <f t="shared" si="633"/>
        <v/>
      </c>
      <c r="AQ429" s="238"/>
      <c r="AR429" s="239"/>
      <c r="AS429" s="211">
        <f t="shared" si="686"/>
        <v>0</v>
      </c>
      <c r="AT429" s="240">
        <f t="shared" si="664"/>
        <v>0</v>
      </c>
      <c r="AU429" s="241">
        <f t="shared" si="665"/>
        <v>0</v>
      </c>
      <c r="AV429" s="211">
        <f t="shared" si="687"/>
        <v>0</v>
      </c>
      <c r="AW429" s="461" t="str">
        <f t="shared" si="634"/>
        <v/>
      </c>
      <c r="AY429" s="238"/>
      <c r="AZ429" s="239"/>
      <c r="BA429" s="211">
        <f t="shared" si="677"/>
        <v>0</v>
      </c>
    </row>
    <row r="430" spans="1:53" ht="13" outlineLevel="2" x14ac:dyDescent="0.3">
      <c r="A430" s="209" t="s">
        <v>289</v>
      </c>
      <c r="B430" s="207">
        <v>5</v>
      </c>
      <c r="C430" s="207"/>
      <c r="D430" s="208"/>
      <c r="E430" s="210"/>
      <c r="F430" s="235" t="s">
        <v>445</v>
      </c>
      <c r="G430" s="235"/>
      <c r="H430" s="528"/>
      <c r="I430" s="237"/>
      <c r="J430" s="238"/>
      <c r="K430" s="239"/>
      <c r="L430" s="211">
        <f t="shared" si="667"/>
        <v>0</v>
      </c>
      <c r="M430" s="238"/>
      <c r="N430" s="239"/>
      <c r="O430" s="422">
        <f t="shared" si="668"/>
        <v>0</v>
      </c>
      <c r="P430" s="238"/>
      <c r="Q430" s="239"/>
      <c r="R430" s="422">
        <f t="shared" si="669"/>
        <v>0</v>
      </c>
      <c r="S430" s="238"/>
      <c r="T430" s="239"/>
      <c r="U430" s="422">
        <f t="shared" si="670"/>
        <v>0</v>
      </c>
      <c r="V430" s="238"/>
      <c r="W430" s="239"/>
      <c r="X430" s="422">
        <f t="shared" si="671"/>
        <v>0</v>
      </c>
      <c r="Y430" s="211">
        <f t="shared" si="672"/>
        <v>0</v>
      </c>
      <c r="Z430" s="461" t="str">
        <f t="shared" si="629"/>
        <v/>
      </c>
      <c r="AA430" s="238"/>
      <c r="AB430" s="239"/>
      <c r="AC430" s="211">
        <f t="shared" si="683"/>
        <v>0</v>
      </c>
      <c r="AD430" s="461" t="str">
        <f t="shared" si="630"/>
        <v/>
      </c>
      <c r="AE430" s="238"/>
      <c r="AF430" s="239"/>
      <c r="AG430" s="211">
        <f t="shared" si="663"/>
        <v>0</v>
      </c>
      <c r="AH430" s="461" t="str">
        <f t="shared" si="631"/>
        <v/>
      </c>
      <c r="AI430" s="238"/>
      <c r="AJ430" s="239"/>
      <c r="AK430" s="211">
        <f t="shared" si="684"/>
        <v>0</v>
      </c>
      <c r="AL430" s="461" t="str">
        <f t="shared" si="632"/>
        <v/>
      </c>
      <c r="AM430" s="238"/>
      <c r="AN430" s="239"/>
      <c r="AO430" s="211">
        <f t="shared" si="685"/>
        <v>0</v>
      </c>
      <c r="AP430" s="461" t="str">
        <f t="shared" si="633"/>
        <v/>
      </c>
      <c r="AQ430" s="238"/>
      <c r="AR430" s="239"/>
      <c r="AS430" s="211">
        <f t="shared" si="686"/>
        <v>0</v>
      </c>
      <c r="AT430" s="240">
        <f t="shared" si="664"/>
        <v>0</v>
      </c>
      <c r="AU430" s="241">
        <f t="shared" si="665"/>
        <v>0</v>
      </c>
      <c r="AV430" s="211">
        <f t="shared" si="687"/>
        <v>0</v>
      </c>
      <c r="AW430" s="461" t="str">
        <f t="shared" si="634"/>
        <v/>
      </c>
      <c r="AY430" s="238"/>
      <c r="AZ430" s="239"/>
      <c r="BA430" s="211">
        <f t="shared" si="677"/>
        <v>0</v>
      </c>
    </row>
    <row r="431" spans="1:53" ht="13" outlineLevel="2" x14ac:dyDescent="0.3">
      <c r="A431" s="209" t="s">
        <v>289</v>
      </c>
      <c r="B431" s="207">
        <v>5</v>
      </c>
      <c r="C431" s="207"/>
      <c r="D431" s="208"/>
      <c r="E431" s="210"/>
      <c r="F431" s="235" t="s">
        <v>445</v>
      </c>
      <c r="G431" s="235"/>
      <c r="H431" s="528"/>
      <c r="I431" s="237"/>
      <c r="J431" s="238"/>
      <c r="K431" s="239"/>
      <c r="L431" s="211">
        <f t="shared" si="667"/>
        <v>0</v>
      </c>
      <c r="M431" s="238"/>
      <c r="N431" s="239"/>
      <c r="O431" s="422">
        <f t="shared" si="668"/>
        <v>0</v>
      </c>
      <c r="P431" s="238"/>
      <c r="Q431" s="239"/>
      <c r="R431" s="422">
        <f t="shared" si="669"/>
        <v>0</v>
      </c>
      <c r="S431" s="238"/>
      <c r="T431" s="239"/>
      <c r="U431" s="422">
        <f t="shared" si="670"/>
        <v>0</v>
      </c>
      <c r="V431" s="238"/>
      <c r="W431" s="239"/>
      <c r="X431" s="422">
        <f t="shared" si="671"/>
        <v>0</v>
      </c>
      <c r="Y431" s="211">
        <f t="shared" si="672"/>
        <v>0</v>
      </c>
      <c r="Z431" s="461" t="str">
        <f t="shared" si="629"/>
        <v/>
      </c>
      <c r="AA431" s="238"/>
      <c r="AB431" s="239"/>
      <c r="AC431" s="211">
        <f t="shared" si="683"/>
        <v>0</v>
      </c>
      <c r="AD431" s="461" t="str">
        <f t="shared" si="630"/>
        <v/>
      </c>
      <c r="AE431" s="238"/>
      <c r="AF431" s="239"/>
      <c r="AG431" s="211">
        <f t="shared" si="663"/>
        <v>0</v>
      </c>
      <c r="AH431" s="461" t="str">
        <f t="shared" si="631"/>
        <v/>
      </c>
      <c r="AI431" s="238"/>
      <c r="AJ431" s="239"/>
      <c r="AK431" s="211">
        <f t="shared" si="684"/>
        <v>0</v>
      </c>
      <c r="AL431" s="461" t="str">
        <f t="shared" si="632"/>
        <v/>
      </c>
      <c r="AM431" s="238"/>
      <c r="AN431" s="239"/>
      <c r="AO431" s="211">
        <f t="shared" si="685"/>
        <v>0</v>
      </c>
      <c r="AP431" s="461" t="str">
        <f t="shared" si="633"/>
        <v/>
      </c>
      <c r="AQ431" s="238"/>
      <c r="AR431" s="239"/>
      <c r="AS431" s="211">
        <f t="shared" si="686"/>
        <v>0</v>
      </c>
      <c r="AT431" s="240">
        <f t="shared" si="664"/>
        <v>0</v>
      </c>
      <c r="AU431" s="241">
        <f t="shared" si="665"/>
        <v>0</v>
      </c>
      <c r="AV431" s="211">
        <f t="shared" si="687"/>
        <v>0</v>
      </c>
      <c r="AW431" s="461" t="str">
        <f t="shared" si="634"/>
        <v/>
      </c>
      <c r="AY431" s="238"/>
      <c r="AZ431" s="239"/>
      <c r="BA431" s="211">
        <f t="shared" si="677"/>
        <v>0</v>
      </c>
    </row>
    <row r="432" spans="1:53" ht="13" outlineLevel="2" x14ac:dyDescent="0.3">
      <c r="A432" s="209" t="s">
        <v>289</v>
      </c>
      <c r="B432" s="207">
        <v>5</v>
      </c>
      <c r="C432" s="207"/>
      <c r="D432" s="208"/>
      <c r="E432" s="210"/>
      <c r="F432" s="235" t="s">
        <v>445</v>
      </c>
      <c r="G432" s="235"/>
      <c r="H432" s="528"/>
      <c r="I432" s="237"/>
      <c r="J432" s="238"/>
      <c r="K432" s="239"/>
      <c r="L432" s="211">
        <f t="shared" si="667"/>
        <v>0</v>
      </c>
      <c r="M432" s="238"/>
      <c r="N432" s="239"/>
      <c r="O432" s="422">
        <f t="shared" si="668"/>
        <v>0</v>
      </c>
      <c r="P432" s="238"/>
      <c r="Q432" s="239"/>
      <c r="R432" s="422">
        <f t="shared" si="669"/>
        <v>0</v>
      </c>
      <c r="S432" s="238"/>
      <c r="T432" s="239"/>
      <c r="U432" s="422">
        <f t="shared" si="670"/>
        <v>0</v>
      </c>
      <c r="V432" s="238"/>
      <c r="W432" s="239"/>
      <c r="X432" s="422">
        <f t="shared" si="671"/>
        <v>0</v>
      </c>
      <c r="Y432" s="211">
        <f t="shared" si="672"/>
        <v>0</v>
      </c>
      <c r="Z432" s="461" t="str">
        <f t="shared" si="629"/>
        <v/>
      </c>
      <c r="AA432" s="238"/>
      <c r="AB432" s="239"/>
      <c r="AC432" s="211">
        <f t="shared" si="683"/>
        <v>0</v>
      </c>
      <c r="AD432" s="461" t="str">
        <f t="shared" si="630"/>
        <v/>
      </c>
      <c r="AE432" s="238"/>
      <c r="AF432" s="239"/>
      <c r="AG432" s="211">
        <f t="shared" si="663"/>
        <v>0</v>
      </c>
      <c r="AH432" s="461" t="str">
        <f t="shared" si="631"/>
        <v/>
      </c>
      <c r="AI432" s="238"/>
      <c r="AJ432" s="239"/>
      <c r="AK432" s="211">
        <f t="shared" si="684"/>
        <v>0</v>
      </c>
      <c r="AL432" s="461" t="str">
        <f t="shared" si="632"/>
        <v/>
      </c>
      <c r="AM432" s="238"/>
      <c r="AN432" s="239"/>
      <c r="AO432" s="211">
        <f t="shared" si="685"/>
        <v>0</v>
      </c>
      <c r="AP432" s="461" t="str">
        <f t="shared" si="633"/>
        <v/>
      </c>
      <c r="AQ432" s="238"/>
      <c r="AR432" s="239"/>
      <c r="AS432" s="211">
        <f t="shared" si="686"/>
        <v>0</v>
      </c>
      <c r="AT432" s="240">
        <f t="shared" si="664"/>
        <v>0</v>
      </c>
      <c r="AU432" s="241">
        <f t="shared" si="665"/>
        <v>0</v>
      </c>
      <c r="AV432" s="211">
        <f t="shared" si="687"/>
        <v>0</v>
      </c>
      <c r="AW432" s="461" t="str">
        <f t="shared" si="634"/>
        <v/>
      </c>
      <c r="AY432" s="238"/>
      <c r="AZ432" s="239"/>
      <c r="BA432" s="211">
        <f t="shared" si="677"/>
        <v>0</v>
      </c>
    </row>
    <row r="433" spans="1:53" ht="13" outlineLevel="2" x14ac:dyDescent="0.3">
      <c r="A433" s="209" t="s">
        <v>289</v>
      </c>
      <c r="B433" s="207">
        <v>5</v>
      </c>
      <c r="C433" s="207"/>
      <c r="D433" s="208"/>
      <c r="E433" s="210"/>
      <c r="F433" s="235" t="s">
        <v>445</v>
      </c>
      <c r="G433" s="235"/>
      <c r="H433" s="528"/>
      <c r="I433" s="237"/>
      <c r="J433" s="238"/>
      <c r="K433" s="239"/>
      <c r="L433" s="211">
        <f t="shared" si="667"/>
        <v>0</v>
      </c>
      <c r="M433" s="238"/>
      <c r="N433" s="239"/>
      <c r="O433" s="422">
        <f t="shared" si="668"/>
        <v>0</v>
      </c>
      <c r="P433" s="238"/>
      <c r="Q433" s="239"/>
      <c r="R433" s="422">
        <f t="shared" si="669"/>
        <v>0</v>
      </c>
      <c r="S433" s="238"/>
      <c r="T433" s="239"/>
      <c r="U433" s="422">
        <f t="shared" si="670"/>
        <v>0</v>
      </c>
      <c r="V433" s="238"/>
      <c r="W433" s="239"/>
      <c r="X433" s="422">
        <f t="shared" si="671"/>
        <v>0</v>
      </c>
      <c r="Y433" s="211">
        <f t="shared" si="672"/>
        <v>0</v>
      </c>
      <c r="Z433" s="461" t="str">
        <f t="shared" si="629"/>
        <v/>
      </c>
      <c r="AA433" s="238"/>
      <c r="AB433" s="239"/>
      <c r="AC433" s="211">
        <f t="shared" si="683"/>
        <v>0</v>
      </c>
      <c r="AD433" s="461" t="str">
        <f t="shared" si="630"/>
        <v/>
      </c>
      <c r="AE433" s="238"/>
      <c r="AF433" s="239"/>
      <c r="AG433" s="211">
        <f t="shared" si="663"/>
        <v>0</v>
      </c>
      <c r="AH433" s="461" t="str">
        <f t="shared" si="631"/>
        <v/>
      </c>
      <c r="AI433" s="238"/>
      <c r="AJ433" s="239"/>
      <c r="AK433" s="211">
        <f t="shared" si="684"/>
        <v>0</v>
      </c>
      <c r="AL433" s="461" t="str">
        <f t="shared" si="632"/>
        <v/>
      </c>
      <c r="AM433" s="238"/>
      <c r="AN433" s="239"/>
      <c r="AO433" s="211">
        <f t="shared" si="685"/>
        <v>0</v>
      </c>
      <c r="AP433" s="461" t="str">
        <f t="shared" si="633"/>
        <v/>
      </c>
      <c r="AQ433" s="238"/>
      <c r="AR433" s="239"/>
      <c r="AS433" s="211">
        <f t="shared" si="686"/>
        <v>0</v>
      </c>
      <c r="AT433" s="240">
        <f t="shared" si="664"/>
        <v>0</v>
      </c>
      <c r="AU433" s="241">
        <f t="shared" si="665"/>
        <v>0</v>
      </c>
      <c r="AV433" s="211">
        <f t="shared" si="687"/>
        <v>0</v>
      </c>
      <c r="AW433" s="461" t="str">
        <f t="shared" si="634"/>
        <v/>
      </c>
      <c r="AY433" s="238"/>
      <c r="AZ433" s="239"/>
      <c r="BA433" s="211">
        <f t="shared" si="677"/>
        <v>0</v>
      </c>
    </row>
    <row r="434" spans="1:53" ht="13" outlineLevel="2" x14ac:dyDescent="0.3">
      <c r="A434" s="209" t="s">
        <v>289</v>
      </c>
      <c r="B434" s="207">
        <v>5</v>
      </c>
      <c r="C434" s="207"/>
      <c r="D434" s="208"/>
      <c r="E434" s="210"/>
      <c r="F434" s="235" t="s">
        <v>445</v>
      </c>
      <c r="G434" s="235"/>
      <c r="H434" s="528"/>
      <c r="I434" s="237"/>
      <c r="J434" s="238"/>
      <c r="K434" s="239"/>
      <c r="L434" s="211">
        <f t="shared" si="667"/>
        <v>0</v>
      </c>
      <c r="M434" s="238"/>
      <c r="N434" s="239"/>
      <c r="O434" s="422">
        <f t="shared" si="668"/>
        <v>0</v>
      </c>
      <c r="P434" s="238"/>
      <c r="Q434" s="239"/>
      <c r="R434" s="422">
        <f t="shared" si="669"/>
        <v>0</v>
      </c>
      <c r="S434" s="238"/>
      <c r="T434" s="239"/>
      <c r="U434" s="422">
        <f t="shared" si="670"/>
        <v>0</v>
      </c>
      <c r="V434" s="238"/>
      <c r="W434" s="239"/>
      <c r="X434" s="422">
        <f t="shared" si="671"/>
        <v>0</v>
      </c>
      <c r="Y434" s="211">
        <f t="shared" si="672"/>
        <v>0</v>
      </c>
      <c r="Z434" s="461" t="str">
        <f t="shared" si="629"/>
        <v/>
      </c>
      <c r="AA434" s="238"/>
      <c r="AB434" s="239"/>
      <c r="AC434" s="211">
        <f t="shared" si="683"/>
        <v>0</v>
      </c>
      <c r="AD434" s="461" t="str">
        <f t="shared" si="630"/>
        <v/>
      </c>
      <c r="AE434" s="238"/>
      <c r="AF434" s="239"/>
      <c r="AG434" s="211">
        <f t="shared" si="663"/>
        <v>0</v>
      </c>
      <c r="AH434" s="461" t="str">
        <f t="shared" si="631"/>
        <v/>
      </c>
      <c r="AI434" s="238"/>
      <c r="AJ434" s="239"/>
      <c r="AK434" s="211">
        <f t="shared" si="684"/>
        <v>0</v>
      </c>
      <c r="AL434" s="461" t="str">
        <f t="shared" si="632"/>
        <v/>
      </c>
      <c r="AM434" s="238"/>
      <c r="AN434" s="239"/>
      <c r="AO434" s="211">
        <f t="shared" si="685"/>
        <v>0</v>
      </c>
      <c r="AP434" s="461" t="str">
        <f t="shared" si="633"/>
        <v/>
      </c>
      <c r="AQ434" s="238"/>
      <c r="AR434" s="239"/>
      <c r="AS434" s="211">
        <f t="shared" si="686"/>
        <v>0</v>
      </c>
      <c r="AT434" s="240">
        <f t="shared" si="664"/>
        <v>0</v>
      </c>
      <c r="AU434" s="241">
        <f t="shared" si="665"/>
        <v>0</v>
      </c>
      <c r="AV434" s="211">
        <f t="shared" si="687"/>
        <v>0</v>
      </c>
      <c r="AW434" s="461" t="str">
        <f t="shared" si="634"/>
        <v/>
      </c>
      <c r="AY434" s="238"/>
      <c r="AZ434" s="239"/>
      <c r="BA434" s="211">
        <f t="shared" si="677"/>
        <v>0</v>
      </c>
    </row>
    <row r="435" spans="1:53" ht="13" outlineLevel="2" x14ac:dyDescent="0.3">
      <c r="A435" s="209" t="s">
        <v>289</v>
      </c>
      <c r="B435" s="207">
        <v>5</v>
      </c>
      <c r="C435" s="207"/>
      <c r="D435" s="208"/>
      <c r="E435" s="210"/>
      <c r="F435" s="235" t="s">
        <v>445</v>
      </c>
      <c r="G435" s="235"/>
      <c r="H435" s="528"/>
      <c r="I435" s="237"/>
      <c r="J435" s="238"/>
      <c r="K435" s="239"/>
      <c r="L435" s="211">
        <f t="shared" si="667"/>
        <v>0</v>
      </c>
      <c r="M435" s="238"/>
      <c r="N435" s="239"/>
      <c r="O435" s="422">
        <f t="shared" si="668"/>
        <v>0</v>
      </c>
      <c r="P435" s="238"/>
      <c r="Q435" s="239"/>
      <c r="R435" s="422">
        <f t="shared" si="669"/>
        <v>0</v>
      </c>
      <c r="S435" s="238"/>
      <c r="T435" s="239"/>
      <c r="U435" s="422">
        <f t="shared" si="670"/>
        <v>0</v>
      </c>
      <c r="V435" s="238"/>
      <c r="W435" s="239"/>
      <c r="X435" s="422">
        <f t="shared" si="671"/>
        <v>0</v>
      </c>
      <c r="Y435" s="211">
        <f t="shared" si="672"/>
        <v>0</v>
      </c>
      <c r="Z435" s="461" t="str">
        <f t="shared" si="629"/>
        <v/>
      </c>
      <c r="AA435" s="238"/>
      <c r="AB435" s="239"/>
      <c r="AC435" s="211">
        <f t="shared" si="683"/>
        <v>0</v>
      </c>
      <c r="AD435" s="461" t="str">
        <f t="shared" si="630"/>
        <v/>
      </c>
      <c r="AE435" s="238"/>
      <c r="AF435" s="239"/>
      <c r="AG435" s="211">
        <f t="shared" si="663"/>
        <v>0</v>
      </c>
      <c r="AH435" s="461" t="str">
        <f t="shared" si="631"/>
        <v/>
      </c>
      <c r="AI435" s="238"/>
      <c r="AJ435" s="239"/>
      <c r="AK435" s="211">
        <f t="shared" si="684"/>
        <v>0</v>
      </c>
      <c r="AL435" s="461" t="str">
        <f t="shared" si="632"/>
        <v/>
      </c>
      <c r="AM435" s="238"/>
      <c r="AN435" s="239"/>
      <c r="AO435" s="211">
        <f t="shared" si="685"/>
        <v>0</v>
      </c>
      <c r="AP435" s="461" t="str">
        <f t="shared" si="633"/>
        <v/>
      </c>
      <c r="AQ435" s="238"/>
      <c r="AR435" s="239"/>
      <c r="AS435" s="211">
        <f t="shared" si="686"/>
        <v>0</v>
      </c>
      <c r="AT435" s="240">
        <f t="shared" si="664"/>
        <v>0</v>
      </c>
      <c r="AU435" s="241">
        <f t="shared" si="665"/>
        <v>0</v>
      </c>
      <c r="AV435" s="211">
        <f t="shared" si="687"/>
        <v>0</v>
      </c>
      <c r="AW435" s="461" t="str">
        <f t="shared" si="634"/>
        <v/>
      </c>
      <c r="AY435" s="238"/>
      <c r="AZ435" s="239"/>
      <c r="BA435" s="211">
        <f t="shared" si="677"/>
        <v>0</v>
      </c>
    </row>
    <row r="436" spans="1:53" ht="13" outlineLevel="1" x14ac:dyDescent="0.3">
      <c r="A436" s="212"/>
      <c r="B436" s="213">
        <v>5</v>
      </c>
      <c r="C436" s="213"/>
      <c r="D436" s="214"/>
      <c r="E436" s="215" t="s">
        <v>446</v>
      </c>
      <c r="F436" s="216" t="str">
        <f>F419</f>
        <v>Activity 5.2 Add activity</v>
      </c>
      <c r="G436" s="222"/>
      <c r="H436" s="222"/>
      <c r="I436" s="217"/>
      <c r="J436" s="218">
        <f t="shared" ref="J436:Y436" si="688">SUM(J420:J435)</f>
        <v>0</v>
      </c>
      <c r="K436" s="218">
        <f t="shared" si="688"/>
        <v>0</v>
      </c>
      <c r="L436" s="218">
        <f t="shared" si="688"/>
        <v>0</v>
      </c>
      <c r="M436" s="218">
        <f t="shared" si="688"/>
        <v>0</v>
      </c>
      <c r="N436" s="218">
        <f t="shared" si="688"/>
        <v>0</v>
      </c>
      <c r="O436" s="218">
        <f t="shared" si="688"/>
        <v>0</v>
      </c>
      <c r="P436" s="218">
        <f t="shared" si="688"/>
        <v>0</v>
      </c>
      <c r="Q436" s="218">
        <f t="shared" si="688"/>
        <v>0</v>
      </c>
      <c r="R436" s="218">
        <f t="shared" si="688"/>
        <v>0</v>
      </c>
      <c r="S436" s="218">
        <f t="shared" si="688"/>
        <v>0</v>
      </c>
      <c r="T436" s="218">
        <f t="shared" si="688"/>
        <v>0</v>
      </c>
      <c r="U436" s="218">
        <f t="shared" si="688"/>
        <v>0</v>
      </c>
      <c r="V436" s="218">
        <f t="shared" si="688"/>
        <v>0</v>
      </c>
      <c r="W436" s="218">
        <f t="shared" si="688"/>
        <v>0</v>
      </c>
      <c r="X436" s="218">
        <f t="shared" si="688"/>
        <v>0</v>
      </c>
      <c r="Y436" s="218">
        <f t="shared" si="688"/>
        <v>0</v>
      </c>
      <c r="Z436" s="461" t="str">
        <f t="shared" si="629"/>
        <v/>
      </c>
      <c r="AA436" s="220">
        <f t="shared" ref="AA436:AV436" si="689">SUM(AA420:AA435)</f>
        <v>0</v>
      </c>
      <c r="AB436" s="221">
        <f t="shared" si="689"/>
        <v>0</v>
      </c>
      <c r="AC436" s="219">
        <f t="shared" si="689"/>
        <v>0</v>
      </c>
      <c r="AD436" s="461" t="str">
        <f t="shared" si="630"/>
        <v/>
      </c>
      <c r="AE436" s="220">
        <f t="shared" si="689"/>
        <v>0</v>
      </c>
      <c r="AF436" s="221">
        <f t="shared" si="689"/>
        <v>0</v>
      </c>
      <c r="AG436" s="219">
        <f t="shared" si="689"/>
        <v>0</v>
      </c>
      <c r="AH436" s="461" t="str">
        <f t="shared" si="631"/>
        <v/>
      </c>
      <c r="AI436" s="220">
        <f t="shared" si="689"/>
        <v>0</v>
      </c>
      <c r="AJ436" s="221">
        <f t="shared" si="689"/>
        <v>0</v>
      </c>
      <c r="AK436" s="219">
        <f t="shared" si="689"/>
        <v>0</v>
      </c>
      <c r="AL436" s="461" t="str">
        <f t="shared" si="632"/>
        <v/>
      </c>
      <c r="AM436" s="220">
        <f t="shared" si="689"/>
        <v>0</v>
      </c>
      <c r="AN436" s="221">
        <f t="shared" si="689"/>
        <v>0</v>
      </c>
      <c r="AO436" s="219">
        <f t="shared" si="689"/>
        <v>0</v>
      </c>
      <c r="AP436" s="461" t="str">
        <f t="shared" si="633"/>
        <v/>
      </c>
      <c r="AQ436" s="220">
        <f t="shared" si="689"/>
        <v>0</v>
      </c>
      <c r="AR436" s="221">
        <f t="shared" si="689"/>
        <v>0</v>
      </c>
      <c r="AS436" s="219">
        <f t="shared" si="689"/>
        <v>0</v>
      </c>
      <c r="AT436" s="220">
        <f t="shared" si="689"/>
        <v>0</v>
      </c>
      <c r="AU436" s="221">
        <f t="shared" si="689"/>
        <v>0</v>
      </c>
      <c r="AV436" s="219">
        <f t="shared" si="689"/>
        <v>0</v>
      </c>
      <c r="AW436" s="461" t="str">
        <f t="shared" si="634"/>
        <v/>
      </c>
      <c r="AY436" s="220">
        <f t="shared" ref="AY436:BA436" si="690">SUM(AY420:AY435)</f>
        <v>0</v>
      </c>
      <c r="AZ436" s="221">
        <f t="shared" si="690"/>
        <v>0</v>
      </c>
      <c r="BA436" s="219">
        <f t="shared" si="690"/>
        <v>0</v>
      </c>
    </row>
    <row r="437" spans="1:53" ht="26.25" customHeight="1" outlineLevel="1" x14ac:dyDescent="0.3">
      <c r="A437" s="328"/>
      <c r="B437" s="263">
        <v>5</v>
      </c>
      <c r="C437" s="263"/>
      <c r="D437" s="264"/>
      <c r="E437" s="265" t="s">
        <v>436</v>
      </c>
      <c r="F437" s="266" t="s">
        <v>481</v>
      </c>
      <c r="G437" s="267"/>
      <c r="H437" s="526"/>
      <c r="I437" s="268"/>
      <c r="J437" s="269"/>
      <c r="K437" s="270"/>
      <c r="L437" s="271"/>
      <c r="M437" s="271"/>
      <c r="N437" s="271"/>
      <c r="O437" s="271"/>
      <c r="P437" s="271"/>
      <c r="Q437" s="271"/>
      <c r="R437" s="271"/>
      <c r="S437" s="271"/>
      <c r="T437" s="271"/>
      <c r="U437" s="271"/>
      <c r="V437" s="271"/>
      <c r="W437" s="271"/>
      <c r="X437" s="271"/>
      <c r="Y437" s="271"/>
      <c r="Z437" s="461" t="str">
        <f t="shared" si="629"/>
        <v/>
      </c>
      <c r="AA437" s="268"/>
      <c r="AB437" s="268"/>
      <c r="AC437" s="268"/>
      <c r="AD437" s="461" t="str">
        <f t="shared" si="630"/>
        <v/>
      </c>
      <c r="AE437" s="268"/>
      <c r="AF437" s="268"/>
      <c r="AG437" s="268"/>
      <c r="AH437" s="461" t="str">
        <f t="shared" si="631"/>
        <v/>
      </c>
      <c r="AI437" s="268"/>
      <c r="AJ437" s="268"/>
      <c r="AK437" s="268"/>
      <c r="AL437" s="461" t="str">
        <f t="shared" si="632"/>
        <v/>
      </c>
      <c r="AM437" s="268"/>
      <c r="AN437" s="268"/>
      <c r="AO437" s="268"/>
      <c r="AP437" s="461" t="str">
        <f t="shared" si="633"/>
        <v/>
      </c>
      <c r="AQ437" s="268"/>
      <c r="AR437" s="268"/>
      <c r="AS437" s="268"/>
      <c r="AT437" s="268"/>
      <c r="AU437" s="268"/>
      <c r="AV437" s="268"/>
      <c r="AW437" s="461" t="str">
        <f t="shared" si="634"/>
        <v/>
      </c>
      <c r="AY437" s="268"/>
      <c r="AZ437" s="268"/>
      <c r="BA437" s="268"/>
    </row>
    <row r="438" spans="1:53" ht="13" outlineLevel="2" x14ac:dyDescent="0.3">
      <c r="A438" s="209" t="s">
        <v>289</v>
      </c>
      <c r="B438" s="207">
        <v>5</v>
      </c>
      <c r="C438" s="207"/>
      <c r="D438" s="208"/>
      <c r="E438" s="210"/>
      <c r="F438" s="766" t="s">
        <v>438</v>
      </c>
      <c r="G438" s="236"/>
      <c r="H438" s="527"/>
      <c r="I438" s="237"/>
      <c r="J438" s="238"/>
      <c r="K438" s="239"/>
      <c r="L438" s="211">
        <f>J438*K438</f>
        <v>0</v>
      </c>
      <c r="M438" s="238"/>
      <c r="N438" s="239"/>
      <c r="O438" s="422">
        <f>M438*N438</f>
        <v>0</v>
      </c>
      <c r="P438" s="238"/>
      <c r="Q438" s="239"/>
      <c r="R438" s="422">
        <f>P438*Q438</f>
        <v>0</v>
      </c>
      <c r="S438" s="238"/>
      <c r="T438" s="239"/>
      <c r="U438" s="422">
        <f>S438*T438</f>
        <v>0</v>
      </c>
      <c r="V438" s="238"/>
      <c r="W438" s="239"/>
      <c r="X438" s="422">
        <f>V438*W438</f>
        <v>0</v>
      </c>
      <c r="Y438" s="211">
        <f>L438+O438+R438+U438+X438</f>
        <v>0</v>
      </c>
      <c r="Z438" s="461" t="str">
        <f t="shared" si="629"/>
        <v/>
      </c>
      <c r="AA438" s="238"/>
      <c r="AB438" s="239"/>
      <c r="AC438" s="211">
        <f>AA438*AB438</f>
        <v>0</v>
      </c>
      <c r="AD438" s="461" t="str">
        <f t="shared" si="630"/>
        <v/>
      </c>
      <c r="AE438" s="238"/>
      <c r="AF438" s="239"/>
      <c r="AG438" s="211">
        <f t="shared" ref="AG438:AG453" si="691">AE438*AF438</f>
        <v>0</v>
      </c>
      <c r="AH438" s="461" t="str">
        <f t="shared" si="631"/>
        <v/>
      </c>
      <c r="AI438" s="238"/>
      <c r="AJ438" s="239"/>
      <c r="AK438" s="211">
        <f>AI438*AJ438</f>
        <v>0</v>
      </c>
      <c r="AL438" s="461" t="str">
        <f t="shared" si="632"/>
        <v/>
      </c>
      <c r="AM438" s="238"/>
      <c r="AN438" s="239"/>
      <c r="AO438" s="211">
        <f>AM438*AN438</f>
        <v>0</v>
      </c>
      <c r="AP438" s="461" t="str">
        <f t="shared" si="633"/>
        <v/>
      </c>
      <c r="AQ438" s="238"/>
      <c r="AR438" s="239"/>
      <c r="AS438" s="211">
        <f>AQ438*AR438</f>
        <v>0</v>
      </c>
      <c r="AT438" s="240">
        <f t="shared" ref="AT438:AT453" si="692">AE438+AM438+AQ438</f>
        <v>0</v>
      </c>
      <c r="AU438" s="241">
        <f t="shared" ref="AU438:AU453" si="693">AF438+AN438+AR438</f>
        <v>0</v>
      </c>
      <c r="AV438" s="211">
        <f t="shared" ref="AV438:AV439" si="694">AG438+AO438+AS438</f>
        <v>0</v>
      </c>
      <c r="AW438" s="461" t="str">
        <f t="shared" si="634"/>
        <v/>
      </c>
      <c r="AY438" s="238"/>
      <c r="AZ438" s="239"/>
      <c r="BA438" s="211">
        <f>AY438*AZ438</f>
        <v>0</v>
      </c>
    </row>
    <row r="439" spans="1:53" ht="13" outlineLevel="2" x14ac:dyDescent="0.3">
      <c r="A439" s="209" t="s">
        <v>284</v>
      </c>
      <c r="B439" s="207">
        <v>5</v>
      </c>
      <c r="C439" s="207"/>
      <c r="D439" s="208"/>
      <c r="E439" s="210"/>
      <c r="F439" s="766" t="s">
        <v>439</v>
      </c>
      <c r="G439" s="235"/>
      <c r="H439" s="528"/>
      <c r="I439" s="237"/>
      <c r="J439" s="238"/>
      <c r="K439" s="239"/>
      <c r="L439" s="211">
        <f t="shared" ref="L439:L453" si="695">J439*K439</f>
        <v>0</v>
      </c>
      <c r="M439" s="238"/>
      <c r="N439" s="239"/>
      <c r="O439" s="422">
        <f t="shared" ref="O439:O453" si="696">M439*N439</f>
        <v>0</v>
      </c>
      <c r="P439" s="238"/>
      <c r="Q439" s="239"/>
      <c r="R439" s="422">
        <f t="shared" ref="R439:R453" si="697">P439*Q439</f>
        <v>0</v>
      </c>
      <c r="S439" s="238"/>
      <c r="T439" s="239"/>
      <c r="U439" s="422">
        <f t="shared" ref="U439:U453" si="698">S439*T439</f>
        <v>0</v>
      </c>
      <c r="V439" s="238"/>
      <c r="W439" s="239"/>
      <c r="X439" s="422">
        <f t="shared" ref="X439:X453" si="699">V439*W439</f>
        <v>0</v>
      </c>
      <c r="Y439" s="211">
        <f t="shared" ref="Y439:Y453" si="700">L439+O439+R439+U439+X439</f>
        <v>0</v>
      </c>
      <c r="Z439" s="461" t="str">
        <f t="shared" si="629"/>
        <v/>
      </c>
      <c r="AA439" s="238"/>
      <c r="AB439" s="239"/>
      <c r="AC439" s="211">
        <f t="shared" ref="AC439" si="701">AA439*AB439</f>
        <v>0</v>
      </c>
      <c r="AD439" s="461" t="str">
        <f t="shared" si="630"/>
        <v/>
      </c>
      <c r="AE439" s="238"/>
      <c r="AF439" s="239"/>
      <c r="AG439" s="211">
        <f t="shared" si="691"/>
        <v>0</v>
      </c>
      <c r="AH439" s="461" t="str">
        <f t="shared" si="631"/>
        <v/>
      </c>
      <c r="AI439" s="238"/>
      <c r="AJ439" s="239"/>
      <c r="AK439" s="211">
        <f t="shared" ref="AK439" si="702">AI439*AJ439</f>
        <v>0</v>
      </c>
      <c r="AL439" s="461" t="str">
        <f t="shared" si="632"/>
        <v/>
      </c>
      <c r="AM439" s="238"/>
      <c r="AN439" s="239"/>
      <c r="AO439" s="211">
        <f t="shared" ref="AO439" si="703">AM439*AN439</f>
        <v>0</v>
      </c>
      <c r="AP439" s="461" t="str">
        <f t="shared" si="633"/>
        <v/>
      </c>
      <c r="AQ439" s="238"/>
      <c r="AR439" s="239"/>
      <c r="AS439" s="211">
        <f t="shared" ref="AS439" si="704">AQ439*AR439</f>
        <v>0</v>
      </c>
      <c r="AT439" s="240">
        <f t="shared" si="692"/>
        <v>0</v>
      </c>
      <c r="AU439" s="241">
        <f t="shared" si="693"/>
        <v>0</v>
      </c>
      <c r="AV439" s="211">
        <f t="shared" si="694"/>
        <v>0</v>
      </c>
      <c r="AW439" s="461" t="str">
        <f t="shared" si="634"/>
        <v/>
      </c>
      <c r="AY439" s="238"/>
      <c r="AZ439" s="239"/>
      <c r="BA439" s="211">
        <f t="shared" ref="BA439" si="705">AY439*AZ439</f>
        <v>0</v>
      </c>
    </row>
    <row r="440" spans="1:53" ht="12.75" customHeight="1" outlineLevel="2" x14ac:dyDescent="0.3">
      <c r="A440" s="209" t="s">
        <v>284</v>
      </c>
      <c r="B440" s="207">
        <v>5</v>
      </c>
      <c r="C440" s="207"/>
      <c r="D440" s="208"/>
      <c r="E440" s="210"/>
      <c r="F440" s="766" t="s">
        <v>440</v>
      </c>
      <c r="G440" s="235"/>
      <c r="H440" s="528"/>
      <c r="I440" s="237"/>
      <c r="J440" s="238"/>
      <c r="K440" s="239"/>
      <c r="L440" s="211">
        <f t="shared" si="695"/>
        <v>0</v>
      </c>
      <c r="M440" s="238"/>
      <c r="N440" s="239"/>
      <c r="O440" s="422">
        <f t="shared" si="696"/>
        <v>0</v>
      </c>
      <c r="P440" s="238"/>
      <c r="Q440" s="239"/>
      <c r="R440" s="422">
        <f t="shared" si="697"/>
        <v>0</v>
      </c>
      <c r="S440" s="238"/>
      <c r="T440" s="239"/>
      <c r="U440" s="422">
        <f t="shared" si="698"/>
        <v>0</v>
      </c>
      <c r="V440" s="238"/>
      <c r="W440" s="239"/>
      <c r="X440" s="422">
        <f t="shared" si="699"/>
        <v>0</v>
      </c>
      <c r="Y440" s="211">
        <f t="shared" si="700"/>
        <v>0</v>
      </c>
      <c r="Z440" s="461" t="str">
        <f t="shared" si="629"/>
        <v/>
      </c>
      <c r="AA440" s="238"/>
      <c r="AB440" s="239"/>
      <c r="AC440" s="211">
        <f>AA440*AB440</f>
        <v>0</v>
      </c>
      <c r="AD440" s="461" t="str">
        <f t="shared" si="630"/>
        <v/>
      </c>
      <c r="AE440" s="238"/>
      <c r="AF440" s="239"/>
      <c r="AG440" s="211">
        <f t="shared" si="691"/>
        <v>0</v>
      </c>
      <c r="AH440" s="461" t="str">
        <f t="shared" si="631"/>
        <v/>
      </c>
      <c r="AI440" s="238"/>
      <c r="AJ440" s="239"/>
      <c r="AK440" s="211">
        <f>AI440*AJ440</f>
        <v>0</v>
      </c>
      <c r="AL440" s="461" t="str">
        <f t="shared" si="632"/>
        <v/>
      </c>
      <c r="AM440" s="238"/>
      <c r="AN440" s="239"/>
      <c r="AO440" s="211">
        <f>AM440*AN440</f>
        <v>0</v>
      </c>
      <c r="AP440" s="461" t="str">
        <f t="shared" si="633"/>
        <v/>
      </c>
      <c r="AQ440" s="238"/>
      <c r="AR440" s="239"/>
      <c r="AS440" s="211">
        <f>AQ440*AR440</f>
        <v>0</v>
      </c>
      <c r="AT440" s="240">
        <f t="shared" si="692"/>
        <v>0</v>
      </c>
      <c r="AU440" s="241">
        <f t="shared" si="693"/>
        <v>0</v>
      </c>
      <c r="AV440" s="211">
        <f t="shared" ref="AV440" si="706">AG440+AO440+AS440</f>
        <v>0</v>
      </c>
      <c r="AW440" s="461" t="str">
        <f t="shared" si="634"/>
        <v/>
      </c>
      <c r="AY440" s="238"/>
      <c r="AZ440" s="239"/>
      <c r="BA440" s="211">
        <f>AY440*AZ440</f>
        <v>0</v>
      </c>
    </row>
    <row r="441" spans="1:53" ht="13" outlineLevel="2" x14ac:dyDescent="0.3">
      <c r="A441" s="209" t="s">
        <v>284</v>
      </c>
      <c r="B441" s="207">
        <v>5</v>
      </c>
      <c r="C441" s="207"/>
      <c r="D441" s="208"/>
      <c r="E441" s="210"/>
      <c r="F441" s="766" t="s">
        <v>441</v>
      </c>
      <c r="G441" s="235"/>
      <c r="H441" s="528"/>
      <c r="I441" s="237"/>
      <c r="J441" s="238"/>
      <c r="K441" s="239"/>
      <c r="L441" s="211">
        <f t="shared" si="695"/>
        <v>0</v>
      </c>
      <c r="M441" s="238"/>
      <c r="N441" s="239"/>
      <c r="O441" s="422">
        <f t="shared" si="696"/>
        <v>0</v>
      </c>
      <c r="P441" s="238"/>
      <c r="Q441" s="239"/>
      <c r="R441" s="422">
        <f t="shared" si="697"/>
        <v>0</v>
      </c>
      <c r="S441" s="238"/>
      <c r="T441" s="239"/>
      <c r="U441" s="422">
        <f t="shared" si="698"/>
        <v>0</v>
      </c>
      <c r="V441" s="238"/>
      <c r="W441" s="239"/>
      <c r="X441" s="422">
        <f t="shared" si="699"/>
        <v>0</v>
      </c>
      <c r="Y441" s="211">
        <f t="shared" si="700"/>
        <v>0</v>
      </c>
      <c r="Z441" s="461" t="str">
        <f t="shared" si="629"/>
        <v/>
      </c>
      <c r="AA441" s="238"/>
      <c r="AB441" s="239"/>
      <c r="AC441" s="211">
        <f t="shared" ref="AC441:AC453" si="707">AA441*AB441</f>
        <v>0</v>
      </c>
      <c r="AD441" s="461" t="str">
        <f t="shared" si="630"/>
        <v/>
      </c>
      <c r="AE441" s="238"/>
      <c r="AF441" s="239"/>
      <c r="AG441" s="211">
        <f t="shared" si="691"/>
        <v>0</v>
      </c>
      <c r="AH441" s="461" t="str">
        <f t="shared" si="631"/>
        <v/>
      </c>
      <c r="AI441" s="238"/>
      <c r="AJ441" s="239"/>
      <c r="AK441" s="211">
        <f t="shared" ref="AK441:AK453" si="708">AI441*AJ441</f>
        <v>0</v>
      </c>
      <c r="AL441" s="461" t="str">
        <f t="shared" si="632"/>
        <v/>
      </c>
      <c r="AM441" s="238"/>
      <c r="AN441" s="239"/>
      <c r="AO441" s="211">
        <f t="shared" ref="AO441:AO453" si="709">AM441*AN441</f>
        <v>0</v>
      </c>
      <c r="AP441" s="461" t="str">
        <f t="shared" si="633"/>
        <v/>
      </c>
      <c r="AQ441" s="238"/>
      <c r="AR441" s="239"/>
      <c r="AS441" s="211">
        <f t="shared" ref="AS441:AS453" si="710">AQ441*AR441</f>
        <v>0</v>
      </c>
      <c r="AT441" s="240">
        <f t="shared" si="692"/>
        <v>0</v>
      </c>
      <c r="AU441" s="241">
        <f t="shared" si="693"/>
        <v>0</v>
      </c>
      <c r="AV441" s="211">
        <f t="shared" ref="AV441:AV453" si="711">AG441+AO441+AS441</f>
        <v>0</v>
      </c>
      <c r="AW441" s="461" t="str">
        <f t="shared" si="634"/>
        <v/>
      </c>
      <c r="AY441" s="238"/>
      <c r="AZ441" s="239"/>
      <c r="BA441" s="211">
        <f t="shared" ref="BA441:BA453" si="712">AY441*AZ441</f>
        <v>0</v>
      </c>
    </row>
    <row r="442" spans="1:53" ht="13" outlineLevel="2" x14ac:dyDescent="0.3">
      <c r="A442" s="209" t="s">
        <v>284</v>
      </c>
      <c r="B442" s="207">
        <v>5</v>
      </c>
      <c r="C442" s="207"/>
      <c r="D442" s="208"/>
      <c r="E442" s="210"/>
      <c r="F442" s="766" t="s">
        <v>442</v>
      </c>
      <c r="G442" s="235"/>
      <c r="H442" s="528"/>
      <c r="I442" s="237"/>
      <c r="J442" s="238"/>
      <c r="K442" s="239"/>
      <c r="L442" s="211">
        <f t="shared" si="695"/>
        <v>0</v>
      </c>
      <c r="M442" s="238"/>
      <c r="N442" s="239"/>
      <c r="O442" s="422">
        <f t="shared" si="696"/>
        <v>0</v>
      </c>
      <c r="P442" s="238"/>
      <c r="Q442" s="239"/>
      <c r="R442" s="422">
        <f t="shared" si="697"/>
        <v>0</v>
      </c>
      <c r="S442" s="238"/>
      <c r="T442" s="239"/>
      <c r="U442" s="422">
        <f t="shared" si="698"/>
        <v>0</v>
      </c>
      <c r="V442" s="238"/>
      <c r="W442" s="239"/>
      <c r="X442" s="422">
        <f t="shared" si="699"/>
        <v>0</v>
      </c>
      <c r="Y442" s="211">
        <f t="shared" si="700"/>
        <v>0</v>
      </c>
      <c r="Z442" s="461" t="str">
        <f t="shared" si="629"/>
        <v/>
      </c>
      <c r="AA442" s="238"/>
      <c r="AB442" s="239"/>
      <c r="AC442" s="211">
        <f t="shared" si="707"/>
        <v>0</v>
      </c>
      <c r="AD442" s="461" t="str">
        <f t="shared" si="630"/>
        <v/>
      </c>
      <c r="AE442" s="238"/>
      <c r="AF442" s="239"/>
      <c r="AG442" s="211">
        <f t="shared" si="691"/>
        <v>0</v>
      </c>
      <c r="AH442" s="461" t="str">
        <f t="shared" si="631"/>
        <v/>
      </c>
      <c r="AI442" s="238"/>
      <c r="AJ442" s="239"/>
      <c r="AK442" s="211">
        <f t="shared" si="708"/>
        <v>0</v>
      </c>
      <c r="AL442" s="461" t="str">
        <f t="shared" si="632"/>
        <v/>
      </c>
      <c r="AM442" s="238"/>
      <c r="AN442" s="239"/>
      <c r="AO442" s="211">
        <f t="shared" si="709"/>
        <v>0</v>
      </c>
      <c r="AP442" s="461" t="str">
        <f t="shared" si="633"/>
        <v/>
      </c>
      <c r="AQ442" s="238"/>
      <c r="AR442" s="239"/>
      <c r="AS442" s="211">
        <f t="shared" si="710"/>
        <v>0</v>
      </c>
      <c r="AT442" s="240">
        <f t="shared" si="692"/>
        <v>0</v>
      </c>
      <c r="AU442" s="241">
        <f t="shared" si="693"/>
        <v>0</v>
      </c>
      <c r="AV442" s="211">
        <f t="shared" si="711"/>
        <v>0</v>
      </c>
      <c r="AW442" s="461" t="str">
        <f t="shared" si="634"/>
        <v/>
      </c>
      <c r="AY442" s="238"/>
      <c r="AZ442" s="239"/>
      <c r="BA442" s="211">
        <f t="shared" si="712"/>
        <v>0</v>
      </c>
    </row>
    <row r="443" spans="1:53" ht="13" outlineLevel="2" x14ac:dyDescent="0.3">
      <c r="A443" s="209" t="s">
        <v>289</v>
      </c>
      <c r="B443" s="207">
        <v>5</v>
      </c>
      <c r="C443" s="207"/>
      <c r="D443" s="208"/>
      <c r="E443" s="210"/>
      <c r="F443" s="766" t="s">
        <v>384</v>
      </c>
      <c r="G443" s="235"/>
      <c r="H443" s="528"/>
      <c r="I443" s="237"/>
      <c r="J443" s="238"/>
      <c r="K443" s="239"/>
      <c r="L443" s="211">
        <f t="shared" si="695"/>
        <v>0</v>
      </c>
      <c r="M443" s="238"/>
      <c r="N443" s="239"/>
      <c r="O443" s="422">
        <f t="shared" si="696"/>
        <v>0</v>
      </c>
      <c r="P443" s="238"/>
      <c r="Q443" s="239"/>
      <c r="R443" s="422">
        <f t="shared" si="697"/>
        <v>0</v>
      </c>
      <c r="S443" s="238"/>
      <c r="T443" s="239"/>
      <c r="U443" s="422">
        <f t="shared" si="698"/>
        <v>0</v>
      </c>
      <c r="V443" s="238"/>
      <c r="W443" s="239"/>
      <c r="X443" s="422">
        <f t="shared" si="699"/>
        <v>0</v>
      </c>
      <c r="Y443" s="211">
        <f t="shared" si="700"/>
        <v>0</v>
      </c>
      <c r="Z443" s="461" t="str">
        <f t="shared" si="629"/>
        <v/>
      </c>
      <c r="AA443" s="238"/>
      <c r="AB443" s="239"/>
      <c r="AC443" s="211">
        <f t="shared" si="707"/>
        <v>0</v>
      </c>
      <c r="AD443" s="461" t="str">
        <f t="shared" si="630"/>
        <v/>
      </c>
      <c r="AE443" s="238"/>
      <c r="AF443" s="239"/>
      <c r="AG443" s="211">
        <f t="shared" si="691"/>
        <v>0</v>
      </c>
      <c r="AH443" s="461" t="str">
        <f t="shared" si="631"/>
        <v/>
      </c>
      <c r="AI443" s="238"/>
      <c r="AJ443" s="239"/>
      <c r="AK443" s="211">
        <f t="shared" si="708"/>
        <v>0</v>
      </c>
      <c r="AL443" s="461" t="str">
        <f t="shared" si="632"/>
        <v/>
      </c>
      <c r="AM443" s="238"/>
      <c r="AN443" s="239"/>
      <c r="AO443" s="211">
        <f t="shared" si="709"/>
        <v>0</v>
      </c>
      <c r="AP443" s="461" t="str">
        <f t="shared" si="633"/>
        <v/>
      </c>
      <c r="AQ443" s="238"/>
      <c r="AR443" s="239"/>
      <c r="AS443" s="211">
        <f t="shared" si="710"/>
        <v>0</v>
      </c>
      <c r="AT443" s="240">
        <f t="shared" si="692"/>
        <v>0</v>
      </c>
      <c r="AU443" s="241">
        <f t="shared" si="693"/>
        <v>0</v>
      </c>
      <c r="AV443" s="211">
        <f t="shared" si="711"/>
        <v>0</v>
      </c>
      <c r="AW443" s="461" t="str">
        <f t="shared" si="634"/>
        <v/>
      </c>
      <c r="AY443" s="238"/>
      <c r="AZ443" s="239"/>
      <c r="BA443" s="211">
        <f t="shared" si="712"/>
        <v>0</v>
      </c>
    </row>
    <row r="444" spans="1:53" ht="13" outlineLevel="2" x14ac:dyDescent="0.3">
      <c r="A444" s="209" t="s">
        <v>289</v>
      </c>
      <c r="B444" s="207">
        <v>5</v>
      </c>
      <c r="C444" s="207"/>
      <c r="D444" s="208"/>
      <c r="E444" s="210"/>
      <c r="F444" s="766" t="s">
        <v>443</v>
      </c>
      <c r="G444" s="235"/>
      <c r="H444" s="528"/>
      <c r="I444" s="327"/>
      <c r="J444" s="238"/>
      <c r="K444" s="239"/>
      <c r="L444" s="211">
        <f t="shared" si="695"/>
        <v>0</v>
      </c>
      <c r="M444" s="238"/>
      <c r="N444" s="239"/>
      <c r="O444" s="422">
        <f t="shared" si="696"/>
        <v>0</v>
      </c>
      <c r="P444" s="238"/>
      <c r="Q444" s="239"/>
      <c r="R444" s="422">
        <f t="shared" si="697"/>
        <v>0</v>
      </c>
      <c r="S444" s="238"/>
      <c r="T444" s="239"/>
      <c r="U444" s="422">
        <f t="shared" si="698"/>
        <v>0</v>
      </c>
      <c r="V444" s="238"/>
      <c r="W444" s="239"/>
      <c r="X444" s="422">
        <f t="shared" si="699"/>
        <v>0</v>
      </c>
      <c r="Y444" s="211">
        <f t="shared" si="700"/>
        <v>0</v>
      </c>
      <c r="Z444" s="461" t="str">
        <f t="shared" si="629"/>
        <v/>
      </c>
      <c r="AA444" s="238"/>
      <c r="AB444" s="239"/>
      <c r="AC444" s="211">
        <f t="shared" si="707"/>
        <v>0</v>
      </c>
      <c r="AD444" s="461" t="str">
        <f t="shared" si="630"/>
        <v/>
      </c>
      <c r="AE444" s="238"/>
      <c r="AF444" s="239"/>
      <c r="AG444" s="211">
        <f t="shared" si="691"/>
        <v>0</v>
      </c>
      <c r="AH444" s="461" t="str">
        <f t="shared" si="631"/>
        <v/>
      </c>
      <c r="AI444" s="238"/>
      <c r="AJ444" s="239"/>
      <c r="AK444" s="211">
        <f t="shared" si="708"/>
        <v>0</v>
      </c>
      <c r="AL444" s="461" t="str">
        <f t="shared" si="632"/>
        <v/>
      </c>
      <c r="AM444" s="238"/>
      <c r="AN444" s="239"/>
      <c r="AO444" s="211">
        <f t="shared" si="709"/>
        <v>0</v>
      </c>
      <c r="AP444" s="461" t="str">
        <f t="shared" si="633"/>
        <v/>
      </c>
      <c r="AQ444" s="238"/>
      <c r="AR444" s="239"/>
      <c r="AS444" s="211">
        <f t="shared" si="710"/>
        <v>0</v>
      </c>
      <c r="AT444" s="240">
        <f t="shared" si="692"/>
        <v>0</v>
      </c>
      <c r="AU444" s="241">
        <f t="shared" si="693"/>
        <v>0</v>
      </c>
      <c r="AV444" s="211">
        <f t="shared" si="711"/>
        <v>0</v>
      </c>
      <c r="AW444" s="461" t="str">
        <f t="shared" si="634"/>
        <v/>
      </c>
      <c r="AY444" s="238"/>
      <c r="AZ444" s="239"/>
      <c r="BA444" s="211">
        <f t="shared" si="712"/>
        <v>0</v>
      </c>
    </row>
    <row r="445" spans="1:53" ht="13" outlineLevel="2" x14ac:dyDescent="0.3">
      <c r="A445" s="209" t="s">
        <v>289</v>
      </c>
      <c r="B445" s="207">
        <v>5</v>
      </c>
      <c r="C445" s="207"/>
      <c r="D445" s="208"/>
      <c r="E445" s="210"/>
      <c r="F445" s="766" t="s">
        <v>444</v>
      </c>
      <c r="G445" s="235"/>
      <c r="H445" s="528"/>
      <c r="I445" s="237"/>
      <c r="J445" s="238"/>
      <c r="K445" s="239"/>
      <c r="L445" s="211">
        <f t="shared" si="695"/>
        <v>0</v>
      </c>
      <c r="M445" s="238"/>
      <c r="N445" s="239"/>
      <c r="O445" s="422">
        <f t="shared" si="696"/>
        <v>0</v>
      </c>
      <c r="P445" s="238"/>
      <c r="Q445" s="239"/>
      <c r="R445" s="422">
        <f t="shared" si="697"/>
        <v>0</v>
      </c>
      <c r="S445" s="238"/>
      <c r="T445" s="239"/>
      <c r="U445" s="422">
        <f t="shared" si="698"/>
        <v>0</v>
      </c>
      <c r="V445" s="238"/>
      <c r="W445" s="239"/>
      <c r="X445" s="422">
        <f t="shared" si="699"/>
        <v>0</v>
      </c>
      <c r="Y445" s="211">
        <f t="shared" si="700"/>
        <v>0</v>
      </c>
      <c r="Z445" s="461" t="str">
        <f t="shared" si="629"/>
        <v/>
      </c>
      <c r="AA445" s="238"/>
      <c r="AB445" s="239"/>
      <c r="AC445" s="211">
        <f t="shared" si="707"/>
        <v>0</v>
      </c>
      <c r="AD445" s="461" t="str">
        <f t="shared" si="630"/>
        <v/>
      </c>
      <c r="AE445" s="238"/>
      <c r="AF445" s="239"/>
      <c r="AG445" s="211">
        <f t="shared" si="691"/>
        <v>0</v>
      </c>
      <c r="AH445" s="461" t="str">
        <f t="shared" si="631"/>
        <v/>
      </c>
      <c r="AI445" s="238"/>
      <c r="AJ445" s="239"/>
      <c r="AK445" s="211">
        <f t="shared" si="708"/>
        <v>0</v>
      </c>
      <c r="AL445" s="461" t="str">
        <f t="shared" si="632"/>
        <v/>
      </c>
      <c r="AM445" s="238"/>
      <c r="AN445" s="239"/>
      <c r="AO445" s="211">
        <f t="shared" si="709"/>
        <v>0</v>
      </c>
      <c r="AP445" s="461" t="str">
        <f t="shared" si="633"/>
        <v/>
      </c>
      <c r="AQ445" s="238"/>
      <c r="AR445" s="239"/>
      <c r="AS445" s="211">
        <f t="shared" si="710"/>
        <v>0</v>
      </c>
      <c r="AT445" s="240">
        <f t="shared" si="692"/>
        <v>0</v>
      </c>
      <c r="AU445" s="241">
        <f t="shared" si="693"/>
        <v>0</v>
      </c>
      <c r="AV445" s="211">
        <f t="shared" si="711"/>
        <v>0</v>
      </c>
      <c r="AW445" s="461" t="str">
        <f t="shared" si="634"/>
        <v/>
      </c>
      <c r="AY445" s="238"/>
      <c r="AZ445" s="239"/>
      <c r="BA445" s="211">
        <f t="shared" si="712"/>
        <v>0</v>
      </c>
    </row>
    <row r="446" spans="1:53" ht="13" outlineLevel="2" x14ac:dyDescent="0.3">
      <c r="A446" s="209" t="s">
        <v>289</v>
      </c>
      <c r="B446" s="207">
        <v>5</v>
      </c>
      <c r="C446" s="207"/>
      <c r="D446" s="208"/>
      <c r="E446" s="210"/>
      <c r="F446" s="235" t="s">
        <v>445</v>
      </c>
      <c r="G446" s="235"/>
      <c r="H446" s="528"/>
      <c r="I446" s="237"/>
      <c r="J446" s="238"/>
      <c r="K446" s="239"/>
      <c r="L446" s="211">
        <f t="shared" si="695"/>
        <v>0</v>
      </c>
      <c r="M446" s="238"/>
      <c r="N446" s="239"/>
      <c r="O446" s="422">
        <f t="shared" si="696"/>
        <v>0</v>
      </c>
      <c r="P446" s="238"/>
      <c r="Q446" s="239"/>
      <c r="R446" s="422">
        <f t="shared" si="697"/>
        <v>0</v>
      </c>
      <c r="S446" s="238"/>
      <c r="T446" s="239"/>
      <c r="U446" s="422">
        <f t="shared" si="698"/>
        <v>0</v>
      </c>
      <c r="V446" s="238"/>
      <c r="W446" s="239"/>
      <c r="X446" s="422">
        <f t="shared" si="699"/>
        <v>0</v>
      </c>
      <c r="Y446" s="211">
        <f t="shared" si="700"/>
        <v>0</v>
      </c>
      <c r="Z446" s="461" t="str">
        <f t="shared" si="629"/>
        <v/>
      </c>
      <c r="AA446" s="238"/>
      <c r="AB446" s="239"/>
      <c r="AC446" s="211">
        <f t="shared" si="707"/>
        <v>0</v>
      </c>
      <c r="AD446" s="461" t="str">
        <f t="shared" si="630"/>
        <v/>
      </c>
      <c r="AE446" s="238"/>
      <c r="AF446" s="239"/>
      <c r="AG446" s="211">
        <f t="shared" si="691"/>
        <v>0</v>
      </c>
      <c r="AH446" s="461" t="str">
        <f t="shared" si="631"/>
        <v/>
      </c>
      <c r="AI446" s="238"/>
      <c r="AJ446" s="239"/>
      <c r="AK446" s="211">
        <f t="shared" si="708"/>
        <v>0</v>
      </c>
      <c r="AL446" s="461" t="str">
        <f t="shared" si="632"/>
        <v/>
      </c>
      <c r="AM446" s="238"/>
      <c r="AN446" s="239"/>
      <c r="AO446" s="211">
        <f t="shared" si="709"/>
        <v>0</v>
      </c>
      <c r="AP446" s="461" t="str">
        <f t="shared" si="633"/>
        <v/>
      </c>
      <c r="AQ446" s="238"/>
      <c r="AR446" s="239"/>
      <c r="AS446" s="211">
        <f t="shared" si="710"/>
        <v>0</v>
      </c>
      <c r="AT446" s="240">
        <f t="shared" si="692"/>
        <v>0</v>
      </c>
      <c r="AU446" s="241">
        <f t="shared" si="693"/>
        <v>0</v>
      </c>
      <c r="AV446" s="211">
        <f t="shared" si="711"/>
        <v>0</v>
      </c>
      <c r="AW446" s="461" t="str">
        <f t="shared" si="634"/>
        <v/>
      </c>
      <c r="AY446" s="238"/>
      <c r="AZ446" s="239"/>
      <c r="BA446" s="211">
        <f t="shared" si="712"/>
        <v>0</v>
      </c>
    </row>
    <row r="447" spans="1:53" ht="13" outlineLevel="2" x14ac:dyDescent="0.3">
      <c r="A447" s="209" t="s">
        <v>289</v>
      </c>
      <c r="B447" s="207">
        <v>5</v>
      </c>
      <c r="C447" s="207"/>
      <c r="D447" s="208"/>
      <c r="E447" s="210"/>
      <c r="F447" s="235" t="s">
        <v>445</v>
      </c>
      <c r="G447" s="235"/>
      <c r="H447" s="528"/>
      <c r="I447" s="237"/>
      <c r="J447" s="238"/>
      <c r="K447" s="239"/>
      <c r="L447" s="211">
        <f t="shared" si="695"/>
        <v>0</v>
      </c>
      <c r="M447" s="238"/>
      <c r="N447" s="239"/>
      <c r="O447" s="422">
        <f t="shared" si="696"/>
        <v>0</v>
      </c>
      <c r="P447" s="238"/>
      <c r="Q447" s="239"/>
      <c r="R447" s="422">
        <f t="shared" si="697"/>
        <v>0</v>
      </c>
      <c r="S447" s="238"/>
      <c r="T447" s="239"/>
      <c r="U447" s="422">
        <f t="shared" si="698"/>
        <v>0</v>
      </c>
      <c r="V447" s="238"/>
      <c r="W447" s="239"/>
      <c r="X447" s="422">
        <f t="shared" si="699"/>
        <v>0</v>
      </c>
      <c r="Y447" s="211">
        <f t="shared" si="700"/>
        <v>0</v>
      </c>
      <c r="Z447" s="461" t="str">
        <f t="shared" si="629"/>
        <v/>
      </c>
      <c r="AA447" s="238"/>
      <c r="AB447" s="239"/>
      <c r="AC447" s="211">
        <f t="shared" si="707"/>
        <v>0</v>
      </c>
      <c r="AD447" s="461" t="str">
        <f t="shared" si="630"/>
        <v/>
      </c>
      <c r="AE447" s="238"/>
      <c r="AF447" s="239"/>
      <c r="AG447" s="211">
        <f t="shared" si="691"/>
        <v>0</v>
      </c>
      <c r="AH447" s="461" t="str">
        <f t="shared" si="631"/>
        <v/>
      </c>
      <c r="AI447" s="238"/>
      <c r="AJ447" s="239"/>
      <c r="AK447" s="211">
        <f t="shared" si="708"/>
        <v>0</v>
      </c>
      <c r="AL447" s="461" t="str">
        <f t="shared" si="632"/>
        <v/>
      </c>
      <c r="AM447" s="238"/>
      <c r="AN447" s="239"/>
      <c r="AO447" s="211">
        <f t="shared" si="709"/>
        <v>0</v>
      </c>
      <c r="AP447" s="461" t="str">
        <f t="shared" si="633"/>
        <v/>
      </c>
      <c r="AQ447" s="238"/>
      <c r="AR447" s="239"/>
      <c r="AS447" s="211">
        <f t="shared" si="710"/>
        <v>0</v>
      </c>
      <c r="AT447" s="240">
        <f t="shared" si="692"/>
        <v>0</v>
      </c>
      <c r="AU447" s="241">
        <f t="shared" si="693"/>
        <v>0</v>
      </c>
      <c r="AV447" s="211">
        <f t="shared" si="711"/>
        <v>0</v>
      </c>
      <c r="AW447" s="461" t="str">
        <f t="shared" si="634"/>
        <v/>
      </c>
      <c r="AY447" s="238"/>
      <c r="AZ447" s="239"/>
      <c r="BA447" s="211">
        <f t="shared" si="712"/>
        <v>0</v>
      </c>
    </row>
    <row r="448" spans="1:53" ht="13" outlineLevel="2" x14ac:dyDescent="0.3">
      <c r="A448" s="209" t="s">
        <v>289</v>
      </c>
      <c r="B448" s="207">
        <v>5</v>
      </c>
      <c r="C448" s="207"/>
      <c r="D448" s="208"/>
      <c r="E448" s="210"/>
      <c r="F448" s="235" t="s">
        <v>445</v>
      </c>
      <c r="G448" s="235"/>
      <c r="H448" s="528"/>
      <c r="I448" s="237"/>
      <c r="J448" s="238"/>
      <c r="K448" s="239"/>
      <c r="L448" s="211">
        <f t="shared" si="695"/>
        <v>0</v>
      </c>
      <c r="M448" s="238"/>
      <c r="N448" s="239"/>
      <c r="O448" s="422">
        <f t="shared" si="696"/>
        <v>0</v>
      </c>
      <c r="P448" s="238"/>
      <c r="Q448" s="239"/>
      <c r="R448" s="422">
        <f t="shared" si="697"/>
        <v>0</v>
      </c>
      <c r="S448" s="238"/>
      <c r="T448" s="239"/>
      <c r="U448" s="422">
        <f t="shared" si="698"/>
        <v>0</v>
      </c>
      <c r="V448" s="238"/>
      <c r="W448" s="239"/>
      <c r="X448" s="422">
        <f t="shared" si="699"/>
        <v>0</v>
      </c>
      <c r="Y448" s="211">
        <f t="shared" si="700"/>
        <v>0</v>
      </c>
      <c r="Z448" s="461" t="str">
        <f t="shared" si="629"/>
        <v/>
      </c>
      <c r="AA448" s="238"/>
      <c r="AB448" s="239"/>
      <c r="AC448" s="211">
        <f t="shared" si="707"/>
        <v>0</v>
      </c>
      <c r="AD448" s="461" t="str">
        <f t="shared" si="630"/>
        <v/>
      </c>
      <c r="AE448" s="238"/>
      <c r="AF448" s="239"/>
      <c r="AG448" s="211">
        <f t="shared" si="691"/>
        <v>0</v>
      </c>
      <c r="AH448" s="461" t="str">
        <f t="shared" si="631"/>
        <v/>
      </c>
      <c r="AI448" s="238"/>
      <c r="AJ448" s="239"/>
      <c r="AK448" s="211">
        <f t="shared" si="708"/>
        <v>0</v>
      </c>
      <c r="AL448" s="461" t="str">
        <f t="shared" si="632"/>
        <v/>
      </c>
      <c r="AM448" s="238"/>
      <c r="AN448" s="239"/>
      <c r="AO448" s="211">
        <f t="shared" si="709"/>
        <v>0</v>
      </c>
      <c r="AP448" s="461" t="str">
        <f t="shared" si="633"/>
        <v/>
      </c>
      <c r="AQ448" s="238"/>
      <c r="AR448" s="239"/>
      <c r="AS448" s="211">
        <f t="shared" si="710"/>
        <v>0</v>
      </c>
      <c r="AT448" s="240">
        <f t="shared" si="692"/>
        <v>0</v>
      </c>
      <c r="AU448" s="241">
        <f t="shared" si="693"/>
        <v>0</v>
      </c>
      <c r="AV448" s="211">
        <f t="shared" si="711"/>
        <v>0</v>
      </c>
      <c r="AW448" s="461" t="str">
        <f t="shared" si="634"/>
        <v/>
      </c>
      <c r="AY448" s="238"/>
      <c r="AZ448" s="239"/>
      <c r="BA448" s="211">
        <f t="shared" si="712"/>
        <v>0</v>
      </c>
    </row>
    <row r="449" spans="1:53" ht="13" outlineLevel="2" x14ac:dyDescent="0.3">
      <c r="A449" s="209" t="s">
        <v>289</v>
      </c>
      <c r="B449" s="207">
        <v>5</v>
      </c>
      <c r="C449" s="207"/>
      <c r="D449" s="208"/>
      <c r="E449" s="210"/>
      <c r="F449" s="235" t="s">
        <v>445</v>
      </c>
      <c r="G449" s="235"/>
      <c r="H449" s="528"/>
      <c r="I449" s="237"/>
      <c r="J449" s="238"/>
      <c r="K449" s="239"/>
      <c r="L449" s="211">
        <f t="shared" si="695"/>
        <v>0</v>
      </c>
      <c r="M449" s="238"/>
      <c r="N449" s="239"/>
      <c r="O449" s="422">
        <f t="shared" si="696"/>
        <v>0</v>
      </c>
      <c r="P449" s="238"/>
      <c r="Q449" s="239"/>
      <c r="R449" s="422">
        <f t="shared" si="697"/>
        <v>0</v>
      </c>
      <c r="S449" s="238"/>
      <c r="T449" s="239"/>
      <c r="U449" s="422">
        <f t="shared" si="698"/>
        <v>0</v>
      </c>
      <c r="V449" s="238"/>
      <c r="W449" s="239"/>
      <c r="X449" s="422">
        <f t="shared" si="699"/>
        <v>0</v>
      </c>
      <c r="Y449" s="211">
        <f t="shared" si="700"/>
        <v>0</v>
      </c>
      <c r="Z449" s="461" t="str">
        <f t="shared" si="629"/>
        <v/>
      </c>
      <c r="AA449" s="238"/>
      <c r="AB449" s="239"/>
      <c r="AC449" s="211">
        <f t="shared" si="707"/>
        <v>0</v>
      </c>
      <c r="AD449" s="461" t="str">
        <f t="shared" si="630"/>
        <v/>
      </c>
      <c r="AE449" s="238"/>
      <c r="AF449" s="239"/>
      <c r="AG449" s="211">
        <f t="shared" si="691"/>
        <v>0</v>
      </c>
      <c r="AH449" s="461" t="str">
        <f t="shared" si="631"/>
        <v/>
      </c>
      <c r="AI449" s="238"/>
      <c r="AJ449" s="239"/>
      <c r="AK449" s="211">
        <f t="shared" si="708"/>
        <v>0</v>
      </c>
      <c r="AL449" s="461" t="str">
        <f t="shared" si="632"/>
        <v/>
      </c>
      <c r="AM449" s="238"/>
      <c r="AN449" s="239"/>
      <c r="AO449" s="211">
        <f t="shared" si="709"/>
        <v>0</v>
      </c>
      <c r="AP449" s="461" t="str">
        <f t="shared" si="633"/>
        <v/>
      </c>
      <c r="AQ449" s="238"/>
      <c r="AR449" s="239"/>
      <c r="AS449" s="211">
        <f t="shared" si="710"/>
        <v>0</v>
      </c>
      <c r="AT449" s="240">
        <f t="shared" si="692"/>
        <v>0</v>
      </c>
      <c r="AU449" s="241">
        <f t="shared" si="693"/>
        <v>0</v>
      </c>
      <c r="AV449" s="211">
        <f t="shared" si="711"/>
        <v>0</v>
      </c>
      <c r="AW449" s="461" t="str">
        <f t="shared" si="634"/>
        <v/>
      </c>
      <c r="AY449" s="238"/>
      <c r="AZ449" s="239"/>
      <c r="BA449" s="211">
        <f t="shared" si="712"/>
        <v>0</v>
      </c>
    </row>
    <row r="450" spans="1:53" ht="13" outlineLevel="2" x14ac:dyDescent="0.3">
      <c r="A450" s="209" t="s">
        <v>289</v>
      </c>
      <c r="B450" s="207">
        <v>5</v>
      </c>
      <c r="C450" s="207"/>
      <c r="D450" s="208"/>
      <c r="E450" s="210"/>
      <c r="F450" s="235" t="s">
        <v>445</v>
      </c>
      <c r="G450" s="235"/>
      <c r="H450" s="528"/>
      <c r="I450" s="237"/>
      <c r="J450" s="238"/>
      <c r="K450" s="239"/>
      <c r="L450" s="211">
        <f t="shared" si="695"/>
        <v>0</v>
      </c>
      <c r="M450" s="238"/>
      <c r="N450" s="239"/>
      <c r="O450" s="422">
        <f t="shared" si="696"/>
        <v>0</v>
      </c>
      <c r="P450" s="238"/>
      <c r="Q450" s="239"/>
      <c r="R450" s="422">
        <f t="shared" si="697"/>
        <v>0</v>
      </c>
      <c r="S450" s="238"/>
      <c r="T450" s="239"/>
      <c r="U450" s="422">
        <f t="shared" si="698"/>
        <v>0</v>
      </c>
      <c r="V450" s="238"/>
      <c r="W450" s="239"/>
      <c r="X450" s="422">
        <f t="shared" si="699"/>
        <v>0</v>
      </c>
      <c r="Y450" s="211">
        <f t="shared" si="700"/>
        <v>0</v>
      </c>
      <c r="Z450" s="461" t="str">
        <f t="shared" si="629"/>
        <v/>
      </c>
      <c r="AA450" s="238"/>
      <c r="AB450" s="239"/>
      <c r="AC450" s="211">
        <f t="shared" si="707"/>
        <v>0</v>
      </c>
      <c r="AD450" s="461" t="str">
        <f t="shared" si="630"/>
        <v/>
      </c>
      <c r="AE450" s="238"/>
      <c r="AF450" s="239"/>
      <c r="AG450" s="211">
        <f t="shared" si="691"/>
        <v>0</v>
      </c>
      <c r="AH450" s="461" t="str">
        <f t="shared" si="631"/>
        <v/>
      </c>
      <c r="AI450" s="238"/>
      <c r="AJ450" s="239"/>
      <c r="AK450" s="211">
        <f t="shared" si="708"/>
        <v>0</v>
      </c>
      <c r="AL450" s="461" t="str">
        <f t="shared" si="632"/>
        <v/>
      </c>
      <c r="AM450" s="238"/>
      <c r="AN450" s="239"/>
      <c r="AO450" s="211">
        <f t="shared" si="709"/>
        <v>0</v>
      </c>
      <c r="AP450" s="461" t="str">
        <f t="shared" si="633"/>
        <v/>
      </c>
      <c r="AQ450" s="238"/>
      <c r="AR450" s="239"/>
      <c r="AS450" s="211">
        <f t="shared" si="710"/>
        <v>0</v>
      </c>
      <c r="AT450" s="240">
        <f t="shared" si="692"/>
        <v>0</v>
      </c>
      <c r="AU450" s="241">
        <f t="shared" si="693"/>
        <v>0</v>
      </c>
      <c r="AV450" s="211">
        <f t="shared" si="711"/>
        <v>0</v>
      </c>
      <c r="AW450" s="461" t="str">
        <f t="shared" si="634"/>
        <v/>
      </c>
      <c r="AY450" s="238"/>
      <c r="AZ450" s="239"/>
      <c r="BA450" s="211">
        <f t="shared" si="712"/>
        <v>0</v>
      </c>
    </row>
    <row r="451" spans="1:53" ht="13" outlineLevel="2" x14ac:dyDescent="0.3">
      <c r="A451" s="209" t="s">
        <v>289</v>
      </c>
      <c r="B451" s="207">
        <v>5</v>
      </c>
      <c r="C451" s="207"/>
      <c r="D451" s="208"/>
      <c r="E451" s="210"/>
      <c r="F451" s="235" t="s">
        <v>445</v>
      </c>
      <c r="G451" s="235"/>
      <c r="H451" s="528"/>
      <c r="I451" s="237"/>
      <c r="J451" s="238"/>
      <c r="K451" s="239"/>
      <c r="L451" s="211">
        <f t="shared" si="695"/>
        <v>0</v>
      </c>
      <c r="M451" s="238"/>
      <c r="N451" s="239"/>
      <c r="O451" s="422">
        <f t="shared" si="696"/>
        <v>0</v>
      </c>
      <c r="P451" s="238"/>
      <c r="Q451" s="239"/>
      <c r="R451" s="422">
        <f t="shared" si="697"/>
        <v>0</v>
      </c>
      <c r="S451" s="238"/>
      <c r="T451" s="239"/>
      <c r="U451" s="422">
        <f t="shared" si="698"/>
        <v>0</v>
      </c>
      <c r="V451" s="238"/>
      <c r="W451" s="239"/>
      <c r="X451" s="422">
        <f t="shared" si="699"/>
        <v>0</v>
      </c>
      <c r="Y451" s="211">
        <f t="shared" si="700"/>
        <v>0</v>
      </c>
      <c r="Z451" s="461" t="str">
        <f t="shared" si="629"/>
        <v/>
      </c>
      <c r="AA451" s="238"/>
      <c r="AB451" s="239"/>
      <c r="AC451" s="211">
        <f t="shared" si="707"/>
        <v>0</v>
      </c>
      <c r="AD451" s="461" t="str">
        <f t="shared" si="630"/>
        <v/>
      </c>
      <c r="AE451" s="238"/>
      <c r="AF451" s="239"/>
      <c r="AG451" s="211">
        <f t="shared" si="691"/>
        <v>0</v>
      </c>
      <c r="AH451" s="461" t="str">
        <f t="shared" si="631"/>
        <v/>
      </c>
      <c r="AI451" s="238"/>
      <c r="AJ451" s="239"/>
      <c r="AK451" s="211">
        <f t="shared" si="708"/>
        <v>0</v>
      </c>
      <c r="AL451" s="461" t="str">
        <f t="shared" si="632"/>
        <v/>
      </c>
      <c r="AM451" s="238"/>
      <c r="AN451" s="239"/>
      <c r="AO451" s="211">
        <f t="shared" si="709"/>
        <v>0</v>
      </c>
      <c r="AP451" s="461" t="str">
        <f t="shared" si="633"/>
        <v/>
      </c>
      <c r="AQ451" s="238"/>
      <c r="AR451" s="239"/>
      <c r="AS451" s="211">
        <f t="shared" si="710"/>
        <v>0</v>
      </c>
      <c r="AT451" s="240">
        <f t="shared" si="692"/>
        <v>0</v>
      </c>
      <c r="AU451" s="241">
        <f t="shared" si="693"/>
        <v>0</v>
      </c>
      <c r="AV451" s="211">
        <f t="shared" si="711"/>
        <v>0</v>
      </c>
      <c r="AW451" s="461" t="str">
        <f t="shared" si="634"/>
        <v/>
      </c>
      <c r="AY451" s="238"/>
      <c r="AZ451" s="239"/>
      <c r="BA451" s="211">
        <f t="shared" si="712"/>
        <v>0</v>
      </c>
    </row>
    <row r="452" spans="1:53" ht="13" outlineLevel="2" x14ac:dyDescent="0.3">
      <c r="A452" s="209" t="s">
        <v>289</v>
      </c>
      <c r="B452" s="207">
        <v>5</v>
      </c>
      <c r="C452" s="207"/>
      <c r="D452" s="208"/>
      <c r="E452" s="210"/>
      <c r="F452" s="235" t="s">
        <v>445</v>
      </c>
      <c r="G452" s="235"/>
      <c r="H452" s="528"/>
      <c r="I452" s="237"/>
      <c r="J452" s="238"/>
      <c r="K452" s="239"/>
      <c r="L452" s="211">
        <f t="shared" si="695"/>
        <v>0</v>
      </c>
      <c r="M452" s="238"/>
      <c r="N452" s="239"/>
      <c r="O452" s="422">
        <f t="shared" si="696"/>
        <v>0</v>
      </c>
      <c r="P452" s="238"/>
      <c r="Q452" s="239"/>
      <c r="R452" s="422">
        <f t="shared" si="697"/>
        <v>0</v>
      </c>
      <c r="S452" s="238"/>
      <c r="T452" s="239"/>
      <c r="U452" s="422">
        <f t="shared" si="698"/>
        <v>0</v>
      </c>
      <c r="V452" s="238"/>
      <c r="W452" s="239"/>
      <c r="X452" s="422">
        <f t="shared" si="699"/>
        <v>0</v>
      </c>
      <c r="Y452" s="211">
        <f t="shared" si="700"/>
        <v>0</v>
      </c>
      <c r="Z452" s="461" t="str">
        <f t="shared" si="629"/>
        <v/>
      </c>
      <c r="AA452" s="238"/>
      <c r="AB452" s="239"/>
      <c r="AC452" s="211">
        <f t="shared" si="707"/>
        <v>0</v>
      </c>
      <c r="AD452" s="461" t="str">
        <f t="shared" si="630"/>
        <v/>
      </c>
      <c r="AE452" s="238"/>
      <c r="AF452" s="239"/>
      <c r="AG452" s="211">
        <f t="shared" si="691"/>
        <v>0</v>
      </c>
      <c r="AH452" s="461" t="str">
        <f t="shared" si="631"/>
        <v/>
      </c>
      <c r="AI452" s="238"/>
      <c r="AJ452" s="239"/>
      <c r="AK452" s="211">
        <f t="shared" si="708"/>
        <v>0</v>
      </c>
      <c r="AL452" s="461" t="str">
        <f t="shared" si="632"/>
        <v/>
      </c>
      <c r="AM452" s="238"/>
      <c r="AN452" s="239"/>
      <c r="AO452" s="211">
        <f t="shared" si="709"/>
        <v>0</v>
      </c>
      <c r="AP452" s="461" t="str">
        <f t="shared" si="633"/>
        <v/>
      </c>
      <c r="AQ452" s="238"/>
      <c r="AR452" s="239"/>
      <c r="AS452" s="211">
        <f t="shared" si="710"/>
        <v>0</v>
      </c>
      <c r="AT452" s="240">
        <f t="shared" si="692"/>
        <v>0</v>
      </c>
      <c r="AU452" s="241">
        <f t="shared" si="693"/>
        <v>0</v>
      </c>
      <c r="AV452" s="211">
        <f t="shared" si="711"/>
        <v>0</v>
      </c>
      <c r="AW452" s="461" t="str">
        <f t="shared" si="634"/>
        <v/>
      </c>
      <c r="AY452" s="238"/>
      <c r="AZ452" s="239"/>
      <c r="BA452" s="211">
        <f t="shared" si="712"/>
        <v>0</v>
      </c>
    </row>
    <row r="453" spans="1:53" ht="13" outlineLevel="2" x14ac:dyDescent="0.3">
      <c r="A453" s="209" t="s">
        <v>289</v>
      </c>
      <c r="B453" s="207">
        <v>5</v>
      </c>
      <c r="C453" s="207"/>
      <c r="D453" s="208"/>
      <c r="E453" s="210"/>
      <c r="F453" s="235" t="s">
        <v>445</v>
      </c>
      <c r="G453" s="235"/>
      <c r="H453" s="528"/>
      <c r="I453" s="237"/>
      <c r="J453" s="238"/>
      <c r="K453" s="239"/>
      <c r="L453" s="211">
        <f t="shared" si="695"/>
        <v>0</v>
      </c>
      <c r="M453" s="238"/>
      <c r="N453" s="239"/>
      <c r="O453" s="422">
        <f t="shared" si="696"/>
        <v>0</v>
      </c>
      <c r="P453" s="238"/>
      <c r="Q453" s="239"/>
      <c r="R453" s="422">
        <f t="shared" si="697"/>
        <v>0</v>
      </c>
      <c r="S453" s="238"/>
      <c r="T453" s="239"/>
      <c r="U453" s="422">
        <f t="shared" si="698"/>
        <v>0</v>
      </c>
      <c r="V453" s="238"/>
      <c r="W453" s="239"/>
      <c r="X453" s="422">
        <f t="shared" si="699"/>
        <v>0</v>
      </c>
      <c r="Y453" s="211">
        <f t="shared" si="700"/>
        <v>0</v>
      </c>
      <c r="Z453" s="461" t="str">
        <f t="shared" si="629"/>
        <v/>
      </c>
      <c r="AA453" s="238"/>
      <c r="AB453" s="239"/>
      <c r="AC453" s="211">
        <f t="shared" si="707"/>
        <v>0</v>
      </c>
      <c r="AD453" s="461" t="str">
        <f t="shared" si="630"/>
        <v/>
      </c>
      <c r="AE453" s="238"/>
      <c r="AF453" s="239"/>
      <c r="AG453" s="211">
        <f t="shared" si="691"/>
        <v>0</v>
      </c>
      <c r="AH453" s="461" t="str">
        <f t="shared" si="631"/>
        <v/>
      </c>
      <c r="AI453" s="238"/>
      <c r="AJ453" s="239"/>
      <c r="AK453" s="211">
        <f t="shared" si="708"/>
        <v>0</v>
      </c>
      <c r="AL453" s="461" t="str">
        <f t="shared" si="632"/>
        <v/>
      </c>
      <c r="AM453" s="238"/>
      <c r="AN453" s="239"/>
      <c r="AO453" s="211">
        <f t="shared" si="709"/>
        <v>0</v>
      </c>
      <c r="AP453" s="461" t="str">
        <f t="shared" si="633"/>
        <v/>
      </c>
      <c r="AQ453" s="238"/>
      <c r="AR453" s="239"/>
      <c r="AS453" s="211">
        <f t="shared" si="710"/>
        <v>0</v>
      </c>
      <c r="AT453" s="240">
        <f t="shared" si="692"/>
        <v>0</v>
      </c>
      <c r="AU453" s="241">
        <f t="shared" si="693"/>
        <v>0</v>
      </c>
      <c r="AV453" s="211">
        <f t="shared" si="711"/>
        <v>0</v>
      </c>
      <c r="AW453" s="461" t="str">
        <f t="shared" si="634"/>
        <v/>
      </c>
      <c r="AY453" s="238"/>
      <c r="AZ453" s="239"/>
      <c r="BA453" s="211">
        <f t="shared" si="712"/>
        <v>0</v>
      </c>
    </row>
    <row r="454" spans="1:53" ht="13" outlineLevel="1" x14ac:dyDescent="0.3">
      <c r="A454" s="212"/>
      <c r="B454" s="213">
        <v>5</v>
      </c>
      <c r="C454" s="213"/>
      <c r="D454" s="214"/>
      <c r="E454" s="215" t="s">
        <v>446</v>
      </c>
      <c r="F454" s="216" t="str">
        <f>F437</f>
        <v>Activity 5.3 Add activity</v>
      </c>
      <c r="G454" s="222"/>
      <c r="H454" s="222"/>
      <c r="I454" s="217"/>
      <c r="J454" s="218">
        <f t="shared" ref="J454:Y454" si="713">SUM(J438:J453)</f>
        <v>0</v>
      </c>
      <c r="K454" s="218">
        <f t="shared" si="713"/>
        <v>0</v>
      </c>
      <c r="L454" s="218">
        <f t="shared" si="713"/>
        <v>0</v>
      </c>
      <c r="M454" s="218">
        <f t="shared" si="713"/>
        <v>0</v>
      </c>
      <c r="N454" s="218">
        <f t="shared" si="713"/>
        <v>0</v>
      </c>
      <c r="O454" s="218">
        <f t="shared" si="713"/>
        <v>0</v>
      </c>
      <c r="P454" s="218">
        <f t="shared" si="713"/>
        <v>0</v>
      </c>
      <c r="Q454" s="218">
        <f t="shared" si="713"/>
        <v>0</v>
      </c>
      <c r="R454" s="218">
        <f t="shared" si="713"/>
        <v>0</v>
      </c>
      <c r="S454" s="218">
        <f t="shared" si="713"/>
        <v>0</v>
      </c>
      <c r="T454" s="218">
        <f t="shared" si="713"/>
        <v>0</v>
      </c>
      <c r="U454" s="218">
        <f t="shared" si="713"/>
        <v>0</v>
      </c>
      <c r="V454" s="218">
        <f t="shared" si="713"/>
        <v>0</v>
      </c>
      <c r="W454" s="218">
        <f t="shared" si="713"/>
        <v>0</v>
      </c>
      <c r="X454" s="218">
        <f t="shared" si="713"/>
        <v>0</v>
      </c>
      <c r="Y454" s="218">
        <f t="shared" si="713"/>
        <v>0</v>
      </c>
      <c r="Z454" s="461" t="str">
        <f t="shared" si="629"/>
        <v/>
      </c>
      <c r="AA454" s="220">
        <f t="shared" ref="AA454:AV454" si="714">SUM(AA438:AA453)</f>
        <v>0</v>
      </c>
      <c r="AB454" s="221">
        <f t="shared" si="714"/>
        <v>0</v>
      </c>
      <c r="AC454" s="219">
        <f t="shared" si="714"/>
        <v>0</v>
      </c>
      <c r="AD454" s="461" t="str">
        <f t="shared" si="630"/>
        <v/>
      </c>
      <c r="AE454" s="220">
        <f t="shared" si="714"/>
        <v>0</v>
      </c>
      <c r="AF454" s="221">
        <f t="shared" si="714"/>
        <v>0</v>
      </c>
      <c r="AG454" s="219">
        <f t="shared" si="714"/>
        <v>0</v>
      </c>
      <c r="AH454" s="461" t="str">
        <f t="shared" si="631"/>
        <v/>
      </c>
      <c r="AI454" s="220">
        <f t="shared" si="714"/>
        <v>0</v>
      </c>
      <c r="AJ454" s="221">
        <f t="shared" si="714"/>
        <v>0</v>
      </c>
      <c r="AK454" s="219">
        <f t="shared" si="714"/>
        <v>0</v>
      </c>
      <c r="AL454" s="461" t="str">
        <f t="shared" si="632"/>
        <v/>
      </c>
      <c r="AM454" s="220">
        <f t="shared" si="714"/>
        <v>0</v>
      </c>
      <c r="AN454" s="221">
        <f t="shared" si="714"/>
        <v>0</v>
      </c>
      <c r="AO454" s="219">
        <f t="shared" si="714"/>
        <v>0</v>
      </c>
      <c r="AP454" s="461" t="str">
        <f t="shared" si="633"/>
        <v/>
      </c>
      <c r="AQ454" s="220">
        <f t="shared" si="714"/>
        <v>0</v>
      </c>
      <c r="AR454" s="221">
        <f t="shared" si="714"/>
        <v>0</v>
      </c>
      <c r="AS454" s="219">
        <f t="shared" si="714"/>
        <v>0</v>
      </c>
      <c r="AT454" s="220">
        <f t="shared" si="714"/>
        <v>0</v>
      </c>
      <c r="AU454" s="221">
        <f t="shared" si="714"/>
        <v>0</v>
      </c>
      <c r="AV454" s="219">
        <f t="shared" si="714"/>
        <v>0</v>
      </c>
      <c r="AW454" s="461" t="str">
        <f t="shared" si="634"/>
        <v/>
      </c>
      <c r="AY454" s="220">
        <f t="shared" ref="AY454:BA454" si="715">SUM(AY438:AY453)</f>
        <v>0</v>
      </c>
      <c r="AZ454" s="221">
        <f t="shared" si="715"/>
        <v>0</v>
      </c>
      <c r="BA454" s="219">
        <f t="shared" si="715"/>
        <v>0</v>
      </c>
    </row>
    <row r="455" spans="1:53" ht="26.25" customHeight="1" outlineLevel="1" x14ac:dyDescent="0.3">
      <c r="A455" s="328"/>
      <c r="B455" s="263">
        <v>5</v>
      </c>
      <c r="C455" s="263"/>
      <c r="D455" s="264"/>
      <c r="E455" s="265" t="s">
        <v>436</v>
      </c>
      <c r="F455" s="266" t="s">
        <v>482</v>
      </c>
      <c r="G455" s="267"/>
      <c r="H455" s="526"/>
      <c r="I455" s="268"/>
      <c r="J455" s="269"/>
      <c r="K455" s="270"/>
      <c r="L455" s="271"/>
      <c r="M455" s="271"/>
      <c r="N455" s="271"/>
      <c r="O455" s="271"/>
      <c r="P455" s="271"/>
      <c r="Q455" s="271"/>
      <c r="R455" s="271"/>
      <c r="S455" s="271"/>
      <c r="T455" s="271"/>
      <c r="U455" s="271"/>
      <c r="V455" s="271"/>
      <c r="W455" s="271"/>
      <c r="X455" s="271"/>
      <c r="Y455" s="271"/>
      <c r="Z455" s="461" t="str">
        <f t="shared" si="629"/>
        <v/>
      </c>
      <c r="AA455" s="268"/>
      <c r="AB455" s="268"/>
      <c r="AC455" s="268"/>
      <c r="AD455" s="461" t="str">
        <f t="shared" si="630"/>
        <v/>
      </c>
      <c r="AE455" s="268"/>
      <c r="AF455" s="268"/>
      <c r="AG455" s="268"/>
      <c r="AH455" s="461" t="str">
        <f t="shared" si="631"/>
        <v/>
      </c>
      <c r="AI455" s="268"/>
      <c r="AJ455" s="268"/>
      <c r="AK455" s="268"/>
      <c r="AL455" s="461" t="str">
        <f t="shared" si="632"/>
        <v/>
      </c>
      <c r="AM455" s="268"/>
      <c r="AN455" s="268"/>
      <c r="AO455" s="268"/>
      <c r="AP455" s="461" t="str">
        <f t="shared" si="633"/>
        <v/>
      </c>
      <c r="AQ455" s="268"/>
      <c r="AR455" s="268"/>
      <c r="AS455" s="268"/>
      <c r="AT455" s="268"/>
      <c r="AU455" s="268"/>
      <c r="AV455" s="268"/>
      <c r="AW455" s="461" t="str">
        <f t="shared" si="634"/>
        <v/>
      </c>
      <c r="AY455" s="268"/>
      <c r="AZ455" s="268"/>
      <c r="BA455" s="268"/>
    </row>
    <row r="456" spans="1:53" ht="13" outlineLevel="2" x14ac:dyDescent="0.3">
      <c r="A456" s="209" t="s">
        <v>289</v>
      </c>
      <c r="B456" s="207">
        <v>5</v>
      </c>
      <c r="C456" s="207"/>
      <c r="D456" s="208"/>
      <c r="E456" s="210"/>
      <c r="F456" s="766" t="s">
        <v>438</v>
      </c>
      <c r="G456" s="236"/>
      <c r="H456" s="527"/>
      <c r="I456" s="237"/>
      <c r="J456" s="238"/>
      <c r="K456" s="239"/>
      <c r="L456" s="211">
        <f>J456*K456</f>
        <v>0</v>
      </c>
      <c r="M456" s="238"/>
      <c r="N456" s="239"/>
      <c r="O456" s="422">
        <f>M456*N456</f>
        <v>0</v>
      </c>
      <c r="P456" s="238"/>
      <c r="Q456" s="239"/>
      <c r="R456" s="422">
        <f>P456*Q456</f>
        <v>0</v>
      </c>
      <c r="S456" s="238"/>
      <c r="T456" s="239"/>
      <c r="U456" s="422">
        <f>S456*T456</f>
        <v>0</v>
      </c>
      <c r="V456" s="238"/>
      <c r="W456" s="239"/>
      <c r="X456" s="422">
        <f>V456*W456</f>
        <v>0</v>
      </c>
      <c r="Y456" s="211">
        <f>L456+O456+R456+U456+X456</f>
        <v>0</v>
      </c>
      <c r="Z456" s="461" t="str">
        <f t="shared" si="629"/>
        <v/>
      </c>
      <c r="AA456" s="238"/>
      <c r="AB456" s="239"/>
      <c r="AC456" s="211">
        <f>AA456*AB456</f>
        <v>0</v>
      </c>
      <c r="AD456" s="461" t="str">
        <f t="shared" si="630"/>
        <v/>
      </c>
      <c r="AE456" s="238"/>
      <c r="AF456" s="239"/>
      <c r="AG456" s="211">
        <f t="shared" ref="AG456:AG471" si="716">AE456*AF456</f>
        <v>0</v>
      </c>
      <c r="AH456" s="461" t="str">
        <f t="shared" si="631"/>
        <v/>
      </c>
      <c r="AI456" s="238"/>
      <c r="AJ456" s="239"/>
      <c r="AK456" s="211">
        <f>AI456*AJ456</f>
        <v>0</v>
      </c>
      <c r="AL456" s="461" t="str">
        <f t="shared" si="632"/>
        <v/>
      </c>
      <c r="AM456" s="238"/>
      <c r="AN456" s="239"/>
      <c r="AO456" s="211">
        <f>AM456*AN456</f>
        <v>0</v>
      </c>
      <c r="AP456" s="461" t="str">
        <f t="shared" si="633"/>
        <v/>
      </c>
      <c r="AQ456" s="238"/>
      <c r="AR456" s="239"/>
      <c r="AS456" s="211">
        <f>AQ456*AR456</f>
        <v>0</v>
      </c>
      <c r="AT456" s="240">
        <f t="shared" ref="AT456:AT471" si="717">AE456+AM456+AQ456</f>
        <v>0</v>
      </c>
      <c r="AU456" s="241">
        <f t="shared" ref="AU456:AU471" si="718">AF456+AN456+AR456</f>
        <v>0</v>
      </c>
      <c r="AV456" s="211">
        <f t="shared" ref="AV456:AV457" si="719">AG456+AO456+AS456</f>
        <v>0</v>
      </c>
      <c r="AW456" s="461" t="str">
        <f t="shared" si="634"/>
        <v/>
      </c>
      <c r="AY456" s="238"/>
      <c r="AZ456" s="239"/>
      <c r="BA456" s="211">
        <f>AY456*AZ456</f>
        <v>0</v>
      </c>
    </row>
    <row r="457" spans="1:53" ht="13" outlineLevel="2" x14ac:dyDescent="0.3">
      <c r="A457" s="209" t="s">
        <v>284</v>
      </c>
      <c r="B457" s="207">
        <v>5</v>
      </c>
      <c r="C457" s="207"/>
      <c r="D457" s="208"/>
      <c r="E457" s="210"/>
      <c r="F457" s="766" t="s">
        <v>439</v>
      </c>
      <c r="G457" s="235"/>
      <c r="H457" s="528"/>
      <c r="I457" s="237"/>
      <c r="J457" s="238"/>
      <c r="K457" s="239"/>
      <c r="L457" s="211">
        <f t="shared" ref="L457:L471" si="720">J457*K457</f>
        <v>0</v>
      </c>
      <c r="M457" s="238"/>
      <c r="N457" s="239"/>
      <c r="O457" s="422">
        <f t="shared" ref="O457:O471" si="721">M457*N457</f>
        <v>0</v>
      </c>
      <c r="P457" s="238"/>
      <c r="Q457" s="239"/>
      <c r="R457" s="422">
        <f t="shared" ref="R457:R471" si="722">P457*Q457</f>
        <v>0</v>
      </c>
      <c r="S457" s="238"/>
      <c r="T457" s="239"/>
      <c r="U457" s="422">
        <f t="shared" ref="U457:U471" si="723">S457*T457</f>
        <v>0</v>
      </c>
      <c r="V457" s="238"/>
      <c r="W457" s="239"/>
      <c r="X457" s="422">
        <f t="shared" ref="X457:X471" si="724">V457*W457</f>
        <v>0</v>
      </c>
      <c r="Y457" s="211">
        <f t="shared" ref="Y457:Y471" si="725">L457+O457+R457+U457+X457</f>
        <v>0</v>
      </c>
      <c r="Z457" s="461" t="str">
        <f t="shared" si="629"/>
        <v/>
      </c>
      <c r="AA457" s="238"/>
      <c r="AB457" s="239"/>
      <c r="AC457" s="211">
        <f t="shared" ref="AC457" si="726">AA457*AB457</f>
        <v>0</v>
      </c>
      <c r="AD457" s="461" t="str">
        <f t="shared" si="630"/>
        <v/>
      </c>
      <c r="AE457" s="238"/>
      <c r="AF457" s="239"/>
      <c r="AG457" s="211">
        <f t="shared" si="716"/>
        <v>0</v>
      </c>
      <c r="AH457" s="461" t="str">
        <f t="shared" si="631"/>
        <v/>
      </c>
      <c r="AI457" s="238"/>
      <c r="AJ457" s="239"/>
      <c r="AK457" s="211">
        <f t="shared" ref="AK457" si="727">AI457*AJ457</f>
        <v>0</v>
      </c>
      <c r="AL457" s="461" t="str">
        <f t="shared" si="632"/>
        <v/>
      </c>
      <c r="AM457" s="238"/>
      <c r="AN457" s="239"/>
      <c r="AO457" s="211">
        <f t="shared" ref="AO457" si="728">AM457*AN457</f>
        <v>0</v>
      </c>
      <c r="AP457" s="461" t="str">
        <f t="shared" si="633"/>
        <v/>
      </c>
      <c r="AQ457" s="238"/>
      <c r="AR457" s="239"/>
      <c r="AS457" s="211">
        <f t="shared" ref="AS457" si="729">AQ457*AR457</f>
        <v>0</v>
      </c>
      <c r="AT457" s="240">
        <f t="shared" si="717"/>
        <v>0</v>
      </c>
      <c r="AU457" s="241">
        <f t="shared" si="718"/>
        <v>0</v>
      </c>
      <c r="AV457" s="211">
        <f t="shared" si="719"/>
        <v>0</v>
      </c>
      <c r="AW457" s="461" t="str">
        <f t="shared" si="634"/>
        <v/>
      </c>
      <c r="AY457" s="238"/>
      <c r="AZ457" s="239"/>
      <c r="BA457" s="211">
        <f t="shared" ref="BA457:BA471" si="730">AY457*AZ457</f>
        <v>0</v>
      </c>
    </row>
    <row r="458" spans="1:53" ht="12.75" customHeight="1" outlineLevel="2" x14ac:dyDescent="0.3">
      <c r="A458" s="209" t="s">
        <v>284</v>
      </c>
      <c r="B458" s="207">
        <v>5</v>
      </c>
      <c r="C458" s="207"/>
      <c r="D458" s="208"/>
      <c r="E458" s="210"/>
      <c r="F458" s="766" t="s">
        <v>440</v>
      </c>
      <c r="G458" s="235"/>
      <c r="H458" s="528"/>
      <c r="I458" s="237"/>
      <c r="J458" s="238"/>
      <c r="K458" s="239"/>
      <c r="L458" s="211">
        <f t="shared" si="720"/>
        <v>0</v>
      </c>
      <c r="M458" s="238"/>
      <c r="N458" s="239"/>
      <c r="O458" s="422">
        <f t="shared" si="721"/>
        <v>0</v>
      </c>
      <c r="P458" s="238"/>
      <c r="Q458" s="239"/>
      <c r="R458" s="422">
        <f t="shared" si="722"/>
        <v>0</v>
      </c>
      <c r="S458" s="238"/>
      <c r="T458" s="239"/>
      <c r="U458" s="422">
        <f t="shared" si="723"/>
        <v>0</v>
      </c>
      <c r="V458" s="238"/>
      <c r="W458" s="239"/>
      <c r="X458" s="422">
        <f t="shared" si="724"/>
        <v>0</v>
      </c>
      <c r="Y458" s="211">
        <f t="shared" si="725"/>
        <v>0</v>
      </c>
      <c r="Z458" s="461" t="str">
        <f t="shared" si="629"/>
        <v/>
      </c>
      <c r="AA458" s="238"/>
      <c r="AB458" s="239"/>
      <c r="AC458" s="211">
        <f t="shared" ref="AC458" si="731">AA458*AB458</f>
        <v>0</v>
      </c>
      <c r="AD458" s="461" t="str">
        <f t="shared" si="630"/>
        <v/>
      </c>
      <c r="AE458" s="238"/>
      <c r="AF458" s="239"/>
      <c r="AG458" s="211">
        <f t="shared" si="716"/>
        <v>0</v>
      </c>
      <c r="AH458" s="461" t="str">
        <f t="shared" si="631"/>
        <v/>
      </c>
      <c r="AI458" s="238"/>
      <c r="AJ458" s="239"/>
      <c r="AK458" s="211">
        <f t="shared" ref="AK458" si="732">AI458*AJ458</f>
        <v>0</v>
      </c>
      <c r="AL458" s="461" t="str">
        <f t="shared" si="632"/>
        <v/>
      </c>
      <c r="AM458" s="238"/>
      <c r="AN458" s="239"/>
      <c r="AO458" s="211">
        <f t="shared" ref="AO458" si="733">AM458*AN458</f>
        <v>0</v>
      </c>
      <c r="AP458" s="461" t="str">
        <f t="shared" si="633"/>
        <v/>
      </c>
      <c r="AQ458" s="238"/>
      <c r="AR458" s="239"/>
      <c r="AS458" s="211">
        <f t="shared" ref="AS458" si="734">AQ458*AR458</f>
        <v>0</v>
      </c>
      <c r="AT458" s="240">
        <f t="shared" si="717"/>
        <v>0</v>
      </c>
      <c r="AU458" s="241">
        <f t="shared" si="718"/>
        <v>0</v>
      </c>
      <c r="AV458" s="211">
        <f t="shared" ref="AV458" si="735">AG458+AO458+AS458</f>
        <v>0</v>
      </c>
      <c r="AW458" s="461" t="str">
        <f t="shared" si="634"/>
        <v/>
      </c>
      <c r="AY458" s="238"/>
      <c r="AZ458" s="239"/>
      <c r="BA458" s="211">
        <f t="shared" si="730"/>
        <v>0</v>
      </c>
    </row>
    <row r="459" spans="1:53" ht="13" outlineLevel="2" x14ac:dyDescent="0.3">
      <c r="A459" s="209" t="s">
        <v>284</v>
      </c>
      <c r="B459" s="207">
        <v>5</v>
      </c>
      <c r="C459" s="207"/>
      <c r="D459" s="208"/>
      <c r="E459" s="210"/>
      <c r="F459" s="766" t="s">
        <v>441</v>
      </c>
      <c r="G459" s="235"/>
      <c r="H459" s="528"/>
      <c r="I459" s="237"/>
      <c r="J459" s="238"/>
      <c r="K459" s="239"/>
      <c r="L459" s="211">
        <f t="shared" si="720"/>
        <v>0</v>
      </c>
      <c r="M459" s="238"/>
      <c r="N459" s="239"/>
      <c r="O459" s="422">
        <f t="shared" si="721"/>
        <v>0</v>
      </c>
      <c r="P459" s="238"/>
      <c r="Q459" s="239"/>
      <c r="R459" s="422">
        <f t="shared" si="722"/>
        <v>0</v>
      </c>
      <c r="S459" s="238"/>
      <c r="T459" s="239"/>
      <c r="U459" s="422">
        <f t="shared" si="723"/>
        <v>0</v>
      </c>
      <c r="V459" s="238"/>
      <c r="W459" s="239"/>
      <c r="X459" s="422">
        <f t="shared" si="724"/>
        <v>0</v>
      </c>
      <c r="Y459" s="211">
        <f t="shared" si="725"/>
        <v>0</v>
      </c>
      <c r="Z459" s="461" t="str">
        <f t="shared" si="629"/>
        <v/>
      </c>
      <c r="AA459" s="238"/>
      <c r="AB459" s="239"/>
      <c r="AC459" s="211">
        <f t="shared" ref="AC459:AC471" si="736">AA459*AB459</f>
        <v>0</v>
      </c>
      <c r="AD459" s="461" t="str">
        <f t="shared" si="630"/>
        <v/>
      </c>
      <c r="AE459" s="238"/>
      <c r="AF459" s="239"/>
      <c r="AG459" s="211">
        <f t="shared" si="716"/>
        <v>0</v>
      </c>
      <c r="AH459" s="461" t="str">
        <f t="shared" si="631"/>
        <v/>
      </c>
      <c r="AI459" s="238"/>
      <c r="AJ459" s="239"/>
      <c r="AK459" s="211">
        <f t="shared" ref="AK459:AK471" si="737">AI459*AJ459</f>
        <v>0</v>
      </c>
      <c r="AL459" s="461" t="str">
        <f t="shared" si="632"/>
        <v/>
      </c>
      <c r="AM459" s="238"/>
      <c r="AN459" s="239"/>
      <c r="AO459" s="211">
        <f t="shared" ref="AO459:AO471" si="738">AM459*AN459</f>
        <v>0</v>
      </c>
      <c r="AP459" s="461" t="str">
        <f t="shared" si="633"/>
        <v/>
      </c>
      <c r="AQ459" s="238"/>
      <c r="AR459" s="239"/>
      <c r="AS459" s="211">
        <f t="shared" ref="AS459:AS471" si="739">AQ459*AR459</f>
        <v>0</v>
      </c>
      <c r="AT459" s="240">
        <f t="shared" si="717"/>
        <v>0</v>
      </c>
      <c r="AU459" s="241">
        <f t="shared" si="718"/>
        <v>0</v>
      </c>
      <c r="AV459" s="211">
        <f t="shared" ref="AV459:AV471" si="740">AG459+AO459+AS459</f>
        <v>0</v>
      </c>
      <c r="AW459" s="461" t="str">
        <f t="shared" si="634"/>
        <v/>
      </c>
      <c r="AY459" s="238"/>
      <c r="AZ459" s="239"/>
      <c r="BA459" s="211">
        <f t="shared" si="730"/>
        <v>0</v>
      </c>
    </row>
    <row r="460" spans="1:53" ht="13" outlineLevel="2" x14ac:dyDescent="0.3">
      <c r="A460" s="209" t="s">
        <v>284</v>
      </c>
      <c r="B460" s="207">
        <v>5</v>
      </c>
      <c r="C460" s="207"/>
      <c r="D460" s="208"/>
      <c r="E460" s="210"/>
      <c r="F460" s="766" t="s">
        <v>442</v>
      </c>
      <c r="G460" s="235"/>
      <c r="H460" s="528"/>
      <c r="I460" s="237"/>
      <c r="J460" s="238"/>
      <c r="K460" s="239"/>
      <c r="L460" s="211">
        <f t="shared" si="720"/>
        <v>0</v>
      </c>
      <c r="M460" s="238"/>
      <c r="N460" s="239"/>
      <c r="O460" s="422">
        <f t="shared" si="721"/>
        <v>0</v>
      </c>
      <c r="P460" s="238"/>
      <c r="Q460" s="239"/>
      <c r="R460" s="422">
        <f t="shared" si="722"/>
        <v>0</v>
      </c>
      <c r="S460" s="238"/>
      <c r="T460" s="239"/>
      <c r="U460" s="422">
        <f t="shared" si="723"/>
        <v>0</v>
      </c>
      <c r="V460" s="238"/>
      <c r="W460" s="239"/>
      <c r="X460" s="422">
        <f t="shared" si="724"/>
        <v>0</v>
      </c>
      <c r="Y460" s="211">
        <f t="shared" si="725"/>
        <v>0</v>
      </c>
      <c r="Z460" s="461" t="str">
        <f t="shared" si="629"/>
        <v/>
      </c>
      <c r="AA460" s="238"/>
      <c r="AB460" s="239"/>
      <c r="AC460" s="211">
        <f t="shared" si="736"/>
        <v>0</v>
      </c>
      <c r="AD460" s="461" t="str">
        <f t="shared" si="630"/>
        <v/>
      </c>
      <c r="AE460" s="238"/>
      <c r="AF460" s="239"/>
      <c r="AG460" s="211">
        <f t="shared" si="716"/>
        <v>0</v>
      </c>
      <c r="AH460" s="461" t="str">
        <f t="shared" si="631"/>
        <v/>
      </c>
      <c r="AI460" s="238"/>
      <c r="AJ460" s="239"/>
      <c r="AK460" s="211">
        <f t="shared" si="737"/>
        <v>0</v>
      </c>
      <c r="AL460" s="461" t="str">
        <f t="shared" si="632"/>
        <v/>
      </c>
      <c r="AM460" s="238"/>
      <c r="AN460" s="239"/>
      <c r="AO460" s="211">
        <f t="shared" si="738"/>
        <v>0</v>
      </c>
      <c r="AP460" s="461" t="str">
        <f t="shared" si="633"/>
        <v/>
      </c>
      <c r="AQ460" s="238"/>
      <c r="AR460" s="239"/>
      <c r="AS460" s="211">
        <f t="shared" si="739"/>
        <v>0</v>
      </c>
      <c r="AT460" s="240">
        <f t="shared" si="717"/>
        <v>0</v>
      </c>
      <c r="AU460" s="241">
        <f t="shared" si="718"/>
        <v>0</v>
      </c>
      <c r="AV460" s="211">
        <f t="shared" si="740"/>
        <v>0</v>
      </c>
      <c r="AW460" s="461" t="str">
        <f t="shared" si="634"/>
        <v/>
      </c>
      <c r="AY460" s="238"/>
      <c r="AZ460" s="239"/>
      <c r="BA460" s="211">
        <f t="shared" si="730"/>
        <v>0</v>
      </c>
    </row>
    <row r="461" spans="1:53" ht="13" outlineLevel="2" x14ac:dyDescent="0.3">
      <c r="A461" s="209" t="s">
        <v>289</v>
      </c>
      <c r="B461" s="207">
        <v>5</v>
      </c>
      <c r="C461" s="207"/>
      <c r="D461" s="208"/>
      <c r="E461" s="210"/>
      <c r="F461" s="766" t="s">
        <v>384</v>
      </c>
      <c r="G461" s="235"/>
      <c r="H461" s="528"/>
      <c r="I461" s="237"/>
      <c r="J461" s="238"/>
      <c r="K461" s="239"/>
      <c r="L461" s="211">
        <f t="shared" si="720"/>
        <v>0</v>
      </c>
      <c r="M461" s="238"/>
      <c r="N461" s="239"/>
      <c r="O461" s="422">
        <f t="shared" si="721"/>
        <v>0</v>
      </c>
      <c r="P461" s="238"/>
      <c r="Q461" s="239"/>
      <c r="R461" s="422">
        <f t="shared" si="722"/>
        <v>0</v>
      </c>
      <c r="S461" s="238"/>
      <c r="T461" s="239"/>
      <c r="U461" s="422">
        <f t="shared" si="723"/>
        <v>0</v>
      </c>
      <c r="V461" s="238"/>
      <c r="W461" s="239"/>
      <c r="X461" s="422">
        <f t="shared" si="724"/>
        <v>0</v>
      </c>
      <c r="Y461" s="211">
        <f t="shared" si="725"/>
        <v>0</v>
      </c>
      <c r="Z461" s="461" t="str">
        <f t="shared" si="629"/>
        <v/>
      </c>
      <c r="AA461" s="238"/>
      <c r="AB461" s="239"/>
      <c r="AC461" s="211">
        <f t="shared" si="736"/>
        <v>0</v>
      </c>
      <c r="AD461" s="461" t="str">
        <f t="shared" si="630"/>
        <v/>
      </c>
      <c r="AE461" s="238"/>
      <c r="AF461" s="239"/>
      <c r="AG461" s="211">
        <f t="shared" si="716"/>
        <v>0</v>
      </c>
      <c r="AH461" s="461" t="str">
        <f t="shared" si="631"/>
        <v/>
      </c>
      <c r="AI461" s="238"/>
      <c r="AJ461" s="239"/>
      <c r="AK461" s="211">
        <f t="shared" si="737"/>
        <v>0</v>
      </c>
      <c r="AL461" s="461" t="str">
        <f t="shared" si="632"/>
        <v/>
      </c>
      <c r="AM461" s="238"/>
      <c r="AN461" s="239"/>
      <c r="AO461" s="211">
        <f t="shared" si="738"/>
        <v>0</v>
      </c>
      <c r="AP461" s="461" t="str">
        <f t="shared" si="633"/>
        <v/>
      </c>
      <c r="AQ461" s="238"/>
      <c r="AR461" s="239"/>
      <c r="AS461" s="211">
        <f t="shared" si="739"/>
        <v>0</v>
      </c>
      <c r="AT461" s="240">
        <f t="shared" si="717"/>
        <v>0</v>
      </c>
      <c r="AU461" s="241">
        <f t="shared" si="718"/>
        <v>0</v>
      </c>
      <c r="AV461" s="211">
        <f t="shared" si="740"/>
        <v>0</v>
      </c>
      <c r="AW461" s="461" t="str">
        <f t="shared" si="634"/>
        <v/>
      </c>
      <c r="AY461" s="238"/>
      <c r="AZ461" s="239"/>
      <c r="BA461" s="211">
        <f t="shared" si="730"/>
        <v>0</v>
      </c>
    </row>
    <row r="462" spans="1:53" ht="13" outlineLevel="2" x14ac:dyDescent="0.3">
      <c r="A462" s="209" t="s">
        <v>289</v>
      </c>
      <c r="B462" s="207">
        <v>5</v>
      </c>
      <c r="C462" s="207"/>
      <c r="D462" s="208"/>
      <c r="E462" s="210"/>
      <c r="F462" s="766" t="s">
        <v>443</v>
      </c>
      <c r="G462" s="235"/>
      <c r="H462" s="528"/>
      <c r="I462" s="327"/>
      <c r="J462" s="238"/>
      <c r="K462" s="239"/>
      <c r="L462" s="211">
        <f t="shared" si="720"/>
        <v>0</v>
      </c>
      <c r="M462" s="238"/>
      <c r="N462" s="239"/>
      <c r="O462" s="422">
        <f t="shared" si="721"/>
        <v>0</v>
      </c>
      <c r="P462" s="238"/>
      <c r="Q462" s="239"/>
      <c r="R462" s="422">
        <f t="shared" si="722"/>
        <v>0</v>
      </c>
      <c r="S462" s="238"/>
      <c r="T462" s="239"/>
      <c r="U462" s="422">
        <f t="shared" si="723"/>
        <v>0</v>
      </c>
      <c r="V462" s="238"/>
      <c r="W462" s="239"/>
      <c r="X462" s="422">
        <f t="shared" si="724"/>
        <v>0</v>
      </c>
      <c r="Y462" s="211">
        <f t="shared" si="725"/>
        <v>0</v>
      </c>
      <c r="Z462" s="461" t="str">
        <f t="shared" si="629"/>
        <v/>
      </c>
      <c r="AA462" s="238"/>
      <c r="AB462" s="239"/>
      <c r="AC462" s="211">
        <f t="shared" si="736"/>
        <v>0</v>
      </c>
      <c r="AD462" s="461" t="str">
        <f t="shared" si="630"/>
        <v/>
      </c>
      <c r="AE462" s="238"/>
      <c r="AF462" s="239"/>
      <c r="AG462" s="211">
        <f t="shared" si="716"/>
        <v>0</v>
      </c>
      <c r="AH462" s="461" t="str">
        <f t="shared" si="631"/>
        <v/>
      </c>
      <c r="AI462" s="238"/>
      <c r="AJ462" s="239"/>
      <c r="AK462" s="211">
        <f t="shared" si="737"/>
        <v>0</v>
      </c>
      <c r="AL462" s="461" t="str">
        <f t="shared" si="632"/>
        <v/>
      </c>
      <c r="AM462" s="238"/>
      <c r="AN462" s="239"/>
      <c r="AO462" s="211">
        <f t="shared" si="738"/>
        <v>0</v>
      </c>
      <c r="AP462" s="461" t="str">
        <f t="shared" si="633"/>
        <v/>
      </c>
      <c r="AQ462" s="238"/>
      <c r="AR462" s="239"/>
      <c r="AS462" s="211">
        <f t="shared" si="739"/>
        <v>0</v>
      </c>
      <c r="AT462" s="240">
        <f t="shared" si="717"/>
        <v>0</v>
      </c>
      <c r="AU462" s="241">
        <f t="shared" si="718"/>
        <v>0</v>
      </c>
      <c r="AV462" s="211">
        <f t="shared" si="740"/>
        <v>0</v>
      </c>
      <c r="AW462" s="461" t="str">
        <f t="shared" si="634"/>
        <v/>
      </c>
      <c r="AY462" s="238"/>
      <c r="AZ462" s="239"/>
      <c r="BA462" s="211">
        <f t="shared" si="730"/>
        <v>0</v>
      </c>
    </row>
    <row r="463" spans="1:53" ht="13" outlineLevel="2" x14ac:dyDescent="0.3">
      <c r="A463" s="209" t="s">
        <v>289</v>
      </c>
      <c r="B463" s="207">
        <v>5</v>
      </c>
      <c r="C463" s="207"/>
      <c r="D463" s="208"/>
      <c r="E463" s="210"/>
      <c r="F463" s="766" t="s">
        <v>444</v>
      </c>
      <c r="G463" s="235"/>
      <c r="H463" s="528"/>
      <c r="I463" s="237"/>
      <c r="J463" s="238"/>
      <c r="K463" s="239"/>
      <c r="L463" s="211">
        <f t="shared" si="720"/>
        <v>0</v>
      </c>
      <c r="M463" s="238"/>
      <c r="N463" s="239"/>
      <c r="O463" s="422">
        <f t="shared" si="721"/>
        <v>0</v>
      </c>
      <c r="P463" s="238"/>
      <c r="Q463" s="239"/>
      <c r="R463" s="422">
        <f t="shared" si="722"/>
        <v>0</v>
      </c>
      <c r="S463" s="238"/>
      <c r="T463" s="239"/>
      <c r="U463" s="422">
        <f t="shared" si="723"/>
        <v>0</v>
      </c>
      <c r="V463" s="238"/>
      <c r="W463" s="239"/>
      <c r="X463" s="422">
        <f t="shared" si="724"/>
        <v>0</v>
      </c>
      <c r="Y463" s="211">
        <f t="shared" si="725"/>
        <v>0</v>
      </c>
      <c r="Z463" s="461" t="str">
        <f t="shared" si="629"/>
        <v/>
      </c>
      <c r="AA463" s="238"/>
      <c r="AB463" s="239"/>
      <c r="AC463" s="211">
        <f t="shared" si="736"/>
        <v>0</v>
      </c>
      <c r="AD463" s="461" t="str">
        <f t="shared" si="630"/>
        <v/>
      </c>
      <c r="AE463" s="238"/>
      <c r="AF463" s="239"/>
      <c r="AG463" s="211">
        <f t="shared" si="716"/>
        <v>0</v>
      </c>
      <c r="AH463" s="461" t="str">
        <f t="shared" si="631"/>
        <v/>
      </c>
      <c r="AI463" s="238"/>
      <c r="AJ463" s="239"/>
      <c r="AK463" s="211">
        <f t="shared" si="737"/>
        <v>0</v>
      </c>
      <c r="AL463" s="461" t="str">
        <f t="shared" si="632"/>
        <v/>
      </c>
      <c r="AM463" s="238"/>
      <c r="AN463" s="239"/>
      <c r="AO463" s="211">
        <f t="shared" si="738"/>
        <v>0</v>
      </c>
      <c r="AP463" s="461" t="str">
        <f t="shared" si="633"/>
        <v/>
      </c>
      <c r="AQ463" s="238"/>
      <c r="AR463" s="239"/>
      <c r="AS463" s="211">
        <f t="shared" si="739"/>
        <v>0</v>
      </c>
      <c r="AT463" s="240">
        <f t="shared" si="717"/>
        <v>0</v>
      </c>
      <c r="AU463" s="241">
        <f t="shared" si="718"/>
        <v>0</v>
      </c>
      <c r="AV463" s="211">
        <f t="shared" si="740"/>
        <v>0</v>
      </c>
      <c r="AW463" s="461" t="str">
        <f t="shared" si="634"/>
        <v/>
      </c>
      <c r="AY463" s="238"/>
      <c r="AZ463" s="239"/>
      <c r="BA463" s="211">
        <f t="shared" si="730"/>
        <v>0</v>
      </c>
    </row>
    <row r="464" spans="1:53" ht="13" outlineLevel="2" x14ac:dyDescent="0.3">
      <c r="A464" s="209" t="s">
        <v>289</v>
      </c>
      <c r="B464" s="207">
        <v>5</v>
      </c>
      <c r="C464" s="207"/>
      <c r="D464" s="208"/>
      <c r="E464" s="210"/>
      <c r="F464" s="235" t="s">
        <v>445</v>
      </c>
      <c r="G464" s="235"/>
      <c r="H464" s="528"/>
      <c r="I464" s="237"/>
      <c r="J464" s="238"/>
      <c r="K464" s="239"/>
      <c r="L464" s="211">
        <f t="shared" si="720"/>
        <v>0</v>
      </c>
      <c r="M464" s="238"/>
      <c r="N464" s="239"/>
      <c r="O464" s="422">
        <f t="shared" si="721"/>
        <v>0</v>
      </c>
      <c r="P464" s="238"/>
      <c r="Q464" s="239"/>
      <c r="R464" s="422">
        <f t="shared" si="722"/>
        <v>0</v>
      </c>
      <c r="S464" s="238"/>
      <c r="T464" s="239"/>
      <c r="U464" s="422">
        <f t="shared" si="723"/>
        <v>0</v>
      </c>
      <c r="V464" s="238"/>
      <c r="W464" s="239"/>
      <c r="X464" s="422">
        <f t="shared" si="724"/>
        <v>0</v>
      </c>
      <c r="Y464" s="211">
        <f t="shared" si="725"/>
        <v>0</v>
      </c>
      <c r="Z464" s="461" t="str">
        <f t="shared" si="629"/>
        <v/>
      </c>
      <c r="AA464" s="238"/>
      <c r="AB464" s="239"/>
      <c r="AC464" s="211">
        <f t="shared" si="736"/>
        <v>0</v>
      </c>
      <c r="AD464" s="461" t="str">
        <f t="shared" si="630"/>
        <v/>
      </c>
      <c r="AE464" s="238"/>
      <c r="AF464" s="239"/>
      <c r="AG464" s="211">
        <f t="shared" si="716"/>
        <v>0</v>
      </c>
      <c r="AH464" s="461" t="str">
        <f t="shared" si="631"/>
        <v/>
      </c>
      <c r="AI464" s="238"/>
      <c r="AJ464" s="239"/>
      <c r="AK464" s="211">
        <f t="shared" si="737"/>
        <v>0</v>
      </c>
      <c r="AL464" s="461" t="str">
        <f t="shared" si="632"/>
        <v/>
      </c>
      <c r="AM464" s="238"/>
      <c r="AN464" s="239"/>
      <c r="AO464" s="211">
        <f t="shared" si="738"/>
        <v>0</v>
      </c>
      <c r="AP464" s="461" t="str">
        <f t="shared" si="633"/>
        <v/>
      </c>
      <c r="AQ464" s="238"/>
      <c r="AR464" s="239"/>
      <c r="AS464" s="211">
        <f t="shared" si="739"/>
        <v>0</v>
      </c>
      <c r="AT464" s="240">
        <f t="shared" si="717"/>
        <v>0</v>
      </c>
      <c r="AU464" s="241">
        <f t="shared" si="718"/>
        <v>0</v>
      </c>
      <c r="AV464" s="211">
        <f t="shared" si="740"/>
        <v>0</v>
      </c>
      <c r="AW464" s="461" t="str">
        <f t="shared" si="634"/>
        <v/>
      </c>
      <c r="AY464" s="238"/>
      <c r="AZ464" s="239"/>
      <c r="BA464" s="211">
        <f t="shared" si="730"/>
        <v>0</v>
      </c>
    </row>
    <row r="465" spans="1:53" ht="13" outlineLevel="2" x14ac:dyDescent="0.3">
      <c r="A465" s="209" t="s">
        <v>289</v>
      </c>
      <c r="B465" s="207">
        <v>5</v>
      </c>
      <c r="C465" s="207"/>
      <c r="D465" s="208"/>
      <c r="E465" s="210"/>
      <c r="F465" s="235" t="s">
        <v>445</v>
      </c>
      <c r="G465" s="235"/>
      <c r="H465" s="528"/>
      <c r="I465" s="237"/>
      <c r="J465" s="238"/>
      <c r="K465" s="239"/>
      <c r="L465" s="211">
        <f t="shared" si="720"/>
        <v>0</v>
      </c>
      <c r="M465" s="238"/>
      <c r="N465" s="239"/>
      <c r="O465" s="422">
        <f t="shared" si="721"/>
        <v>0</v>
      </c>
      <c r="P465" s="238"/>
      <c r="Q465" s="239"/>
      <c r="R465" s="422">
        <f t="shared" si="722"/>
        <v>0</v>
      </c>
      <c r="S465" s="238"/>
      <c r="T465" s="239"/>
      <c r="U465" s="422">
        <f t="shared" si="723"/>
        <v>0</v>
      </c>
      <c r="V465" s="238"/>
      <c r="W465" s="239"/>
      <c r="X465" s="422">
        <f t="shared" si="724"/>
        <v>0</v>
      </c>
      <c r="Y465" s="211">
        <f t="shared" si="725"/>
        <v>0</v>
      </c>
      <c r="Z465" s="461" t="str">
        <f t="shared" ref="Z465:Z528" si="741">IFERROR(Y465/$Y$696,"")</f>
        <v/>
      </c>
      <c r="AA465" s="238"/>
      <c r="AB465" s="239"/>
      <c r="AC465" s="211">
        <f t="shared" si="736"/>
        <v>0</v>
      </c>
      <c r="AD465" s="461" t="str">
        <f t="shared" ref="AD465:AD528" si="742">IFERROR(AC465/$AC$696,"")</f>
        <v/>
      </c>
      <c r="AE465" s="238"/>
      <c r="AF465" s="239"/>
      <c r="AG465" s="211">
        <f t="shared" si="716"/>
        <v>0</v>
      </c>
      <c r="AH465" s="461" t="str">
        <f t="shared" ref="AH465:AH528" si="743">IFERROR(AG465/$AG$696,"")</f>
        <v/>
      </c>
      <c r="AI465" s="238"/>
      <c r="AJ465" s="239"/>
      <c r="AK465" s="211">
        <f t="shared" si="737"/>
        <v>0</v>
      </c>
      <c r="AL465" s="461" t="str">
        <f t="shared" ref="AL465:AL528" si="744">IFERROR(AK465/$AK$696,"")</f>
        <v/>
      </c>
      <c r="AM465" s="238"/>
      <c r="AN465" s="239"/>
      <c r="AO465" s="211">
        <f t="shared" si="738"/>
        <v>0</v>
      </c>
      <c r="AP465" s="461" t="str">
        <f t="shared" ref="AP465:AP528" si="745">IFERROR((AO465+AG465)/($AO$696+$AG$696),"")</f>
        <v/>
      </c>
      <c r="AQ465" s="238"/>
      <c r="AR465" s="239"/>
      <c r="AS465" s="211">
        <f t="shared" si="739"/>
        <v>0</v>
      </c>
      <c r="AT465" s="240">
        <f t="shared" si="717"/>
        <v>0</v>
      </c>
      <c r="AU465" s="241">
        <f t="shared" si="718"/>
        <v>0</v>
      </c>
      <c r="AV465" s="211">
        <f t="shared" si="740"/>
        <v>0</v>
      </c>
      <c r="AW465" s="461" t="str">
        <f t="shared" ref="AW465:AW528" si="746">IFERROR(AV465/$AV$696,"")</f>
        <v/>
      </c>
      <c r="AY465" s="238"/>
      <c r="AZ465" s="239"/>
      <c r="BA465" s="211">
        <f t="shared" si="730"/>
        <v>0</v>
      </c>
    </row>
    <row r="466" spans="1:53" ht="13" outlineLevel="2" x14ac:dyDescent="0.3">
      <c r="A466" s="209" t="s">
        <v>289</v>
      </c>
      <c r="B466" s="207">
        <v>5</v>
      </c>
      <c r="C466" s="207"/>
      <c r="D466" s="208"/>
      <c r="E466" s="210"/>
      <c r="F466" s="235" t="s">
        <v>445</v>
      </c>
      <c r="G466" s="235"/>
      <c r="H466" s="528"/>
      <c r="I466" s="237"/>
      <c r="J466" s="238"/>
      <c r="K466" s="239"/>
      <c r="L466" s="211">
        <f t="shared" si="720"/>
        <v>0</v>
      </c>
      <c r="M466" s="238"/>
      <c r="N466" s="239"/>
      <c r="O466" s="422">
        <f t="shared" si="721"/>
        <v>0</v>
      </c>
      <c r="P466" s="238"/>
      <c r="Q466" s="239"/>
      <c r="R466" s="422">
        <f t="shared" si="722"/>
        <v>0</v>
      </c>
      <c r="S466" s="238"/>
      <c r="T466" s="239"/>
      <c r="U466" s="422">
        <f t="shared" si="723"/>
        <v>0</v>
      </c>
      <c r="V466" s="238"/>
      <c r="W466" s="239"/>
      <c r="X466" s="422">
        <f t="shared" si="724"/>
        <v>0</v>
      </c>
      <c r="Y466" s="211">
        <f t="shared" si="725"/>
        <v>0</v>
      </c>
      <c r="Z466" s="461" t="str">
        <f t="shared" si="741"/>
        <v/>
      </c>
      <c r="AA466" s="238"/>
      <c r="AB466" s="239"/>
      <c r="AC466" s="211">
        <f t="shared" si="736"/>
        <v>0</v>
      </c>
      <c r="AD466" s="461" t="str">
        <f t="shared" si="742"/>
        <v/>
      </c>
      <c r="AE466" s="238"/>
      <c r="AF466" s="239"/>
      <c r="AG466" s="211">
        <f t="shared" si="716"/>
        <v>0</v>
      </c>
      <c r="AH466" s="461" t="str">
        <f t="shared" si="743"/>
        <v/>
      </c>
      <c r="AI466" s="238"/>
      <c r="AJ466" s="239"/>
      <c r="AK466" s="211">
        <f t="shared" si="737"/>
        <v>0</v>
      </c>
      <c r="AL466" s="461" t="str">
        <f t="shared" si="744"/>
        <v/>
      </c>
      <c r="AM466" s="238"/>
      <c r="AN466" s="239"/>
      <c r="AO466" s="211">
        <f t="shared" si="738"/>
        <v>0</v>
      </c>
      <c r="AP466" s="461" t="str">
        <f t="shared" si="745"/>
        <v/>
      </c>
      <c r="AQ466" s="238"/>
      <c r="AR466" s="239"/>
      <c r="AS466" s="211">
        <f t="shared" si="739"/>
        <v>0</v>
      </c>
      <c r="AT466" s="240">
        <f t="shared" si="717"/>
        <v>0</v>
      </c>
      <c r="AU466" s="241">
        <f t="shared" si="718"/>
        <v>0</v>
      </c>
      <c r="AV466" s="211">
        <f t="shared" si="740"/>
        <v>0</v>
      </c>
      <c r="AW466" s="461" t="str">
        <f t="shared" si="746"/>
        <v/>
      </c>
      <c r="AY466" s="238"/>
      <c r="AZ466" s="239"/>
      <c r="BA466" s="211">
        <f t="shared" si="730"/>
        <v>0</v>
      </c>
    </row>
    <row r="467" spans="1:53" ht="13" outlineLevel="2" x14ac:dyDescent="0.3">
      <c r="A467" s="209" t="s">
        <v>289</v>
      </c>
      <c r="B467" s="207">
        <v>5</v>
      </c>
      <c r="C467" s="207"/>
      <c r="D467" s="208"/>
      <c r="E467" s="210"/>
      <c r="F467" s="235" t="s">
        <v>445</v>
      </c>
      <c r="G467" s="235"/>
      <c r="H467" s="528"/>
      <c r="I467" s="237"/>
      <c r="J467" s="238"/>
      <c r="K467" s="239"/>
      <c r="L467" s="211">
        <f t="shared" si="720"/>
        <v>0</v>
      </c>
      <c r="M467" s="238"/>
      <c r="N467" s="239"/>
      <c r="O467" s="422">
        <f t="shared" si="721"/>
        <v>0</v>
      </c>
      <c r="P467" s="238"/>
      <c r="Q467" s="239"/>
      <c r="R467" s="422">
        <f t="shared" si="722"/>
        <v>0</v>
      </c>
      <c r="S467" s="238"/>
      <c r="T467" s="239"/>
      <c r="U467" s="422">
        <f t="shared" si="723"/>
        <v>0</v>
      </c>
      <c r="V467" s="238"/>
      <c r="W467" s="239"/>
      <c r="X467" s="422">
        <f t="shared" si="724"/>
        <v>0</v>
      </c>
      <c r="Y467" s="211">
        <f t="shared" si="725"/>
        <v>0</v>
      </c>
      <c r="Z467" s="461" t="str">
        <f t="shared" si="741"/>
        <v/>
      </c>
      <c r="AA467" s="238"/>
      <c r="AB467" s="239"/>
      <c r="AC467" s="211">
        <f t="shared" si="736"/>
        <v>0</v>
      </c>
      <c r="AD467" s="461" t="str">
        <f t="shared" si="742"/>
        <v/>
      </c>
      <c r="AE467" s="238"/>
      <c r="AF467" s="239"/>
      <c r="AG467" s="211">
        <f t="shared" si="716"/>
        <v>0</v>
      </c>
      <c r="AH467" s="461" t="str">
        <f t="shared" si="743"/>
        <v/>
      </c>
      <c r="AI467" s="238"/>
      <c r="AJ467" s="239"/>
      <c r="AK467" s="211">
        <f t="shared" si="737"/>
        <v>0</v>
      </c>
      <c r="AL467" s="461" t="str">
        <f t="shared" si="744"/>
        <v/>
      </c>
      <c r="AM467" s="238"/>
      <c r="AN467" s="239"/>
      <c r="AO467" s="211">
        <f t="shared" si="738"/>
        <v>0</v>
      </c>
      <c r="AP467" s="461" t="str">
        <f t="shared" si="745"/>
        <v/>
      </c>
      <c r="AQ467" s="238"/>
      <c r="AR467" s="239"/>
      <c r="AS467" s="211">
        <f t="shared" si="739"/>
        <v>0</v>
      </c>
      <c r="AT467" s="240">
        <f t="shared" si="717"/>
        <v>0</v>
      </c>
      <c r="AU467" s="241">
        <f t="shared" si="718"/>
        <v>0</v>
      </c>
      <c r="AV467" s="211">
        <f t="shared" si="740"/>
        <v>0</v>
      </c>
      <c r="AW467" s="461" t="str">
        <f t="shared" si="746"/>
        <v/>
      </c>
      <c r="AY467" s="238"/>
      <c r="AZ467" s="239"/>
      <c r="BA467" s="211">
        <f t="shared" si="730"/>
        <v>0</v>
      </c>
    </row>
    <row r="468" spans="1:53" ht="13" outlineLevel="2" x14ac:dyDescent="0.3">
      <c r="A468" s="209" t="s">
        <v>289</v>
      </c>
      <c r="B468" s="207">
        <v>5</v>
      </c>
      <c r="C468" s="207"/>
      <c r="D468" s="208"/>
      <c r="E468" s="210"/>
      <c r="F468" s="235" t="s">
        <v>445</v>
      </c>
      <c r="G468" s="235"/>
      <c r="H468" s="528"/>
      <c r="I468" s="237"/>
      <c r="J468" s="238"/>
      <c r="K468" s="239"/>
      <c r="L468" s="211">
        <f t="shared" si="720"/>
        <v>0</v>
      </c>
      <c r="M468" s="238"/>
      <c r="N468" s="239"/>
      <c r="O468" s="422">
        <f t="shared" si="721"/>
        <v>0</v>
      </c>
      <c r="P468" s="238"/>
      <c r="Q468" s="239"/>
      <c r="R468" s="422">
        <f t="shared" si="722"/>
        <v>0</v>
      </c>
      <c r="S468" s="238"/>
      <c r="T468" s="239"/>
      <c r="U468" s="422">
        <f t="shared" si="723"/>
        <v>0</v>
      </c>
      <c r="V468" s="238"/>
      <c r="W468" s="239"/>
      <c r="X468" s="422">
        <f t="shared" si="724"/>
        <v>0</v>
      </c>
      <c r="Y468" s="211">
        <f t="shared" si="725"/>
        <v>0</v>
      </c>
      <c r="Z468" s="461" t="str">
        <f t="shared" si="741"/>
        <v/>
      </c>
      <c r="AA468" s="238"/>
      <c r="AB468" s="239"/>
      <c r="AC468" s="211">
        <f t="shared" si="736"/>
        <v>0</v>
      </c>
      <c r="AD468" s="461" t="str">
        <f t="shared" si="742"/>
        <v/>
      </c>
      <c r="AE468" s="238"/>
      <c r="AF468" s="239"/>
      <c r="AG468" s="211">
        <f t="shared" si="716"/>
        <v>0</v>
      </c>
      <c r="AH468" s="461" t="str">
        <f t="shared" si="743"/>
        <v/>
      </c>
      <c r="AI468" s="238"/>
      <c r="AJ468" s="239"/>
      <c r="AK468" s="211">
        <f t="shared" si="737"/>
        <v>0</v>
      </c>
      <c r="AL468" s="461" t="str">
        <f t="shared" si="744"/>
        <v/>
      </c>
      <c r="AM468" s="238"/>
      <c r="AN468" s="239"/>
      <c r="AO468" s="211">
        <f t="shared" si="738"/>
        <v>0</v>
      </c>
      <c r="AP468" s="461" t="str">
        <f t="shared" si="745"/>
        <v/>
      </c>
      <c r="AQ468" s="238"/>
      <c r="AR468" s="239"/>
      <c r="AS468" s="211">
        <f t="shared" si="739"/>
        <v>0</v>
      </c>
      <c r="AT468" s="240">
        <f t="shared" si="717"/>
        <v>0</v>
      </c>
      <c r="AU468" s="241">
        <f t="shared" si="718"/>
        <v>0</v>
      </c>
      <c r="AV468" s="211">
        <f t="shared" si="740"/>
        <v>0</v>
      </c>
      <c r="AW468" s="461" t="str">
        <f t="shared" si="746"/>
        <v/>
      </c>
      <c r="AY468" s="238"/>
      <c r="AZ468" s="239"/>
      <c r="BA468" s="211">
        <f t="shared" si="730"/>
        <v>0</v>
      </c>
    </row>
    <row r="469" spans="1:53" ht="13" outlineLevel="2" x14ac:dyDescent="0.3">
      <c r="A469" s="209" t="s">
        <v>289</v>
      </c>
      <c r="B469" s="207">
        <v>5</v>
      </c>
      <c r="C469" s="207"/>
      <c r="D469" s="208"/>
      <c r="E469" s="210"/>
      <c r="F469" s="235" t="s">
        <v>445</v>
      </c>
      <c r="G469" s="235"/>
      <c r="H469" s="528"/>
      <c r="I469" s="237"/>
      <c r="J469" s="238"/>
      <c r="K469" s="239"/>
      <c r="L469" s="211">
        <f t="shared" si="720"/>
        <v>0</v>
      </c>
      <c r="M469" s="238"/>
      <c r="N469" s="239"/>
      <c r="O469" s="422">
        <f t="shared" si="721"/>
        <v>0</v>
      </c>
      <c r="P469" s="238"/>
      <c r="Q469" s="239"/>
      <c r="R469" s="422">
        <f t="shared" si="722"/>
        <v>0</v>
      </c>
      <c r="S469" s="238"/>
      <c r="T469" s="239"/>
      <c r="U469" s="422">
        <f t="shared" si="723"/>
        <v>0</v>
      </c>
      <c r="V469" s="238"/>
      <c r="W469" s="239"/>
      <c r="X469" s="422">
        <f t="shared" si="724"/>
        <v>0</v>
      </c>
      <c r="Y469" s="211">
        <f t="shared" si="725"/>
        <v>0</v>
      </c>
      <c r="Z469" s="461" t="str">
        <f t="shared" si="741"/>
        <v/>
      </c>
      <c r="AA469" s="238"/>
      <c r="AB469" s="239"/>
      <c r="AC469" s="211">
        <f t="shared" si="736"/>
        <v>0</v>
      </c>
      <c r="AD469" s="461" t="str">
        <f t="shared" si="742"/>
        <v/>
      </c>
      <c r="AE469" s="238"/>
      <c r="AF469" s="239"/>
      <c r="AG469" s="211">
        <f t="shared" si="716"/>
        <v>0</v>
      </c>
      <c r="AH469" s="461" t="str">
        <f t="shared" si="743"/>
        <v/>
      </c>
      <c r="AI469" s="238"/>
      <c r="AJ469" s="239"/>
      <c r="AK469" s="211">
        <f t="shared" si="737"/>
        <v>0</v>
      </c>
      <c r="AL469" s="461" t="str">
        <f t="shared" si="744"/>
        <v/>
      </c>
      <c r="AM469" s="238"/>
      <c r="AN469" s="239"/>
      <c r="AO469" s="211">
        <f t="shared" si="738"/>
        <v>0</v>
      </c>
      <c r="AP469" s="461" t="str">
        <f t="shared" si="745"/>
        <v/>
      </c>
      <c r="AQ469" s="238"/>
      <c r="AR469" s="239"/>
      <c r="AS469" s="211">
        <f t="shared" si="739"/>
        <v>0</v>
      </c>
      <c r="AT469" s="240">
        <f t="shared" si="717"/>
        <v>0</v>
      </c>
      <c r="AU469" s="241">
        <f t="shared" si="718"/>
        <v>0</v>
      </c>
      <c r="AV469" s="211">
        <f t="shared" si="740"/>
        <v>0</v>
      </c>
      <c r="AW469" s="461" t="str">
        <f t="shared" si="746"/>
        <v/>
      </c>
      <c r="AY469" s="238"/>
      <c r="AZ469" s="239"/>
      <c r="BA469" s="211">
        <f t="shared" si="730"/>
        <v>0</v>
      </c>
    </row>
    <row r="470" spans="1:53" ht="13" outlineLevel="2" x14ac:dyDescent="0.3">
      <c r="A470" s="209" t="s">
        <v>289</v>
      </c>
      <c r="B470" s="207">
        <v>5</v>
      </c>
      <c r="C470" s="207"/>
      <c r="D470" s="208"/>
      <c r="E470" s="210"/>
      <c r="F470" s="235" t="s">
        <v>445</v>
      </c>
      <c r="G470" s="235"/>
      <c r="H470" s="528"/>
      <c r="I470" s="237"/>
      <c r="J470" s="238"/>
      <c r="K470" s="239"/>
      <c r="L470" s="211">
        <f t="shared" si="720"/>
        <v>0</v>
      </c>
      <c r="M470" s="238"/>
      <c r="N470" s="239"/>
      <c r="O470" s="422">
        <f t="shared" si="721"/>
        <v>0</v>
      </c>
      <c r="P470" s="238"/>
      <c r="Q470" s="239"/>
      <c r="R470" s="422">
        <f t="shared" si="722"/>
        <v>0</v>
      </c>
      <c r="S470" s="238"/>
      <c r="T470" s="239"/>
      <c r="U470" s="422">
        <f t="shared" si="723"/>
        <v>0</v>
      </c>
      <c r="V470" s="238"/>
      <c r="W470" s="239"/>
      <c r="X470" s="422">
        <f t="shared" si="724"/>
        <v>0</v>
      </c>
      <c r="Y470" s="211">
        <f t="shared" si="725"/>
        <v>0</v>
      </c>
      <c r="Z470" s="461" t="str">
        <f t="shared" si="741"/>
        <v/>
      </c>
      <c r="AA470" s="238"/>
      <c r="AB470" s="239"/>
      <c r="AC470" s="211">
        <f t="shared" si="736"/>
        <v>0</v>
      </c>
      <c r="AD470" s="461" t="str">
        <f t="shared" si="742"/>
        <v/>
      </c>
      <c r="AE470" s="238"/>
      <c r="AF470" s="239"/>
      <c r="AG470" s="211">
        <f t="shared" si="716"/>
        <v>0</v>
      </c>
      <c r="AH470" s="461" t="str">
        <f t="shared" si="743"/>
        <v/>
      </c>
      <c r="AI470" s="238"/>
      <c r="AJ470" s="239"/>
      <c r="AK470" s="211">
        <f t="shared" si="737"/>
        <v>0</v>
      </c>
      <c r="AL470" s="461" t="str">
        <f t="shared" si="744"/>
        <v/>
      </c>
      <c r="AM470" s="238"/>
      <c r="AN470" s="239"/>
      <c r="AO470" s="211">
        <f t="shared" si="738"/>
        <v>0</v>
      </c>
      <c r="AP470" s="461" t="str">
        <f t="shared" si="745"/>
        <v/>
      </c>
      <c r="AQ470" s="238"/>
      <c r="AR470" s="239"/>
      <c r="AS470" s="211">
        <f t="shared" si="739"/>
        <v>0</v>
      </c>
      <c r="AT470" s="240">
        <f t="shared" si="717"/>
        <v>0</v>
      </c>
      <c r="AU470" s="241">
        <f t="shared" si="718"/>
        <v>0</v>
      </c>
      <c r="AV470" s="211">
        <f t="shared" si="740"/>
        <v>0</v>
      </c>
      <c r="AW470" s="461" t="str">
        <f t="shared" si="746"/>
        <v/>
      </c>
      <c r="AY470" s="238"/>
      <c r="AZ470" s="239"/>
      <c r="BA470" s="211">
        <f t="shared" si="730"/>
        <v>0</v>
      </c>
    </row>
    <row r="471" spans="1:53" ht="13" outlineLevel="2" x14ac:dyDescent="0.3">
      <c r="A471" s="209" t="s">
        <v>289</v>
      </c>
      <c r="B471" s="207">
        <v>5</v>
      </c>
      <c r="C471" s="207"/>
      <c r="D471" s="208"/>
      <c r="E471" s="210"/>
      <c r="F471" s="235" t="s">
        <v>445</v>
      </c>
      <c r="G471" s="235"/>
      <c r="H471" s="528"/>
      <c r="I471" s="237"/>
      <c r="J471" s="238"/>
      <c r="K471" s="239"/>
      <c r="L471" s="211">
        <f t="shared" si="720"/>
        <v>0</v>
      </c>
      <c r="M471" s="238"/>
      <c r="N471" s="239"/>
      <c r="O471" s="422">
        <f t="shared" si="721"/>
        <v>0</v>
      </c>
      <c r="P471" s="238"/>
      <c r="Q471" s="239"/>
      <c r="R471" s="422">
        <f t="shared" si="722"/>
        <v>0</v>
      </c>
      <c r="S471" s="238"/>
      <c r="T471" s="239"/>
      <c r="U471" s="422">
        <f t="shared" si="723"/>
        <v>0</v>
      </c>
      <c r="V471" s="238"/>
      <c r="W471" s="239"/>
      <c r="X471" s="422">
        <f t="shared" si="724"/>
        <v>0</v>
      </c>
      <c r="Y471" s="211">
        <f t="shared" si="725"/>
        <v>0</v>
      </c>
      <c r="Z471" s="461" t="str">
        <f t="shared" si="741"/>
        <v/>
      </c>
      <c r="AA471" s="238"/>
      <c r="AB471" s="239"/>
      <c r="AC471" s="211">
        <f t="shared" si="736"/>
        <v>0</v>
      </c>
      <c r="AD471" s="461" t="str">
        <f t="shared" si="742"/>
        <v/>
      </c>
      <c r="AE471" s="238"/>
      <c r="AF471" s="239"/>
      <c r="AG471" s="211">
        <f t="shared" si="716"/>
        <v>0</v>
      </c>
      <c r="AH471" s="461" t="str">
        <f t="shared" si="743"/>
        <v/>
      </c>
      <c r="AI471" s="238"/>
      <c r="AJ471" s="239"/>
      <c r="AK471" s="211">
        <f t="shared" si="737"/>
        <v>0</v>
      </c>
      <c r="AL471" s="461" t="str">
        <f t="shared" si="744"/>
        <v/>
      </c>
      <c r="AM471" s="238"/>
      <c r="AN471" s="239"/>
      <c r="AO471" s="211">
        <f t="shared" si="738"/>
        <v>0</v>
      </c>
      <c r="AP471" s="461" t="str">
        <f t="shared" si="745"/>
        <v/>
      </c>
      <c r="AQ471" s="238"/>
      <c r="AR471" s="239"/>
      <c r="AS471" s="211">
        <f t="shared" si="739"/>
        <v>0</v>
      </c>
      <c r="AT471" s="240">
        <f t="shared" si="717"/>
        <v>0</v>
      </c>
      <c r="AU471" s="241">
        <f t="shared" si="718"/>
        <v>0</v>
      </c>
      <c r="AV471" s="211">
        <f t="shared" si="740"/>
        <v>0</v>
      </c>
      <c r="AW471" s="461" t="str">
        <f t="shared" si="746"/>
        <v/>
      </c>
      <c r="AY471" s="238"/>
      <c r="AZ471" s="239"/>
      <c r="BA471" s="211">
        <f t="shared" si="730"/>
        <v>0</v>
      </c>
    </row>
    <row r="472" spans="1:53" ht="13" outlineLevel="1" x14ac:dyDescent="0.3">
      <c r="A472" s="212"/>
      <c r="B472" s="213">
        <v>5</v>
      </c>
      <c r="C472" s="213"/>
      <c r="D472" s="214"/>
      <c r="E472" s="215" t="s">
        <v>446</v>
      </c>
      <c r="F472" s="216" t="str">
        <f>F455</f>
        <v>Activity 5.4 Add activity</v>
      </c>
      <c r="G472" s="222"/>
      <c r="H472" s="222"/>
      <c r="I472" s="217"/>
      <c r="J472" s="218">
        <f t="shared" ref="J472:Y472" si="747">SUM(J456:J471)</f>
        <v>0</v>
      </c>
      <c r="K472" s="218">
        <f t="shared" si="747"/>
        <v>0</v>
      </c>
      <c r="L472" s="218">
        <f t="shared" si="747"/>
        <v>0</v>
      </c>
      <c r="M472" s="218">
        <f t="shared" si="747"/>
        <v>0</v>
      </c>
      <c r="N472" s="218">
        <f t="shared" si="747"/>
        <v>0</v>
      </c>
      <c r="O472" s="218">
        <f t="shared" si="747"/>
        <v>0</v>
      </c>
      <c r="P472" s="218">
        <f t="shared" si="747"/>
        <v>0</v>
      </c>
      <c r="Q472" s="218">
        <f t="shared" si="747"/>
        <v>0</v>
      </c>
      <c r="R472" s="218">
        <f t="shared" si="747"/>
        <v>0</v>
      </c>
      <c r="S472" s="218">
        <f t="shared" si="747"/>
        <v>0</v>
      </c>
      <c r="T472" s="218">
        <f t="shared" si="747"/>
        <v>0</v>
      </c>
      <c r="U472" s="218">
        <f t="shared" si="747"/>
        <v>0</v>
      </c>
      <c r="V472" s="218">
        <f t="shared" si="747"/>
        <v>0</v>
      </c>
      <c r="W472" s="218">
        <f t="shared" si="747"/>
        <v>0</v>
      </c>
      <c r="X472" s="218">
        <f t="shared" si="747"/>
        <v>0</v>
      </c>
      <c r="Y472" s="218">
        <f t="shared" si="747"/>
        <v>0</v>
      </c>
      <c r="Z472" s="461" t="str">
        <f t="shared" si="741"/>
        <v/>
      </c>
      <c r="AA472" s="220">
        <f t="shared" ref="AA472:AV472" si="748">SUM(AA456:AA471)</f>
        <v>0</v>
      </c>
      <c r="AB472" s="221">
        <f t="shared" si="748"/>
        <v>0</v>
      </c>
      <c r="AC472" s="219">
        <f t="shared" si="748"/>
        <v>0</v>
      </c>
      <c r="AD472" s="461" t="str">
        <f t="shared" si="742"/>
        <v/>
      </c>
      <c r="AE472" s="220">
        <f t="shared" si="748"/>
        <v>0</v>
      </c>
      <c r="AF472" s="221">
        <f t="shared" si="748"/>
        <v>0</v>
      </c>
      <c r="AG472" s="219">
        <f t="shared" si="748"/>
        <v>0</v>
      </c>
      <c r="AH472" s="461" t="str">
        <f t="shared" si="743"/>
        <v/>
      </c>
      <c r="AI472" s="220">
        <f t="shared" si="748"/>
        <v>0</v>
      </c>
      <c r="AJ472" s="221">
        <f t="shared" si="748"/>
        <v>0</v>
      </c>
      <c r="AK472" s="219">
        <f t="shared" si="748"/>
        <v>0</v>
      </c>
      <c r="AL472" s="461" t="str">
        <f t="shared" si="744"/>
        <v/>
      </c>
      <c r="AM472" s="220">
        <f t="shared" si="748"/>
        <v>0</v>
      </c>
      <c r="AN472" s="221">
        <f t="shared" si="748"/>
        <v>0</v>
      </c>
      <c r="AO472" s="219">
        <f t="shared" si="748"/>
        <v>0</v>
      </c>
      <c r="AP472" s="461" t="str">
        <f t="shared" si="745"/>
        <v/>
      </c>
      <c r="AQ472" s="220">
        <f t="shared" si="748"/>
        <v>0</v>
      </c>
      <c r="AR472" s="221">
        <f t="shared" si="748"/>
        <v>0</v>
      </c>
      <c r="AS472" s="219">
        <f t="shared" si="748"/>
        <v>0</v>
      </c>
      <c r="AT472" s="220">
        <f t="shared" si="748"/>
        <v>0</v>
      </c>
      <c r="AU472" s="221">
        <f t="shared" si="748"/>
        <v>0</v>
      </c>
      <c r="AV472" s="219">
        <f t="shared" si="748"/>
        <v>0</v>
      </c>
      <c r="AW472" s="461" t="str">
        <f t="shared" si="746"/>
        <v/>
      </c>
      <c r="AY472" s="220">
        <f t="shared" ref="AY472:BA472" si="749">SUM(AY456:AY471)</f>
        <v>0</v>
      </c>
      <c r="AZ472" s="221">
        <f t="shared" si="749"/>
        <v>0</v>
      </c>
      <c r="BA472" s="219">
        <f t="shared" si="749"/>
        <v>0</v>
      </c>
    </row>
    <row r="473" spans="1:53" ht="26.25" customHeight="1" outlineLevel="1" x14ac:dyDescent="0.3">
      <c r="A473" s="328"/>
      <c r="B473" s="263">
        <v>5</v>
      </c>
      <c r="C473" s="263"/>
      <c r="D473" s="264"/>
      <c r="E473" s="265" t="s">
        <v>436</v>
      </c>
      <c r="F473" s="266" t="s">
        <v>483</v>
      </c>
      <c r="G473" s="267"/>
      <c r="H473" s="526"/>
      <c r="I473" s="268"/>
      <c r="J473" s="269"/>
      <c r="K473" s="270"/>
      <c r="L473" s="271"/>
      <c r="M473" s="271"/>
      <c r="N473" s="271"/>
      <c r="O473" s="271"/>
      <c r="P473" s="271"/>
      <c r="Q473" s="271"/>
      <c r="R473" s="271"/>
      <c r="S473" s="271"/>
      <c r="T473" s="271"/>
      <c r="U473" s="271"/>
      <c r="V473" s="271"/>
      <c r="W473" s="271"/>
      <c r="X473" s="271"/>
      <c r="Y473" s="271"/>
      <c r="Z473" s="461" t="str">
        <f t="shared" si="741"/>
        <v/>
      </c>
      <c r="AA473" s="268"/>
      <c r="AB473" s="268"/>
      <c r="AC473" s="268"/>
      <c r="AD473" s="461" t="str">
        <f t="shared" si="742"/>
        <v/>
      </c>
      <c r="AE473" s="268"/>
      <c r="AF473" s="268"/>
      <c r="AG473" s="268"/>
      <c r="AH473" s="461" t="str">
        <f t="shared" si="743"/>
        <v/>
      </c>
      <c r="AI473" s="268"/>
      <c r="AJ473" s="268"/>
      <c r="AK473" s="268"/>
      <c r="AL473" s="461" t="str">
        <f t="shared" si="744"/>
        <v/>
      </c>
      <c r="AM473" s="268"/>
      <c r="AN473" s="268"/>
      <c r="AO473" s="268"/>
      <c r="AP473" s="461" t="str">
        <f t="shared" si="745"/>
        <v/>
      </c>
      <c r="AQ473" s="268"/>
      <c r="AR473" s="268"/>
      <c r="AS473" s="268"/>
      <c r="AT473" s="268"/>
      <c r="AU473" s="268"/>
      <c r="AV473" s="268"/>
      <c r="AW473" s="461" t="str">
        <f t="shared" si="746"/>
        <v/>
      </c>
      <c r="AY473" s="268"/>
      <c r="AZ473" s="268"/>
      <c r="BA473" s="268"/>
    </row>
    <row r="474" spans="1:53" ht="13" outlineLevel="2" x14ac:dyDescent="0.3">
      <c r="A474" s="209" t="s">
        <v>289</v>
      </c>
      <c r="B474" s="207">
        <v>5</v>
      </c>
      <c r="C474" s="207"/>
      <c r="D474" s="208"/>
      <c r="E474" s="210"/>
      <c r="F474" s="766" t="s">
        <v>438</v>
      </c>
      <c r="G474" s="236"/>
      <c r="H474" s="527"/>
      <c r="I474" s="237"/>
      <c r="J474" s="238"/>
      <c r="K474" s="239"/>
      <c r="L474" s="211">
        <f>J474*K474</f>
        <v>0</v>
      </c>
      <c r="M474" s="238"/>
      <c r="N474" s="239"/>
      <c r="O474" s="422">
        <f>M474*N474</f>
        <v>0</v>
      </c>
      <c r="P474" s="238"/>
      <c r="Q474" s="239"/>
      <c r="R474" s="422">
        <f>P474*Q474</f>
        <v>0</v>
      </c>
      <c r="S474" s="238"/>
      <c r="T474" s="239"/>
      <c r="U474" s="422">
        <f>S474*T474</f>
        <v>0</v>
      </c>
      <c r="V474" s="238"/>
      <c r="W474" s="239"/>
      <c r="X474" s="422">
        <f>V474*W474</f>
        <v>0</v>
      </c>
      <c r="Y474" s="211">
        <f>L474+O474+R474+U474+X474</f>
        <v>0</v>
      </c>
      <c r="Z474" s="461" t="str">
        <f t="shared" si="741"/>
        <v/>
      </c>
      <c r="AA474" s="238"/>
      <c r="AB474" s="239"/>
      <c r="AC474" s="211">
        <f>AA474*AB474</f>
        <v>0</v>
      </c>
      <c r="AD474" s="461" t="str">
        <f t="shared" si="742"/>
        <v/>
      </c>
      <c r="AE474" s="238"/>
      <c r="AF474" s="239"/>
      <c r="AG474" s="211">
        <f t="shared" ref="AG474:AG489" si="750">AE474*AF474</f>
        <v>0</v>
      </c>
      <c r="AH474" s="461" t="str">
        <f t="shared" si="743"/>
        <v/>
      </c>
      <c r="AI474" s="238"/>
      <c r="AJ474" s="239"/>
      <c r="AK474" s="211">
        <f>AI474*AJ474</f>
        <v>0</v>
      </c>
      <c r="AL474" s="461" t="str">
        <f t="shared" si="744"/>
        <v/>
      </c>
      <c r="AM474" s="238"/>
      <c r="AN474" s="239"/>
      <c r="AO474" s="211">
        <f>AM474*AN474</f>
        <v>0</v>
      </c>
      <c r="AP474" s="461" t="str">
        <f t="shared" si="745"/>
        <v/>
      </c>
      <c r="AQ474" s="238"/>
      <c r="AR474" s="239"/>
      <c r="AS474" s="211">
        <f>AQ474*AR474</f>
        <v>0</v>
      </c>
      <c r="AT474" s="240">
        <f t="shared" ref="AT474:AT489" si="751">AE474+AM474+AQ474</f>
        <v>0</v>
      </c>
      <c r="AU474" s="241">
        <f t="shared" ref="AU474:AU489" si="752">AF474+AN474+AR474</f>
        <v>0</v>
      </c>
      <c r="AV474" s="211">
        <f t="shared" ref="AV474:AV475" si="753">AG474+AO474+AS474</f>
        <v>0</v>
      </c>
      <c r="AW474" s="461" t="str">
        <f t="shared" si="746"/>
        <v/>
      </c>
      <c r="AY474" s="238"/>
      <c r="AZ474" s="239"/>
      <c r="BA474" s="211">
        <f>AY474*AZ474</f>
        <v>0</v>
      </c>
    </row>
    <row r="475" spans="1:53" ht="13" outlineLevel="2" x14ac:dyDescent="0.3">
      <c r="A475" s="209" t="s">
        <v>284</v>
      </c>
      <c r="B475" s="207">
        <v>5</v>
      </c>
      <c r="C475" s="207"/>
      <c r="D475" s="208"/>
      <c r="E475" s="210"/>
      <c r="F475" s="766" t="s">
        <v>439</v>
      </c>
      <c r="G475" s="235"/>
      <c r="H475" s="528"/>
      <c r="I475" s="237"/>
      <c r="J475" s="238"/>
      <c r="K475" s="239"/>
      <c r="L475" s="211">
        <f t="shared" ref="L475:L489" si="754">J475*K475</f>
        <v>0</v>
      </c>
      <c r="M475" s="238"/>
      <c r="N475" s="239"/>
      <c r="O475" s="422">
        <f t="shared" ref="O475:O489" si="755">M475*N475</f>
        <v>0</v>
      </c>
      <c r="P475" s="238"/>
      <c r="Q475" s="239"/>
      <c r="R475" s="422">
        <f t="shared" ref="R475:R489" si="756">P475*Q475</f>
        <v>0</v>
      </c>
      <c r="S475" s="238"/>
      <c r="T475" s="239"/>
      <c r="U475" s="422">
        <f t="shared" ref="U475:U489" si="757">S475*T475</f>
        <v>0</v>
      </c>
      <c r="V475" s="238"/>
      <c r="W475" s="239"/>
      <c r="X475" s="422">
        <f t="shared" ref="X475:X489" si="758">V475*W475</f>
        <v>0</v>
      </c>
      <c r="Y475" s="211">
        <f t="shared" ref="Y475:Y489" si="759">L475+O475+R475+U475+X475</f>
        <v>0</v>
      </c>
      <c r="Z475" s="461" t="str">
        <f t="shared" si="741"/>
        <v/>
      </c>
      <c r="AA475" s="238"/>
      <c r="AB475" s="239"/>
      <c r="AC475" s="211">
        <f t="shared" ref="AC475" si="760">AA475*AB475</f>
        <v>0</v>
      </c>
      <c r="AD475" s="461" t="str">
        <f t="shared" si="742"/>
        <v/>
      </c>
      <c r="AE475" s="238"/>
      <c r="AF475" s="239"/>
      <c r="AG475" s="211">
        <f t="shared" si="750"/>
        <v>0</v>
      </c>
      <c r="AH475" s="461" t="str">
        <f t="shared" si="743"/>
        <v/>
      </c>
      <c r="AI475" s="238"/>
      <c r="AJ475" s="239"/>
      <c r="AK475" s="211">
        <f t="shared" ref="AK475" si="761">AI475*AJ475</f>
        <v>0</v>
      </c>
      <c r="AL475" s="461" t="str">
        <f t="shared" si="744"/>
        <v/>
      </c>
      <c r="AM475" s="238"/>
      <c r="AN475" s="239"/>
      <c r="AO475" s="211">
        <f t="shared" ref="AO475" si="762">AM475*AN475</f>
        <v>0</v>
      </c>
      <c r="AP475" s="461" t="str">
        <f t="shared" si="745"/>
        <v/>
      </c>
      <c r="AQ475" s="238"/>
      <c r="AR475" s="239"/>
      <c r="AS475" s="211">
        <f t="shared" ref="AS475" si="763">AQ475*AR475</f>
        <v>0</v>
      </c>
      <c r="AT475" s="240">
        <f t="shared" si="751"/>
        <v>0</v>
      </c>
      <c r="AU475" s="241">
        <f t="shared" si="752"/>
        <v>0</v>
      </c>
      <c r="AV475" s="211">
        <f t="shared" si="753"/>
        <v>0</v>
      </c>
      <c r="AW475" s="461" t="str">
        <f t="shared" si="746"/>
        <v/>
      </c>
      <c r="AY475" s="238"/>
      <c r="AZ475" s="239"/>
      <c r="BA475" s="211">
        <f t="shared" ref="BA475:BA489" si="764">AY475*AZ475</f>
        <v>0</v>
      </c>
    </row>
    <row r="476" spans="1:53" ht="12.75" customHeight="1" outlineLevel="2" x14ac:dyDescent="0.3">
      <c r="A476" s="209" t="s">
        <v>284</v>
      </c>
      <c r="B476" s="207">
        <v>5</v>
      </c>
      <c r="C476" s="207"/>
      <c r="D476" s="208"/>
      <c r="E476" s="210"/>
      <c r="F476" s="766" t="s">
        <v>440</v>
      </c>
      <c r="G476" s="235"/>
      <c r="H476" s="528"/>
      <c r="I476" s="237"/>
      <c r="J476" s="238"/>
      <c r="K476" s="239"/>
      <c r="L476" s="211">
        <f t="shared" si="754"/>
        <v>0</v>
      </c>
      <c r="M476" s="238"/>
      <c r="N476" s="239"/>
      <c r="O476" s="422">
        <f t="shared" si="755"/>
        <v>0</v>
      </c>
      <c r="P476" s="238"/>
      <c r="Q476" s="239"/>
      <c r="R476" s="422">
        <f t="shared" si="756"/>
        <v>0</v>
      </c>
      <c r="S476" s="238"/>
      <c r="T476" s="239"/>
      <c r="U476" s="422">
        <f t="shared" si="757"/>
        <v>0</v>
      </c>
      <c r="V476" s="238"/>
      <c r="W476" s="239"/>
      <c r="X476" s="422">
        <f t="shared" si="758"/>
        <v>0</v>
      </c>
      <c r="Y476" s="211">
        <f t="shared" si="759"/>
        <v>0</v>
      </c>
      <c r="Z476" s="461" t="str">
        <f t="shared" si="741"/>
        <v/>
      </c>
      <c r="AA476" s="238"/>
      <c r="AB476" s="239"/>
      <c r="AC476" s="211">
        <f t="shared" ref="AC476" si="765">AA476*AB476</f>
        <v>0</v>
      </c>
      <c r="AD476" s="461" t="str">
        <f t="shared" si="742"/>
        <v/>
      </c>
      <c r="AE476" s="238"/>
      <c r="AF476" s="239"/>
      <c r="AG476" s="211">
        <f t="shared" si="750"/>
        <v>0</v>
      </c>
      <c r="AH476" s="461" t="str">
        <f t="shared" si="743"/>
        <v/>
      </c>
      <c r="AI476" s="238"/>
      <c r="AJ476" s="239"/>
      <c r="AK476" s="211">
        <f t="shared" ref="AK476" si="766">AI476*AJ476</f>
        <v>0</v>
      </c>
      <c r="AL476" s="461" t="str">
        <f t="shared" si="744"/>
        <v/>
      </c>
      <c r="AM476" s="238"/>
      <c r="AN476" s="239"/>
      <c r="AO476" s="211">
        <f t="shared" ref="AO476" si="767">AM476*AN476</f>
        <v>0</v>
      </c>
      <c r="AP476" s="461" t="str">
        <f t="shared" si="745"/>
        <v/>
      </c>
      <c r="AQ476" s="238"/>
      <c r="AR476" s="239"/>
      <c r="AS476" s="211">
        <f t="shared" ref="AS476" si="768">AQ476*AR476</f>
        <v>0</v>
      </c>
      <c r="AT476" s="240">
        <f t="shared" si="751"/>
        <v>0</v>
      </c>
      <c r="AU476" s="241">
        <f t="shared" si="752"/>
        <v>0</v>
      </c>
      <c r="AV476" s="211">
        <f t="shared" ref="AV476" si="769">AG476+AO476+AS476</f>
        <v>0</v>
      </c>
      <c r="AW476" s="461" t="str">
        <f t="shared" si="746"/>
        <v/>
      </c>
      <c r="AY476" s="238"/>
      <c r="AZ476" s="239"/>
      <c r="BA476" s="211">
        <f t="shared" si="764"/>
        <v>0</v>
      </c>
    </row>
    <row r="477" spans="1:53" ht="13" outlineLevel="2" x14ac:dyDescent="0.3">
      <c r="A477" s="209" t="s">
        <v>284</v>
      </c>
      <c r="B477" s="207">
        <v>5</v>
      </c>
      <c r="C477" s="207"/>
      <c r="D477" s="208"/>
      <c r="E477" s="210"/>
      <c r="F477" s="766" t="s">
        <v>441</v>
      </c>
      <c r="G477" s="235"/>
      <c r="H477" s="528"/>
      <c r="I477" s="237"/>
      <c r="J477" s="238"/>
      <c r="K477" s="239"/>
      <c r="L477" s="211">
        <f t="shared" si="754"/>
        <v>0</v>
      </c>
      <c r="M477" s="238"/>
      <c r="N477" s="239"/>
      <c r="O477" s="422">
        <f t="shared" si="755"/>
        <v>0</v>
      </c>
      <c r="P477" s="238"/>
      <c r="Q477" s="239"/>
      <c r="R477" s="422">
        <f t="shared" si="756"/>
        <v>0</v>
      </c>
      <c r="S477" s="238"/>
      <c r="T477" s="239"/>
      <c r="U477" s="422">
        <f t="shared" si="757"/>
        <v>0</v>
      </c>
      <c r="V477" s="238"/>
      <c r="W477" s="239"/>
      <c r="X477" s="422">
        <f t="shared" si="758"/>
        <v>0</v>
      </c>
      <c r="Y477" s="211">
        <f t="shared" si="759"/>
        <v>0</v>
      </c>
      <c r="Z477" s="461" t="str">
        <f t="shared" si="741"/>
        <v/>
      </c>
      <c r="AA477" s="238"/>
      <c r="AB477" s="239"/>
      <c r="AC477" s="211">
        <f t="shared" ref="AC477:AC489" si="770">AA477*AB477</f>
        <v>0</v>
      </c>
      <c r="AD477" s="461" t="str">
        <f t="shared" si="742"/>
        <v/>
      </c>
      <c r="AE477" s="238"/>
      <c r="AF477" s="239"/>
      <c r="AG477" s="211">
        <f t="shared" si="750"/>
        <v>0</v>
      </c>
      <c r="AH477" s="461" t="str">
        <f t="shared" si="743"/>
        <v/>
      </c>
      <c r="AI477" s="238"/>
      <c r="AJ477" s="239"/>
      <c r="AK477" s="211">
        <f t="shared" ref="AK477:AK489" si="771">AI477*AJ477</f>
        <v>0</v>
      </c>
      <c r="AL477" s="461" t="str">
        <f t="shared" si="744"/>
        <v/>
      </c>
      <c r="AM477" s="238"/>
      <c r="AN477" s="239"/>
      <c r="AO477" s="211">
        <f t="shared" ref="AO477:AO489" si="772">AM477*AN477</f>
        <v>0</v>
      </c>
      <c r="AP477" s="461" t="str">
        <f t="shared" si="745"/>
        <v/>
      </c>
      <c r="AQ477" s="238"/>
      <c r="AR477" s="239"/>
      <c r="AS477" s="211">
        <f t="shared" ref="AS477:AS489" si="773">AQ477*AR477</f>
        <v>0</v>
      </c>
      <c r="AT477" s="240">
        <f t="shared" si="751"/>
        <v>0</v>
      </c>
      <c r="AU477" s="241">
        <f t="shared" si="752"/>
        <v>0</v>
      </c>
      <c r="AV477" s="211">
        <f t="shared" ref="AV477:AV489" si="774">AG477+AO477+AS477</f>
        <v>0</v>
      </c>
      <c r="AW477" s="461" t="str">
        <f t="shared" si="746"/>
        <v/>
      </c>
      <c r="AY477" s="238"/>
      <c r="AZ477" s="239"/>
      <c r="BA477" s="211">
        <f t="shared" si="764"/>
        <v>0</v>
      </c>
    </row>
    <row r="478" spans="1:53" ht="13" outlineLevel="2" x14ac:dyDescent="0.3">
      <c r="A478" s="209" t="s">
        <v>284</v>
      </c>
      <c r="B478" s="207">
        <v>5</v>
      </c>
      <c r="C478" s="207"/>
      <c r="D478" s="208"/>
      <c r="E478" s="210"/>
      <c r="F478" s="766" t="s">
        <v>442</v>
      </c>
      <c r="G478" s="235"/>
      <c r="H478" s="528"/>
      <c r="I478" s="237"/>
      <c r="J478" s="238"/>
      <c r="K478" s="239"/>
      <c r="L478" s="211">
        <f t="shared" si="754"/>
        <v>0</v>
      </c>
      <c r="M478" s="238"/>
      <c r="N478" s="239"/>
      <c r="O478" s="422">
        <f t="shared" si="755"/>
        <v>0</v>
      </c>
      <c r="P478" s="238"/>
      <c r="Q478" s="239"/>
      <c r="R478" s="422">
        <f t="shared" si="756"/>
        <v>0</v>
      </c>
      <c r="S478" s="238"/>
      <c r="T478" s="239"/>
      <c r="U478" s="422">
        <f t="shared" si="757"/>
        <v>0</v>
      </c>
      <c r="V478" s="238"/>
      <c r="W478" s="239"/>
      <c r="X478" s="422">
        <f t="shared" si="758"/>
        <v>0</v>
      </c>
      <c r="Y478" s="211">
        <f t="shared" si="759"/>
        <v>0</v>
      </c>
      <c r="Z478" s="461" t="str">
        <f t="shared" si="741"/>
        <v/>
      </c>
      <c r="AA478" s="238"/>
      <c r="AB478" s="239"/>
      <c r="AC478" s="211">
        <f t="shared" si="770"/>
        <v>0</v>
      </c>
      <c r="AD478" s="461" t="str">
        <f t="shared" si="742"/>
        <v/>
      </c>
      <c r="AE478" s="238"/>
      <c r="AF478" s="239"/>
      <c r="AG478" s="211">
        <f t="shared" si="750"/>
        <v>0</v>
      </c>
      <c r="AH478" s="461" t="str">
        <f t="shared" si="743"/>
        <v/>
      </c>
      <c r="AI478" s="238"/>
      <c r="AJ478" s="239"/>
      <c r="AK478" s="211">
        <f t="shared" si="771"/>
        <v>0</v>
      </c>
      <c r="AL478" s="461" t="str">
        <f t="shared" si="744"/>
        <v/>
      </c>
      <c r="AM478" s="238"/>
      <c r="AN478" s="239"/>
      <c r="AO478" s="211">
        <f t="shared" si="772"/>
        <v>0</v>
      </c>
      <c r="AP478" s="461" t="str">
        <f t="shared" si="745"/>
        <v/>
      </c>
      <c r="AQ478" s="238"/>
      <c r="AR478" s="239"/>
      <c r="AS478" s="211">
        <f t="shared" si="773"/>
        <v>0</v>
      </c>
      <c r="AT478" s="240">
        <f t="shared" si="751"/>
        <v>0</v>
      </c>
      <c r="AU478" s="241">
        <f t="shared" si="752"/>
        <v>0</v>
      </c>
      <c r="AV478" s="211">
        <f t="shared" si="774"/>
        <v>0</v>
      </c>
      <c r="AW478" s="461" t="str">
        <f t="shared" si="746"/>
        <v/>
      </c>
      <c r="AY478" s="238"/>
      <c r="AZ478" s="239"/>
      <c r="BA478" s="211">
        <f t="shared" si="764"/>
        <v>0</v>
      </c>
    </row>
    <row r="479" spans="1:53" ht="13" outlineLevel="2" x14ac:dyDescent="0.3">
      <c r="A479" s="209" t="s">
        <v>289</v>
      </c>
      <c r="B479" s="207">
        <v>5</v>
      </c>
      <c r="C479" s="207"/>
      <c r="D479" s="208"/>
      <c r="E479" s="210"/>
      <c r="F479" s="766" t="s">
        <v>384</v>
      </c>
      <c r="G479" s="235"/>
      <c r="H479" s="528"/>
      <c r="I479" s="237"/>
      <c r="J479" s="238"/>
      <c r="K479" s="239"/>
      <c r="L479" s="211">
        <f t="shared" si="754"/>
        <v>0</v>
      </c>
      <c r="M479" s="238"/>
      <c r="N479" s="239"/>
      <c r="O479" s="422">
        <f t="shared" si="755"/>
        <v>0</v>
      </c>
      <c r="P479" s="238"/>
      <c r="Q479" s="239"/>
      <c r="R479" s="422">
        <f t="shared" si="756"/>
        <v>0</v>
      </c>
      <c r="S479" s="238"/>
      <c r="T479" s="239"/>
      <c r="U479" s="422">
        <f t="shared" si="757"/>
        <v>0</v>
      </c>
      <c r="V479" s="238"/>
      <c r="W479" s="239"/>
      <c r="X479" s="422">
        <f t="shared" si="758"/>
        <v>0</v>
      </c>
      <c r="Y479" s="211">
        <f t="shared" si="759"/>
        <v>0</v>
      </c>
      <c r="Z479" s="461" t="str">
        <f t="shared" si="741"/>
        <v/>
      </c>
      <c r="AA479" s="238"/>
      <c r="AB479" s="239"/>
      <c r="AC479" s="211">
        <f t="shared" si="770"/>
        <v>0</v>
      </c>
      <c r="AD479" s="461" t="str">
        <f t="shared" si="742"/>
        <v/>
      </c>
      <c r="AE479" s="238"/>
      <c r="AF479" s="239"/>
      <c r="AG479" s="211">
        <f t="shared" si="750"/>
        <v>0</v>
      </c>
      <c r="AH479" s="461" t="str">
        <f t="shared" si="743"/>
        <v/>
      </c>
      <c r="AI479" s="238"/>
      <c r="AJ479" s="239"/>
      <c r="AK479" s="211">
        <f t="shared" si="771"/>
        <v>0</v>
      </c>
      <c r="AL479" s="461" t="str">
        <f t="shared" si="744"/>
        <v/>
      </c>
      <c r="AM479" s="238"/>
      <c r="AN479" s="239"/>
      <c r="AO479" s="211">
        <f t="shared" si="772"/>
        <v>0</v>
      </c>
      <c r="AP479" s="461" t="str">
        <f t="shared" si="745"/>
        <v/>
      </c>
      <c r="AQ479" s="238"/>
      <c r="AR479" s="239"/>
      <c r="AS479" s="211">
        <f t="shared" si="773"/>
        <v>0</v>
      </c>
      <c r="AT479" s="240">
        <f t="shared" si="751"/>
        <v>0</v>
      </c>
      <c r="AU479" s="241">
        <f t="shared" si="752"/>
        <v>0</v>
      </c>
      <c r="AV479" s="211">
        <f t="shared" si="774"/>
        <v>0</v>
      </c>
      <c r="AW479" s="461" t="str">
        <f t="shared" si="746"/>
        <v/>
      </c>
      <c r="AY479" s="238"/>
      <c r="AZ479" s="239"/>
      <c r="BA479" s="211">
        <f t="shared" si="764"/>
        <v>0</v>
      </c>
    </row>
    <row r="480" spans="1:53" ht="13" outlineLevel="2" x14ac:dyDescent="0.3">
      <c r="A480" s="209" t="s">
        <v>289</v>
      </c>
      <c r="B480" s="207">
        <v>5</v>
      </c>
      <c r="C480" s="207"/>
      <c r="D480" s="208"/>
      <c r="E480" s="210"/>
      <c r="F480" s="766" t="s">
        <v>443</v>
      </c>
      <c r="G480" s="235"/>
      <c r="H480" s="528"/>
      <c r="I480" s="327"/>
      <c r="J480" s="238"/>
      <c r="K480" s="239"/>
      <c r="L480" s="211">
        <f t="shared" si="754"/>
        <v>0</v>
      </c>
      <c r="M480" s="238"/>
      <c r="N480" s="239"/>
      <c r="O480" s="422">
        <f t="shared" si="755"/>
        <v>0</v>
      </c>
      <c r="P480" s="238"/>
      <c r="Q480" s="239"/>
      <c r="R480" s="422">
        <f t="shared" si="756"/>
        <v>0</v>
      </c>
      <c r="S480" s="238"/>
      <c r="T480" s="239"/>
      <c r="U480" s="422">
        <f t="shared" si="757"/>
        <v>0</v>
      </c>
      <c r="V480" s="238"/>
      <c r="W480" s="239"/>
      <c r="X480" s="422">
        <f t="shared" si="758"/>
        <v>0</v>
      </c>
      <c r="Y480" s="211">
        <f t="shared" si="759"/>
        <v>0</v>
      </c>
      <c r="Z480" s="461" t="str">
        <f t="shared" si="741"/>
        <v/>
      </c>
      <c r="AA480" s="238"/>
      <c r="AB480" s="239"/>
      <c r="AC480" s="211">
        <f t="shared" si="770"/>
        <v>0</v>
      </c>
      <c r="AD480" s="461" t="str">
        <f t="shared" si="742"/>
        <v/>
      </c>
      <c r="AE480" s="238"/>
      <c r="AF480" s="239"/>
      <c r="AG480" s="211">
        <f t="shared" si="750"/>
        <v>0</v>
      </c>
      <c r="AH480" s="461" t="str">
        <f t="shared" si="743"/>
        <v/>
      </c>
      <c r="AI480" s="238"/>
      <c r="AJ480" s="239"/>
      <c r="AK480" s="211">
        <f t="shared" si="771"/>
        <v>0</v>
      </c>
      <c r="AL480" s="461" t="str">
        <f t="shared" si="744"/>
        <v/>
      </c>
      <c r="AM480" s="238"/>
      <c r="AN480" s="239"/>
      <c r="AO480" s="211">
        <f t="shared" si="772"/>
        <v>0</v>
      </c>
      <c r="AP480" s="461" t="str">
        <f t="shared" si="745"/>
        <v/>
      </c>
      <c r="AQ480" s="238"/>
      <c r="AR480" s="239"/>
      <c r="AS480" s="211">
        <f t="shared" si="773"/>
        <v>0</v>
      </c>
      <c r="AT480" s="240">
        <f t="shared" si="751"/>
        <v>0</v>
      </c>
      <c r="AU480" s="241">
        <f t="shared" si="752"/>
        <v>0</v>
      </c>
      <c r="AV480" s="211">
        <f t="shared" si="774"/>
        <v>0</v>
      </c>
      <c r="AW480" s="461" t="str">
        <f t="shared" si="746"/>
        <v/>
      </c>
      <c r="AY480" s="238"/>
      <c r="AZ480" s="239"/>
      <c r="BA480" s="211">
        <f t="shared" si="764"/>
        <v>0</v>
      </c>
    </row>
    <row r="481" spans="1:53" ht="13" outlineLevel="2" x14ac:dyDescent="0.3">
      <c r="A481" s="209" t="s">
        <v>289</v>
      </c>
      <c r="B481" s="207">
        <v>5</v>
      </c>
      <c r="C481" s="207"/>
      <c r="D481" s="208"/>
      <c r="E481" s="210"/>
      <c r="F481" s="766" t="s">
        <v>444</v>
      </c>
      <c r="G481" s="235"/>
      <c r="H481" s="528"/>
      <c r="I481" s="237"/>
      <c r="J481" s="238"/>
      <c r="K481" s="239"/>
      <c r="L481" s="211">
        <f t="shared" si="754"/>
        <v>0</v>
      </c>
      <c r="M481" s="238"/>
      <c r="N481" s="239"/>
      <c r="O481" s="422">
        <f t="shared" si="755"/>
        <v>0</v>
      </c>
      <c r="P481" s="238"/>
      <c r="Q481" s="239"/>
      <c r="R481" s="422">
        <f t="shared" si="756"/>
        <v>0</v>
      </c>
      <c r="S481" s="238"/>
      <c r="T481" s="239"/>
      <c r="U481" s="422">
        <f t="shared" si="757"/>
        <v>0</v>
      </c>
      <c r="V481" s="238"/>
      <c r="W481" s="239"/>
      <c r="X481" s="422">
        <f t="shared" si="758"/>
        <v>0</v>
      </c>
      <c r="Y481" s="211">
        <f t="shared" si="759"/>
        <v>0</v>
      </c>
      <c r="Z481" s="461" t="str">
        <f t="shared" si="741"/>
        <v/>
      </c>
      <c r="AA481" s="238"/>
      <c r="AB481" s="239"/>
      <c r="AC481" s="211">
        <f t="shared" si="770"/>
        <v>0</v>
      </c>
      <c r="AD481" s="461" t="str">
        <f t="shared" si="742"/>
        <v/>
      </c>
      <c r="AE481" s="238"/>
      <c r="AF481" s="239"/>
      <c r="AG481" s="211">
        <f t="shared" si="750"/>
        <v>0</v>
      </c>
      <c r="AH481" s="461" t="str">
        <f t="shared" si="743"/>
        <v/>
      </c>
      <c r="AI481" s="238"/>
      <c r="AJ481" s="239"/>
      <c r="AK481" s="211">
        <f t="shared" si="771"/>
        <v>0</v>
      </c>
      <c r="AL481" s="461" t="str">
        <f t="shared" si="744"/>
        <v/>
      </c>
      <c r="AM481" s="238"/>
      <c r="AN481" s="239"/>
      <c r="AO481" s="211">
        <f t="shared" si="772"/>
        <v>0</v>
      </c>
      <c r="AP481" s="461" t="str">
        <f t="shared" si="745"/>
        <v/>
      </c>
      <c r="AQ481" s="238"/>
      <c r="AR481" s="239"/>
      <c r="AS481" s="211">
        <f t="shared" si="773"/>
        <v>0</v>
      </c>
      <c r="AT481" s="240">
        <f t="shared" si="751"/>
        <v>0</v>
      </c>
      <c r="AU481" s="241">
        <f t="shared" si="752"/>
        <v>0</v>
      </c>
      <c r="AV481" s="211">
        <f t="shared" si="774"/>
        <v>0</v>
      </c>
      <c r="AW481" s="461" t="str">
        <f t="shared" si="746"/>
        <v/>
      </c>
      <c r="AY481" s="238"/>
      <c r="AZ481" s="239"/>
      <c r="BA481" s="211">
        <f t="shared" si="764"/>
        <v>0</v>
      </c>
    </row>
    <row r="482" spans="1:53" ht="13" outlineLevel="2" x14ac:dyDescent="0.3">
      <c r="A482" s="209" t="s">
        <v>289</v>
      </c>
      <c r="B482" s="207">
        <v>5</v>
      </c>
      <c r="C482" s="207"/>
      <c r="D482" s="208"/>
      <c r="E482" s="210"/>
      <c r="F482" s="235" t="s">
        <v>445</v>
      </c>
      <c r="G482" s="235"/>
      <c r="H482" s="528"/>
      <c r="I482" s="237"/>
      <c r="J482" s="238"/>
      <c r="K482" s="239"/>
      <c r="L482" s="211">
        <f t="shared" si="754"/>
        <v>0</v>
      </c>
      <c r="M482" s="238"/>
      <c r="N482" s="239"/>
      <c r="O482" s="422">
        <f t="shared" si="755"/>
        <v>0</v>
      </c>
      <c r="P482" s="238"/>
      <c r="Q482" s="239"/>
      <c r="R482" s="422">
        <f t="shared" si="756"/>
        <v>0</v>
      </c>
      <c r="S482" s="238"/>
      <c r="T482" s="239"/>
      <c r="U482" s="422">
        <f t="shared" si="757"/>
        <v>0</v>
      </c>
      <c r="V482" s="238"/>
      <c r="W482" s="239"/>
      <c r="X482" s="422">
        <f t="shared" si="758"/>
        <v>0</v>
      </c>
      <c r="Y482" s="211">
        <f t="shared" si="759"/>
        <v>0</v>
      </c>
      <c r="Z482" s="461" t="str">
        <f t="shared" si="741"/>
        <v/>
      </c>
      <c r="AA482" s="238"/>
      <c r="AB482" s="239"/>
      <c r="AC482" s="211">
        <f t="shared" si="770"/>
        <v>0</v>
      </c>
      <c r="AD482" s="461" t="str">
        <f t="shared" si="742"/>
        <v/>
      </c>
      <c r="AE482" s="238"/>
      <c r="AF482" s="239"/>
      <c r="AG482" s="211">
        <f t="shared" si="750"/>
        <v>0</v>
      </c>
      <c r="AH482" s="461" t="str">
        <f t="shared" si="743"/>
        <v/>
      </c>
      <c r="AI482" s="238"/>
      <c r="AJ482" s="239"/>
      <c r="AK482" s="211">
        <f t="shared" si="771"/>
        <v>0</v>
      </c>
      <c r="AL482" s="461" t="str">
        <f t="shared" si="744"/>
        <v/>
      </c>
      <c r="AM482" s="238"/>
      <c r="AN482" s="239"/>
      <c r="AO482" s="211">
        <f t="shared" si="772"/>
        <v>0</v>
      </c>
      <c r="AP482" s="461" t="str">
        <f t="shared" si="745"/>
        <v/>
      </c>
      <c r="AQ482" s="238"/>
      <c r="AR482" s="239"/>
      <c r="AS482" s="211">
        <f t="shared" si="773"/>
        <v>0</v>
      </c>
      <c r="AT482" s="240">
        <f t="shared" si="751"/>
        <v>0</v>
      </c>
      <c r="AU482" s="241">
        <f t="shared" si="752"/>
        <v>0</v>
      </c>
      <c r="AV482" s="211">
        <f t="shared" si="774"/>
        <v>0</v>
      </c>
      <c r="AW482" s="461" t="str">
        <f t="shared" si="746"/>
        <v/>
      </c>
      <c r="AY482" s="238"/>
      <c r="AZ482" s="239"/>
      <c r="BA482" s="211">
        <f t="shared" si="764"/>
        <v>0</v>
      </c>
    </row>
    <row r="483" spans="1:53" ht="13" outlineLevel="2" x14ac:dyDescent="0.3">
      <c r="A483" s="209" t="s">
        <v>289</v>
      </c>
      <c r="B483" s="207">
        <v>5</v>
      </c>
      <c r="C483" s="207"/>
      <c r="D483" s="208"/>
      <c r="E483" s="210"/>
      <c r="F483" s="235" t="s">
        <v>445</v>
      </c>
      <c r="G483" s="235"/>
      <c r="H483" s="528"/>
      <c r="I483" s="237"/>
      <c r="J483" s="238"/>
      <c r="K483" s="239"/>
      <c r="L483" s="211">
        <f t="shared" si="754"/>
        <v>0</v>
      </c>
      <c r="M483" s="238"/>
      <c r="N483" s="239"/>
      <c r="O483" s="422">
        <f t="shared" si="755"/>
        <v>0</v>
      </c>
      <c r="P483" s="238"/>
      <c r="Q483" s="239"/>
      <c r="R483" s="422">
        <f t="shared" si="756"/>
        <v>0</v>
      </c>
      <c r="S483" s="238"/>
      <c r="T483" s="239"/>
      <c r="U483" s="422">
        <f t="shared" si="757"/>
        <v>0</v>
      </c>
      <c r="V483" s="238"/>
      <c r="W483" s="239"/>
      <c r="X483" s="422">
        <f t="shared" si="758"/>
        <v>0</v>
      </c>
      <c r="Y483" s="211">
        <f t="shared" si="759"/>
        <v>0</v>
      </c>
      <c r="Z483" s="461" t="str">
        <f t="shared" si="741"/>
        <v/>
      </c>
      <c r="AA483" s="238"/>
      <c r="AB483" s="239"/>
      <c r="AC483" s="211">
        <f t="shared" si="770"/>
        <v>0</v>
      </c>
      <c r="AD483" s="461" t="str">
        <f t="shared" si="742"/>
        <v/>
      </c>
      <c r="AE483" s="238"/>
      <c r="AF483" s="239"/>
      <c r="AG483" s="211">
        <f t="shared" si="750"/>
        <v>0</v>
      </c>
      <c r="AH483" s="461" t="str">
        <f t="shared" si="743"/>
        <v/>
      </c>
      <c r="AI483" s="238"/>
      <c r="AJ483" s="239"/>
      <c r="AK483" s="211">
        <f t="shared" si="771"/>
        <v>0</v>
      </c>
      <c r="AL483" s="461" t="str">
        <f t="shared" si="744"/>
        <v/>
      </c>
      <c r="AM483" s="238"/>
      <c r="AN483" s="239"/>
      <c r="AO483" s="211">
        <f t="shared" si="772"/>
        <v>0</v>
      </c>
      <c r="AP483" s="461" t="str">
        <f t="shared" si="745"/>
        <v/>
      </c>
      <c r="AQ483" s="238"/>
      <c r="AR483" s="239"/>
      <c r="AS483" s="211">
        <f t="shared" si="773"/>
        <v>0</v>
      </c>
      <c r="AT483" s="240">
        <f t="shared" si="751"/>
        <v>0</v>
      </c>
      <c r="AU483" s="241">
        <f t="shared" si="752"/>
        <v>0</v>
      </c>
      <c r="AV483" s="211">
        <f t="shared" si="774"/>
        <v>0</v>
      </c>
      <c r="AW483" s="461" t="str">
        <f t="shared" si="746"/>
        <v/>
      </c>
      <c r="AY483" s="238"/>
      <c r="AZ483" s="239"/>
      <c r="BA483" s="211">
        <f t="shared" si="764"/>
        <v>0</v>
      </c>
    </row>
    <row r="484" spans="1:53" ht="13" outlineLevel="2" x14ac:dyDescent="0.3">
      <c r="A484" s="209" t="s">
        <v>289</v>
      </c>
      <c r="B484" s="207">
        <v>5</v>
      </c>
      <c r="C484" s="207"/>
      <c r="D484" s="208"/>
      <c r="E484" s="210"/>
      <c r="F484" s="235" t="s">
        <v>445</v>
      </c>
      <c r="G484" s="235"/>
      <c r="H484" s="528"/>
      <c r="I484" s="237"/>
      <c r="J484" s="238"/>
      <c r="K484" s="239"/>
      <c r="L484" s="211">
        <f t="shared" si="754"/>
        <v>0</v>
      </c>
      <c r="M484" s="238"/>
      <c r="N484" s="239"/>
      <c r="O484" s="422">
        <f t="shared" si="755"/>
        <v>0</v>
      </c>
      <c r="P484" s="238"/>
      <c r="Q484" s="239"/>
      <c r="R484" s="422">
        <f t="shared" si="756"/>
        <v>0</v>
      </c>
      <c r="S484" s="238"/>
      <c r="T484" s="239"/>
      <c r="U484" s="422">
        <f t="shared" si="757"/>
        <v>0</v>
      </c>
      <c r="V484" s="238"/>
      <c r="W484" s="239"/>
      <c r="X484" s="422">
        <f t="shared" si="758"/>
        <v>0</v>
      </c>
      <c r="Y484" s="211">
        <f t="shared" si="759"/>
        <v>0</v>
      </c>
      <c r="Z484" s="461" t="str">
        <f t="shared" si="741"/>
        <v/>
      </c>
      <c r="AA484" s="238"/>
      <c r="AB484" s="239"/>
      <c r="AC484" s="211">
        <f t="shared" si="770"/>
        <v>0</v>
      </c>
      <c r="AD484" s="461" t="str">
        <f t="shared" si="742"/>
        <v/>
      </c>
      <c r="AE484" s="238"/>
      <c r="AF484" s="239"/>
      <c r="AG484" s="211">
        <f t="shared" si="750"/>
        <v>0</v>
      </c>
      <c r="AH484" s="461" t="str">
        <f t="shared" si="743"/>
        <v/>
      </c>
      <c r="AI484" s="238"/>
      <c r="AJ484" s="239"/>
      <c r="AK484" s="211">
        <f t="shared" si="771"/>
        <v>0</v>
      </c>
      <c r="AL484" s="461" t="str">
        <f t="shared" si="744"/>
        <v/>
      </c>
      <c r="AM484" s="238"/>
      <c r="AN484" s="239"/>
      <c r="AO484" s="211">
        <f t="shared" si="772"/>
        <v>0</v>
      </c>
      <c r="AP484" s="461" t="str">
        <f t="shared" si="745"/>
        <v/>
      </c>
      <c r="AQ484" s="238"/>
      <c r="AR484" s="239"/>
      <c r="AS484" s="211">
        <f t="shared" si="773"/>
        <v>0</v>
      </c>
      <c r="AT484" s="240">
        <f t="shared" si="751"/>
        <v>0</v>
      </c>
      <c r="AU484" s="241">
        <f t="shared" si="752"/>
        <v>0</v>
      </c>
      <c r="AV484" s="211">
        <f t="shared" si="774"/>
        <v>0</v>
      </c>
      <c r="AW484" s="461" t="str">
        <f t="shared" si="746"/>
        <v/>
      </c>
      <c r="AY484" s="238"/>
      <c r="AZ484" s="239"/>
      <c r="BA484" s="211">
        <f t="shared" si="764"/>
        <v>0</v>
      </c>
    </row>
    <row r="485" spans="1:53" ht="13" outlineLevel="2" x14ac:dyDescent="0.3">
      <c r="A485" s="209" t="s">
        <v>289</v>
      </c>
      <c r="B485" s="207">
        <v>5</v>
      </c>
      <c r="C485" s="207"/>
      <c r="D485" s="208"/>
      <c r="E485" s="210"/>
      <c r="F485" s="235" t="s">
        <v>445</v>
      </c>
      <c r="G485" s="235"/>
      <c r="H485" s="528"/>
      <c r="I485" s="237"/>
      <c r="J485" s="238"/>
      <c r="K485" s="239"/>
      <c r="L485" s="211">
        <f t="shared" si="754"/>
        <v>0</v>
      </c>
      <c r="M485" s="238"/>
      <c r="N485" s="239"/>
      <c r="O485" s="422">
        <f t="shared" si="755"/>
        <v>0</v>
      </c>
      <c r="P485" s="238"/>
      <c r="Q485" s="239"/>
      <c r="R485" s="422">
        <f t="shared" si="756"/>
        <v>0</v>
      </c>
      <c r="S485" s="238"/>
      <c r="T485" s="239"/>
      <c r="U485" s="422">
        <f t="shared" si="757"/>
        <v>0</v>
      </c>
      <c r="V485" s="238"/>
      <c r="W485" s="239"/>
      <c r="X485" s="422">
        <f t="shared" si="758"/>
        <v>0</v>
      </c>
      <c r="Y485" s="211">
        <f t="shared" si="759"/>
        <v>0</v>
      </c>
      <c r="Z485" s="461" t="str">
        <f t="shared" si="741"/>
        <v/>
      </c>
      <c r="AA485" s="238"/>
      <c r="AB485" s="239"/>
      <c r="AC485" s="211">
        <f t="shared" si="770"/>
        <v>0</v>
      </c>
      <c r="AD485" s="461" t="str">
        <f t="shared" si="742"/>
        <v/>
      </c>
      <c r="AE485" s="238"/>
      <c r="AF485" s="239"/>
      <c r="AG485" s="211">
        <f t="shared" si="750"/>
        <v>0</v>
      </c>
      <c r="AH485" s="461" t="str">
        <f t="shared" si="743"/>
        <v/>
      </c>
      <c r="AI485" s="238"/>
      <c r="AJ485" s="239"/>
      <c r="AK485" s="211">
        <f t="shared" si="771"/>
        <v>0</v>
      </c>
      <c r="AL485" s="461" t="str">
        <f t="shared" si="744"/>
        <v/>
      </c>
      <c r="AM485" s="238"/>
      <c r="AN485" s="239"/>
      <c r="AO485" s="211">
        <f t="shared" si="772"/>
        <v>0</v>
      </c>
      <c r="AP485" s="461" t="str">
        <f t="shared" si="745"/>
        <v/>
      </c>
      <c r="AQ485" s="238"/>
      <c r="AR485" s="239"/>
      <c r="AS485" s="211">
        <f t="shared" si="773"/>
        <v>0</v>
      </c>
      <c r="AT485" s="240">
        <f t="shared" si="751"/>
        <v>0</v>
      </c>
      <c r="AU485" s="241">
        <f t="shared" si="752"/>
        <v>0</v>
      </c>
      <c r="AV485" s="211">
        <f t="shared" si="774"/>
        <v>0</v>
      </c>
      <c r="AW485" s="461" t="str">
        <f t="shared" si="746"/>
        <v/>
      </c>
      <c r="AY485" s="238"/>
      <c r="AZ485" s="239"/>
      <c r="BA485" s="211">
        <f t="shared" si="764"/>
        <v>0</v>
      </c>
    </row>
    <row r="486" spans="1:53" ht="13" outlineLevel="2" x14ac:dyDescent="0.3">
      <c r="A486" s="209" t="s">
        <v>289</v>
      </c>
      <c r="B486" s="207">
        <v>5</v>
      </c>
      <c r="C486" s="207"/>
      <c r="D486" s="208"/>
      <c r="E486" s="210"/>
      <c r="F486" s="235" t="s">
        <v>445</v>
      </c>
      <c r="G486" s="235"/>
      <c r="H486" s="528"/>
      <c r="I486" s="237"/>
      <c r="J486" s="238"/>
      <c r="K486" s="239"/>
      <c r="L486" s="211">
        <f t="shared" si="754"/>
        <v>0</v>
      </c>
      <c r="M486" s="238"/>
      <c r="N486" s="239"/>
      <c r="O486" s="422">
        <f t="shared" si="755"/>
        <v>0</v>
      </c>
      <c r="P486" s="238"/>
      <c r="Q486" s="239"/>
      <c r="R486" s="422">
        <f t="shared" si="756"/>
        <v>0</v>
      </c>
      <c r="S486" s="238"/>
      <c r="T486" s="239"/>
      <c r="U486" s="422">
        <f t="shared" si="757"/>
        <v>0</v>
      </c>
      <c r="V486" s="238"/>
      <c r="W486" s="239"/>
      <c r="X486" s="422">
        <f t="shared" si="758"/>
        <v>0</v>
      </c>
      <c r="Y486" s="211">
        <f t="shared" si="759"/>
        <v>0</v>
      </c>
      <c r="Z486" s="461" t="str">
        <f t="shared" si="741"/>
        <v/>
      </c>
      <c r="AA486" s="238"/>
      <c r="AB486" s="239"/>
      <c r="AC486" s="211">
        <f t="shared" si="770"/>
        <v>0</v>
      </c>
      <c r="AD486" s="461" t="str">
        <f t="shared" si="742"/>
        <v/>
      </c>
      <c r="AE486" s="238"/>
      <c r="AF486" s="239"/>
      <c r="AG486" s="211">
        <f t="shared" si="750"/>
        <v>0</v>
      </c>
      <c r="AH486" s="461" t="str">
        <f t="shared" si="743"/>
        <v/>
      </c>
      <c r="AI486" s="238"/>
      <c r="AJ486" s="239"/>
      <c r="AK486" s="211">
        <f t="shared" si="771"/>
        <v>0</v>
      </c>
      <c r="AL486" s="461" t="str">
        <f t="shared" si="744"/>
        <v/>
      </c>
      <c r="AM486" s="238"/>
      <c r="AN486" s="239"/>
      <c r="AO486" s="211">
        <f t="shared" si="772"/>
        <v>0</v>
      </c>
      <c r="AP486" s="461" t="str">
        <f t="shared" si="745"/>
        <v/>
      </c>
      <c r="AQ486" s="238"/>
      <c r="AR486" s="239"/>
      <c r="AS486" s="211">
        <f t="shared" si="773"/>
        <v>0</v>
      </c>
      <c r="AT486" s="240">
        <f t="shared" si="751"/>
        <v>0</v>
      </c>
      <c r="AU486" s="241">
        <f t="shared" si="752"/>
        <v>0</v>
      </c>
      <c r="AV486" s="211">
        <f t="shared" si="774"/>
        <v>0</v>
      </c>
      <c r="AW486" s="461" t="str">
        <f t="shared" si="746"/>
        <v/>
      </c>
      <c r="AY486" s="238"/>
      <c r="AZ486" s="239"/>
      <c r="BA486" s="211">
        <f t="shared" si="764"/>
        <v>0</v>
      </c>
    </row>
    <row r="487" spans="1:53" ht="13" outlineLevel="2" x14ac:dyDescent="0.3">
      <c r="A487" s="209" t="s">
        <v>289</v>
      </c>
      <c r="B487" s="207">
        <v>5</v>
      </c>
      <c r="C487" s="207"/>
      <c r="D487" s="208"/>
      <c r="E487" s="210"/>
      <c r="F487" s="235" t="s">
        <v>445</v>
      </c>
      <c r="G487" s="235"/>
      <c r="H487" s="528"/>
      <c r="I487" s="237"/>
      <c r="J487" s="238"/>
      <c r="K487" s="239"/>
      <c r="L487" s="211">
        <f t="shared" si="754"/>
        <v>0</v>
      </c>
      <c r="M487" s="238"/>
      <c r="N487" s="239"/>
      <c r="O487" s="422">
        <f t="shared" si="755"/>
        <v>0</v>
      </c>
      <c r="P487" s="238"/>
      <c r="Q487" s="239"/>
      <c r="R487" s="422">
        <f t="shared" si="756"/>
        <v>0</v>
      </c>
      <c r="S487" s="238"/>
      <c r="T487" s="239"/>
      <c r="U487" s="422">
        <f t="shared" si="757"/>
        <v>0</v>
      </c>
      <c r="V487" s="238"/>
      <c r="W487" s="239"/>
      <c r="X487" s="422">
        <f t="shared" si="758"/>
        <v>0</v>
      </c>
      <c r="Y487" s="211">
        <f t="shared" si="759"/>
        <v>0</v>
      </c>
      <c r="Z487" s="461" t="str">
        <f t="shared" si="741"/>
        <v/>
      </c>
      <c r="AA487" s="238"/>
      <c r="AB487" s="239"/>
      <c r="AC487" s="211">
        <f t="shared" si="770"/>
        <v>0</v>
      </c>
      <c r="AD487" s="461" t="str">
        <f t="shared" si="742"/>
        <v/>
      </c>
      <c r="AE487" s="238"/>
      <c r="AF487" s="239"/>
      <c r="AG487" s="211">
        <f t="shared" si="750"/>
        <v>0</v>
      </c>
      <c r="AH487" s="461" t="str">
        <f t="shared" si="743"/>
        <v/>
      </c>
      <c r="AI487" s="238"/>
      <c r="AJ487" s="239"/>
      <c r="AK487" s="211">
        <f t="shared" si="771"/>
        <v>0</v>
      </c>
      <c r="AL487" s="461" t="str">
        <f t="shared" si="744"/>
        <v/>
      </c>
      <c r="AM487" s="238"/>
      <c r="AN487" s="239"/>
      <c r="AO487" s="211">
        <f t="shared" si="772"/>
        <v>0</v>
      </c>
      <c r="AP487" s="461" t="str">
        <f t="shared" si="745"/>
        <v/>
      </c>
      <c r="AQ487" s="238"/>
      <c r="AR487" s="239"/>
      <c r="AS487" s="211">
        <f t="shared" si="773"/>
        <v>0</v>
      </c>
      <c r="AT487" s="240">
        <f t="shared" si="751"/>
        <v>0</v>
      </c>
      <c r="AU487" s="241">
        <f t="shared" si="752"/>
        <v>0</v>
      </c>
      <c r="AV487" s="211">
        <f t="shared" si="774"/>
        <v>0</v>
      </c>
      <c r="AW487" s="461" t="str">
        <f t="shared" si="746"/>
        <v/>
      </c>
      <c r="AY487" s="238"/>
      <c r="AZ487" s="239"/>
      <c r="BA487" s="211">
        <f t="shared" si="764"/>
        <v>0</v>
      </c>
    </row>
    <row r="488" spans="1:53" ht="13" outlineLevel="2" x14ac:dyDescent="0.3">
      <c r="A488" s="209" t="s">
        <v>289</v>
      </c>
      <c r="B488" s="207">
        <v>5</v>
      </c>
      <c r="C488" s="207"/>
      <c r="D488" s="208"/>
      <c r="E488" s="210"/>
      <c r="F488" s="235" t="s">
        <v>445</v>
      </c>
      <c r="G488" s="235"/>
      <c r="H488" s="528"/>
      <c r="I488" s="237"/>
      <c r="J488" s="238"/>
      <c r="K488" s="239"/>
      <c r="L488" s="211">
        <f t="shared" si="754"/>
        <v>0</v>
      </c>
      <c r="M488" s="238"/>
      <c r="N488" s="239"/>
      <c r="O488" s="422">
        <f t="shared" si="755"/>
        <v>0</v>
      </c>
      <c r="P488" s="238"/>
      <c r="Q488" s="239"/>
      <c r="R488" s="422">
        <f t="shared" si="756"/>
        <v>0</v>
      </c>
      <c r="S488" s="238"/>
      <c r="T488" s="239"/>
      <c r="U488" s="422">
        <f t="shared" si="757"/>
        <v>0</v>
      </c>
      <c r="V488" s="238"/>
      <c r="W488" s="239"/>
      <c r="X488" s="422">
        <f t="shared" si="758"/>
        <v>0</v>
      </c>
      <c r="Y488" s="211">
        <f t="shared" si="759"/>
        <v>0</v>
      </c>
      <c r="Z488" s="461" t="str">
        <f t="shared" si="741"/>
        <v/>
      </c>
      <c r="AA488" s="238"/>
      <c r="AB488" s="239"/>
      <c r="AC488" s="211">
        <f t="shared" si="770"/>
        <v>0</v>
      </c>
      <c r="AD488" s="461" t="str">
        <f t="shared" si="742"/>
        <v/>
      </c>
      <c r="AE488" s="238"/>
      <c r="AF488" s="239"/>
      <c r="AG488" s="211">
        <f t="shared" si="750"/>
        <v>0</v>
      </c>
      <c r="AH488" s="461" t="str">
        <f t="shared" si="743"/>
        <v/>
      </c>
      <c r="AI488" s="238"/>
      <c r="AJ488" s="239"/>
      <c r="AK488" s="211">
        <f t="shared" si="771"/>
        <v>0</v>
      </c>
      <c r="AL488" s="461" t="str">
        <f t="shared" si="744"/>
        <v/>
      </c>
      <c r="AM488" s="238"/>
      <c r="AN488" s="239"/>
      <c r="AO488" s="211">
        <f t="shared" si="772"/>
        <v>0</v>
      </c>
      <c r="AP488" s="461" t="str">
        <f t="shared" si="745"/>
        <v/>
      </c>
      <c r="AQ488" s="238"/>
      <c r="AR488" s="239"/>
      <c r="AS488" s="211">
        <f t="shared" si="773"/>
        <v>0</v>
      </c>
      <c r="AT488" s="240">
        <f t="shared" si="751"/>
        <v>0</v>
      </c>
      <c r="AU488" s="241">
        <f t="shared" si="752"/>
        <v>0</v>
      </c>
      <c r="AV488" s="211">
        <f t="shared" si="774"/>
        <v>0</v>
      </c>
      <c r="AW488" s="461" t="str">
        <f t="shared" si="746"/>
        <v/>
      </c>
      <c r="AY488" s="238"/>
      <c r="AZ488" s="239"/>
      <c r="BA488" s="211">
        <f t="shared" si="764"/>
        <v>0</v>
      </c>
    </row>
    <row r="489" spans="1:53" ht="13" outlineLevel="2" x14ac:dyDescent="0.3">
      <c r="A489" s="209" t="s">
        <v>289</v>
      </c>
      <c r="B489" s="207">
        <v>5</v>
      </c>
      <c r="C489" s="207"/>
      <c r="D489" s="208"/>
      <c r="E489" s="210"/>
      <c r="F489" s="235" t="s">
        <v>445</v>
      </c>
      <c r="G489" s="235"/>
      <c r="H489" s="528"/>
      <c r="I489" s="237"/>
      <c r="J489" s="238"/>
      <c r="K489" s="239"/>
      <c r="L489" s="211">
        <f t="shared" si="754"/>
        <v>0</v>
      </c>
      <c r="M489" s="238"/>
      <c r="N489" s="239"/>
      <c r="O489" s="422">
        <f t="shared" si="755"/>
        <v>0</v>
      </c>
      <c r="P489" s="238"/>
      <c r="Q489" s="239"/>
      <c r="R489" s="422">
        <f t="shared" si="756"/>
        <v>0</v>
      </c>
      <c r="S489" s="238"/>
      <c r="T489" s="239"/>
      <c r="U489" s="422">
        <f t="shared" si="757"/>
        <v>0</v>
      </c>
      <c r="V489" s="238"/>
      <c r="W489" s="239"/>
      <c r="X489" s="422">
        <f t="shared" si="758"/>
        <v>0</v>
      </c>
      <c r="Y489" s="211">
        <f t="shared" si="759"/>
        <v>0</v>
      </c>
      <c r="Z489" s="461" t="str">
        <f t="shared" si="741"/>
        <v/>
      </c>
      <c r="AA489" s="238"/>
      <c r="AB489" s="239"/>
      <c r="AC489" s="211">
        <f t="shared" si="770"/>
        <v>0</v>
      </c>
      <c r="AD489" s="461" t="str">
        <f t="shared" si="742"/>
        <v/>
      </c>
      <c r="AE489" s="238"/>
      <c r="AF489" s="239"/>
      <c r="AG489" s="211">
        <f t="shared" si="750"/>
        <v>0</v>
      </c>
      <c r="AH489" s="461" t="str">
        <f t="shared" si="743"/>
        <v/>
      </c>
      <c r="AI489" s="238"/>
      <c r="AJ489" s="239"/>
      <c r="AK489" s="211">
        <f t="shared" si="771"/>
        <v>0</v>
      </c>
      <c r="AL489" s="461" t="str">
        <f t="shared" si="744"/>
        <v/>
      </c>
      <c r="AM489" s="238"/>
      <c r="AN489" s="239"/>
      <c r="AO489" s="211">
        <f t="shared" si="772"/>
        <v>0</v>
      </c>
      <c r="AP489" s="461" t="str">
        <f t="shared" si="745"/>
        <v/>
      </c>
      <c r="AQ489" s="238"/>
      <c r="AR489" s="239"/>
      <c r="AS489" s="211">
        <f t="shared" si="773"/>
        <v>0</v>
      </c>
      <c r="AT489" s="240">
        <f t="shared" si="751"/>
        <v>0</v>
      </c>
      <c r="AU489" s="241">
        <f t="shared" si="752"/>
        <v>0</v>
      </c>
      <c r="AV489" s="211">
        <f t="shared" si="774"/>
        <v>0</v>
      </c>
      <c r="AW489" s="461" t="str">
        <f t="shared" si="746"/>
        <v/>
      </c>
      <c r="AY489" s="238"/>
      <c r="AZ489" s="239"/>
      <c r="BA489" s="211">
        <f t="shared" si="764"/>
        <v>0</v>
      </c>
    </row>
    <row r="490" spans="1:53" ht="13" outlineLevel="1" x14ac:dyDescent="0.3">
      <c r="A490" s="212"/>
      <c r="B490" s="213">
        <v>5</v>
      </c>
      <c r="C490" s="213"/>
      <c r="D490" s="214"/>
      <c r="E490" s="215" t="s">
        <v>446</v>
      </c>
      <c r="F490" s="216" t="str">
        <f>F473</f>
        <v>Activity 5.5 Add activity</v>
      </c>
      <c r="G490" s="222"/>
      <c r="H490" s="222"/>
      <c r="I490" s="217"/>
      <c r="J490" s="218">
        <f t="shared" ref="J490" si="775">SUM(J474:J489)</f>
        <v>0</v>
      </c>
      <c r="K490" s="218">
        <f t="shared" ref="K490:Y490" si="776">SUM(K474:K489)</f>
        <v>0</v>
      </c>
      <c r="L490" s="218">
        <f t="shared" si="776"/>
        <v>0</v>
      </c>
      <c r="M490" s="218">
        <f t="shared" si="776"/>
        <v>0</v>
      </c>
      <c r="N490" s="218">
        <f t="shared" si="776"/>
        <v>0</v>
      </c>
      <c r="O490" s="218">
        <f t="shared" si="776"/>
        <v>0</v>
      </c>
      <c r="P490" s="218">
        <f t="shared" si="776"/>
        <v>0</v>
      </c>
      <c r="Q490" s="218">
        <f t="shared" si="776"/>
        <v>0</v>
      </c>
      <c r="R490" s="218">
        <f t="shared" si="776"/>
        <v>0</v>
      </c>
      <c r="S490" s="218">
        <f t="shared" si="776"/>
        <v>0</v>
      </c>
      <c r="T490" s="218">
        <f t="shared" si="776"/>
        <v>0</v>
      </c>
      <c r="U490" s="218">
        <f t="shared" si="776"/>
        <v>0</v>
      </c>
      <c r="V490" s="218">
        <f t="shared" si="776"/>
        <v>0</v>
      </c>
      <c r="W490" s="218">
        <f t="shared" si="776"/>
        <v>0</v>
      </c>
      <c r="X490" s="218">
        <f t="shared" si="776"/>
        <v>0</v>
      </c>
      <c r="Y490" s="218">
        <f t="shared" si="776"/>
        <v>0</v>
      </c>
      <c r="Z490" s="461" t="str">
        <f t="shared" si="741"/>
        <v/>
      </c>
      <c r="AA490" s="220">
        <f t="shared" ref="AA490:AV490" si="777">SUM(AA474:AA489)</f>
        <v>0</v>
      </c>
      <c r="AB490" s="221">
        <f t="shared" si="777"/>
        <v>0</v>
      </c>
      <c r="AC490" s="219">
        <f t="shared" si="777"/>
        <v>0</v>
      </c>
      <c r="AD490" s="461" t="str">
        <f t="shared" si="742"/>
        <v/>
      </c>
      <c r="AE490" s="220">
        <f t="shared" si="777"/>
        <v>0</v>
      </c>
      <c r="AF490" s="221">
        <f t="shared" si="777"/>
        <v>0</v>
      </c>
      <c r="AG490" s="219">
        <f t="shared" si="777"/>
        <v>0</v>
      </c>
      <c r="AH490" s="461" t="str">
        <f t="shared" si="743"/>
        <v/>
      </c>
      <c r="AI490" s="220">
        <f t="shared" si="777"/>
        <v>0</v>
      </c>
      <c r="AJ490" s="221">
        <f t="shared" si="777"/>
        <v>0</v>
      </c>
      <c r="AK490" s="219">
        <f t="shared" si="777"/>
        <v>0</v>
      </c>
      <c r="AL490" s="461" t="str">
        <f t="shared" si="744"/>
        <v/>
      </c>
      <c r="AM490" s="220">
        <f t="shared" si="777"/>
        <v>0</v>
      </c>
      <c r="AN490" s="221">
        <f t="shared" si="777"/>
        <v>0</v>
      </c>
      <c r="AO490" s="219">
        <f t="shared" si="777"/>
        <v>0</v>
      </c>
      <c r="AP490" s="461" t="str">
        <f t="shared" si="745"/>
        <v/>
      </c>
      <c r="AQ490" s="220">
        <f t="shared" si="777"/>
        <v>0</v>
      </c>
      <c r="AR490" s="221">
        <f t="shared" si="777"/>
        <v>0</v>
      </c>
      <c r="AS490" s="219">
        <f t="shared" si="777"/>
        <v>0</v>
      </c>
      <c r="AT490" s="220">
        <f t="shared" si="777"/>
        <v>0</v>
      </c>
      <c r="AU490" s="221">
        <f t="shared" si="777"/>
        <v>0</v>
      </c>
      <c r="AV490" s="219">
        <f t="shared" si="777"/>
        <v>0</v>
      </c>
      <c r="AW490" s="461" t="str">
        <f t="shared" si="746"/>
        <v/>
      </c>
      <c r="AY490" s="220">
        <f t="shared" ref="AY490:BA490" si="778">SUM(AY474:AY489)</f>
        <v>0</v>
      </c>
      <c r="AZ490" s="221">
        <f t="shared" si="778"/>
        <v>0</v>
      </c>
      <c r="BA490" s="219">
        <f t="shared" si="778"/>
        <v>0</v>
      </c>
    </row>
    <row r="491" spans="1:53" s="717" customFormat="1" ht="18.5" thickBot="1" x14ac:dyDescent="0.45">
      <c r="A491" s="712" t="s">
        <v>484</v>
      </c>
      <c r="B491" s="713">
        <v>5</v>
      </c>
      <c r="C491" s="713"/>
      <c r="D491" s="714" t="s">
        <v>485</v>
      </c>
      <c r="E491" s="712"/>
      <c r="F491" s="715"/>
      <c r="G491" s="715"/>
      <c r="H491" s="715"/>
      <c r="I491" s="715"/>
      <c r="J491" s="716">
        <f>J490+J472+J454+J436+J418</f>
        <v>0</v>
      </c>
      <c r="K491" s="716">
        <f t="shared" ref="K491:Y491" si="779">K490+K472+K454+K436+K418</f>
        <v>0</v>
      </c>
      <c r="L491" s="716">
        <f t="shared" si="779"/>
        <v>0</v>
      </c>
      <c r="M491" s="716">
        <f t="shared" si="779"/>
        <v>0</v>
      </c>
      <c r="N491" s="716">
        <f t="shared" si="779"/>
        <v>0</v>
      </c>
      <c r="O491" s="716">
        <f t="shared" si="779"/>
        <v>0</v>
      </c>
      <c r="P491" s="716">
        <f t="shared" si="779"/>
        <v>0</v>
      </c>
      <c r="Q491" s="716">
        <f t="shared" si="779"/>
        <v>0</v>
      </c>
      <c r="R491" s="716">
        <f t="shared" si="779"/>
        <v>0</v>
      </c>
      <c r="S491" s="716">
        <f t="shared" si="779"/>
        <v>0</v>
      </c>
      <c r="T491" s="716">
        <f t="shared" si="779"/>
        <v>0</v>
      </c>
      <c r="U491" s="716">
        <f t="shared" si="779"/>
        <v>0</v>
      </c>
      <c r="V491" s="716">
        <f t="shared" si="779"/>
        <v>0</v>
      </c>
      <c r="W491" s="716">
        <f t="shared" si="779"/>
        <v>0</v>
      </c>
      <c r="X491" s="716">
        <f t="shared" si="779"/>
        <v>0</v>
      </c>
      <c r="Y491" s="716">
        <f t="shared" si="779"/>
        <v>0</v>
      </c>
      <c r="Z491" s="461" t="str">
        <f t="shared" si="741"/>
        <v/>
      </c>
      <c r="AA491" s="716">
        <f t="shared" ref="AA491:AV491" si="780">AA490+AA472+AA454+AA436+AA418</f>
        <v>0</v>
      </c>
      <c r="AB491" s="716">
        <f t="shared" si="780"/>
        <v>0</v>
      </c>
      <c r="AC491" s="716">
        <f t="shared" si="780"/>
        <v>0</v>
      </c>
      <c r="AD491" s="461" t="str">
        <f t="shared" si="742"/>
        <v/>
      </c>
      <c r="AE491" s="716">
        <f t="shared" si="780"/>
        <v>0</v>
      </c>
      <c r="AF491" s="716">
        <f t="shared" si="780"/>
        <v>0</v>
      </c>
      <c r="AG491" s="716">
        <f t="shared" si="780"/>
        <v>0</v>
      </c>
      <c r="AH491" s="461" t="str">
        <f t="shared" si="743"/>
        <v/>
      </c>
      <c r="AI491" s="716">
        <f t="shared" si="780"/>
        <v>0</v>
      </c>
      <c r="AJ491" s="716">
        <f t="shared" si="780"/>
        <v>0</v>
      </c>
      <c r="AK491" s="716">
        <f t="shared" si="780"/>
        <v>0</v>
      </c>
      <c r="AL491" s="461" t="str">
        <f t="shared" si="744"/>
        <v/>
      </c>
      <c r="AM491" s="716">
        <f t="shared" si="780"/>
        <v>0</v>
      </c>
      <c r="AN491" s="716">
        <f t="shared" si="780"/>
        <v>0</v>
      </c>
      <c r="AO491" s="716">
        <f t="shared" si="780"/>
        <v>0</v>
      </c>
      <c r="AP491" s="461" t="str">
        <f t="shared" si="745"/>
        <v/>
      </c>
      <c r="AQ491" s="716">
        <f t="shared" si="780"/>
        <v>0</v>
      </c>
      <c r="AR491" s="716">
        <f t="shared" si="780"/>
        <v>0</v>
      </c>
      <c r="AS491" s="716">
        <f t="shared" si="780"/>
        <v>0</v>
      </c>
      <c r="AT491" s="716">
        <f t="shared" si="780"/>
        <v>0</v>
      </c>
      <c r="AU491" s="716">
        <f t="shared" si="780"/>
        <v>0</v>
      </c>
      <c r="AV491" s="716">
        <f t="shared" si="780"/>
        <v>0</v>
      </c>
      <c r="AW491" s="461" t="str">
        <f t="shared" si="746"/>
        <v/>
      </c>
      <c r="AY491" s="716">
        <f t="shared" ref="AY491" si="781">AY490+AY472+AY454+AY436+AY418</f>
        <v>0</v>
      </c>
      <c r="AZ491" s="716">
        <f t="shared" ref="AZ491" si="782">AZ490+AZ472+AZ454+AZ436+AZ418</f>
        <v>0</v>
      </c>
      <c r="BA491" s="716">
        <f t="shared" ref="BA491" si="783">BA490+BA472+BA454+BA436+BA418</f>
        <v>0</v>
      </c>
    </row>
    <row r="492" spans="1:53" s="717" customFormat="1" ht="18.5" thickBot="1" x14ac:dyDescent="0.45">
      <c r="A492" s="722"/>
      <c r="B492" s="723">
        <v>6</v>
      </c>
      <c r="C492" s="723"/>
      <c r="D492" s="724" t="s">
        <v>486</v>
      </c>
      <c r="E492" s="725"/>
      <c r="F492" s="726"/>
      <c r="G492" s="726"/>
      <c r="H492" s="726"/>
      <c r="I492" s="727"/>
      <c r="J492" s="728"/>
      <c r="K492" s="729"/>
      <c r="L492" s="730"/>
      <c r="M492" s="730"/>
      <c r="N492" s="730"/>
      <c r="O492" s="730"/>
      <c r="P492" s="730"/>
      <c r="Q492" s="730"/>
      <c r="R492" s="730"/>
      <c r="S492" s="730"/>
      <c r="T492" s="730"/>
      <c r="U492" s="730"/>
      <c r="V492" s="730"/>
      <c r="W492" s="730"/>
      <c r="X492" s="730"/>
      <c r="Y492" s="730"/>
      <c r="Z492" s="461" t="str">
        <f t="shared" si="741"/>
        <v/>
      </c>
      <c r="AA492" s="731"/>
      <c r="AB492" s="730"/>
      <c r="AC492" s="730"/>
      <c r="AD492" s="461" t="str">
        <f t="shared" si="742"/>
        <v/>
      </c>
      <c r="AE492" s="731"/>
      <c r="AF492" s="730"/>
      <c r="AG492" s="730"/>
      <c r="AH492" s="461" t="str">
        <f t="shared" si="743"/>
        <v/>
      </c>
      <c r="AI492" s="731"/>
      <c r="AJ492" s="730"/>
      <c r="AK492" s="730"/>
      <c r="AL492" s="461" t="str">
        <f t="shared" si="744"/>
        <v/>
      </c>
      <c r="AM492" s="731"/>
      <c r="AN492" s="730"/>
      <c r="AO492" s="730"/>
      <c r="AP492" s="461" t="str">
        <f t="shared" si="745"/>
        <v/>
      </c>
      <c r="AQ492" s="731"/>
      <c r="AR492" s="730"/>
      <c r="AS492" s="730"/>
      <c r="AT492" s="731"/>
      <c r="AU492" s="730"/>
      <c r="AV492" s="732"/>
      <c r="AW492" s="461" t="str">
        <f t="shared" si="746"/>
        <v/>
      </c>
      <c r="AY492" s="731"/>
      <c r="AZ492" s="730"/>
      <c r="BA492" s="730"/>
    </row>
    <row r="493" spans="1:53" ht="26.25" customHeight="1" outlineLevel="1" x14ac:dyDescent="0.3">
      <c r="A493" s="328"/>
      <c r="B493" s="263">
        <v>6</v>
      </c>
      <c r="C493" s="263"/>
      <c r="D493" s="264"/>
      <c r="E493" s="265" t="s">
        <v>436</v>
      </c>
      <c r="F493" s="266" t="s">
        <v>487</v>
      </c>
      <c r="G493" s="267"/>
      <c r="H493" s="526"/>
      <c r="I493" s="268"/>
      <c r="J493" s="269"/>
      <c r="K493" s="270"/>
      <c r="L493" s="271"/>
      <c r="M493" s="271"/>
      <c r="N493" s="271"/>
      <c r="O493" s="271"/>
      <c r="P493" s="271"/>
      <c r="Q493" s="271"/>
      <c r="R493" s="271"/>
      <c r="S493" s="271"/>
      <c r="T493" s="271"/>
      <c r="U493" s="271"/>
      <c r="V493" s="271"/>
      <c r="W493" s="271"/>
      <c r="X493" s="271"/>
      <c r="Y493" s="271"/>
      <c r="Z493" s="461" t="str">
        <f t="shared" si="741"/>
        <v/>
      </c>
      <c r="AA493" s="268"/>
      <c r="AB493" s="268"/>
      <c r="AC493" s="268"/>
      <c r="AD493" s="461" t="str">
        <f t="shared" si="742"/>
        <v/>
      </c>
      <c r="AE493" s="268"/>
      <c r="AF493" s="268"/>
      <c r="AG493" s="268"/>
      <c r="AH493" s="461" t="str">
        <f t="shared" si="743"/>
        <v/>
      </c>
      <c r="AI493" s="268"/>
      <c r="AJ493" s="268"/>
      <c r="AK493" s="268"/>
      <c r="AL493" s="461" t="str">
        <f t="shared" si="744"/>
        <v/>
      </c>
      <c r="AM493" s="268"/>
      <c r="AN493" s="268"/>
      <c r="AO493" s="268"/>
      <c r="AP493" s="461" t="str">
        <f t="shared" si="745"/>
        <v/>
      </c>
      <c r="AQ493" s="268"/>
      <c r="AR493" s="268"/>
      <c r="AS493" s="268"/>
      <c r="AT493" s="268"/>
      <c r="AU493" s="268"/>
      <c r="AV493" s="268"/>
      <c r="AW493" s="461" t="str">
        <f t="shared" si="746"/>
        <v/>
      </c>
      <c r="AY493" s="268"/>
      <c r="AZ493" s="268"/>
      <c r="BA493" s="268"/>
    </row>
    <row r="494" spans="1:53" ht="13" outlineLevel="2" x14ac:dyDescent="0.3">
      <c r="A494" s="209" t="s">
        <v>289</v>
      </c>
      <c r="B494" s="207">
        <v>6</v>
      </c>
      <c r="C494" s="207"/>
      <c r="D494" s="208"/>
      <c r="E494" s="210"/>
      <c r="F494" s="766" t="s">
        <v>438</v>
      </c>
      <c r="G494" s="236"/>
      <c r="H494" s="527"/>
      <c r="I494" s="237"/>
      <c r="J494" s="238"/>
      <c r="K494" s="239"/>
      <c r="L494" s="211">
        <f>J494*K494</f>
        <v>0</v>
      </c>
      <c r="M494" s="238"/>
      <c r="N494" s="239"/>
      <c r="O494" s="422">
        <f>M494*N494</f>
        <v>0</v>
      </c>
      <c r="P494" s="238"/>
      <c r="Q494" s="239"/>
      <c r="R494" s="422">
        <f>P494*Q494</f>
        <v>0</v>
      </c>
      <c r="S494" s="238"/>
      <c r="T494" s="239"/>
      <c r="U494" s="422">
        <f>S494*T494</f>
        <v>0</v>
      </c>
      <c r="V494" s="238"/>
      <c r="W494" s="239"/>
      <c r="X494" s="422">
        <f>V494*W494</f>
        <v>0</v>
      </c>
      <c r="Y494" s="211">
        <f>L494+O494+R494+U494+X494</f>
        <v>0</v>
      </c>
      <c r="Z494" s="461" t="str">
        <f t="shared" si="741"/>
        <v/>
      </c>
      <c r="AA494" s="238"/>
      <c r="AB494" s="239"/>
      <c r="AC494" s="211">
        <f>AA494*AB494</f>
        <v>0</v>
      </c>
      <c r="AD494" s="461" t="str">
        <f t="shared" si="742"/>
        <v/>
      </c>
      <c r="AE494" s="238"/>
      <c r="AF494" s="239"/>
      <c r="AG494" s="211">
        <f t="shared" ref="AG494:AG509" si="784">AE494*AF494</f>
        <v>0</v>
      </c>
      <c r="AH494" s="461" t="str">
        <f t="shared" si="743"/>
        <v/>
      </c>
      <c r="AI494" s="238"/>
      <c r="AJ494" s="239"/>
      <c r="AK494" s="211">
        <f>AI494*AJ494</f>
        <v>0</v>
      </c>
      <c r="AL494" s="461" t="str">
        <f t="shared" si="744"/>
        <v/>
      </c>
      <c r="AM494" s="238"/>
      <c r="AN494" s="239"/>
      <c r="AO494" s="211">
        <f>AM494*AN494</f>
        <v>0</v>
      </c>
      <c r="AP494" s="461" t="str">
        <f t="shared" si="745"/>
        <v/>
      </c>
      <c r="AQ494" s="238"/>
      <c r="AR494" s="239"/>
      <c r="AS494" s="211">
        <f>AQ494*AR494</f>
        <v>0</v>
      </c>
      <c r="AT494" s="240">
        <f t="shared" ref="AT494:AT509" si="785">AE494+AM494+AQ494</f>
        <v>0</v>
      </c>
      <c r="AU494" s="241">
        <f t="shared" ref="AU494:AU509" si="786">AF494+AN494+AR494</f>
        <v>0</v>
      </c>
      <c r="AV494" s="211">
        <f t="shared" ref="AV494:AV495" si="787">AG494+AO494+AS494</f>
        <v>0</v>
      </c>
      <c r="AW494" s="461" t="str">
        <f t="shared" si="746"/>
        <v/>
      </c>
      <c r="AY494" s="238"/>
      <c r="AZ494" s="239"/>
      <c r="BA494" s="211">
        <f>AY494*AZ494</f>
        <v>0</v>
      </c>
    </row>
    <row r="495" spans="1:53" ht="13" outlineLevel="2" x14ac:dyDescent="0.3">
      <c r="A495" s="209" t="s">
        <v>284</v>
      </c>
      <c r="B495" s="207">
        <v>6</v>
      </c>
      <c r="C495" s="207"/>
      <c r="D495" s="208"/>
      <c r="E495" s="210"/>
      <c r="F495" s="766" t="s">
        <v>439</v>
      </c>
      <c r="G495" s="235"/>
      <c r="H495" s="528"/>
      <c r="I495" s="237"/>
      <c r="J495" s="238"/>
      <c r="K495" s="239"/>
      <c r="L495" s="211">
        <f t="shared" ref="L495:L509" si="788">J495*K495</f>
        <v>0</v>
      </c>
      <c r="M495" s="238"/>
      <c r="N495" s="239"/>
      <c r="O495" s="422">
        <f t="shared" ref="O495:O509" si="789">M495*N495</f>
        <v>0</v>
      </c>
      <c r="P495" s="238"/>
      <c r="Q495" s="239"/>
      <c r="R495" s="422">
        <f t="shared" ref="R495:R509" si="790">P495*Q495</f>
        <v>0</v>
      </c>
      <c r="S495" s="238"/>
      <c r="T495" s="239"/>
      <c r="U495" s="422">
        <f t="shared" ref="U495:U509" si="791">S495*T495</f>
        <v>0</v>
      </c>
      <c r="V495" s="238"/>
      <c r="W495" s="239"/>
      <c r="X495" s="422">
        <f t="shared" ref="X495:X509" si="792">V495*W495</f>
        <v>0</v>
      </c>
      <c r="Y495" s="211">
        <f t="shared" ref="Y495:Y509" si="793">L495+O495+R495+U495+X495</f>
        <v>0</v>
      </c>
      <c r="Z495" s="461" t="str">
        <f t="shared" si="741"/>
        <v/>
      </c>
      <c r="AA495" s="238"/>
      <c r="AB495" s="239"/>
      <c r="AC495" s="211">
        <f t="shared" ref="AC495" si="794">AA495*AB495</f>
        <v>0</v>
      </c>
      <c r="AD495" s="461" t="str">
        <f t="shared" si="742"/>
        <v/>
      </c>
      <c r="AE495" s="238"/>
      <c r="AF495" s="239"/>
      <c r="AG495" s="211">
        <f t="shared" si="784"/>
        <v>0</v>
      </c>
      <c r="AH495" s="461" t="str">
        <f t="shared" si="743"/>
        <v/>
      </c>
      <c r="AI495" s="238"/>
      <c r="AJ495" s="239"/>
      <c r="AK495" s="211">
        <f t="shared" ref="AK495" si="795">AI495*AJ495</f>
        <v>0</v>
      </c>
      <c r="AL495" s="461" t="str">
        <f t="shared" si="744"/>
        <v/>
      </c>
      <c r="AM495" s="238"/>
      <c r="AN495" s="239"/>
      <c r="AO495" s="211">
        <f t="shared" ref="AO495" si="796">AM495*AN495</f>
        <v>0</v>
      </c>
      <c r="AP495" s="461" t="str">
        <f t="shared" si="745"/>
        <v/>
      </c>
      <c r="AQ495" s="238"/>
      <c r="AR495" s="239"/>
      <c r="AS495" s="211">
        <f t="shared" ref="AS495" si="797">AQ495*AR495</f>
        <v>0</v>
      </c>
      <c r="AT495" s="240">
        <f t="shared" si="785"/>
        <v>0</v>
      </c>
      <c r="AU495" s="241">
        <f t="shared" si="786"/>
        <v>0</v>
      </c>
      <c r="AV495" s="211">
        <f t="shared" si="787"/>
        <v>0</v>
      </c>
      <c r="AW495" s="461" t="str">
        <f t="shared" si="746"/>
        <v/>
      </c>
      <c r="AY495" s="238"/>
      <c r="AZ495" s="239"/>
      <c r="BA495" s="211">
        <f t="shared" ref="BA495:BA509" si="798">AY495*AZ495</f>
        <v>0</v>
      </c>
    </row>
    <row r="496" spans="1:53" ht="12.75" customHeight="1" outlineLevel="2" x14ac:dyDescent="0.3">
      <c r="A496" s="209" t="s">
        <v>284</v>
      </c>
      <c r="B496" s="207">
        <v>6</v>
      </c>
      <c r="C496" s="207"/>
      <c r="D496" s="208"/>
      <c r="E496" s="210"/>
      <c r="F496" s="766" t="s">
        <v>440</v>
      </c>
      <c r="G496" s="235"/>
      <c r="H496" s="528"/>
      <c r="I496" s="237"/>
      <c r="J496" s="238"/>
      <c r="K496" s="239"/>
      <c r="L496" s="211">
        <f t="shared" si="788"/>
        <v>0</v>
      </c>
      <c r="M496" s="238"/>
      <c r="N496" s="239"/>
      <c r="O496" s="422">
        <f t="shared" si="789"/>
        <v>0</v>
      </c>
      <c r="P496" s="238"/>
      <c r="Q496" s="239"/>
      <c r="R496" s="422">
        <f t="shared" si="790"/>
        <v>0</v>
      </c>
      <c r="S496" s="238"/>
      <c r="T496" s="239"/>
      <c r="U496" s="422">
        <f t="shared" si="791"/>
        <v>0</v>
      </c>
      <c r="V496" s="238"/>
      <c r="W496" s="239"/>
      <c r="X496" s="422">
        <f t="shared" si="792"/>
        <v>0</v>
      </c>
      <c r="Y496" s="211">
        <f t="shared" si="793"/>
        <v>0</v>
      </c>
      <c r="Z496" s="461" t="str">
        <f t="shared" si="741"/>
        <v/>
      </c>
      <c r="AA496" s="238"/>
      <c r="AB496" s="239"/>
      <c r="AC496" s="211">
        <f t="shared" ref="AC496" si="799">AA496*AB496</f>
        <v>0</v>
      </c>
      <c r="AD496" s="461" t="str">
        <f t="shared" si="742"/>
        <v/>
      </c>
      <c r="AE496" s="238"/>
      <c r="AF496" s="239"/>
      <c r="AG496" s="211">
        <f t="shared" si="784"/>
        <v>0</v>
      </c>
      <c r="AH496" s="461" t="str">
        <f t="shared" si="743"/>
        <v/>
      </c>
      <c r="AI496" s="238"/>
      <c r="AJ496" s="239"/>
      <c r="AK496" s="211">
        <f t="shared" ref="AK496" si="800">AI496*AJ496</f>
        <v>0</v>
      </c>
      <c r="AL496" s="461" t="str">
        <f t="shared" si="744"/>
        <v/>
      </c>
      <c r="AM496" s="238"/>
      <c r="AN496" s="239"/>
      <c r="AO496" s="211">
        <f t="shared" ref="AO496" si="801">AM496*AN496</f>
        <v>0</v>
      </c>
      <c r="AP496" s="461" t="str">
        <f t="shared" si="745"/>
        <v/>
      </c>
      <c r="AQ496" s="238"/>
      <c r="AR496" s="239"/>
      <c r="AS496" s="211">
        <f t="shared" ref="AS496" si="802">AQ496*AR496</f>
        <v>0</v>
      </c>
      <c r="AT496" s="240">
        <f t="shared" si="785"/>
        <v>0</v>
      </c>
      <c r="AU496" s="241">
        <f t="shared" si="786"/>
        <v>0</v>
      </c>
      <c r="AV496" s="211">
        <f t="shared" ref="AV496" si="803">AG496+AO496+AS496</f>
        <v>0</v>
      </c>
      <c r="AW496" s="461" t="str">
        <f t="shared" si="746"/>
        <v/>
      </c>
      <c r="AY496" s="238"/>
      <c r="AZ496" s="239"/>
      <c r="BA496" s="211">
        <f t="shared" si="798"/>
        <v>0</v>
      </c>
    </row>
    <row r="497" spans="1:53" ht="13" outlineLevel="2" x14ac:dyDescent="0.3">
      <c r="A497" s="209" t="s">
        <v>284</v>
      </c>
      <c r="B497" s="207">
        <v>6</v>
      </c>
      <c r="C497" s="207"/>
      <c r="D497" s="208"/>
      <c r="E497" s="210"/>
      <c r="F497" s="766" t="s">
        <v>441</v>
      </c>
      <c r="G497" s="235"/>
      <c r="H497" s="528"/>
      <c r="I497" s="237"/>
      <c r="J497" s="238"/>
      <c r="K497" s="239"/>
      <c r="L497" s="211">
        <f t="shared" si="788"/>
        <v>0</v>
      </c>
      <c r="M497" s="238"/>
      <c r="N497" s="239"/>
      <c r="O497" s="422">
        <f t="shared" si="789"/>
        <v>0</v>
      </c>
      <c r="P497" s="238"/>
      <c r="Q497" s="239"/>
      <c r="R497" s="422">
        <f t="shared" si="790"/>
        <v>0</v>
      </c>
      <c r="S497" s="238"/>
      <c r="T497" s="239"/>
      <c r="U497" s="422">
        <f t="shared" si="791"/>
        <v>0</v>
      </c>
      <c r="V497" s="238"/>
      <c r="W497" s="239"/>
      <c r="X497" s="422">
        <f t="shared" si="792"/>
        <v>0</v>
      </c>
      <c r="Y497" s="211">
        <f t="shared" si="793"/>
        <v>0</v>
      </c>
      <c r="Z497" s="461" t="str">
        <f t="shared" si="741"/>
        <v/>
      </c>
      <c r="AA497" s="238"/>
      <c r="AB497" s="239"/>
      <c r="AC497" s="211">
        <f t="shared" ref="AC497:AC509" si="804">AA497*AB497</f>
        <v>0</v>
      </c>
      <c r="AD497" s="461" t="str">
        <f t="shared" si="742"/>
        <v/>
      </c>
      <c r="AE497" s="238"/>
      <c r="AF497" s="239"/>
      <c r="AG497" s="211">
        <f t="shared" si="784"/>
        <v>0</v>
      </c>
      <c r="AH497" s="461" t="str">
        <f t="shared" si="743"/>
        <v/>
      </c>
      <c r="AI497" s="238"/>
      <c r="AJ497" s="239"/>
      <c r="AK497" s="211">
        <f t="shared" ref="AK497:AK509" si="805">AI497*AJ497</f>
        <v>0</v>
      </c>
      <c r="AL497" s="461" t="str">
        <f t="shared" si="744"/>
        <v/>
      </c>
      <c r="AM497" s="238"/>
      <c r="AN497" s="239"/>
      <c r="AO497" s="211">
        <f t="shared" ref="AO497:AO509" si="806">AM497*AN497</f>
        <v>0</v>
      </c>
      <c r="AP497" s="461" t="str">
        <f t="shared" si="745"/>
        <v/>
      </c>
      <c r="AQ497" s="238"/>
      <c r="AR497" s="239"/>
      <c r="AS497" s="211">
        <f t="shared" ref="AS497:AS509" si="807">AQ497*AR497</f>
        <v>0</v>
      </c>
      <c r="AT497" s="240">
        <f t="shared" si="785"/>
        <v>0</v>
      </c>
      <c r="AU497" s="241">
        <f t="shared" si="786"/>
        <v>0</v>
      </c>
      <c r="AV497" s="211">
        <f t="shared" ref="AV497:AV509" si="808">AG497+AO497+AS497</f>
        <v>0</v>
      </c>
      <c r="AW497" s="461" t="str">
        <f t="shared" si="746"/>
        <v/>
      </c>
      <c r="AY497" s="238"/>
      <c r="AZ497" s="239"/>
      <c r="BA497" s="211">
        <f t="shared" si="798"/>
        <v>0</v>
      </c>
    </row>
    <row r="498" spans="1:53" ht="13" outlineLevel="2" x14ac:dyDescent="0.3">
      <c r="A498" s="209" t="s">
        <v>284</v>
      </c>
      <c r="B498" s="207">
        <v>6</v>
      </c>
      <c r="C498" s="207"/>
      <c r="D498" s="208"/>
      <c r="E498" s="210"/>
      <c r="F498" s="766" t="s">
        <v>442</v>
      </c>
      <c r="G498" s="235"/>
      <c r="H498" s="528"/>
      <c r="I498" s="237"/>
      <c r="J498" s="238"/>
      <c r="K498" s="239"/>
      <c r="L498" s="211">
        <f t="shared" si="788"/>
        <v>0</v>
      </c>
      <c r="M498" s="238"/>
      <c r="N498" s="239"/>
      <c r="O498" s="422">
        <f t="shared" si="789"/>
        <v>0</v>
      </c>
      <c r="P498" s="238"/>
      <c r="Q498" s="239"/>
      <c r="R498" s="422">
        <f t="shared" si="790"/>
        <v>0</v>
      </c>
      <c r="S498" s="238"/>
      <c r="T498" s="239"/>
      <c r="U498" s="422">
        <f t="shared" si="791"/>
        <v>0</v>
      </c>
      <c r="V498" s="238"/>
      <c r="W498" s="239"/>
      <c r="X498" s="422">
        <f t="shared" si="792"/>
        <v>0</v>
      </c>
      <c r="Y498" s="211">
        <f t="shared" si="793"/>
        <v>0</v>
      </c>
      <c r="Z498" s="461" t="str">
        <f t="shared" si="741"/>
        <v/>
      </c>
      <c r="AA498" s="238"/>
      <c r="AB498" s="239"/>
      <c r="AC498" s="211">
        <f t="shared" si="804"/>
        <v>0</v>
      </c>
      <c r="AD498" s="461" t="str">
        <f t="shared" si="742"/>
        <v/>
      </c>
      <c r="AE498" s="238"/>
      <c r="AF498" s="239"/>
      <c r="AG498" s="211">
        <f t="shared" si="784"/>
        <v>0</v>
      </c>
      <c r="AH498" s="461" t="str">
        <f t="shared" si="743"/>
        <v/>
      </c>
      <c r="AI498" s="238"/>
      <c r="AJ498" s="239"/>
      <c r="AK498" s="211">
        <f t="shared" si="805"/>
        <v>0</v>
      </c>
      <c r="AL498" s="461" t="str">
        <f t="shared" si="744"/>
        <v/>
      </c>
      <c r="AM498" s="238"/>
      <c r="AN498" s="239"/>
      <c r="AO498" s="211">
        <f t="shared" si="806"/>
        <v>0</v>
      </c>
      <c r="AP498" s="461" t="str">
        <f t="shared" si="745"/>
        <v/>
      </c>
      <c r="AQ498" s="238"/>
      <c r="AR498" s="239"/>
      <c r="AS498" s="211">
        <f t="shared" si="807"/>
        <v>0</v>
      </c>
      <c r="AT498" s="240">
        <f t="shared" si="785"/>
        <v>0</v>
      </c>
      <c r="AU498" s="241">
        <f t="shared" si="786"/>
        <v>0</v>
      </c>
      <c r="AV498" s="211">
        <f t="shared" si="808"/>
        <v>0</v>
      </c>
      <c r="AW498" s="461" t="str">
        <f t="shared" si="746"/>
        <v/>
      </c>
      <c r="AY498" s="238"/>
      <c r="AZ498" s="239"/>
      <c r="BA498" s="211">
        <f t="shared" si="798"/>
        <v>0</v>
      </c>
    </row>
    <row r="499" spans="1:53" ht="13" outlineLevel="2" x14ac:dyDescent="0.3">
      <c r="A499" s="209" t="s">
        <v>289</v>
      </c>
      <c r="B499" s="207">
        <v>6</v>
      </c>
      <c r="C499" s="207"/>
      <c r="D499" s="208"/>
      <c r="E499" s="210"/>
      <c r="F499" s="766" t="s">
        <v>384</v>
      </c>
      <c r="G499" s="235"/>
      <c r="H499" s="528"/>
      <c r="I499" s="237"/>
      <c r="J499" s="238"/>
      <c r="K499" s="239"/>
      <c r="L499" s="211">
        <f t="shared" si="788"/>
        <v>0</v>
      </c>
      <c r="M499" s="238"/>
      <c r="N499" s="239"/>
      <c r="O499" s="422">
        <f t="shared" si="789"/>
        <v>0</v>
      </c>
      <c r="P499" s="238"/>
      <c r="Q499" s="239"/>
      <c r="R499" s="422">
        <f t="shared" si="790"/>
        <v>0</v>
      </c>
      <c r="S499" s="238"/>
      <c r="T499" s="239"/>
      <c r="U499" s="422">
        <f t="shared" si="791"/>
        <v>0</v>
      </c>
      <c r="V499" s="238"/>
      <c r="W499" s="239"/>
      <c r="X499" s="422">
        <f t="shared" si="792"/>
        <v>0</v>
      </c>
      <c r="Y499" s="211">
        <f t="shared" si="793"/>
        <v>0</v>
      </c>
      <c r="Z499" s="461" t="str">
        <f t="shared" si="741"/>
        <v/>
      </c>
      <c r="AA499" s="238"/>
      <c r="AB499" s="239"/>
      <c r="AC499" s="211">
        <f t="shared" si="804"/>
        <v>0</v>
      </c>
      <c r="AD499" s="461" t="str">
        <f t="shared" si="742"/>
        <v/>
      </c>
      <c r="AE499" s="238"/>
      <c r="AF499" s="239"/>
      <c r="AG499" s="211">
        <f t="shared" si="784"/>
        <v>0</v>
      </c>
      <c r="AH499" s="461" t="str">
        <f t="shared" si="743"/>
        <v/>
      </c>
      <c r="AI499" s="238"/>
      <c r="AJ499" s="239"/>
      <c r="AK499" s="211">
        <f t="shared" si="805"/>
        <v>0</v>
      </c>
      <c r="AL499" s="461" t="str">
        <f t="shared" si="744"/>
        <v/>
      </c>
      <c r="AM499" s="238"/>
      <c r="AN499" s="239"/>
      <c r="AO499" s="211">
        <f t="shared" si="806"/>
        <v>0</v>
      </c>
      <c r="AP499" s="461" t="str">
        <f t="shared" si="745"/>
        <v/>
      </c>
      <c r="AQ499" s="238"/>
      <c r="AR499" s="239"/>
      <c r="AS499" s="211">
        <f t="shared" si="807"/>
        <v>0</v>
      </c>
      <c r="AT499" s="240">
        <f t="shared" si="785"/>
        <v>0</v>
      </c>
      <c r="AU499" s="241">
        <f t="shared" si="786"/>
        <v>0</v>
      </c>
      <c r="AV499" s="211">
        <f t="shared" si="808"/>
        <v>0</v>
      </c>
      <c r="AW499" s="461" t="str">
        <f t="shared" si="746"/>
        <v/>
      </c>
      <c r="AY499" s="238"/>
      <c r="AZ499" s="239"/>
      <c r="BA499" s="211">
        <f t="shared" si="798"/>
        <v>0</v>
      </c>
    </row>
    <row r="500" spans="1:53" ht="13" outlineLevel="2" x14ac:dyDescent="0.3">
      <c r="A500" s="209" t="s">
        <v>289</v>
      </c>
      <c r="B500" s="207">
        <v>6</v>
      </c>
      <c r="C500" s="207"/>
      <c r="D500" s="208"/>
      <c r="E500" s="210"/>
      <c r="F500" s="766" t="s">
        <v>443</v>
      </c>
      <c r="G500" s="235"/>
      <c r="H500" s="528"/>
      <c r="I500" s="327"/>
      <c r="J500" s="238"/>
      <c r="K500" s="239"/>
      <c r="L500" s="211">
        <f t="shared" si="788"/>
        <v>0</v>
      </c>
      <c r="M500" s="238"/>
      <c r="N500" s="239"/>
      <c r="O500" s="422">
        <f t="shared" si="789"/>
        <v>0</v>
      </c>
      <c r="P500" s="238"/>
      <c r="Q500" s="239"/>
      <c r="R500" s="422">
        <f t="shared" si="790"/>
        <v>0</v>
      </c>
      <c r="S500" s="238"/>
      <c r="T500" s="239"/>
      <c r="U500" s="422">
        <f t="shared" si="791"/>
        <v>0</v>
      </c>
      <c r="V500" s="238"/>
      <c r="W500" s="239"/>
      <c r="X500" s="422">
        <f t="shared" si="792"/>
        <v>0</v>
      </c>
      <c r="Y500" s="211">
        <f t="shared" si="793"/>
        <v>0</v>
      </c>
      <c r="Z500" s="461" t="str">
        <f t="shared" si="741"/>
        <v/>
      </c>
      <c r="AA500" s="238"/>
      <c r="AB500" s="239"/>
      <c r="AC500" s="211">
        <f t="shared" si="804"/>
        <v>0</v>
      </c>
      <c r="AD500" s="461" t="str">
        <f t="shared" si="742"/>
        <v/>
      </c>
      <c r="AE500" s="238"/>
      <c r="AF500" s="239"/>
      <c r="AG500" s="211">
        <f t="shared" si="784"/>
        <v>0</v>
      </c>
      <c r="AH500" s="461" t="str">
        <f t="shared" si="743"/>
        <v/>
      </c>
      <c r="AI500" s="238"/>
      <c r="AJ500" s="239"/>
      <c r="AK500" s="211">
        <f t="shared" si="805"/>
        <v>0</v>
      </c>
      <c r="AL500" s="461" t="str">
        <f t="shared" si="744"/>
        <v/>
      </c>
      <c r="AM500" s="238"/>
      <c r="AN500" s="239"/>
      <c r="AO500" s="211">
        <f t="shared" si="806"/>
        <v>0</v>
      </c>
      <c r="AP500" s="461" t="str">
        <f t="shared" si="745"/>
        <v/>
      </c>
      <c r="AQ500" s="238"/>
      <c r="AR500" s="239"/>
      <c r="AS500" s="211">
        <f t="shared" si="807"/>
        <v>0</v>
      </c>
      <c r="AT500" s="240">
        <f t="shared" si="785"/>
        <v>0</v>
      </c>
      <c r="AU500" s="241">
        <f t="shared" si="786"/>
        <v>0</v>
      </c>
      <c r="AV500" s="211">
        <f t="shared" si="808"/>
        <v>0</v>
      </c>
      <c r="AW500" s="461" t="str">
        <f t="shared" si="746"/>
        <v/>
      </c>
      <c r="AY500" s="238"/>
      <c r="AZ500" s="239"/>
      <c r="BA500" s="211">
        <f t="shared" si="798"/>
        <v>0</v>
      </c>
    </row>
    <row r="501" spans="1:53" ht="13" outlineLevel="2" x14ac:dyDescent="0.3">
      <c r="A501" s="209" t="s">
        <v>289</v>
      </c>
      <c r="B501" s="207">
        <v>6</v>
      </c>
      <c r="C501" s="207"/>
      <c r="D501" s="208"/>
      <c r="E501" s="210"/>
      <c r="F501" s="766" t="s">
        <v>444</v>
      </c>
      <c r="G501" s="235"/>
      <c r="H501" s="528"/>
      <c r="I501" s="237"/>
      <c r="J501" s="238"/>
      <c r="K501" s="239"/>
      <c r="L501" s="211">
        <f t="shared" si="788"/>
        <v>0</v>
      </c>
      <c r="M501" s="238"/>
      <c r="N501" s="239"/>
      <c r="O501" s="422">
        <f t="shared" si="789"/>
        <v>0</v>
      </c>
      <c r="P501" s="238"/>
      <c r="Q501" s="239"/>
      <c r="R501" s="422">
        <f t="shared" si="790"/>
        <v>0</v>
      </c>
      <c r="S501" s="238"/>
      <c r="T501" s="239"/>
      <c r="U501" s="422">
        <f t="shared" si="791"/>
        <v>0</v>
      </c>
      <c r="V501" s="238"/>
      <c r="W501" s="239"/>
      <c r="X501" s="422">
        <f t="shared" si="792"/>
        <v>0</v>
      </c>
      <c r="Y501" s="211">
        <f t="shared" si="793"/>
        <v>0</v>
      </c>
      <c r="Z501" s="461" t="str">
        <f t="shared" si="741"/>
        <v/>
      </c>
      <c r="AA501" s="238"/>
      <c r="AB501" s="239"/>
      <c r="AC501" s="211">
        <f t="shared" si="804"/>
        <v>0</v>
      </c>
      <c r="AD501" s="461" t="str">
        <f t="shared" si="742"/>
        <v/>
      </c>
      <c r="AE501" s="238"/>
      <c r="AF501" s="239"/>
      <c r="AG501" s="211">
        <f t="shared" si="784"/>
        <v>0</v>
      </c>
      <c r="AH501" s="461" t="str">
        <f t="shared" si="743"/>
        <v/>
      </c>
      <c r="AI501" s="238"/>
      <c r="AJ501" s="239"/>
      <c r="AK501" s="211">
        <f t="shared" si="805"/>
        <v>0</v>
      </c>
      <c r="AL501" s="461" t="str">
        <f t="shared" si="744"/>
        <v/>
      </c>
      <c r="AM501" s="238"/>
      <c r="AN501" s="239"/>
      <c r="AO501" s="211">
        <f t="shared" si="806"/>
        <v>0</v>
      </c>
      <c r="AP501" s="461" t="str">
        <f t="shared" si="745"/>
        <v/>
      </c>
      <c r="AQ501" s="238"/>
      <c r="AR501" s="239"/>
      <c r="AS501" s="211">
        <f t="shared" si="807"/>
        <v>0</v>
      </c>
      <c r="AT501" s="240">
        <f t="shared" si="785"/>
        <v>0</v>
      </c>
      <c r="AU501" s="241">
        <f t="shared" si="786"/>
        <v>0</v>
      </c>
      <c r="AV501" s="211">
        <f t="shared" si="808"/>
        <v>0</v>
      </c>
      <c r="AW501" s="461" t="str">
        <f t="shared" si="746"/>
        <v/>
      </c>
      <c r="AY501" s="238"/>
      <c r="AZ501" s="239"/>
      <c r="BA501" s="211">
        <f t="shared" si="798"/>
        <v>0</v>
      </c>
    </row>
    <row r="502" spans="1:53" ht="13" outlineLevel="2" x14ac:dyDescent="0.3">
      <c r="A502" s="209" t="s">
        <v>289</v>
      </c>
      <c r="B502" s="207">
        <v>6</v>
      </c>
      <c r="C502" s="207"/>
      <c r="D502" s="208"/>
      <c r="E502" s="210"/>
      <c r="F502" s="235" t="s">
        <v>445</v>
      </c>
      <c r="G502" s="235"/>
      <c r="H502" s="528"/>
      <c r="I502" s="237"/>
      <c r="J502" s="238"/>
      <c r="K502" s="239"/>
      <c r="L502" s="211">
        <f t="shared" si="788"/>
        <v>0</v>
      </c>
      <c r="M502" s="238"/>
      <c r="N502" s="239"/>
      <c r="O502" s="422">
        <f t="shared" si="789"/>
        <v>0</v>
      </c>
      <c r="P502" s="238"/>
      <c r="Q502" s="239"/>
      <c r="R502" s="422">
        <f t="shared" si="790"/>
        <v>0</v>
      </c>
      <c r="S502" s="238"/>
      <c r="T502" s="239"/>
      <c r="U502" s="422">
        <f t="shared" si="791"/>
        <v>0</v>
      </c>
      <c r="V502" s="238"/>
      <c r="W502" s="239"/>
      <c r="X502" s="422">
        <f t="shared" si="792"/>
        <v>0</v>
      </c>
      <c r="Y502" s="211">
        <f t="shared" si="793"/>
        <v>0</v>
      </c>
      <c r="Z502" s="461" t="str">
        <f t="shared" si="741"/>
        <v/>
      </c>
      <c r="AA502" s="238"/>
      <c r="AB502" s="239"/>
      <c r="AC502" s="211">
        <f t="shared" si="804"/>
        <v>0</v>
      </c>
      <c r="AD502" s="461" t="str">
        <f t="shared" si="742"/>
        <v/>
      </c>
      <c r="AE502" s="238"/>
      <c r="AF502" s="239"/>
      <c r="AG502" s="211">
        <f t="shared" si="784"/>
        <v>0</v>
      </c>
      <c r="AH502" s="461" t="str">
        <f t="shared" si="743"/>
        <v/>
      </c>
      <c r="AI502" s="238"/>
      <c r="AJ502" s="239"/>
      <c r="AK502" s="211">
        <f t="shared" si="805"/>
        <v>0</v>
      </c>
      <c r="AL502" s="461" t="str">
        <f t="shared" si="744"/>
        <v/>
      </c>
      <c r="AM502" s="238"/>
      <c r="AN502" s="239"/>
      <c r="AO502" s="211">
        <f t="shared" si="806"/>
        <v>0</v>
      </c>
      <c r="AP502" s="461" t="str">
        <f t="shared" si="745"/>
        <v/>
      </c>
      <c r="AQ502" s="238"/>
      <c r="AR502" s="239"/>
      <c r="AS502" s="211">
        <f t="shared" si="807"/>
        <v>0</v>
      </c>
      <c r="AT502" s="240">
        <f t="shared" si="785"/>
        <v>0</v>
      </c>
      <c r="AU502" s="241">
        <f t="shared" si="786"/>
        <v>0</v>
      </c>
      <c r="AV502" s="211">
        <f t="shared" si="808"/>
        <v>0</v>
      </c>
      <c r="AW502" s="461" t="str">
        <f t="shared" si="746"/>
        <v/>
      </c>
      <c r="AY502" s="238"/>
      <c r="AZ502" s="239"/>
      <c r="BA502" s="211">
        <f t="shared" si="798"/>
        <v>0</v>
      </c>
    </row>
    <row r="503" spans="1:53" ht="13" outlineLevel="2" x14ac:dyDescent="0.3">
      <c r="A503" s="209" t="s">
        <v>289</v>
      </c>
      <c r="B503" s="207">
        <v>6</v>
      </c>
      <c r="C503" s="207"/>
      <c r="D503" s="208"/>
      <c r="E503" s="210"/>
      <c r="F503" s="235" t="s">
        <v>445</v>
      </c>
      <c r="G503" s="235"/>
      <c r="H503" s="528"/>
      <c r="I503" s="237"/>
      <c r="J503" s="238"/>
      <c r="K503" s="239"/>
      <c r="L503" s="211">
        <f t="shared" si="788"/>
        <v>0</v>
      </c>
      <c r="M503" s="238"/>
      <c r="N503" s="239"/>
      <c r="O503" s="422">
        <f t="shared" si="789"/>
        <v>0</v>
      </c>
      <c r="P503" s="238"/>
      <c r="Q503" s="239"/>
      <c r="R503" s="422">
        <f t="shared" si="790"/>
        <v>0</v>
      </c>
      <c r="S503" s="238"/>
      <c r="T503" s="239"/>
      <c r="U503" s="422">
        <f t="shared" si="791"/>
        <v>0</v>
      </c>
      <c r="V503" s="238"/>
      <c r="W503" s="239"/>
      <c r="X503" s="422">
        <f t="shared" si="792"/>
        <v>0</v>
      </c>
      <c r="Y503" s="211">
        <f t="shared" si="793"/>
        <v>0</v>
      </c>
      <c r="Z503" s="461" t="str">
        <f t="shared" si="741"/>
        <v/>
      </c>
      <c r="AA503" s="238"/>
      <c r="AB503" s="239"/>
      <c r="AC503" s="211">
        <f t="shared" si="804"/>
        <v>0</v>
      </c>
      <c r="AD503" s="461" t="str">
        <f t="shared" si="742"/>
        <v/>
      </c>
      <c r="AE503" s="238"/>
      <c r="AF503" s="239"/>
      <c r="AG503" s="211">
        <f t="shared" si="784"/>
        <v>0</v>
      </c>
      <c r="AH503" s="461" t="str">
        <f t="shared" si="743"/>
        <v/>
      </c>
      <c r="AI503" s="238"/>
      <c r="AJ503" s="239"/>
      <c r="AK503" s="211">
        <f t="shared" si="805"/>
        <v>0</v>
      </c>
      <c r="AL503" s="461" t="str">
        <f t="shared" si="744"/>
        <v/>
      </c>
      <c r="AM503" s="238"/>
      <c r="AN503" s="239"/>
      <c r="AO503" s="211">
        <f t="shared" si="806"/>
        <v>0</v>
      </c>
      <c r="AP503" s="461" t="str">
        <f t="shared" si="745"/>
        <v/>
      </c>
      <c r="AQ503" s="238"/>
      <c r="AR503" s="239"/>
      <c r="AS503" s="211">
        <f t="shared" si="807"/>
        <v>0</v>
      </c>
      <c r="AT503" s="240">
        <f t="shared" si="785"/>
        <v>0</v>
      </c>
      <c r="AU503" s="241">
        <f t="shared" si="786"/>
        <v>0</v>
      </c>
      <c r="AV503" s="211">
        <f t="shared" si="808"/>
        <v>0</v>
      </c>
      <c r="AW503" s="461" t="str">
        <f t="shared" si="746"/>
        <v/>
      </c>
      <c r="AY503" s="238"/>
      <c r="AZ503" s="239"/>
      <c r="BA503" s="211">
        <f t="shared" si="798"/>
        <v>0</v>
      </c>
    </row>
    <row r="504" spans="1:53" ht="13" outlineLevel="2" x14ac:dyDescent="0.3">
      <c r="A504" s="209" t="s">
        <v>289</v>
      </c>
      <c r="B504" s="207">
        <v>6</v>
      </c>
      <c r="C504" s="207"/>
      <c r="D504" s="208"/>
      <c r="E504" s="210"/>
      <c r="F504" s="235" t="s">
        <v>445</v>
      </c>
      <c r="G504" s="235"/>
      <c r="H504" s="528"/>
      <c r="I504" s="237"/>
      <c r="J504" s="238"/>
      <c r="K504" s="239"/>
      <c r="L504" s="211">
        <f t="shared" si="788"/>
        <v>0</v>
      </c>
      <c r="M504" s="238"/>
      <c r="N504" s="239"/>
      <c r="O504" s="422">
        <f t="shared" si="789"/>
        <v>0</v>
      </c>
      <c r="P504" s="238"/>
      <c r="Q504" s="239"/>
      <c r="R504" s="422">
        <f t="shared" si="790"/>
        <v>0</v>
      </c>
      <c r="S504" s="238"/>
      <c r="T504" s="239"/>
      <c r="U504" s="422">
        <f t="shared" si="791"/>
        <v>0</v>
      </c>
      <c r="V504" s="238"/>
      <c r="W504" s="239"/>
      <c r="X504" s="422">
        <f t="shared" si="792"/>
        <v>0</v>
      </c>
      <c r="Y504" s="211">
        <f t="shared" si="793"/>
        <v>0</v>
      </c>
      <c r="Z504" s="461" t="str">
        <f t="shared" si="741"/>
        <v/>
      </c>
      <c r="AA504" s="238"/>
      <c r="AB504" s="239"/>
      <c r="AC504" s="211">
        <f t="shared" si="804"/>
        <v>0</v>
      </c>
      <c r="AD504" s="461" t="str">
        <f t="shared" si="742"/>
        <v/>
      </c>
      <c r="AE504" s="238"/>
      <c r="AF504" s="239"/>
      <c r="AG504" s="211">
        <f t="shared" si="784"/>
        <v>0</v>
      </c>
      <c r="AH504" s="461" t="str">
        <f t="shared" si="743"/>
        <v/>
      </c>
      <c r="AI504" s="238"/>
      <c r="AJ504" s="239"/>
      <c r="AK504" s="211">
        <f t="shared" si="805"/>
        <v>0</v>
      </c>
      <c r="AL504" s="461" t="str">
        <f t="shared" si="744"/>
        <v/>
      </c>
      <c r="AM504" s="238"/>
      <c r="AN504" s="239"/>
      <c r="AO504" s="211">
        <f t="shared" si="806"/>
        <v>0</v>
      </c>
      <c r="AP504" s="461" t="str">
        <f t="shared" si="745"/>
        <v/>
      </c>
      <c r="AQ504" s="238"/>
      <c r="AR504" s="239"/>
      <c r="AS504" s="211">
        <f t="shared" si="807"/>
        <v>0</v>
      </c>
      <c r="AT504" s="240">
        <f t="shared" si="785"/>
        <v>0</v>
      </c>
      <c r="AU504" s="241">
        <f t="shared" si="786"/>
        <v>0</v>
      </c>
      <c r="AV504" s="211">
        <f t="shared" si="808"/>
        <v>0</v>
      </c>
      <c r="AW504" s="461" t="str">
        <f t="shared" si="746"/>
        <v/>
      </c>
      <c r="AY504" s="238"/>
      <c r="AZ504" s="239"/>
      <c r="BA504" s="211">
        <f t="shared" si="798"/>
        <v>0</v>
      </c>
    </row>
    <row r="505" spans="1:53" ht="13" outlineLevel="2" x14ac:dyDescent="0.3">
      <c r="A505" s="209" t="s">
        <v>289</v>
      </c>
      <c r="B505" s="207">
        <v>6</v>
      </c>
      <c r="C505" s="207"/>
      <c r="D505" s="208"/>
      <c r="E505" s="210"/>
      <c r="F505" s="235" t="s">
        <v>445</v>
      </c>
      <c r="G505" s="235"/>
      <c r="H505" s="528"/>
      <c r="I505" s="237"/>
      <c r="J505" s="238"/>
      <c r="K505" s="239"/>
      <c r="L505" s="211">
        <f t="shared" si="788"/>
        <v>0</v>
      </c>
      <c r="M505" s="238"/>
      <c r="N505" s="239"/>
      <c r="O505" s="422">
        <f t="shared" si="789"/>
        <v>0</v>
      </c>
      <c r="P505" s="238"/>
      <c r="Q505" s="239"/>
      <c r="R505" s="422">
        <f t="shared" si="790"/>
        <v>0</v>
      </c>
      <c r="S505" s="238"/>
      <c r="T505" s="239"/>
      <c r="U505" s="422">
        <f t="shared" si="791"/>
        <v>0</v>
      </c>
      <c r="V505" s="238"/>
      <c r="W505" s="239"/>
      <c r="X505" s="422">
        <f t="shared" si="792"/>
        <v>0</v>
      </c>
      <c r="Y505" s="211">
        <f t="shared" si="793"/>
        <v>0</v>
      </c>
      <c r="Z505" s="461" t="str">
        <f t="shared" si="741"/>
        <v/>
      </c>
      <c r="AA505" s="238"/>
      <c r="AB505" s="239"/>
      <c r="AC505" s="211">
        <f t="shared" si="804"/>
        <v>0</v>
      </c>
      <c r="AD505" s="461" t="str">
        <f t="shared" si="742"/>
        <v/>
      </c>
      <c r="AE505" s="238"/>
      <c r="AF505" s="239"/>
      <c r="AG505" s="211">
        <f t="shared" si="784"/>
        <v>0</v>
      </c>
      <c r="AH505" s="461" t="str">
        <f t="shared" si="743"/>
        <v/>
      </c>
      <c r="AI505" s="238"/>
      <c r="AJ505" s="239"/>
      <c r="AK505" s="211">
        <f t="shared" si="805"/>
        <v>0</v>
      </c>
      <c r="AL505" s="461" t="str">
        <f t="shared" si="744"/>
        <v/>
      </c>
      <c r="AM505" s="238"/>
      <c r="AN505" s="239"/>
      <c r="AO505" s="211">
        <f t="shared" si="806"/>
        <v>0</v>
      </c>
      <c r="AP505" s="461" t="str">
        <f t="shared" si="745"/>
        <v/>
      </c>
      <c r="AQ505" s="238"/>
      <c r="AR505" s="239"/>
      <c r="AS505" s="211">
        <f t="shared" si="807"/>
        <v>0</v>
      </c>
      <c r="AT505" s="240">
        <f t="shared" si="785"/>
        <v>0</v>
      </c>
      <c r="AU505" s="241">
        <f t="shared" si="786"/>
        <v>0</v>
      </c>
      <c r="AV505" s="211">
        <f t="shared" si="808"/>
        <v>0</v>
      </c>
      <c r="AW505" s="461" t="str">
        <f t="shared" si="746"/>
        <v/>
      </c>
      <c r="AY505" s="238"/>
      <c r="AZ505" s="239"/>
      <c r="BA505" s="211">
        <f t="shared" si="798"/>
        <v>0</v>
      </c>
    </row>
    <row r="506" spans="1:53" ht="13" outlineLevel="2" x14ac:dyDescent="0.3">
      <c r="A506" s="209" t="s">
        <v>289</v>
      </c>
      <c r="B506" s="207">
        <v>6</v>
      </c>
      <c r="C506" s="207"/>
      <c r="D506" s="208"/>
      <c r="E506" s="210"/>
      <c r="F506" s="235" t="s">
        <v>445</v>
      </c>
      <c r="G506" s="235"/>
      <c r="H506" s="528"/>
      <c r="I506" s="237"/>
      <c r="J506" s="238"/>
      <c r="K506" s="239"/>
      <c r="L506" s="211">
        <f t="shared" si="788"/>
        <v>0</v>
      </c>
      <c r="M506" s="238"/>
      <c r="N506" s="239"/>
      <c r="O506" s="422">
        <f t="shared" si="789"/>
        <v>0</v>
      </c>
      <c r="P506" s="238"/>
      <c r="Q506" s="239"/>
      <c r="R506" s="422">
        <f t="shared" si="790"/>
        <v>0</v>
      </c>
      <c r="S506" s="238"/>
      <c r="T506" s="239"/>
      <c r="U506" s="422">
        <f t="shared" si="791"/>
        <v>0</v>
      </c>
      <c r="V506" s="238"/>
      <c r="W506" s="239"/>
      <c r="X506" s="422">
        <f t="shared" si="792"/>
        <v>0</v>
      </c>
      <c r="Y506" s="211">
        <f t="shared" si="793"/>
        <v>0</v>
      </c>
      <c r="Z506" s="461" t="str">
        <f t="shared" si="741"/>
        <v/>
      </c>
      <c r="AA506" s="238"/>
      <c r="AB506" s="239"/>
      <c r="AC506" s="211">
        <f t="shared" si="804"/>
        <v>0</v>
      </c>
      <c r="AD506" s="461" t="str">
        <f t="shared" si="742"/>
        <v/>
      </c>
      <c r="AE506" s="238"/>
      <c r="AF506" s="239"/>
      <c r="AG506" s="211">
        <f t="shared" si="784"/>
        <v>0</v>
      </c>
      <c r="AH506" s="461" t="str">
        <f t="shared" si="743"/>
        <v/>
      </c>
      <c r="AI506" s="238"/>
      <c r="AJ506" s="239"/>
      <c r="AK506" s="211">
        <f t="shared" si="805"/>
        <v>0</v>
      </c>
      <c r="AL506" s="461" t="str">
        <f t="shared" si="744"/>
        <v/>
      </c>
      <c r="AM506" s="238"/>
      <c r="AN506" s="239"/>
      <c r="AO506" s="211">
        <f t="shared" si="806"/>
        <v>0</v>
      </c>
      <c r="AP506" s="461" t="str">
        <f t="shared" si="745"/>
        <v/>
      </c>
      <c r="AQ506" s="238"/>
      <c r="AR506" s="239"/>
      <c r="AS506" s="211">
        <f t="shared" si="807"/>
        <v>0</v>
      </c>
      <c r="AT506" s="240">
        <f t="shared" si="785"/>
        <v>0</v>
      </c>
      <c r="AU506" s="241">
        <f t="shared" si="786"/>
        <v>0</v>
      </c>
      <c r="AV506" s="211">
        <f t="shared" si="808"/>
        <v>0</v>
      </c>
      <c r="AW506" s="461" t="str">
        <f t="shared" si="746"/>
        <v/>
      </c>
      <c r="AY506" s="238"/>
      <c r="AZ506" s="239"/>
      <c r="BA506" s="211">
        <f t="shared" si="798"/>
        <v>0</v>
      </c>
    </row>
    <row r="507" spans="1:53" ht="13" outlineLevel="2" x14ac:dyDescent="0.3">
      <c r="A507" s="209" t="s">
        <v>289</v>
      </c>
      <c r="B507" s="207">
        <v>6</v>
      </c>
      <c r="C507" s="207"/>
      <c r="D507" s="208"/>
      <c r="E507" s="210"/>
      <c r="F507" s="235" t="s">
        <v>445</v>
      </c>
      <c r="G507" s="235"/>
      <c r="H507" s="528"/>
      <c r="I507" s="237"/>
      <c r="J507" s="238"/>
      <c r="K507" s="239"/>
      <c r="L507" s="211">
        <f t="shared" si="788"/>
        <v>0</v>
      </c>
      <c r="M507" s="238"/>
      <c r="N507" s="239"/>
      <c r="O507" s="422">
        <f t="shared" si="789"/>
        <v>0</v>
      </c>
      <c r="P507" s="238"/>
      <c r="Q507" s="239"/>
      <c r="R507" s="422">
        <f t="shared" si="790"/>
        <v>0</v>
      </c>
      <c r="S507" s="238"/>
      <c r="T507" s="239"/>
      <c r="U507" s="422">
        <f t="shared" si="791"/>
        <v>0</v>
      </c>
      <c r="V507" s="238"/>
      <c r="W507" s="239"/>
      <c r="X507" s="422">
        <f t="shared" si="792"/>
        <v>0</v>
      </c>
      <c r="Y507" s="211">
        <f t="shared" si="793"/>
        <v>0</v>
      </c>
      <c r="Z507" s="461" t="str">
        <f t="shared" si="741"/>
        <v/>
      </c>
      <c r="AA507" s="238"/>
      <c r="AB507" s="239"/>
      <c r="AC507" s="211">
        <f t="shared" si="804"/>
        <v>0</v>
      </c>
      <c r="AD507" s="461" t="str">
        <f t="shared" si="742"/>
        <v/>
      </c>
      <c r="AE507" s="238"/>
      <c r="AF507" s="239"/>
      <c r="AG507" s="211">
        <f t="shared" si="784"/>
        <v>0</v>
      </c>
      <c r="AH507" s="461" t="str">
        <f t="shared" si="743"/>
        <v/>
      </c>
      <c r="AI507" s="238"/>
      <c r="AJ507" s="239"/>
      <c r="AK507" s="211">
        <f t="shared" si="805"/>
        <v>0</v>
      </c>
      <c r="AL507" s="461" t="str">
        <f t="shared" si="744"/>
        <v/>
      </c>
      <c r="AM507" s="238"/>
      <c r="AN507" s="239"/>
      <c r="AO507" s="211">
        <f t="shared" si="806"/>
        <v>0</v>
      </c>
      <c r="AP507" s="461" t="str">
        <f t="shared" si="745"/>
        <v/>
      </c>
      <c r="AQ507" s="238"/>
      <c r="AR507" s="239"/>
      <c r="AS507" s="211">
        <f t="shared" si="807"/>
        <v>0</v>
      </c>
      <c r="AT507" s="240">
        <f t="shared" si="785"/>
        <v>0</v>
      </c>
      <c r="AU507" s="241">
        <f t="shared" si="786"/>
        <v>0</v>
      </c>
      <c r="AV507" s="211">
        <f t="shared" si="808"/>
        <v>0</v>
      </c>
      <c r="AW507" s="461" t="str">
        <f t="shared" si="746"/>
        <v/>
      </c>
      <c r="AY507" s="238"/>
      <c r="AZ507" s="239"/>
      <c r="BA507" s="211">
        <f t="shared" si="798"/>
        <v>0</v>
      </c>
    </row>
    <row r="508" spans="1:53" ht="13" outlineLevel="2" x14ac:dyDescent="0.3">
      <c r="A508" s="209" t="s">
        <v>289</v>
      </c>
      <c r="B508" s="207">
        <v>6</v>
      </c>
      <c r="C508" s="207"/>
      <c r="D508" s="208"/>
      <c r="E508" s="210"/>
      <c r="F508" s="235" t="s">
        <v>445</v>
      </c>
      <c r="G508" s="235"/>
      <c r="H508" s="528"/>
      <c r="I508" s="237"/>
      <c r="J508" s="238"/>
      <c r="K508" s="239"/>
      <c r="L508" s="211">
        <f t="shared" si="788"/>
        <v>0</v>
      </c>
      <c r="M508" s="238"/>
      <c r="N508" s="239"/>
      <c r="O508" s="422">
        <f t="shared" si="789"/>
        <v>0</v>
      </c>
      <c r="P508" s="238"/>
      <c r="Q508" s="239"/>
      <c r="R508" s="422">
        <f t="shared" si="790"/>
        <v>0</v>
      </c>
      <c r="S508" s="238"/>
      <c r="T508" s="239"/>
      <c r="U508" s="422">
        <f t="shared" si="791"/>
        <v>0</v>
      </c>
      <c r="V508" s="238"/>
      <c r="W508" s="239"/>
      <c r="X508" s="422">
        <f t="shared" si="792"/>
        <v>0</v>
      </c>
      <c r="Y508" s="211">
        <f t="shared" si="793"/>
        <v>0</v>
      </c>
      <c r="Z508" s="461" t="str">
        <f t="shared" si="741"/>
        <v/>
      </c>
      <c r="AA508" s="238"/>
      <c r="AB508" s="239"/>
      <c r="AC508" s="211">
        <f t="shared" si="804"/>
        <v>0</v>
      </c>
      <c r="AD508" s="461" t="str">
        <f t="shared" si="742"/>
        <v/>
      </c>
      <c r="AE508" s="238"/>
      <c r="AF508" s="239"/>
      <c r="AG508" s="211">
        <f t="shared" si="784"/>
        <v>0</v>
      </c>
      <c r="AH508" s="461" t="str">
        <f t="shared" si="743"/>
        <v/>
      </c>
      <c r="AI508" s="238"/>
      <c r="AJ508" s="239"/>
      <c r="AK508" s="211">
        <f t="shared" si="805"/>
        <v>0</v>
      </c>
      <c r="AL508" s="461" t="str">
        <f t="shared" si="744"/>
        <v/>
      </c>
      <c r="AM508" s="238"/>
      <c r="AN508" s="239"/>
      <c r="AO508" s="211">
        <f t="shared" si="806"/>
        <v>0</v>
      </c>
      <c r="AP508" s="461" t="str">
        <f t="shared" si="745"/>
        <v/>
      </c>
      <c r="AQ508" s="238"/>
      <c r="AR508" s="239"/>
      <c r="AS508" s="211">
        <f t="shared" si="807"/>
        <v>0</v>
      </c>
      <c r="AT508" s="240">
        <f t="shared" si="785"/>
        <v>0</v>
      </c>
      <c r="AU508" s="241">
        <f t="shared" si="786"/>
        <v>0</v>
      </c>
      <c r="AV508" s="211">
        <f t="shared" si="808"/>
        <v>0</v>
      </c>
      <c r="AW508" s="461" t="str">
        <f t="shared" si="746"/>
        <v/>
      </c>
      <c r="AY508" s="238"/>
      <c r="AZ508" s="239"/>
      <c r="BA508" s="211">
        <f t="shared" si="798"/>
        <v>0</v>
      </c>
    </row>
    <row r="509" spans="1:53" ht="13" outlineLevel="2" x14ac:dyDescent="0.3">
      <c r="A509" s="209" t="s">
        <v>289</v>
      </c>
      <c r="B509" s="207">
        <v>6</v>
      </c>
      <c r="C509" s="207"/>
      <c r="D509" s="208"/>
      <c r="E509" s="210"/>
      <c r="F509" s="235" t="s">
        <v>445</v>
      </c>
      <c r="G509" s="235"/>
      <c r="H509" s="528"/>
      <c r="I509" s="237"/>
      <c r="J509" s="238"/>
      <c r="K509" s="239"/>
      <c r="L509" s="211">
        <f t="shared" si="788"/>
        <v>0</v>
      </c>
      <c r="M509" s="238"/>
      <c r="N509" s="239"/>
      <c r="O509" s="422">
        <f t="shared" si="789"/>
        <v>0</v>
      </c>
      <c r="P509" s="238"/>
      <c r="Q509" s="239"/>
      <c r="R509" s="422">
        <f t="shared" si="790"/>
        <v>0</v>
      </c>
      <c r="S509" s="238"/>
      <c r="T509" s="239"/>
      <c r="U509" s="422">
        <f t="shared" si="791"/>
        <v>0</v>
      </c>
      <c r="V509" s="238"/>
      <c r="W509" s="239"/>
      <c r="X509" s="422">
        <f t="shared" si="792"/>
        <v>0</v>
      </c>
      <c r="Y509" s="211">
        <f t="shared" si="793"/>
        <v>0</v>
      </c>
      <c r="Z509" s="461" t="str">
        <f t="shared" si="741"/>
        <v/>
      </c>
      <c r="AA509" s="238"/>
      <c r="AB509" s="239"/>
      <c r="AC509" s="211">
        <f t="shared" si="804"/>
        <v>0</v>
      </c>
      <c r="AD509" s="461" t="str">
        <f t="shared" si="742"/>
        <v/>
      </c>
      <c r="AE509" s="238"/>
      <c r="AF509" s="239"/>
      <c r="AG509" s="211">
        <f t="shared" si="784"/>
        <v>0</v>
      </c>
      <c r="AH509" s="461" t="str">
        <f t="shared" si="743"/>
        <v/>
      </c>
      <c r="AI509" s="238"/>
      <c r="AJ509" s="239"/>
      <c r="AK509" s="211">
        <f t="shared" si="805"/>
        <v>0</v>
      </c>
      <c r="AL509" s="461" t="str">
        <f t="shared" si="744"/>
        <v/>
      </c>
      <c r="AM509" s="238"/>
      <c r="AN509" s="239"/>
      <c r="AO509" s="211">
        <f t="shared" si="806"/>
        <v>0</v>
      </c>
      <c r="AP509" s="461" t="str">
        <f t="shared" si="745"/>
        <v/>
      </c>
      <c r="AQ509" s="238"/>
      <c r="AR509" s="239"/>
      <c r="AS509" s="211">
        <f t="shared" si="807"/>
        <v>0</v>
      </c>
      <c r="AT509" s="240">
        <f t="shared" si="785"/>
        <v>0</v>
      </c>
      <c r="AU509" s="241">
        <f t="shared" si="786"/>
        <v>0</v>
      </c>
      <c r="AV509" s="211">
        <f t="shared" si="808"/>
        <v>0</v>
      </c>
      <c r="AW509" s="461" t="str">
        <f t="shared" si="746"/>
        <v/>
      </c>
      <c r="AY509" s="238"/>
      <c r="AZ509" s="239"/>
      <c r="BA509" s="211">
        <f t="shared" si="798"/>
        <v>0</v>
      </c>
    </row>
    <row r="510" spans="1:53" ht="13" outlineLevel="1" x14ac:dyDescent="0.3">
      <c r="A510" s="212"/>
      <c r="B510" s="213">
        <v>6</v>
      </c>
      <c r="C510" s="213"/>
      <c r="D510" s="214"/>
      <c r="E510" s="215" t="s">
        <v>446</v>
      </c>
      <c r="F510" s="216" t="str">
        <f>F493</f>
        <v>Activity 6.1 Add activity</v>
      </c>
      <c r="G510" s="222"/>
      <c r="H510" s="222"/>
      <c r="I510" s="217"/>
      <c r="J510" s="218">
        <f t="shared" ref="J510:Y510" si="809">SUM(J494:J509)</f>
        <v>0</v>
      </c>
      <c r="K510" s="218">
        <f t="shared" si="809"/>
        <v>0</v>
      </c>
      <c r="L510" s="218">
        <f t="shared" si="809"/>
        <v>0</v>
      </c>
      <c r="M510" s="218">
        <f t="shared" si="809"/>
        <v>0</v>
      </c>
      <c r="N510" s="218">
        <f t="shared" si="809"/>
        <v>0</v>
      </c>
      <c r="O510" s="218">
        <f t="shared" si="809"/>
        <v>0</v>
      </c>
      <c r="P510" s="218">
        <f t="shared" si="809"/>
        <v>0</v>
      </c>
      <c r="Q510" s="218">
        <f t="shared" si="809"/>
        <v>0</v>
      </c>
      <c r="R510" s="218">
        <f t="shared" si="809"/>
        <v>0</v>
      </c>
      <c r="S510" s="218">
        <f t="shared" si="809"/>
        <v>0</v>
      </c>
      <c r="T510" s="218">
        <f t="shared" si="809"/>
        <v>0</v>
      </c>
      <c r="U510" s="218">
        <f t="shared" si="809"/>
        <v>0</v>
      </c>
      <c r="V510" s="218">
        <f t="shared" si="809"/>
        <v>0</v>
      </c>
      <c r="W510" s="218">
        <f t="shared" si="809"/>
        <v>0</v>
      </c>
      <c r="X510" s="218">
        <f t="shared" si="809"/>
        <v>0</v>
      </c>
      <c r="Y510" s="218">
        <f t="shared" si="809"/>
        <v>0</v>
      </c>
      <c r="Z510" s="461" t="str">
        <f t="shared" si="741"/>
        <v/>
      </c>
      <c r="AA510" s="220">
        <f t="shared" ref="AA510:AV510" si="810">SUM(AA494:AA509)</f>
        <v>0</v>
      </c>
      <c r="AB510" s="221">
        <f t="shared" si="810"/>
        <v>0</v>
      </c>
      <c r="AC510" s="219">
        <f t="shared" si="810"/>
        <v>0</v>
      </c>
      <c r="AD510" s="461" t="str">
        <f t="shared" si="742"/>
        <v/>
      </c>
      <c r="AE510" s="220">
        <f t="shared" si="810"/>
        <v>0</v>
      </c>
      <c r="AF510" s="221">
        <f t="shared" si="810"/>
        <v>0</v>
      </c>
      <c r="AG510" s="219">
        <f t="shared" si="810"/>
        <v>0</v>
      </c>
      <c r="AH510" s="461" t="str">
        <f t="shared" si="743"/>
        <v/>
      </c>
      <c r="AI510" s="220">
        <f t="shared" si="810"/>
        <v>0</v>
      </c>
      <c r="AJ510" s="221">
        <f t="shared" si="810"/>
        <v>0</v>
      </c>
      <c r="AK510" s="219">
        <f t="shared" si="810"/>
        <v>0</v>
      </c>
      <c r="AL510" s="461" t="str">
        <f t="shared" si="744"/>
        <v/>
      </c>
      <c r="AM510" s="220">
        <f t="shared" si="810"/>
        <v>0</v>
      </c>
      <c r="AN510" s="221">
        <f t="shared" si="810"/>
        <v>0</v>
      </c>
      <c r="AO510" s="219">
        <f t="shared" si="810"/>
        <v>0</v>
      </c>
      <c r="AP510" s="461" t="str">
        <f t="shared" si="745"/>
        <v/>
      </c>
      <c r="AQ510" s="220">
        <f t="shared" si="810"/>
        <v>0</v>
      </c>
      <c r="AR510" s="221">
        <f t="shared" si="810"/>
        <v>0</v>
      </c>
      <c r="AS510" s="219">
        <f t="shared" si="810"/>
        <v>0</v>
      </c>
      <c r="AT510" s="220">
        <f t="shared" si="810"/>
        <v>0</v>
      </c>
      <c r="AU510" s="221">
        <f t="shared" si="810"/>
        <v>0</v>
      </c>
      <c r="AV510" s="219">
        <f t="shared" si="810"/>
        <v>0</v>
      </c>
      <c r="AW510" s="461" t="str">
        <f t="shared" si="746"/>
        <v/>
      </c>
      <c r="AY510" s="220">
        <f t="shared" ref="AY510:BA510" si="811">SUM(AY494:AY509)</f>
        <v>0</v>
      </c>
      <c r="AZ510" s="221">
        <f t="shared" si="811"/>
        <v>0</v>
      </c>
      <c r="BA510" s="219">
        <f t="shared" si="811"/>
        <v>0</v>
      </c>
    </row>
    <row r="511" spans="1:53" ht="26.25" customHeight="1" outlineLevel="1" x14ac:dyDescent="0.3">
      <c r="A511" s="328"/>
      <c r="B511" s="263">
        <v>6</v>
      </c>
      <c r="C511" s="263"/>
      <c r="D511" s="264"/>
      <c r="E511" s="265" t="s">
        <v>436</v>
      </c>
      <c r="F511" s="266" t="s">
        <v>488</v>
      </c>
      <c r="G511" s="267"/>
      <c r="H511" s="526"/>
      <c r="I511" s="268"/>
      <c r="J511" s="269"/>
      <c r="K511" s="270"/>
      <c r="L511" s="271"/>
      <c r="M511" s="271"/>
      <c r="N511" s="271"/>
      <c r="O511" s="271"/>
      <c r="P511" s="271"/>
      <c r="Q511" s="271"/>
      <c r="R511" s="271"/>
      <c r="S511" s="271"/>
      <c r="T511" s="271"/>
      <c r="U511" s="271"/>
      <c r="V511" s="271"/>
      <c r="W511" s="271"/>
      <c r="X511" s="271"/>
      <c r="Y511" s="271"/>
      <c r="Z511" s="461" t="str">
        <f t="shared" si="741"/>
        <v/>
      </c>
      <c r="AA511" s="268"/>
      <c r="AB511" s="268"/>
      <c r="AC511" s="268"/>
      <c r="AD511" s="461" t="str">
        <f t="shared" si="742"/>
        <v/>
      </c>
      <c r="AE511" s="268"/>
      <c r="AF511" s="268"/>
      <c r="AG511" s="268"/>
      <c r="AH511" s="461" t="str">
        <f t="shared" si="743"/>
        <v/>
      </c>
      <c r="AI511" s="268"/>
      <c r="AJ511" s="268"/>
      <c r="AK511" s="268"/>
      <c r="AL511" s="461" t="str">
        <f t="shared" si="744"/>
        <v/>
      </c>
      <c r="AM511" s="268"/>
      <c r="AN511" s="268"/>
      <c r="AO511" s="268"/>
      <c r="AP511" s="461" t="str">
        <f t="shared" si="745"/>
        <v/>
      </c>
      <c r="AQ511" s="268"/>
      <c r="AR511" s="268"/>
      <c r="AS511" s="268"/>
      <c r="AT511" s="268"/>
      <c r="AU511" s="268"/>
      <c r="AV511" s="268"/>
      <c r="AW511" s="461" t="str">
        <f t="shared" si="746"/>
        <v/>
      </c>
      <c r="AY511" s="268"/>
      <c r="AZ511" s="268"/>
      <c r="BA511" s="268"/>
    </row>
    <row r="512" spans="1:53" ht="13" outlineLevel="2" x14ac:dyDescent="0.3">
      <c r="A512" s="209" t="s">
        <v>289</v>
      </c>
      <c r="B512" s="207">
        <v>6</v>
      </c>
      <c r="C512" s="207"/>
      <c r="D512" s="208"/>
      <c r="E512" s="210"/>
      <c r="F512" s="766" t="s">
        <v>438</v>
      </c>
      <c r="G512" s="236"/>
      <c r="H512" s="527"/>
      <c r="I512" s="237"/>
      <c r="J512" s="238"/>
      <c r="K512" s="239"/>
      <c r="L512" s="211">
        <f>J512*K512</f>
        <v>0</v>
      </c>
      <c r="M512" s="238"/>
      <c r="N512" s="239"/>
      <c r="O512" s="422">
        <f>M512*N512</f>
        <v>0</v>
      </c>
      <c r="P512" s="238"/>
      <c r="Q512" s="239"/>
      <c r="R512" s="422">
        <f>P512*Q512</f>
        <v>0</v>
      </c>
      <c r="S512" s="238"/>
      <c r="T512" s="239"/>
      <c r="U512" s="422">
        <f>S512*T512</f>
        <v>0</v>
      </c>
      <c r="V512" s="238"/>
      <c r="W512" s="239"/>
      <c r="X512" s="422">
        <f>V512*W512</f>
        <v>0</v>
      </c>
      <c r="Y512" s="211">
        <f>L512+O512+R512+U512+X512</f>
        <v>0</v>
      </c>
      <c r="Z512" s="461" t="str">
        <f t="shared" si="741"/>
        <v/>
      </c>
      <c r="AA512" s="238"/>
      <c r="AB512" s="239"/>
      <c r="AC512" s="211">
        <f>AA512*AB512</f>
        <v>0</v>
      </c>
      <c r="AD512" s="461" t="str">
        <f t="shared" si="742"/>
        <v/>
      </c>
      <c r="AE512" s="238"/>
      <c r="AF512" s="239"/>
      <c r="AG512" s="211">
        <f t="shared" ref="AG512:AG527" si="812">AE512*AF512</f>
        <v>0</v>
      </c>
      <c r="AH512" s="461" t="str">
        <f t="shared" si="743"/>
        <v/>
      </c>
      <c r="AI512" s="238"/>
      <c r="AJ512" s="239"/>
      <c r="AK512" s="211">
        <f>AI512*AJ512</f>
        <v>0</v>
      </c>
      <c r="AL512" s="461" t="str">
        <f t="shared" si="744"/>
        <v/>
      </c>
      <c r="AM512" s="238"/>
      <c r="AN512" s="239"/>
      <c r="AO512" s="211">
        <f>AM512*AN512</f>
        <v>0</v>
      </c>
      <c r="AP512" s="461" t="str">
        <f t="shared" si="745"/>
        <v/>
      </c>
      <c r="AQ512" s="238"/>
      <c r="AR512" s="239"/>
      <c r="AS512" s="211">
        <f>AQ512*AR512</f>
        <v>0</v>
      </c>
      <c r="AT512" s="240">
        <f t="shared" ref="AT512:AT527" si="813">AE512+AM512+AQ512</f>
        <v>0</v>
      </c>
      <c r="AU512" s="241">
        <f t="shared" ref="AU512:AU527" si="814">AF512+AN512+AR512</f>
        <v>0</v>
      </c>
      <c r="AV512" s="211">
        <f t="shared" ref="AV512:AV513" si="815">AG512+AO512+AS512</f>
        <v>0</v>
      </c>
      <c r="AW512" s="461" t="str">
        <f t="shared" si="746"/>
        <v/>
      </c>
      <c r="AY512" s="238"/>
      <c r="AZ512" s="239"/>
      <c r="BA512" s="211">
        <f>AY512*AZ512</f>
        <v>0</v>
      </c>
    </row>
    <row r="513" spans="1:53" ht="13" outlineLevel="2" x14ac:dyDescent="0.3">
      <c r="A513" s="209" t="s">
        <v>284</v>
      </c>
      <c r="B513" s="207">
        <v>6</v>
      </c>
      <c r="C513" s="207"/>
      <c r="D513" s="208"/>
      <c r="E513" s="210"/>
      <c r="F513" s="766" t="s">
        <v>439</v>
      </c>
      <c r="G513" s="235"/>
      <c r="H513" s="528"/>
      <c r="I513" s="237"/>
      <c r="J513" s="238"/>
      <c r="K513" s="239"/>
      <c r="L513" s="211">
        <f t="shared" ref="L513:L527" si="816">J513*K513</f>
        <v>0</v>
      </c>
      <c r="M513" s="238"/>
      <c r="N513" s="239"/>
      <c r="O513" s="422">
        <f t="shared" ref="O513:O527" si="817">M513*N513</f>
        <v>0</v>
      </c>
      <c r="P513" s="238"/>
      <c r="Q513" s="239"/>
      <c r="R513" s="422">
        <f t="shared" ref="R513:R527" si="818">P513*Q513</f>
        <v>0</v>
      </c>
      <c r="S513" s="238"/>
      <c r="T513" s="239"/>
      <c r="U513" s="422">
        <f t="shared" ref="U513:U527" si="819">S513*T513</f>
        <v>0</v>
      </c>
      <c r="V513" s="238"/>
      <c r="W513" s="239"/>
      <c r="X513" s="422">
        <f t="shared" ref="X513:X527" si="820">V513*W513</f>
        <v>0</v>
      </c>
      <c r="Y513" s="211">
        <f t="shared" ref="Y513:Y527" si="821">L513+O513+R513+U513+X513</f>
        <v>0</v>
      </c>
      <c r="Z513" s="461" t="str">
        <f t="shared" si="741"/>
        <v/>
      </c>
      <c r="AA513" s="238"/>
      <c r="AB513" s="239"/>
      <c r="AC513" s="211">
        <f t="shared" ref="AC513" si="822">AA513*AB513</f>
        <v>0</v>
      </c>
      <c r="AD513" s="461" t="str">
        <f t="shared" si="742"/>
        <v/>
      </c>
      <c r="AE513" s="238"/>
      <c r="AF513" s="239"/>
      <c r="AG513" s="211">
        <f t="shared" si="812"/>
        <v>0</v>
      </c>
      <c r="AH513" s="461" t="str">
        <f t="shared" si="743"/>
        <v/>
      </c>
      <c r="AI513" s="238"/>
      <c r="AJ513" s="239"/>
      <c r="AK513" s="211">
        <f t="shared" ref="AK513" si="823">AI513*AJ513</f>
        <v>0</v>
      </c>
      <c r="AL513" s="461" t="str">
        <f t="shared" si="744"/>
        <v/>
      </c>
      <c r="AM513" s="238"/>
      <c r="AN513" s="239"/>
      <c r="AO513" s="211">
        <f t="shared" ref="AO513" si="824">AM513*AN513</f>
        <v>0</v>
      </c>
      <c r="AP513" s="461" t="str">
        <f t="shared" si="745"/>
        <v/>
      </c>
      <c r="AQ513" s="238"/>
      <c r="AR513" s="239"/>
      <c r="AS513" s="211">
        <f t="shared" ref="AS513" si="825">AQ513*AR513</f>
        <v>0</v>
      </c>
      <c r="AT513" s="240">
        <f t="shared" si="813"/>
        <v>0</v>
      </c>
      <c r="AU513" s="241">
        <f t="shared" si="814"/>
        <v>0</v>
      </c>
      <c r="AV513" s="211">
        <f t="shared" si="815"/>
        <v>0</v>
      </c>
      <c r="AW513" s="461" t="str">
        <f t="shared" si="746"/>
        <v/>
      </c>
      <c r="AY513" s="238"/>
      <c r="AZ513" s="239"/>
      <c r="BA513" s="211">
        <f t="shared" ref="BA513:BA527" si="826">AY513*AZ513</f>
        <v>0</v>
      </c>
    </row>
    <row r="514" spans="1:53" ht="12.75" customHeight="1" outlineLevel="2" x14ac:dyDescent="0.3">
      <c r="A514" s="209" t="s">
        <v>284</v>
      </c>
      <c r="B514" s="207">
        <v>6</v>
      </c>
      <c r="C514" s="207"/>
      <c r="D514" s="208"/>
      <c r="E514" s="210"/>
      <c r="F514" s="766" t="s">
        <v>440</v>
      </c>
      <c r="G514" s="235"/>
      <c r="H514" s="528"/>
      <c r="I514" s="237"/>
      <c r="J514" s="238"/>
      <c r="K514" s="239"/>
      <c r="L514" s="211">
        <f t="shared" si="816"/>
        <v>0</v>
      </c>
      <c r="M514" s="238"/>
      <c r="N514" s="239"/>
      <c r="O514" s="422">
        <f t="shared" si="817"/>
        <v>0</v>
      </c>
      <c r="P514" s="238"/>
      <c r="Q514" s="239"/>
      <c r="R514" s="422">
        <f t="shared" si="818"/>
        <v>0</v>
      </c>
      <c r="S514" s="238"/>
      <c r="T514" s="239"/>
      <c r="U514" s="422">
        <f t="shared" si="819"/>
        <v>0</v>
      </c>
      <c r="V514" s="238"/>
      <c r="W514" s="239"/>
      <c r="X514" s="422">
        <f t="shared" si="820"/>
        <v>0</v>
      </c>
      <c r="Y514" s="211">
        <f t="shared" si="821"/>
        <v>0</v>
      </c>
      <c r="Z514" s="461" t="str">
        <f t="shared" si="741"/>
        <v/>
      </c>
      <c r="AA514" s="238"/>
      <c r="AB514" s="239"/>
      <c r="AC514" s="211">
        <f t="shared" ref="AC514" si="827">AA514*AB514</f>
        <v>0</v>
      </c>
      <c r="AD514" s="461" t="str">
        <f t="shared" si="742"/>
        <v/>
      </c>
      <c r="AE514" s="238"/>
      <c r="AF514" s="239"/>
      <c r="AG514" s="211">
        <f t="shared" si="812"/>
        <v>0</v>
      </c>
      <c r="AH514" s="461" t="str">
        <f t="shared" si="743"/>
        <v/>
      </c>
      <c r="AI514" s="238"/>
      <c r="AJ514" s="239"/>
      <c r="AK514" s="211">
        <f t="shared" ref="AK514" si="828">AI514*AJ514</f>
        <v>0</v>
      </c>
      <c r="AL514" s="461" t="str">
        <f t="shared" si="744"/>
        <v/>
      </c>
      <c r="AM514" s="238"/>
      <c r="AN514" s="239"/>
      <c r="AO514" s="211">
        <f t="shared" ref="AO514" si="829">AM514*AN514</f>
        <v>0</v>
      </c>
      <c r="AP514" s="461" t="str">
        <f t="shared" si="745"/>
        <v/>
      </c>
      <c r="AQ514" s="238"/>
      <c r="AR514" s="239"/>
      <c r="AS514" s="211">
        <f t="shared" ref="AS514" si="830">AQ514*AR514</f>
        <v>0</v>
      </c>
      <c r="AT514" s="240">
        <f t="shared" si="813"/>
        <v>0</v>
      </c>
      <c r="AU514" s="241">
        <f t="shared" si="814"/>
        <v>0</v>
      </c>
      <c r="AV514" s="211">
        <f t="shared" ref="AV514" si="831">AG514+AO514+AS514</f>
        <v>0</v>
      </c>
      <c r="AW514" s="461" t="str">
        <f t="shared" si="746"/>
        <v/>
      </c>
      <c r="AY514" s="238"/>
      <c r="AZ514" s="239"/>
      <c r="BA514" s="211">
        <f t="shared" si="826"/>
        <v>0</v>
      </c>
    </row>
    <row r="515" spans="1:53" ht="13" outlineLevel="2" x14ac:dyDescent="0.3">
      <c r="A515" s="209" t="s">
        <v>284</v>
      </c>
      <c r="B515" s="207">
        <v>6</v>
      </c>
      <c r="C515" s="207"/>
      <c r="D515" s="208"/>
      <c r="E515" s="210"/>
      <c r="F515" s="766" t="s">
        <v>441</v>
      </c>
      <c r="G515" s="235"/>
      <c r="H515" s="528"/>
      <c r="I515" s="237"/>
      <c r="J515" s="238"/>
      <c r="K515" s="239"/>
      <c r="L515" s="211">
        <f t="shared" si="816"/>
        <v>0</v>
      </c>
      <c r="M515" s="238"/>
      <c r="N515" s="239"/>
      <c r="O515" s="422">
        <f t="shared" si="817"/>
        <v>0</v>
      </c>
      <c r="P515" s="238"/>
      <c r="Q515" s="239"/>
      <c r="R515" s="422">
        <f t="shared" si="818"/>
        <v>0</v>
      </c>
      <c r="S515" s="238"/>
      <c r="T515" s="239"/>
      <c r="U515" s="422">
        <f t="shared" si="819"/>
        <v>0</v>
      </c>
      <c r="V515" s="238"/>
      <c r="W515" s="239"/>
      <c r="X515" s="422">
        <f t="shared" si="820"/>
        <v>0</v>
      </c>
      <c r="Y515" s="211">
        <f t="shared" si="821"/>
        <v>0</v>
      </c>
      <c r="Z515" s="461" t="str">
        <f t="shared" si="741"/>
        <v/>
      </c>
      <c r="AA515" s="238"/>
      <c r="AB515" s="239"/>
      <c r="AC515" s="211">
        <f t="shared" ref="AC515:AC527" si="832">AA515*AB515</f>
        <v>0</v>
      </c>
      <c r="AD515" s="461" t="str">
        <f t="shared" si="742"/>
        <v/>
      </c>
      <c r="AE515" s="238"/>
      <c r="AF515" s="239"/>
      <c r="AG515" s="211">
        <f t="shared" si="812"/>
        <v>0</v>
      </c>
      <c r="AH515" s="461" t="str">
        <f t="shared" si="743"/>
        <v/>
      </c>
      <c r="AI515" s="238"/>
      <c r="AJ515" s="239"/>
      <c r="AK515" s="211">
        <f t="shared" ref="AK515:AK527" si="833">AI515*AJ515</f>
        <v>0</v>
      </c>
      <c r="AL515" s="461" t="str">
        <f t="shared" si="744"/>
        <v/>
      </c>
      <c r="AM515" s="238"/>
      <c r="AN515" s="239"/>
      <c r="AO515" s="211">
        <f t="shared" ref="AO515:AO527" si="834">AM515*AN515</f>
        <v>0</v>
      </c>
      <c r="AP515" s="461" t="str">
        <f t="shared" si="745"/>
        <v/>
      </c>
      <c r="AQ515" s="238"/>
      <c r="AR515" s="239"/>
      <c r="AS515" s="211">
        <f t="shared" ref="AS515:AS527" si="835">AQ515*AR515</f>
        <v>0</v>
      </c>
      <c r="AT515" s="240">
        <f t="shared" si="813"/>
        <v>0</v>
      </c>
      <c r="AU515" s="241">
        <f t="shared" si="814"/>
        <v>0</v>
      </c>
      <c r="AV515" s="211">
        <f t="shared" ref="AV515:AV527" si="836">AG515+AO515+AS515</f>
        <v>0</v>
      </c>
      <c r="AW515" s="461" t="str">
        <f t="shared" si="746"/>
        <v/>
      </c>
      <c r="AY515" s="238"/>
      <c r="AZ515" s="239"/>
      <c r="BA515" s="211">
        <f t="shared" si="826"/>
        <v>0</v>
      </c>
    </row>
    <row r="516" spans="1:53" ht="13" outlineLevel="2" x14ac:dyDescent="0.3">
      <c r="A516" s="209" t="s">
        <v>284</v>
      </c>
      <c r="B516" s="207">
        <v>6</v>
      </c>
      <c r="C516" s="207"/>
      <c r="D516" s="208"/>
      <c r="E516" s="210"/>
      <c r="F516" s="766" t="s">
        <v>442</v>
      </c>
      <c r="G516" s="235"/>
      <c r="H516" s="528"/>
      <c r="I516" s="237"/>
      <c r="J516" s="238"/>
      <c r="K516" s="239"/>
      <c r="L516" s="211">
        <f t="shared" si="816"/>
        <v>0</v>
      </c>
      <c r="M516" s="238"/>
      <c r="N516" s="239"/>
      <c r="O516" s="422">
        <f t="shared" si="817"/>
        <v>0</v>
      </c>
      <c r="P516" s="238"/>
      <c r="Q516" s="239"/>
      <c r="R516" s="422">
        <f t="shared" si="818"/>
        <v>0</v>
      </c>
      <c r="S516" s="238"/>
      <c r="T516" s="239"/>
      <c r="U516" s="422">
        <f t="shared" si="819"/>
        <v>0</v>
      </c>
      <c r="V516" s="238"/>
      <c r="W516" s="239"/>
      <c r="X516" s="422">
        <f t="shared" si="820"/>
        <v>0</v>
      </c>
      <c r="Y516" s="211">
        <f t="shared" si="821"/>
        <v>0</v>
      </c>
      <c r="Z516" s="461" t="str">
        <f t="shared" si="741"/>
        <v/>
      </c>
      <c r="AA516" s="238"/>
      <c r="AB516" s="239"/>
      <c r="AC516" s="211">
        <f t="shared" si="832"/>
        <v>0</v>
      </c>
      <c r="AD516" s="461" t="str">
        <f t="shared" si="742"/>
        <v/>
      </c>
      <c r="AE516" s="238"/>
      <c r="AF516" s="239"/>
      <c r="AG516" s="211">
        <f t="shared" si="812"/>
        <v>0</v>
      </c>
      <c r="AH516" s="461" t="str">
        <f t="shared" si="743"/>
        <v/>
      </c>
      <c r="AI516" s="238"/>
      <c r="AJ516" s="239"/>
      <c r="AK516" s="211">
        <f t="shared" si="833"/>
        <v>0</v>
      </c>
      <c r="AL516" s="461" t="str">
        <f t="shared" si="744"/>
        <v/>
      </c>
      <c r="AM516" s="238"/>
      <c r="AN516" s="239"/>
      <c r="AO516" s="211">
        <f t="shared" si="834"/>
        <v>0</v>
      </c>
      <c r="AP516" s="461" t="str">
        <f t="shared" si="745"/>
        <v/>
      </c>
      <c r="AQ516" s="238"/>
      <c r="AR516" s="239"/>
      <c r="AS516" s="211">
        <f t="shared" si="835"/>
        <v>0</v>
      </c>
      <c r="AT516" s="240">
        <f t="shared" si="813"/>
        <v>0</v>
      </c>
      <c r="AU516" s="241">
        <f t="shared" si="814"/>
        <v>0</v>
      </c>
      <c r="AV516" s="211">
        <f t="shared" si="836"/>
        <v>0</v>
      </c>
      <c r="AW516" s="461" t="str">
        <f t="shared" si="746"/>
        <v/>
      </c>
      <c r="AY516" s="238"/>
      <c r="AZ516" s="239"/>
      <c r="BA516" s="211">
        <f t="shared" si="826"/>
        <v>0</v>
      </c>
    </row>
    <row r="517" spans="1:53" ht="13" outlineLevel="2" x14ac:dyDescent="0.3">
      <c r="A517" s="209" t="s">
        <v>289</v>
      </c>
      <c r="B517" s="207">
        <v>6</v>
      </c>
      <c r="C517" s="207"/>
      <c r="D517" s="208"/>
      <c r="E517" s="210"/>
      <c r="F517" s="766" t="s">
        <v>384</v>
      </c>
      <c r="G517" s="235"/>
      <c r="H517" s="528"/>
      <c r="I517" s="237"/>
      <c r="J517" s="238"/>
      <c r="K517" s="239"/>
      <c r="L517" s="211">
        <f t="shared" si="816"/>
        <v>0</v>
      </c>
      <c r="M517" s="238"/>
      <c r="N517" s="239"/>
      <c r="O517" s="422">
        <f t="shared" si="817"/>
        <v>0</v>
      </c>
      <c r="P517" s="238"/>
      <c r="Q517" s="239"/>
      <c r="R517" s="422">
        <f t="shared" si="818"/>
        <v>0</v>
      </c>
      <c r="S517" s="238"/>
      <c r="T517" s="239"/>
      <c r="U517" s="422">
        <f t="shared" si="819"/>
        <v>0</v>
      </c>
      <c r="V517" s="238"/>
      <c r="W517" s="239"/>
      <c r="X517" s="422">
        <f t="shared" si="820"/>
        <v>0</v>
      </c>
      <c r="Y517" s="211">
        <f t="shared" si="821"/>
        <v>0</v>
      </c>
      <c r="Z517" s="461" t="str">
        <f t="shared" si="741"/>
        <v/>
      </c>
      <c r="AA517" s="238"/>
      <c r="AB517" s="239"/>
      <c r="AC517" s="211">
        <f t="shared" si="832"/>
        <v>0</v>
      </c>
      <c r="AD517" s="461" t="str">
        <f t="shared" si="742"/>
        <v/>
      </c>
      <c r="AE517" s="238"/>
      <c r="AF517" s="239"/>
      <c r="AG517" s="211">
        <f t="shared" si="812"/>
        <v>0</v>
      </c>
      <c r="AH517" s="461" t="str">
        <f t="shared" si="743"/>
        <v/>
      </c>
      <c r="AI517" s="238"/>
      <c r="AJ517" s="239"/>
      <c r="AK517" s="211">
        <f t="shared" si="833"/>
        <v>0</v>
      </c>
      <c r="AL517" s="461" t="str">
        <f t="shared" si="744"/>
        <v/>
      </c>
      <c r="AM517" s="238"/>
      <c r="AN517" s="239"/>
      <c r="AO517" s="211">
        <f t="shared" si="834"/>
        <v>0</v>
      </c>
      <c r="AP517" s="461" t="str">
        <f t="shared" si="745"/>
        <v/>
      </c>
      <c r="AQ517" s="238"/>
      <c r="AR517" s="239"/>
      <c r="AS517" s="211">
        <f t="shared" si="835"/>
        <v>0</v>
      </c>
      <c r="AT517" s="240">
        <f t="shared" si="813"/>
        <v>0</v>
      </c>
      <c r="AU517" s="241">
        <f t="shared" si="814"/>
        <v>0</v>
      </c>
      <c r="AV517" s="211">
        <f t="shared" si="836"/>
        <v>0</v>
      </c>
      <c r="AW517" s="461" t="str">
        <f t="shared" si="746"/>
        <v/>
      </c>
      <c r="AY517" s="238"/>
      <c r="AZ517" s="239"/>
      <c r="BA517" s="211">
        <f t="shared" si="826"/>
        <v>0</v>
      </c>
    </row>
    <row r="518" spans="1:53" ht="13" outlineLevel="2" x14ac:dyDescent="0.3">
      <c r="A518" s="209" t="s">
        <v>289</v>
      </c>
      <c r="B518" s="207">
        <v>6</v>
      </c>
      <c r="C518" s="207"/>
      <c r="D518" s="208"/>
      <c r="E518" s="210"/>
      <c r="F518" s="766" t="s">
        <v>443</v>
      </c>
      <c r="G518" s="235"/>
      <c r="H518" s="528"/>
      <c r="I518" s="327"/>
      <c r="J518" s="238"/>
      <c r="K518" s="239"/>
      <c r="L518" s="211">
        <f t="shared" si="816"/>
        <v>0</v>
      </c>
      <c r="M518" s="238"/>
      <c r="N518" s="239"/>
      <c r="O518" s="422">
        <f t="shared" si="817"/>
        <v>0</v>
      </c>
      <c r="P518" s="238"/>
      <c r="Q518" s="239"/>
      <c r="R518" s="422">
        <f t="shared" si="818"/>
        <v>0</v>
      </c>
      <c r="S518" s="238"/>
      <c r="T518" s="239"/>
      <c r="U518" s="422">
        <f t="shared" si="819"/>
        <v>0</v>
      </c>
      <c r="V518" s="238"/>
      <c r="W518" s="239"/>
      <c r="X518" s="422">
        <f t="shared" si="820"/>
        <v>0</v>
      </c>
      <c r="Y518" s="211">
        <f t="shared" si="821"/>
        <v>0</v>
      </c>
      <c r="Z518" s="461" t="str">
        <f t="shared" si="741"/>
        <v/>
      </c>
      <c r="AA518" s="238"/>
      <c r="AB518" s="239"/>
      <c r="AC518" s="211">
        <f t="shared" si="832"/>
        <v>0</v>
      </c>
      <c r="AD518" s="461" t="str">
        <f t="shared" si="742"/>
        <v/>
      </c>
      <c r="AE518" s="238"/>
      <c r="AF518" s="239"/>
      <c r="AG518" s="211">
        <f t="shared" si="812"/>
        <v>0</v>
      </c>
      <c r="AH518" s="461" t="str">
        <f t="shared" si="743"/>
        <v/>
      </c>
      <c r="AI518" s="238"/>
      <c r="AJ518" s="239"/>
      <c r="AK518" s="211">
        <f t="shared" si="833"/>
        <v>0</v>
      </c>
      <c r="AL518" s="461" t="str">
        <f t="shared" si="744"/>
        <v/>
      </c>
      <c r="AM518" s="238"/>
      <c r="AN518" s="239"/>
      <c r="AO518" s="211">
        <f t="shared" si="834"/>
        <v>0</v>
      </c>
      <c r="AP518" s="461" t="str">
        <f t="shared" si="745"/>
        <v/>
      </c>
      <c r="AQ518" s="238"/>
      <c r="AR518" s="239"/>
      <c r="AS518" s="211">
        <f t="shared" si="835"/>
        <v>0</v>
      </c>
      <c r="AT518" s="240">
        <f t="shared" si="813"/>
        <v>0</v>
      </c>
      <c r="AU518" s="241">
        <f t="shared" si="814"/>
        <v>0</v>
      </c>
      <c r="AV518" s="211">
        <f t="shared" si="836"/>
        <v>0</v>
      </c>
      <c r="AW518" s="461" t="str">
        <f t="shared" si="746"/>
        <v/>
      </c>
      <c r="AY518" s="238"/>
      <c r="AZ518" s="239"/>
      <c r="BA518" s="211">
        <f t="shared" si="826"/>
        <v>0</v>
      </c>
    </row>
    <row r="519" spans="1:53" ht="13" outlineLevel="2" x14ac:dyDescent="0.3">
      <c r="A519" s="209" t="s">
        <v>289</v>
      </c>
      <c r="B519" s="207">
        <v>6</v>
      </c>
      <c r="C519" s="207"/>
      <c r="D519" s="208"/>
      <c r="E519" s="210"/>
      <c r="F519" s="766" t="s">
        <v>444</v>
      </c>
      <c r="G519" s="235"/>
      <c r="H519" s="528"/>
      <c r="I519" s="237"/>
      <c r="J519" s="238"/>
      <c r="K519" s="239"/>
      <c r="L519" s="211">
        <f t="shared" si="816"/>
        <v>0</v>
      </c>
      <c r="M519" s="238"/>
      <c r="N519" s="239"/>
      <c r="O519" s="422">
        <f t="shared" si="817"/>
        <v>0</v>
      </c>
      <c r="P519" s="238"/>
      <c r="Q519" s="239"/>
      <c r="R519" s="422">
        <f t="shared" si="818"/>
        <v>0</v>
      </c>
      <c r="S519" s="238"/>
      <c r="T519" s="239"/>
      <c r="U519" s="422">
        <f t="shared" si="819"/>
        <v>0</v>
      </c>
      <c r="V519" s="238"/>
      <c r="W519" s="239"/>
      <c r="X519" s="422">
        <f t="shared" si="820"/>
        <v>0</v>
      </c>
      <c r="Y519" s="211">
        <f t="shared" si="821"/>
        <v>0</v>
      </c>
      <c r="Z519" s="461" t="str">
        <f t="shared" si="741"/>
        <v/>
      </c>
      <c r="AA519" s="238"/>
      <c r="AB519" s="239"/>
      <c r="AC519" s="211">
        <f t="shared" si="832"/>
        <v>0</v>
      </c>
      <c r="AD519" s="461" t="str">
        <f t="shared" si="742"/>
        <v/>
      </c>
      <c r="AE519" s="238"/>
      <c r="AF519" s="239"/>
      <c r="AG519" s="211">
        <f t="shared" si="812"/>
        <v>0</v>
      </c>
      <c r="AH519" s="461" t="str">
        <f t="shared" si="743"/>
        <v/>
      </c>
      <c r="AI519" s="238"/>
      <c r="AJ519" s="239"/>
      <c r="AK519" s="211">
        <f t="shared" si="833"/>
        <v>0</v>
      </c>
      <c r="AL519" s="461" t="str">
        <f t="shared" si="744"/>
        <v/>
      </c>
      <c r="AM519" s="238"/>
      <c r="AN519" s="239"/>
      <c r="AO519" s="211">
        <f t="shared" si="834"/>
        <v>0</v>
      </c>
      <c r="AP519" s="461" t="str">
        <f t="shared" si="745"/>
        <v/>
      </c>
      <c r="AQ519" s="238"/>
      <c r="AR519" s="239"/>
      <c r="AS519" s="211">
        <f t="shared" si="835"/>
        <v>0</v>
      </c>
      <c r="AT519" s="240">
        <f t="shared" si="813"/>
        <v>0</v>
      </c>
      <c r="AU519" s="241">
        <f t="shared" si="814"/>
        <v>0</v>
      </c>
      <c r="AV519" s="211">
        <f t="shared" si="836"/>
        <v>0</v>
      </c>
      <c r="AW519" s="461" t="str">
        <f t="shared" si="746"/>
        <v/>
      </c>
      <c r="AY519" s="238"/>
      <c r="AZ519" s="239"/>
      <c r="BA519" s="211">
        <f t="shared" si="826"/>
        <v>0</v>
      </c>
    </row>
    <row r="520" spans="1:53" ht="13" outlineLevel="2" x14ac:dyDescent="0.3">
      <c r="A520" s="209" t="s">
        <v>289</v>
      </c>
      <c r="B520" s="207">
        <v>6</v>
      </c>
      <c r="C520" s="207"/>
      <c r="D520" s="208"/>
      <c r="E520" s="210"/>
      <c r="F520" s="235" t="s">
        <v>445</v>
      </c>
      <c r="G520" s="235"/>
      <c r="H520" s="528"/>
      <c r="I520" s="237"/>
      <c r="J520" s="238"/>
      <c r="K520" s="239"/>
      <c r="L520" s="211">
        <f t="shared" si="816"/>
        <v>0</v>
      </c>
      <c r="M520" s="238"/>
      <c r="N520" s="239"/>
      <c r="O520" s="422">
        <f t="shared" si="817"/>
        <v>0</v>
      </c>
      <c r="P520" s="238"/>
      <c r="Q520" s="239"/>
      <c r="R520" s="422">
        <f t="shared" si="818"/>
        <v>0</v>
      </c>
      <c r="S520" s="238"/>
      <c r="T520" s="239"/>
      <c r="U520" s="422">
        <f t="shared" si="819"/>
        <v>0</v>
      </c>
      <c r="V520" s="238"/>
      <c r="W520" s="239"/>
      <c r="X520" s="422">
        <f t="shared" si="820"/>
        <v>0</v>
      </c>
      <c r="Y520" s="211">
        <f t="shared" si="821"/>
        <v>0</v>
      </c>
      <c r="Z520" s="461" t="str">
        <f t="shared" si="741"/>
        <v/>
      </c>
      <c r="AA520" s="238"/>
      <c r="AB520" s="239"/>
      <c r="AC520" s="211">
        <f t="shared" si="832"/>
        <v>0</v>
      </c>
      <c r="AD520" s="461" t="str">
        <f t="shared" si="742"/>
        <v/>
      </c>
      <c r="AE520" s="238"/>
      <c r="AF520" s="239"/>
      <c r="AG520" s="211">
        <f t="shared" si="812"/>
        <v>0</v>
      </c>
      <c r="AH520" s="461" t="str">
        <f t="shared" si="743"/>
        <v/>
      </c>
      <c r="AI520" s="238"/>
      <c r="AJ520" s="239"/>
      <c r="AK520" s="211">
        <f t="shared" si="833"/>
        <v>0</v>
      </c>
      <c r="AL520" s="461" t="str">
        <f t="shared" si="744"/>
        <v/>
      </c>
      <c r="AM520" s="238"/>
      <c r="AN520" s="239"/>
      <c r="AO520" s="211">
        <f t="shared" si="834"/>
        <v>0</v>
      </c>
      <c r="AP520" s="461" t="str">
        <f t="shared" si="745"/>
        <v/>
      </c>
      <c r="AQ520" s="238"/>
      <c r="AR520" s="239"/>
      <c r="AS520" s="211">
        <f t="shared" si="835"/>
        <v>0</v>
      </c>
      <c r="AT520" s="240">
        <f t="shared" si="813"/>
        <v>0</v>
      </c>
      <c r="AU520" s="241">
        <f t="shared" si="814"/>
        <v>0</v>
      </c>
      <c r="AV520" s="211">
        <f t="shared" si="836"/>
        <v>0</v>
      </c>
      <c r="AW520" s="461" t="str">
        <f t="shared" si="746"/>
        <v/>
      </c>
      <c r="AY520" s="238"/>
      <c r="AZ520" s="239"/>
      <c r="BA520" s="211">
        <f t="shared" si="826"/>
        <v>0</v>
      </c>
    </row>
    <row r="521" spans="1:53" ht="13" outlineLevel="2" x14ac:dyDescent="0.3">
      <c r="A521" s="209" t="s">
        <v>289</v>
      </c>
      <c r="B521" s="207">
        <v>6</v>
      </c>
      <c r="C521" s="207"/>
      <c r="D521" s="208"/>
      <c r="E521" s="210"/>
      <c r="F521" s="235" t="s">
        <v>445</v>
      </c>
      <c r="G521" s="235"/>
      <c r="H521" s="528"/>
      <c r="I521" s="237"/>
      <c r="J521" s="238"/>
      <c r="K521" s="239"/>
      <c r="L521" s="211">
        <f t="shared" si="816"/>
        <v>0</v>
      </c>
      <c r="M521" s="238"/>
      <c r="N521" s="239"/>
      <c r="O521" s="422">
        <f t="shared" si="817"/>
        <v>0</v>
      </c>
      <c r="P521" s="238"/>
      <c r="Q521" s="239"/>
      <c r="R521" s="422">
        <f t="shared" si="818"/>
        <v>0</v>
      </c>
      <c r="S521" s="238"/>
      <c r="T521" s="239"/>
      <c r="U521" s="422">
        <f t="shared" si="819"/>
        <v>0</v>
      </c>
      <c r="V521" s="238"/>
      <c r="W521" s="239"/>
      <c r="X521" s="422">
        <f t="shared" si="820"/>
        <v>0</v>
      </c>
      <c r="Y521" s="211">
        <f t="shared" si="821"/>
        <v>0</v>
      </c>
      <c r="Z521" s="461" t="str">
        <f t="shared" si="741"/>
        <v/>
      </c>
      <c r="AA521" s="238"/>
      <c r="AB521" s="239"/>
      <c r="AC521" s="211">
        <f t="shared" si="832"/>
        <v>0</v>
      </c>
      <c r="AD521" s="461" t="str">
        <f t="shared" si="742"/>
        <v/>
      </c>
      <c r="AE521" s="238"/>
      <c r="AF521" s="239"/>
      <c r="AG521" s="211">
        <f t="shared" si="812"/>
        <v>0</v>
      </c>
      <c r="AH521" s="461" t="str">
        <f t="shared" si="743"/>
        <v/>
      </c>
      <c r="AI521" s="238"/>
      <c r="AJ521" s="239"/>
      <c r="AK521" s="211">
        <f t="shared" si="833"/>
        <v>0</v>
      </c>
      <c r="AL521" s="461" t="str">
        <f t="shared" si="744"/>
        <v/>
      </c>
      <c r="AM521" s="238"/>
      <c r="AN521" s="239"/>
      <c r="AO521" s="211">
        <f t="shared" si="834"/>
        <v>0</v>
      </c>
      <c r="AP521" s="461" t="str">
        <f t="shared" si="745"/>
        <v/>
      </c>
      <c r="AQ521" s="238"/>
      <c r="AR521" s="239"/>
      <c r="AS521" s="211">
        <f t="shared" si="835"/>
        <v>0</v>
      </c>
      <c r="AT521" s="240">
        <f t="shared" si="813"/>
        <v>0</v>
      </c>
      <c r="AU521" s="241">
        <f t="shared" si="814"/>
        <v>0</v>
      </c>
      <c r="AV521" s="211">
        <f t="shared" si="836"/>
        <v>0</v>
      </c>
      <c r="AW521" s="461" t="str">
        <f t="shared" si="746"/>
        <v/>
      </c>
      <c r="AY521" s="238"/>
      <c r="AZ521" s="239"/>
      <c r="BA521" s="211">
        <f t="shared" si="826"/>
        <v>0</v>
      </c>
    </row>
    <row r="522" spans="1:53" ht="13" outlineLevel="2" x14ac:dyDescent="0.3">
      <c r="A522" s="209" t="s">
        <v>289</v>
      </c>
      <c r="B522" s="207">
        <v>6</v>
      </c>
      <c r="C522" s="207"/>
      <c r="D522" s="208"/>
      <c r="E522" s="210"/>
      <c r="F522" s="235" t="s">
        <v>445</v>
      </c>
      <c r="G522" s="235"/>
      <c r="H522" s="528"/>
      <c r="I522" s="237"/>
      <c r="J522" s="238"/>
      <c r="K522" s="239"/>
      <c r="L522" s="211">
        <f t="shared" si="816"/>
        <v>0</v>
      </c>
      <c r="M522" s="238"/>
      <c r="N522" s="239"/>
      <c r="O522" s="422">
        <f t="shared" si="817"/>
        <v>0</v>
      </c>
      <c r="P522" s="238"/>
      <c r="Q522" s="239"/>
      <c r="R522" s="422">
        <f t="shared" si="818"/>
        <v>0</v>
      </c>
      <c r="S522" s="238"/>
      <c r="T522" s="239"/>
      <c r="U522" s="422">
        <f t="shared" si="819"/>
        <v>0</v>
      </c>
      <c r="V522" s="238"/>
      <c r="W522" s="239"/>
      <c r="X522" s="422">
        <f t="shared" si="820"/>
        <v>0</v>
      </c>
      <c r="Y522" s="211">
        <f t="shared" si="821"/>
        <v>0</v>
      </c>
      <c r="Z522" s="461" t="str">
        <f t="shared" si="741"/>
        <v/>
      </c>
      <c r="AA522" s="238"/>
      <c r="AB522" s="239"/>
      <c r="AC522" s="211">
        <f t="shared" si="832"/>
        <v>0</v>
      </c>
      <c r="AD522" s="461" t="str">
        <f t="shared" si="742"/>
        <v/>
      </c>
      <c r="AE522" s="238"/>
      <c r="AF522" s="239"/>
      <c r="AG522" s="211">
        <f t="shared" si="812"/>
        <v>0</v>
      </c>
      <c r="AH522" s="461" t="str">
        <f t="shared" si="743"/>
        <v/>
      </c>
      <c r="AI522" s="238"/>
      <c r="AJ522" s="239"/>
      <c r="AK522" s="211">
        <f t="shared" si="833"/>
        <v>0</v>
      </c>
      <c r="AL522" s="461" t="str">
        <f t="shared" si="744"/>
        <v/>
      </c>
      <c r="AM522" s="238"/>
      <c r="AN522" s="239"/>
      <c r="AO522" s="211">
        <f t="shared" si="834"/>
        <v>0</v>
      </c>
      <c r="AP522" s="461" t="str">
        <f t="shared" si="745"/>
        <v/>
      </c>
      <c r="AQ522" s="238"/>
      <c r="AR522" s="239"/>
      <c r="AS522" s="211">
        <f t="shared" si="835"/>
        <v>0</v>
      </c>
      <c r="AT522" s="240">
        <f t="shared" si="813"/>
        <v>0</v>
      </c>
      <c r="AU522" s="241">
        <f t="shared" si="814"/>
        <v>0</v>
      </c>
      <c r="AV522" s="211">
        <f t="shared" si="836"/>
        <v>0</v>
      </c>
      <c r="AW522" s="461" t="str">
        <f t="shared" si="746"/>
        <v/>
      </c>
      <c r="AY522" s="238"/>
      <c r="AZ522" s="239"/>
      <c r="BA522" s="211">
        <f t="shared" si="826"/>
        <v>0</v>
      </c>
    </row>
    <row r="523" spans="1:53" ht="13" outlineLevel="2" x14ac:dyDescent="0.3">
      <c r="A523" s="209" t="s">
        <v>289</v>
      </c>
      <c r="B523" s="207">
        <v>6</v>
      </c>
      <c r="C523" s="207"/>
      <c r="D523" s="208"/>
      <c r="E523" s="210"/>
      <c r="F523" s="235" t="s">
        <v>445</v>
      </c>
      <c r="G523" s="235"/>
      <c r="H523" s="528"/>
      <c r="I523" s="237"/>
      <c r="J523" s="238"/>
      <c r="K523" s="239"/>
      <c r="L523" s="211">
        <f t="shared" si="816"/>
        <v>0</v>
      </c>
      <c r="M523" s="238"/>
      <c r="N523" s="239"/>
      <c r="O523" s="422">
        <f t="shared" si="817"/>
        <v>0</v>
      </c>
      <c r="P523" s="238"/>
      <c r="Q523" s="239"/>
      <c r="R523" s="422">
        <f t="shared" si="818"/>
        <v>0</v>
      </c>
      <c r="S523" s="238"/>
      <c r="T523" s="239"/>
      <c r="U523" s="422">
        <f t="shared" si="819"/>
        <v>0</v>
      </c>
      <c r="V523" s="238"/>
      <c r="W523" s="239"/>
      <c r="X523" s="422">
        <f t="shared" si="820"/>
        <v>0</v>
      </c>
      <c r="Y523" s="211">
        <f t="shared" si="821"/>
        <v>0</v>
      </c>
      <c r="Z523" s="461" t="str">
        <f t="shared" si="741"/>
        <v/>
      </c>
      <c r="AA523" s="238"/>
      <c r="AB523" s="239"/>
      <c r="AC523" s="211">
        <f t="shared" si="832"/>
        <v>0</v>
      </c>
      <c r="AD523" s="461" t="str">
        <f t="shared" si="742"/>
        <v/>
      </c>
      <c r="AE523" s="238"/>
      <c r="AF523" s="239"/>
      <c r="AG523" s="211">
        <f t="shared" si="812"/>
        <v>0</v>
      </c>
      <c r="AH523" s="461" t="str">
        <f t="shared" si="743"/>
        <v/>
      </c>
      <c r="AI523" s="238"/>
      <c r="AJ523" s="239"/>
      <c r="AK523" s="211">
        <f t="shared" si="833"/>
        <v>0</v>
      </c>
      <c r="AL523" s="461" t="str">
        <f t="shared" si="744"/>
        <v/>
      </c>
      <c r="AM523" s="238"/>
      <c r="AN523" s="239"/>
      <c r="AO523" s="211">
        <f t="shared" si="834"/>
        <v>0</v>
      </c>
      <c r="AP523" s="461" t="str">
        <f t="shared" si="745"/>
        <v/>
      </c>
      <c r="AQ523" s="238"/>
      <c r="AR523" s="239"/>
      <c r="AS523" s="211">
        <f t="shared" si="835"/>
        <v>0</v>
      </c>
      <c r="AT523" s="240">
        <f t="shared" si="813"/>
        <v>0</v>
      </c>
      <c r="AU523" s="241">
        <f t="shared" si="814"/>
        <v>0</v>
      </c>
      <c r="AV523" s="211">
        <f t="shared" si="836"/>
        <v>0</v>
      </c>
      <c r="AW523" s="461" t="str">
        <f t="shared" si="746"/>
        <v/>
      </c>
      <c r="AY523" s="238"/>
      <c r="AZ523" s="239"/>
      <c r="BA523" s="211">
        <f t="shared" si="826"/>
        <v>0</v>
      </c>
    </row>
    <row r="524" spans="1:53" ht="13" outlineLevel="2" x14ac:dyDescent="0.3">
      <c r="A524" s="209" t="s">
        <v>289</v>
      </c>
      <c r="B524" s="207">
        <v>6</v>
      </c>
      <c r="C524" s="207"/>
      <c r="D524" s="208"/>
      <c r="E524" s="210"/>
      <c r="F524" s="235" t="s">
        <v>445</v>
      </c>
      <c r="G524" s="235"/>
      <c r="H524" s="528"/>
      <c r="I524" s="237"/>
      <c r="J524" s="238"/>
      <c r="K524" s="239"/>
      <c r="L524" s="211">
        <f t="shared" si="816"/>
        <v>0</v>
      </c>
      <c r="M524" s="238"/>
      <c r="N524" s="239"/>
      <c r="O524" s="422">
        <f t="shared" si="817"/>
        <v>0</v>
      </c>
      <c r="P524" s="238"/>
      <c r="Q524" s="239"/>
      <c r="R524" s="422">
        <f t="shared" si="818"/>
        <v>0</v>
      </c>
      <c r="S524" s="238"/>
      <c r="T524" s="239"/>
      <c r="U524" s="422">
        <f t="shared" si="819"/>
        <v>0</v>
      </c>
      <c r="V524" s="238"/>
      <c r="W524" s="239"/>
      <c r="X524" s="422">
        <f t="shared" si="820"/>
        <v>0</v>
      </c>
      <c r="Y524" s="211">
        <f t="shared" si="821"/>
        <v>0</v>
      </c>
      <c r="Z524" s="461" t="str">
        <f t="shared" si="741"/>
        <v/>
      </c>
      <c r="AA524" s="238"/>
      <c r="AB524" s="239"/>
      <c r="AC524" s="211">
        <f t="shared" si="832"/>
        <v>0</v>
      </c>
      <c r="AD524" s="461" t="str">
        <f t="shared" si="742"/>
        <v/>
      </c>
      <c r="AE524" s="238"/>
      <c r="AF524" s="239"/>
      <c r="AG524" s="211">
        <f t="shared" si="812"/>
        <v>0</v>
      </c>
      <c r="AH524" s="461" t="str">
        <f t="shared" si="743"/>
        <v/>
      </c>
      <c r="AI524" s="238"/>
      <c r="AJ524" s="239"/>
      <c r="AK524" s="211">
        <f t="shared" si="833"/>
        <v>0</v>
      </c>
      <c r="AL524" s="461" t="str">
        <f t="shared" si="744"/>
        <v/>
      </c>
      <c r="AM524" s="238"/>
      <c r="AN524" s="239"/>
      <c r="AO524" s="211">
        <f t="shared" si="834"/>
        <v>0</v>
      </c>
      <c r="AP524" s="461" t="str">
        <f t="shared" si="745"/>
        <v/>
      </c>
      <c r="AQ524" s="238"/>
      <c r="AR524" s="239"/>
      <c r="AS524" s="211">
        <f t="shared" si="835"/>
        <v>0</v>
      </c>
      <c r="AT524" s="240">
        <f t="shared" si="813"/>
        <v>0</v>
      </c>
      <c r="AU524" s="241">
        <f t="shared" si="814"/>
        <v>0</v>
      </c>
      <c r="AV524" s="211">
        <f t="shared" si="836"/>
        <v>0</v>
      </c>
      <c r="AW524" s="461" t="str">
        <f t="shared" si="746"/>
        <v/>
      </c>
      <c r="AY524" s="238"/>
      <c r="AZ524" s="239"/>
      <c r="BA524" s="211">
        <f t="shared" si="826"/>
        <v>0</v>
      </c>
    </row>
    <row r="525" spans="1:53" ht="13" outlineLevel="2" x14ac:dyDescent="0.3">
      <c r="A525" s="209" t="s">
        <v>289</v>
      </c>
      <c r="B525" s="207">
        <v>6</v>
      </c>
      <c r="C525" s="207"/>
      <c r="D525" s="208"/>
      <c r="E525" s="210"/>
      <c r="F525" s="235" t="s">
        <v>445</v>
      </c>
      <c r="G525" s="235"/>
      <c r="H525" s="528"/>
      <c r="I525" s="237"/>
      <c r="J525" s="238"/>
      <c r="K525" s="239"/>
      <c r="L525" s="211">
        <f t="shared" si="816"/>
        <v>0</v>
      </c>
      <c r="M525" s="238"/>
      <c r="N525" s="239"/>
      <c r="O525" s="422">
        <f t="shared" si="817"/>
        <v>0</v>
      </c>
      <c r="P525" s="238"/>
      <c r="Q525" s="239"/>
      <c r="R525" s="422">
        <f t="shared" si="818"/>
        <v>0</v>
      </c>
      <c r="S525" s="238"/>
      <c r="T525" s="239"/>
      <c r="U525" s="422">
        <f t="shared" si="819"/>
        <v>0</v>
      </c>
      <c r="V525" s="238"/>
      <c r="W525" s="239"/>
      <c r="X525" s="422">
        <f t="shared" si="820"/>
        <v>0</v>
      </c>
      <c r="Y525" s="211">
        <f t="shared" si="821"/>
        <v>0</v>
      </c>
      <c r="Z525" s="461" t="str">
        <f t="shared" si="741"/>
        <v/>
      </c>
      <c r="AA525" s="238"/>
      <c r="AB525" s="239"/>
      <c r="AC525" s="211">
        <f t="shared" si="832"/>
        <v>0</v>
      </c>
      <c r="AD525" s="461" t="str">
        <f t="shared" si="742"/>
        <v/>
      </c>
      <c r="AE525" s="238"/>
      <c r="AF525" s="239"/>
      <c r="AG525" s="211">
        <f t="shared" si="812"/>
        <v>0</v>
      </c>
      <c r="AH525" s="461" t="str">
        <f t="shared" si="743"/>
        <v/>
      </c>
      <c r="AI525" s="238"/>
      <c r="AJ525" s="239"/>
      <c r="AK525" s="211">
        <f t="shared" si="833"/>
        <v>0</v>
      </c>
      <c r="AL525" s="461" t="str">
        <f t="shared" si="744"/>
        <v/>
      </c>
      <c r="AM525" s="238"/>
      <c r="AN525" s="239"/>
      <c r="AO525" s="211">
        <f t="shared" si="834"/>
        <v>0</v>
      </c>
      <c r="AP525" s="461" t="str">
        <f t="shared" si="745"/>
        <v/>
      </c>
      <c r="AQ525" s="238"/>
      <c r="AR525" s="239"/>
      <c r="AS525" s="211">
        <f t="shared" si="835"/>
        <v>0</v>
      </c>
      <c r="AT525" s="240">
        <f t="shared" si="813"/>
        <v>0</v>
      </c>
      <c r="AU525" s="241">
        <f t="shared" si="814"/>
        <v>0</v>
      </c>
      <c r="AV525" s="211">
        <f t="shared" si="836"/>
        <v>0</v>
      </c>
      <c r="AW525" s="461" t="str">
        <f t="shared" si="746"/>
        <v/>
      </c>
      <c r="AY525" s="238"/>
      <c r="AZ525" s="239"/>
      <c r="BA525" s="211">
        <f t="shared" si="826"/>
        <v>0</v>
      </c>
    </row>
    <row r="526" spans="1:53" ht="13" outlineLevel="2" x14ac:dyDescent="0.3">
      <c r="A526" s="209" t="s">
        <v>289</v>
      </c>
      <c r="B526" s="207">
        <v>6</v>
      </c>
      <c r="C526" s="207"/>
      <c r="D526" s="208"/>
      <c r="E526" s="210"/>
      <c r="F526" s="235" t="s">
        <v>445</v>
      </c>
      <c r="G526" s="235"/>
      <c r="H526" s="528"/>
      <c r="I526" s="237"/>
      <c r="J526" s="238"/>
      <c r="K526" s="239"/>
      <c r="L526" s="211">
        <f t="shared" si="816"/>
        <v>0</v>
      </c>
      <c r="M526" s="238"/>
      <c r="N526" s="239"/>
      <c r="O526" s="422">
        <f t="shared" si="817"/>
        <v>0</v>
      </c>
      <c r="P526" s="238"/>
      <c r="Q526" s="239"/>
      <c r="R526" s="422">
        <f t="shared" si="818"/>
        <v>0</v>
      </c>
      <c r="S526" s="238"/>
      <c r="T526" s="239"/>
      <c r="U526" s="422">
        <f t="shared" si="819"/>
        <v>0</v>
      </c>
      <c r="V526" s="238"/>
      <c r="W526" s="239"/>
      <c r="X526" s="422">
        <f t="shared" si="820"/>
        <v>0</v>
      </c>
      <c r="Y526" s="211">
        <f t="shared" si="821"/>
        <v>0</v>
      </c>
      <c r="Z526" s="461" t="str">
        <f t="shared" si="741"/>
        <v/>
      </c>
      <c r="AA526" s="238"/>
      <c r="AB526" s="239"/>
      <c r="AC526" s="211">
        <f t="shared" si="832"/>
        <v>0</v>
      </c>
      <c r="AD526" s="461" t="str">
        <f t="shared" si="742"/>
        <v/>
      </c>
      <c r="AE526" s="238"/>
      <c r="AF526" s="239"/>
      <c r="AG526" s="211">
        <f t="shared" si="812"/>
        <v>0</v>
      </c>
      <c r="AH526" s="461" t="str">
        <f t="shared" si="743"/>
        <v/>
      </c>
      <c r="AI526" s="238"/>
      <c r="AJ526" s="239"/>
      <c r="AK526" s="211">
        <f t="shared" si="833"/>
        <v>0</v>
      </c>
      <c r="AL526" s="461" t="str">
        <f t="shared" si="744"/>
        <v/>
      </c>
      <c r="AM526" s="238"/>
      <c r="AN526" s="239"/>
      <c r="AO526" s="211">
        <f t="shared" si="834"/>
        <v>0</v>
      </c>
      <c r="AP526" s="461" t="str">
        <f t="shared" si="745"/>
        <v/>
      </c>
      <c r="AQ526" s="238"/>
      <c r="AR526" s="239"/>
      <c r="AS526" s="211">
        <f t="shared" si="835"/>
        <v>0</v>
      </c>
      <c r="AT526" s="240">
        <f t="shared" si="813"/>
        <v>0</v>
      </c>
      <c r="AU526" s="241">
        <f t="shared" si="814"/>
        <v>0</v>
      </c>
      <c r="AV526" s="211">
        <f t="shared" si="836"/>
        <v>0</v>
      </c>
      <c r="AW526" s="461" t="str">
        <f t="shared" si="746"/>
        <v/>
      </c>
      <c r="AY526" s="238"/>
      <c r="AZ526" s="239"/>
      <c r="BA526" s="211">
        <f t="shared" si="826"/>
        <v>0</v>
      </c>
    </row>
    <row r="527" spans="1:53" ht="13" outlineLevel="2" x14ac:dyDescent="0.3">
      <c r="A527" s="209" t="s">
        <v>289</v>
      </c>
      <c r="B527" s="207">
        <v>6</v>
      </c>
      <c r="C527" s="207"/>
      <c r="D527" s="208"/>
      <c r="E527" s="210"/>
      <c r="F527" s="235" t="s">
        <v>445</v>
      </c>
      <c r="G527" s="235"/>
      <c r="H527" s="528"/>
      <c r="I527" s="237"/>
      <c r="J527" s="238"/>
      <c r="K527" s="239"/>
      <c r="L527" s="211">
        <f t="shared" si="816"/>
        <v>0</v>
      </c>
      <c r="M527" s="238"/>
      <c r="N527" s="239"/>
      <c r="O527" s="422">
        <f t="shared" si="817"/>
        <v>0</v>
      </c>
      <c r="P527" s="238"/>
      <c r="Q527" s="239"/>
      <c r="R527" s="422">
        <f t="shared" si="818"/>
        <v>0</v>
      </c>
      <c r="S527" s="238"/>
      <c r="T527" s="239"/>
      <c r="U527" s="422">
        <f t="shared" si="819"/>
        <v>0</v>
      </c>
      <c r="V527" s="238"/>
      <c r="W527" s="239"/>
      <c r="X527" s="422">
        <f t="shared" si="820"/>
        <v>0</v>
      </c>
      <c r="Y527" s="211">
        <f t="shared" si="821"/>
        <v>0</v>
      </c>
      <c r="Z527" s="461" t="str">
        <f t="shared" si="741"/>
        <v/>
      </c>
      <c r="AA527" s="238"/>
      <c r="AB527" s="239"/>
      <c r="AC527" s="211">
        <f t="shared" si="832"/>
        <v>0</v>
      </c>
      <c r="AD527" s="461" t="str">
        <f t="shared" si="742"/>
        <v/>
      </c>
      <c r="AE527" s="238"/>
      <c r="AF527" s="239"/>
      <c r="AG527" s="211">
        <f t="shared" si="812"/>
        <v>0</v>
      </c>
      <c r="AH527" s="461" t="str">
        <f t="shared" si="743"/>
        <v/>
      </c>
      <c r="AI527" s="238"/>
      <c r="AJ527" s="239"/>
      <c r="AK527" s="211">
        <f t="shared" si="833"/>
        <v>0</v>
      </c>
      <c r="AL527" s="461" t="str">
        <f t="shared" si="744"/>
        <v/>
      </c>
      <c r="AM527" s="238"/>
      <c r="AN527" s="239"/>
      <c r="AO527" s="211">
        <f t="shared" si="834"/>
        <v>0</v>
      </c>
      <c r="AP527" s="461" t="str">
        <f t="shared" si="745"/>
        <v/>
      </c>
      <c r="AQ527" s="238"/>
      <c r="AR527" s="239"/>
      <c r="AS527" s="211">
        <f t="shared" si="835"/>
        <v>0</v>
      </c>
      <c r="AT527" s="240">
        <f t="shared" si="813"/>
        <v>0</v>
      </c>
      <c r="AU527" s="241">
        <f t="shared" si="814"/>
        <v>0</v>
      </c>
      <c r="AV527" s="211">
        <f t="shared" si="836"/>
        <v>0</v>
      </c>
      <c r="AW527" s="461" t="str">
        <f t="shared" si="746"/>
        <v/>
      </c>
      <c r="AY527" s="238"/>
      <c r="AZ527" s="239"/>
      <c r="BA527" s="211">
        <f t="shared" si="826"/>
        <v>0</v>
      </c>
    </row>
    <row r="528" spans="1:53" ht="13" outlineLevel="1" x14ac:dyDescent="0.3">
      <c r="A528" s="212"/>
      <c r="B528" s="213">
        <v>6</v>
      </c>
      <c r="C528" s="213"/>
      <c r="D528" s="214"/>
      <c r="E528" s="215" t="s">
        <v>446</v>
      </c>
      <c r="F528" s="216" t="str">
        <f>F511</f>
        <v>Activity 6.2 Add activity</v>
      </c>
      <c r="G528" s="222"/>
      <c r="H528" s="222"/>
      <c r="I528" s="217"/>
      <c r="J528" s="218">
        <f t="shared" ref="J528:Y528" si="837">SUM(J512:J527)</f>
        <v>0</v>
      </c>
      <c r="K528" s="218">
        <f t="shared" si="837"/>
        <v>0</v>
      </c>
      <c r="L528" s="218">
        <f t="shared" si="837"/>
        <v>0</v>
      </c>
      <c r="M528" s="218">
        <f t="shared" si="837"/>
        <v>0</v>
      </c>
      <c r="N528" s="218">
        <f t="shared" si="837"/>
        <v>0</v>
      </c>
      <c r="O528" s="218">
        <f t="shared" si="837"/>
        <v>0</v>
      </c>
      <c r="P528" s="218">
        <f t="shared" si="837"/>
        <v>0</v>
      </c>
      <c r="Q528" s="218">
        <f t="shared" si="837"/>
        <v>0</v>
      </c>
      <c r="R528" s="218">
        <f t="shared" si="837"/>
        <v>0</v>
      </c>
      <c r="S528" s="218">
        <f t="shared" si="837"/>
        <v>0</v>
      </c>
      <c r="T528" s="218">
        <f t="shared" si="837"/>
        <v>0</v>
      </c>
      <c r="U528" s="218">
        <f t="shared" si="837"/>
        <v>0</v>
      </c>
      <c r="V528" s="218">
        <f t="shared" si="837"/>
        <v>0</v>
      </c>
      <c r="W528" s="218">
        <f t="shared" si="837"/>
        <v>0</v>
      </c>
      <c r="X528" s="218">
        <f t="shared" si="837"/>
        <v>0</v>
      </c>
      <c r="Y528" s="218">
        <f t="shared" si="837"/>
        <v>0</v>
      </c>
      <c r="Z528" s="461" t="str">
        <f t="shared" si="741"/>
        <v/>
      </c>
      <c r="AA528" s="220">
        <f t="shared" ref="AA528:AV528" si="838">SUM(AA512:AA527)</f>
        <v>0</v>
      </c>
      <c r="AB528" s="221">
        <f t="shared" si="838"/>
        <v>0</v>
      </c>
      <c r="AC528" s="219">
        <f t="shared" si="838"/>
        <v>0</v>
      </c>
      <c r="AD528" s="461" t="str">
        <f t="shared" si="742"/>
        <v/>
      </c>
      <c r="AE528" s="220">
        <f t="shared" si="838"/>
        <v>0</v>
      </c>
      <c r="AF528" s="221">
        <f t="shared" si="838"/>
        <v>0</v>
      </c>
      <c r="AG528" s="219">
        <f t="shared" si="838"/>
        <v>0</v>
      </c>
      <c r="AH528" s="461" t="str">
        <f t="shared" si="743"/>
        <v/>
      </c>
      <c r="AI528" s="220">
        <f t="shared" si="838"/>
        <v>0</v>
      </c>
      <c r="AJ528" s="221">
        <f t="shared" si="838"/>
        <v>0</v>
      </c>
      <c r="AK528" s="219">
        <f t="shared" si="838"/>
        <v>0</v>
      </c>
      <c r="AL528" s="461" t="str">
        <f t="shared" si="744"/>
        <v/>
      </c>
      <c r="AM528" s="220">
        <f t="shared" si="838"/>
        <v>0</v>
      </c>
      <c r="AN528" s="221">
        <f t="shared" si="838"/>
        <v>0</v>
      </c>
      <c r="AO528" s="219">
        <f t="shared" si="838"/>
        <v>0</v>
      </c>
      <c r="AP528" s="461" t="str">
        <f t="shared" si="745"/>
        <v/>
      </c>
      <c r="AQ528" s="220">
        <f t="shared" si="838"/>
        <v>0</v>
      </c>
      <c r="AR528" s="221">
        <f t="shared" si="838"/>
        <v>0</v>
      </c>
      <c r="AS528" s="219">
        <f t="shared" si="838"/>
        <v>0</v>
      </c>
      <c r="AT528" s="220">
        <f t="shared" si="838"/>
        <v>0</v>
      </c>
      <c r="AU528" s="221">
        <f t="shared" si="838"/>
        <v>0</v>
      </c>
      <c r="AV528" s="219">
        <f t="shared" si="838"/>
        <v>0</v>
      </c>
      <c r="AW528" s="461" t="str">
        <f t="shared" si="746"/>
        <v/>
      </c>
      <c r="AY528" s="220">
        <f t="shared" ref="AY528:BA528" si="839">SUM(AY512:AY527)</f>
        <v>0</v>
      </c>
      <c r="AZ528" s="221">
        <f t="shared" si="839"/>
        <v>0</v>
      </c>
      <c r="BA528" s="219">
        <f t="shared" si="839"/>
        <v>0</v>
      </c>
    </row>
    <row r="529" spans="1:53" ht="26.25" customHeight="1" outlineLevel="1" x14ac:dyDescent="0.3">
      <c r="A529" s="328"/>
      <c r="B529" s="263">
        <v>6</v>
      </c>
      <c r="C529" s="263"/>
      <c r="D529" s="264"/>
      <c r="E529" s="265" t="s">
        <v>436</v>
      </c>
      <c r="F529" s="266" t="s">
        <v>489</v>
      </c>
      <c r="G529" s="267"/>
      <c r="H529" s="526"/>
      <c r="I529" s="268"/>
      <c r="J529" s="269"/>
      <c r="K529" s="270"/>
      <c r="L529" s="271"/>
      <c r="M529" s="271"/>
      <c r="N529" s="271"/>
      <c r="O529" s="271"/>
      <c r="P529" s="271"/>
      <c r="Q529" s="271"/>
      <c r="R529" s="271"/>
      <c r="S529" s="271"/>
      <c r="T529" s="271"/>
      <c r="U529" s="271"/>
      <c r="V529" s="271"/>
      <c r="W529" s="271"/>
      <c r="X529" s="271"/>
      <c r="Y529" s="271"/>
      <c r="Z529" s="461" t="str">
        <f t="shared" ref="Z529:Z592" si="840">IFERROR(Y529/$Y$696,"")</f>
        <v/>
      </c>
      <c r="AA529" s="268"/>
      <c r="AB529" s="268"/>
      <c r="AC529" s="268"/>
      <c r="AD529" s="461" t="str">
        <f t="shared" ref="AD529:AD592" si="841">IFERROR(AC529/$AC$696,"")</f>
        <v/>
      </c>
      <c r="AE529" s="268"/>
      <c r="AF529" s="268"/>
      <c r="AG529" s="268"/>
      <c r="AH529" s="461" t="str">
        <f t="shared" ref="AH529:AH592" si="842">IFERROR(AG529/$AG$696,"")</f>
        <v/>
      </c>
      <c r="AI529" s="268"/>
      <c r="AJ529" s="268"/>
      <c r="AK529" s="268"/>
      <c r="AL529" s="461" t="str">
        <f t="shared" ref="AL529:AL592" si="843">IFERROR(AK529/$AK$696,"")</f>
        <v/>
      </c>
      <c r="AM529" s="268"/>
      <c r="AN529" s="268"/>
      <c r="AO529" s="268"/>
      <c r="AP529" s="461" t="str">
        <f t="shared" ref="AP529:AP592" si="844">IFERROR((AO529+AG529)/($AO$696+$AG$696),"")</f>
        <v/>
      </c>
      <c r="AQ529" s="268"/>
      <c r="AR529" s="268"/>
      <c r="AS529" s="268"/>
      <c r="AT529" s="268"/>
      <c r="AU529" s="268"/>
      <c r="AV529" s="268"/>
      <c r="AW529" s="461" t="str">
        <f t="shared" ref="AW529:AW592" si="845">IFERROR(AV529/$AV$696,"")</f>
        <v/>
      </c>
      <c r="AY529" s="268"/>
      <c r="AZ529" s="268"/>
      <c r="BA529" s="268"/>
    </row>
    <row r="530" spans="1:53" ht="13" outlineLevel="2" x14ac:dyDescent="0.3">
      <c r="A530" s="209" t="s">
        <v>289</v>
      </c>
      <c r="B530" s="207">
        <v>6</v>
      </c>
      <c r="C530" s="207"/>
      <c r="D530" s="208"/>
      <c r="E530" s="210"/>
      <c r="F530" s="766" t="s">
        <v>438</v>
      </c>
      <c r="G530" s="236"/>
      <c r="H530" s="527"/>
      <c r="I530" s="237"/>
      <c r="J530" s="238"/>
      <c r="K530" s="239"/>
      <c r="L530" s="211">
        <f>J530*K530</f>
        <v>0</v>
      </c>
      <c r="M530" s="238"/>
      <c r="N530" s="239"/>
      <c r="O530" s="422">
        <f>M530*N530</f>
        <v>0</v>
      </c>
      <c r="P530" s="238"/>
      <c r="Q530" s="239"/>
      <c r="R530" s="422">
        <f>P530*Q530</f>
        <v>0</v>
      </c>
      <c r="S530" s="238"/>
      <c r="T530" s="239"/>
      <c r="U530" s="422">
        <f>S530*T530</f>
        <v>0</v>
      </c>
      <c r="V530" s="238"/>
      <c r="W530" s="239"/>
      <c r="X530" s="422">
        <f>V530*W530</f>
        <v>0</v>
      </c>
      <c r="Y530" s="211">
        <f>L530+O530+R530+U530+X530</f>
        <v>0</v>
      </c>
      <c r="Z530" s="461" t="str">
        <f t="shared" si="840"/>
        <v/>
      </c>
      <c r="AA530" s="238"/>
      <c r="AB530" s="239"/>
      <c r="AC530" s="211">
        <f>AA530*AB530</f>
        <v>0</v>
      </c>
      <c r="AD530" s="461" t="str">
        <f t="shared" si="841"/>
        <v/>
      </c>
      <c r="AE530" s="238"/>
      <c r="AF530" s="239"/>
      <c r="AG530" s="211">
        <f t="shared" ref="AG530:AG545" si="846">AE530*AF530</f>
        <v>0</v>
      </c>
      <c r="AH530" s="461" t="str">
        <f t="shared" si="842"/>
        <v/>
      </c>
      <c r="AI530" s="238"/>
      <c r="AJ530" s="239"/>
      <c r="AK530" s="211">
        <f>AI530*AJ530</f>
        <v>0</v>
      </c>
      <c r="AL530" s="461" t="str">
        <f t="shared" si="843"/>
        <v/>
      </c>
      <c r="AM530" s="238"/>
      <c r="AN530" s="239"/>
      <c r="AO530" s="211">
        <f>AM530*AN530</f>
        <v>0</v>
      </c>
      <c r="AP530" s="461" t="str">
        <f t="shared" si="844"/>
        <v/>
      </c>
      <c r="AQ530" s="238"/>
      <c r="AR530" s="239"/>
      <c r="AS530" s="211">
        <f>AQ530*AR530</f>
        <v>0</v>
      </c>
      <c r="AT530" s="240">
        <f t="shared" ref="AT530:AT545" si="847">AE530+AM530+AQ530</f>
        <v>0</v>
      </c>
      <c r="AU530" s="241">
        <f t="shared" ref="AU530:AU545" si="848">AF530+AN530+AR530</f>
        <v>0</v>
      </c>
      <c r="AV530" s="211">
        <f t="shared" ref="AV530:AV531" si="849">AG530+AO530+AS530</f>
        <v>0</v>
      </c>
      <c r="AW530" s="461" t="str">
        <f t="shared" si="845"/>
        <v/>
      </c>
      <c r="AY530" s="238"/>
      <c r="AZ530" s="239"/>
      <c r="BA530" s="211">
        <f>AY530*AZ530</f>
        <v>0</v>
      </c>
    </row>
    <row r="531" spans="1:53" ht="13" outlineLevel="2" x14ac:dyDescent="0.3">
      <c r="A531" s="209" t="s">
        <v>284</v>
      </c>
      <c r="B531" s="207">
        <v>6</v>
      </c>
      <c r="C531" s="207"/>
      <c r="D531" s="208"/>
      <c r="E531" s="210"/>
      <c r="F531" s="766" t="s">
        <v>439</v>
      </c>
      <c r="G531" s="235"/>
      <c r="H531" s="528"/>
      <c r="I531" s="237"/>
      <c r="J531" s="238"/>
      <c r="K531" s="239"/>
      <c r="L531" s="211">
        <f t="shared" ref="L531:L545" si="850">J531*K531</f>
        <v>0</v>
      </c>
      <c r="M531" s="238"/>
      <c r="N531" s="239"/>
      <c r="O531" s="422">
        <f t="shared" ref="O531:O545" si="851">M531*N531</f>
        <v>0</v>
      </c>
      <c r="P531" s="238"/>
      <c r="Q531" s="239"/>
      <c r="R531" s="422">
        <f t="shared" ref="R531:R545" si="852">P531*Q531</f>
        <v>0</v>
      </c>
      <c r="S531" s="238"/>
      <c r="T531" s="239"/>
      <c r="U531" s="422">
        <f t="shared" ref="U531:U545" si="853">S531*T531</f>
        <v>0</v>
      </c>
      <c r="V531" s="238"/>
      <c r="W531" s="239"/>
      <c r="X531" s="422">
        <f t="shared" ref="X531:X545" si="854">V531*W531</f>
        <v>0</v>
      </c>
      <c r="Y531" s="211">
        <f t="shared" ref="Y531:Y545" si="855">L531+O531+R531+U531+X531</f>
        <v>0</v>
      </c>
      <c r="Z531" s="461" t="str">
        <f t="shared" si="840"/>
        <v/>
      </c>
      <c r="AA531" s="238"/>
      <c r="AB531" s="239"/>
      <c r="AC531" s="211">
        <f t="shared" ref="AC531" si="856">AA531*AB531</f>
        <v>0</v>
      </c>
      <c r="AD531" s="461" t="str">
        <f t="shared" si="841"/>
        <v/>
      </c>
      <c r="AE531" s="238"/>
      <c r="AF531" s="239"/>
      <c r="AG531" s="211">
        <f t="shared" si="846"/>
        <v>0</v>
      </c>
      <c r="AH531" s="461" t="str">
        <f t="shared" si="842"/>
        <v/>
      </c>
      <c r="AI531" s="238"/>
      <c r="AJ531" s="239"/>
      <c r="AK531" s="211">
        <f t="shared" ref="AK531" si="857">AI531*AJ531</f>
        <v>0</v>
      </c>
      <c r="AL531" s="461" t="str">
        <f t="shared" si="843"/>
        <v/>
      </c>
      <c r="AM531" s="238"/>
      <c r="AN531" s="239"/>
      <c r="AO531" s="211">
        <f t="shared" ref="AO531" si="858">AM531*AN531</f>
        <v>0</v>
      </c>
      <c r="AP531" s="461" t="str">
        <f t="shared" si="844"/>
        <v/>
      </c>
      <c r="AQ531" s="238"/>
      <c r="AR531" s="239"/>
      <c r="AS531" s="211">
        <f t="shared" ref="AS531" si="859">AQ531*AR531</f>
        <v>0</v>
      </c>
      <c r="AT531" s="240">
        <f t="shared" si="847"/>
        <v>0</v>
      </c>
      <c r="AU531" s="241">
        <f t="shared" si="848"/>
        <v>0</v>
      </c>
      <c r="AV531" s="211">
        <f t="shared" si="849"/>
        <v>0</v>
      </c>
      <c r="AW531" s="461" t="str">
        <f t="shared" si="845"/>
        <v/>
      </c>
      <c r="AY531" s="238"/>
      <c r="AZ531" s="239"/>
      <c r="BA531" s="211">
        <f t="shared" ref="BA531" si="860">AY531*AZ531</f>
        <v>0</v>
      </c>
    </row>
    <row r="532" spans="1:53" ht="12.75" customHeight="1" outlineLevel="2" x14ac:dyDescent="0.3">
      <c r="A532" s="209" t="s">
        <v>284</v>
      </c>
      <c r="B532" s="207">
        <v>6</v>
      </c>
      <c r="C532" s="207"/>
      <c r="D532" s="208"/>
      <c r="E532" s="210"/>
      <c r="F532" s="766" t="s">
        <v>440</v>
      </c>
      <c r="G532" s="235"/>
      <c r="H532" s="528"/>
      <c r="I532" s="237"/>
      <c r="J532" s="238"/>
      <c r="K532" s="239"/>
      <c r="L532" s="211">
        <f t="shared" si="850"/>
        <v>0</v>
      </c>
      <c r="M532" s="238"/>
      <c r="N532" s="239"/>
      <c r="O532" s="422">
        <f t="shared" si="851"/>
        <v>0</v>
      </c>
      <c r="P532" s="238"/>
      <c r="Q532" s="239"/>
      <c r="R532" s="422">
        <f t="shared" si="852"/>
        <v>0</v>
      </c>
      <c r="S532" s="238"/>
      <c r="T532" s="239"/>
      <c r="U532" s="422">
        <f t="shared" si="853"/>
        <v>0</v>
      </c>
      <c r="V532" s="238"/>
      <c r="W532" s="239"/>
      <c r="X532" s="422">
        <f t="shared" si="854"/>
        <v>0</v>
      </c>
      <c r="Y532" s="211">
        <f t="shared" si="855"/>
        <v>0</v>
      </c>
      <c r="Z532" s="461" t="str">
        <f t="shared" si="840"/>
        <v/>
      </c>
      <c r="AA532" s="238"/>
      <c r="AB532" s="239"/>
      <c r="AC532" s="211">
        <f>AA532*AB532</f>
        <v>0</v>
      </c>
      <c r="AD532" s="461" t="str">
        <f t="shared" si="841"/>
        <v/>
      </c>
      <c r="AE532" s="238"/>
      <c r="AF532" s="239"/>
      <c r="AG532" s="211">
        <f t="shared" si="846"/>
        <v>0</v>
      </c>
      <c r="AH532" s="461" t="str">
        <f t="shared" si="842"/>
        <v/>
      </c>
      <c r="AI532" s="238"/>
      <c r="AJ532" s="239"/>
      <c r="AK532" s="211">
        <f>AI532*AJ532</f>
        <v>0</v>
      </c>
      <c r="AL532" s="461" t="str">
        <f t="shared" si="843"/>
        <v/>
      </c>
      <c r="AM532" s="238"/>
      <c r="AN532" s="239"/>
      <c r="AO532" s="211">
        <f>AM532*AN532</f>
        <v>0</v>
      </c>
      <c r="AP532" s="461" t="str">
        <f t="shared" si="844"/>
        <v/>
      </c>
      <c r="AQ532" s="238"/>
      <c r="AR532" s="239"/>
      <c r="AS532" s="211">
        <f>AQ532*AR532</f>
        <v>0</v>
      </c>
      <c r="AT532" s="240">
        <f t="shared" si="847"/>
        <v>0</v>
      </c>
      <c r="AU532" s="241">
        <f t="shared" si="848"/>
        <v>0</v>
      </c>
      <c r="AV532" s="211">
        <f t="shared" ref="AV532" si="861">AG532+AO532+AS532</f>
        <v>0</v>
      </c>
      <c r="AW532" s="461" t="str">
        <f t="shared" si="845"/>
        <v/>
      </c>
      <c r="AY532" s="238"/>
      <c r="AZ532" s="239"/>
      <c r="BA532" s="211">
        <f>AY532*AZ532</f>
        <v>0</v>
      </c>
    </row>
    <row r="533" spans="1:53" ht="13" outlineLevel="2" x14ac:dyDescent="0.3">
      <c r="A533" s="209" t="s">
        <v>284</v>
      </c>
      <c r="B533" s="207">
        <v>6</v>
      </c>
      <c r="C533" s="207"/>
      <c r="D533" s="208"/>
      <c r="E533" s="210"/>
      <c r="F533" s="766" t="s">
        <v>441</v>
      </c>
      <c r="G533" s="235"/>
      <c r="H533" s="528"/>
      <c r="I533" s="237"/>
      <c r="J533" s="238"/>
      <c r="K533" s="239"/>
      <c r="L533" s="211">
        <f t="shared" si="850"/>
        <v>0</v>
      </c>
      <c r="M533" s="238"/>
      <c r="N533" s="239"/>
      <c r="O533" s="422">
        <f t="shared" si="851"/>
        <v>0</v>
      </c>
      <c r="P533" s="238"/>
      <c r="Q533" s="239"/>
      <c r="R533" s="422">
        <f t="shared" si="852"/>
        <v>0</v>
      </c>
      <c r="S533" s="238"/>
      <c r="T533" s="239"/>
      <c r="U533" s="422">
        <f t="shared" si="853"/>
        <v>0</v>
      </c>
      <c r="V533" s="238"/>
      <c r="W533" s="239"/>
      <c r="X533" s="422">
        <f t="shared" si="854"/>
        <v>0</v>
      </c>
      <c r="Y533" s="211">
        <f t="shared" si="855"/>
        <v>0</v>
      </c>
      <c r="Z533" s="461" t="str">
        <f t="shared" si="840"/>
        <v/>
      </c>
      <c r="AA533" s="238"/>
      <c r="AB533" s="239"/>
      <c r="AC533" s="211">
        <f t="shared" ref="AC533:AC545" si="862">AA533*AB533</f>
        <v>0</v>
      </c>
      <c r="AD533" s="461" t="str">
        <f t="shared" si="841"/>
        <v/>
      </c>
      <c r="AE533" s="238"/>
      <c r="AF533" s="239"/>
      <c r="AG533" s="211">
        <f t="shared" si="846"/>
        <v>0</v>
      </c>
      <c r="AH533" s="461" t="str">
        <f t="shared" si="842"/>
        <v/>
      </c>
      <c r="AI533" s="238"/>
      <c r="AJ533" s="239"/>
      <c r="AK533" s="211">
        <f t="shared" ref="AK533:AK545" si="863">AI533*AJ533</f>
        <v>0</v>
      </c>
      <c r="AL533" s="461" t="str">
        <f t="shared" si="843"/>
        <v/>
      </c>
      <c r="AM533" s="238"/>
      <c r="AN533" s="239"/>
      <c r="AO533" s="211">
        <f t="shared" ref="AO533:AO545" si="864">AM533*AN533</f>
        <v>0</v>
      </c>
      <c r="AP533" s="461" t="str">
        <f t="shared" si="844"/>
        <v/>
      </c>
      <c r="AQ533" s="238"/>
      <c r="AR533" s="239"/>
      <c r="AS533" s="211">
        <f t="shared" ref="AS533:AS545" si="865">AQ533*AR533</f>
        <v>0</v>
      </c>
      <c r="AT533" s="240">
        <f t="shared" si="847"/>
        <v>0</v>
      </c>
      <c r="AU533" s="241">
        <f t="shared" si="848"/>
        <v>0</v>
      </c>
      <c r="AV533" s="211">
        <f t="shared" ref="AV533:AV545" si="866">AG533+AO533+AS533</f>
        <v>0</v>
      </c>
      <c r="AW533" s="461" t="str">
        <f t="shared" si="845"/>
        <v/>
      </c>
      <c r="AY533" s="238"/>
      <c r="AZ533" s="239"/>
      <c r="BA533" s="211">
        <f t="shared" ref="BA533:BA545" si="867">AY533*AZ533</f>
        <v>0</v>
      </c>
    </row>
    <row r="534" spans="1:53" ht="13" outlineLevel="2" x14ac:dyDescent="0.3">
      <c r="A534" s="209" t="s">
        <v>284</v>
      </c>
      <c r="B534" s="207">
        <v>6</v>
      </c>
      <c r="C534" s="207"/>
      <c r="D534" s="208"/>
      <c r="E534" s="210"/>
      <c r="F534" s="766" t="s">
        <v>442</v>
      </c>
      <c r="G534" s="235"/>
      <c r="H534" s="528"/>
      <c r="I534" s="237"/>
      <c r="J534" s="238"/>
      <c r="K534" s="239"/>
      <c r="L534" s="211">
        <f t="shared" si="850"/>
        <v>0</v>
      </c>
      <c r="M534" s="238"/>
      <c r="N534" s="239"/>
      <c r="O534" s="422">
        <f t="shared" si="851"/>
        <v>0</v>
      </c>
      <c r="P534" s="238"/>
      <c r="Q534" s="239"/>
      <c r="R534" s="422">
        <f t="shared" si="852"/>
        <v>0</v>
      </c>
      <c r="S534" s="238"/>
      <c r="T534" s="239"/>
      <c r="U534" s="422">
        <f t="shared" si="853"/>
        <v>0</v>
      </c>
      <c r="V534" s="238"/>
      <c r="W534" s="239"/>
      <c r="X534" s="422">
        <f t="shared" si="854"/>
        <v>0</v>
      </c>
      <c r="Y534" s="211">
        <f t="shared" si="855"/>
        <v>0</v>
      </c>
      <c r="Z534" s="461" t="str">
        <f t="shared" si="840"/>
        <v/>
      </c>
      <c r="AA534" s="238"/>
      <c r="AB534" s="239"/>
      <c r="AC534" s="211">
        <f t="shared" si="862"/>
        <v>0</v>
      </c>
      <c r="AD534" s="461" t="str">
        <f t="shared" si="841"/>
        <v/>
      </c>
      <c r="AE534" s="238"/>
      <c r="AF534" s="239"/>
      <c r="AG534" s="211">
        <f t="shared" si="846"/>
        <v>0</v>
      </c>
      <c r="AH534" s="461" t="str">
        <f t="shared" si="842"/>
        <v/>
      </c>
      <c r="AI534" s="238"/>
      <c r="AJ534" s="239"/>
      <c r="AK534" s="211">
        <f t="shared" si="863"/>
        <v>0</v>
      </c>
      <c r="AL534" s="461" t="str">
        <f t="shared" si="843"/>
        <v/>
      </c>
      <c r="AM534" s="238"/>
      <c r="AN534" s="239"/>
      <c r="AO534" s="211">
        <f t="shared" si="864"/>
        <v>0</v>
      </c>
      <c r="AP534" s="461" t="str">
        <f t="shared" si="844"/>
        <v/>
      </c>
      <c r="AQ534" s="238"/>
      <c r="AR534" s="239"/>
      <c r="AS534" s="211">
        <f t="shared" si="865"/>
        <v>0</v>
      </c>
      <c r="AT534" s="240">
        <f t="shared" si="847"/>
        <v>0</v>
      </c>
      <c r="AU534" s="241">
        <f t="shared" si="848"/>
        <v>0</v>
      </c>
      <c r="AV534" s="211">
        <f t="shared" si="866"/>
        <v>0</v>
      </c>
      <c r="AW534" s="461" t="str">
        <f t="shared" si="845"/>
        <v/>
      </c>
      <c r="AY534" s="238"/>
      <c r="AZ534" s="239"/>
      <c r="BA534" s="211">
        <f t="shared" si="867"/>
        <v>0</v>
      </c>
    </row>
    <row r="535" spans="1:53" ht="13" outlineLevel="2" x14ac:dyDescent="0.3">
      <c r="A535" s="209" t="s">
        <v>289</v>
      </c>
      <c r="B535" s="207">
        <v>6</v>
      </c>
      <c r="C535" s="207"/>
      <c r="D535" s="208"/>
      <c r="E535" s="210"/>
      <c r="F535" s="766" t="s">
        <v>384</v>
      </c>
      <c r="G535" s="235"/>
      <c r="H535" s="528"/>
      <c r="I535" s="237"/>
      <c r="J535" s="238"/>
      <c r="K535" s="239"/>
      <c r="L535" s="211">
        <f t="shared" si="850"/>
        <v>0</v>
      </c>
      <c r="M535" s="238"/>
      <c r="N535" s="239"/>
      <c r="O535" s="422">
        <f t="shared" si="851"/>
        <v>0</v>
      </c>
      <c r="P535" s="238"/>
      <c r="Q535" s="239"/>
      <c r="R535" s="422">
        <f t="shared" si="852"/>
        <v>0</v>
      </c>
      <c r="S535" s="238"/>
      <c r="T535" s="239"/>
      <c r="U535" s="422">
        <f t="shared" si="853"/>
        <v>0</v>
      </c>
      <c r="V535" s="238"/>
      <c r="W535" s="239"/>
      <c r="X535" s="422">
        <f t="shared" si="854"/>
        <v>0</v>
      </c>
      <c r="Y535" s="211">
        <f t="shared" si="855"/>
        <v>0</v>
      </c>
      <c r="Z535" s="461" t="str">
        <f t="shared" si="840"/>
        <v/>
      </c>
      <c r="AA535" s="238"/>
      <c r="AB535" s="239"/>
      <c r="AC535" s="211">
        <f t="shared" si="862"/>
        <v>0</v>
      </c>
      <c r="AD535" s="461" t="str">
        <f t="shared" si="841"/>
        <v/>
      </c>
      <c r="AE535" s="238"/>
      <c r="AF535" s="239"/>
      <c r="AG535" s="211">
        <f t="shared" si="846"/>
        <v>0</v>
      </c>
      <c r="AH535" s="461" t="str">
        <f t="shared" si="842"/>
        <v/>
      </c>
      <c r="AI535" s="238"/>
      <c r="AJ535" s="239"/>
      <c r="AK535" s="211">
        <f t="shared" si="863"/>
        <v>0</v>
      </c>
      <c r="AL535" s="461" t="str">
        <f t="shared" si="843"/>
        <v/>
      </c>
      <c r="AM535" s="238"/>
      <c r="AN535" s="239"/>
      <c r="AO535" s="211">
        <f t="shared" si="864"/>
        <v>0</v>
      </c>
      <c r="AP535" s="461" t="str">
        <f t="shared" si="844"/>
        <v/>
      </c>
      <c r="AQ535" s="238"/>
      <c r="AR535" s="239"/>
      <c r="AS535" s="211">
        <f t="shared" si="865"/>
        <v>0</v>
      </c>
      <c r="AT535" s="240">
        <f t="shared" si="847"/>
        <v>0</v>
      </c>
      <c r="AU535" s="241">
        <f t="shared" si="848"/>
        <v>0</v>
      </c>
      <c r="AV535" s="211">
        <f t="shared" si="866"/>
        <v>0</v>
      </c>
      <c r="AW535" s="461" t="str">
        <f t="shared" si="845"/>
        <v/>
      </c>
      <c r="AY535" s="238"/>
      <c r="AZ535" s="239"/>
      <c r="BA535" s="211">
        <f t="shared" si="867"/>
        <v>0</v>
      </c>
    </row>
    <row r="536" spans="1:53" ht="13" outlineLevel="2" x14ac:dyDescent="0.3">
      <c r="A536" s="209" t="s">
        <v>289</v>
      </c>
      <c r="B536" s="207">
        <v>6</v>
      </c>
      <c r="C536" s="207"/>
      <c r="D536" s="208"/>
      <c r="E536" s="210"/>
      <c r="F536" s="766" t="s">
        <v>443</v>
      </c>
      <c r="G536" s="235"/>
      <c r="H536" s="528"/>
      <c r="I536" s="327"/>
      <c r="J536" s="238"/>
      <c r="K536" s="239"/>
      <c r="L536" s="211">
        <f t="shared" si="850"/>
        <v>0</v>
      </c>
      <c r="M536" s="238"/>
      <c r="N536" s="239"/>
      <c r="O536" s="422">
        <f t="shared" si="851"/>
        <v>0</v>
      </c>
      <c r="P536" s="238"/>
      <c r="Q536" s="239"/>
      <c r="R536" s="422">
        <f t="shared" si="852"/>
        <v>0</v>
      </c>
      <c r="S536" s="238"/>
      <c r="T536" s="239"/>
      <c r="U536" s="422">
        <f t="shared" si="853"/>
        <v>0</v>
      </c>
      <c r="V536" s="238"/>
      <c r="W536" s="239"/>
      <c r="X536" s="422">
        <f t="shared" si="854"/>
        <v>0</v>
      </c>
      <c r="Y536" s="211">
        <f t="shared" si="855"/>
        <v>0</v>
      </c>
      <c r="Z536" s="461" t="str">
        <f t="shared" si="840"/>
        <v/>
      </c>
      <c r="AA536" s="238"/>
      <c r="AB536" s="239"/>
      <c r="AC536" s="211">
        <f t="shared" si="862"/>
        <v>0</v>
      </c>
      <c r="AD536" s="461" t="str">
        <f t="shared" si="841"/>
        <v/>
      </c>
      <c r="AE536" s="238"/>
      <c r="AF536" s="239"/>
      <c r="AG536" s="211">
        <f t="shared" si="846"/>
        <v>0</v>
      </c>
      <c r="AH536" s="461" t="str">
        <f t="shared" si="842"/>
        <v/>
      </c>
      <c r="AI536" s="238"/>
      <c r="AJ536" s="239"/>
      <c r="AK536" s="211">
        <f t="shared" si="863"/>
        <v>0</v>
      </c>
      <c r="AL536" s="461" t="str">
        <f t="shared" si="843"/>
        <v/>
      </c>
      <c r="AM536" s="238"/>
      <c r="AN536" s="239"/>
      <c r="AO536" s="211">
        <f t="shared" si="864"/>
        <v>0</v>
      </c>
      <c r="AP536" s="461" t="str">
        <f t="shared" si="844"/>
        <v/>
      </c>
      <c r="AQ536" s="238"/>
      <c r="AR536" s="239"/>
      <c r="AS536" s="211">
        <f t="shared" si="865"/>
        <v>0</v>
      </c>
      <c r="AT536" s="240">
        <f t="shared" si="847"/>
        <v>0</v>
      </c>
      <c r="AU536" s="241">
        <f t="shared" si="848"/>
        <v>0</v>
      </c>
      <c r="AV536" s="211">
        <f t="shared" si="866"/>
        <v>0</v>
      </c>
      <c r="AW536" s="461" t="str">
        <f t="shared" si="845"/>
        <v/>
      </c>
      <c r="AY536" s="238"/>
      <c r="AZ536" s="239"/>
      <c r="BA536" s="211">
        <f t="shared" si="867"/>
        <v>0</v>
      </c>
    </row>
    <row r="537" spans="1:53" ht="13" outlineLevel="2" x14ac:dyDescent="0.3">
      <c r="A537" s="209" t="s">
        <v>289</v>
      </c>
      <c r="B537" s="207">
        <v>6</v>
      </c>
      <c r="C537" s="207"/>
      <c r="D537" s="208"/>
      <c r="E537" s="210"/>
      <c r="F537" s="766" t="s">
        <v>444</v>
      </c>
      <c r="G537" s="235"/>
      <c r="H537" s="528"/>
      <c r="I537" s="237"/>
      <c r="J537" s="238"/>
      <c r="K537" s="239"/>
      <c r="L537" s="211">
        <f t="shared" si="850"/>
        <v>0</v>
      </c>
      <c r="M537" s="238"/>
      <c r="N537" s="239"/>
      <c r="O537" s="422">
        <f t="shared" si="851"/>
        <v>0</v>
      </c>
      <c r="P537" s="238"/>
      <c r="Q537" s="239"/>
      <c r="R537" s="422">
        <f t="shared" si="852"/>
        <v>0</v>
      </c>
      <c r="S537" s="238"/>
      <c r="T537" s="239"/>
      <c r="U537" s="422">
        <f t="shared" si="853"/>
        <v>0</v>
      </c>
      <c r="V537" s="238"/>
      <c r="W537" s="239"/>
      <c r="X537" s="422">
        <f t="shared" si="854"/>
        <v>0</v>
      </c>
      <c r="Y537" s="211">
        <f t="shared" si="855"/>
        <v>0</v>
      </c>
      <c r="Z537" s="461" t="str">
        <f t="shared" si="840"/>
        <v/>
      </c>
      <c r="AA537" s="238"/>
      <c r="AB537" s="239"/>
      <c r="AC537" s="211">
        <f t="shared" si="862"/>
        <v>0</v>
      </c>
      <c r="AD537" s="461" t="str">
        <f t="shared" si="841"/>
        <v/>
      </c>
      <c r="AE537" s="238"/>
      <c r="AF537" s="239"/>
      <c r="AG537" s="211">
        <f t="shared" si="846"/>
        <v>0</v>
      </c>
      <c r="AH537" s="461" t="str">
        <f t="shared" si="842"/>
        <v/>
      </c>
      <c r="AI537" s="238"/>
      <c r="AJ537" s="239"/>
      <c r="AK537" s="211">
        <f t="shared" si="863"/>
        <v>0</v>
      </c>
      <c r="AL537" s="461" t="str">
        <f t="shared" si="843"/>
        <v/>
      </c>
      <c r="AM537" s="238"/>
      <c r="AN537" s="239"/>
      <c r="AO537" s="211">
        <f t="shared" si="864"/>
        <v>0</v>
      </c>
      <c r="AP537" s="461" t="str">
        <f t="shared" si="844"/>
        <v/>
      </c>
      <c r="AQ537" s="238"/>
      <c r="AR537" s="239"/>
      <c r="AS537" s="211">
        <f t="shared" si="865"/>
        <v>0</v>
      </c>
      <c r="AT537" s="240">
        <f t="shared" si="847"/>
        <v>0</v>
      </c>
      <c r="AU537" s="241">
        <f t="shared" si="848"/>
        <v>0</v>
      </c>
      <c r="AV537" s="211">
        <f t="shared" si="866"/>
        <v>0</v>
      </c>
      <c r="AW537" s="461" t="str">
        <f t="shared" si="845"/>
        <v/>
      </c>
      <c r="AY537" s="238"/>
      <c r="AZ537" s="239"/>
      <c r="BA537" s="211">
        <f t="shared" si="867"/>
        <v>0</v>
      </c>
    </row>
    <row r="538" spans="1:53" ht="13" outlineLevel="2" x14ac:dyDescent="0.3">
      <c r="A538" s="209" t="s">
        <v>289</v>
      </c>
      <c r="B538" s="207">
        <v>6</v>
      </c>
      <c r="C538" s="207"/>
      <c r="D538" s="208"/>
      <c r="E538" s="210"/>
      <c r="F538" s="235" t="s">
        <v>445</v>
      </c>
      <c r="G538" s="235"/>
      <c r="H538" s="528"/>
      <c r="I538" s="237"/>
      <c r="J538" s="238"/>
      <c r="K538" s="239"/>
      <c r="L538" s="211">
        <f t="shared" si="850"/>
        <v>0</v>
      </c>
      <c r="M538" s="238"/>
      <c r="N538" s="239"/>
      <c r="O538" s="422">
        <f t="shared" si="851"/>
        <v>0</v>
      </c>
      <c r="P538" s="238"/>
      <c r="Q538" s="239"/>
      <c r="R538" s="422">
        <f t="shared" si="852"/>
        <v>0</v>
      </c>
      <c r="S538" s="238"/>
      <c r="T538" s="239"/>
      <c r="U538" s="422">
        <f t="shared" si="853"/>
        <v>0</v>
      </c>
      <c r="V538" s="238"/>
      <c r="W538" s="239"/>
      <c r="X538" s="422">
        <f t="shared" si="854"/>
        <v>0</v>
      </c>
      <c r="Y538" s="211">
        <f t="shared" si="855"/>
        <v>0</v>
      </c>
      <c r="Z538" s="461" t="str">
        <f t="shared" si="840"/>
        <v/>
      </c>
      <c r="AA538" s="238"/>
      <c r="AB538" s="239"/>
      <c r="AC538" s="211">
        <f t="shared" si="862"/>
        <v>0</v>
      </c>
      <c r="AD538" s="461" t="str">
        <f t="shared" si="841"/>
        <v/>
      </c>
      <c r="AE538" s="238"/>
      <c r="AF538" s="239"/>
      <c r="AG538" s="211">
        <f t="shared" si="846"/>
        <v>0</v>
      </c>
      <c r="AH538" s="461" t="str">
        <f t="shared" si="842"/>
        <v/>
      </c>
      <c r="AI538" s="238"/>
      <c r="AJ538" s="239"/>
      <c r="AK538" s="211">
        <f t="shared" si="863"/>
        <v>0</v>
      </c>
      <c r="AL538" s="461" t="str">
        <f t="shared" si="843"/>
        <v/>
      </c>
      <c r="AM538" s="238"/>
      <c r="AN538" s="239"/>
      <c r="AO538" s="211">
        <f t="shared" si="864"/>
        <v>0</v>
      </c>
      <c r="AP538" s="461" t="str">
        <f t="shared" si="844"/>
        <v/>
      </c>
      <c r="AQ538" s="238"/>
      <c r="AR538" s="239"/>
      <c r="AS538" s="211">
        <f t="shared" si="865"/>
        <v>0</v>
      </c>
      <c r="AT538" s="240">
        <f t="shared" si="847"/>
        <v>0</v>
      </c>
      <c r="AU538" s="241">
        <f t="shared" si="848"/>
        <v>0</v>
      </c>
      <c r="AV538" s="211">
        <f t="shared" si="866"/>
        <v>0</v>
      </c>
      <c r="AW538" s="461" t="str">
        <f t="shared" si="845"/>
        <v/>
      </c>
      <c r="AY538" s="238"/>
      <c r="AZ538" s="239"/>
      <c r="BA538" s="211">
        <f t="shared" si="867"/>
        <v>0</v>
      </c>
    </row>
    <row r="539" spans="1:53" ht="13" outlineLevel="2" x14ac:dyDescent="0.3">
      <c r="A539" s="209" t="s">
        <v>289</v>
      </c>
      <c r="B539" s="207">
        <v>6</v>
      </c>
      <c r="C539" s="207"/>
      <c r="D539" s="208"/>
      <c r="E539" s="210"/>
      <c r="F539" s="235" t="s">
        <v>445</v>
      </c>
      <c r="G539" s="235"/>
      <c r="H539" s="528"/>
      <c r="I539" s="237"/>
      <c r="J539" s="238"/>
      <c r="K539" s="239"/>
      <c r="L539" s="211">
        <f t="shared" si="850"/>
        <v>0</v>
      </c>
      <c r="M539" s="238"/>
      <c r="N539" s="239"/>
      <c r="O539" s="422">
        <f t="shared" si="851"/>
        <v>0</v>
      </c>
      <c r="P539" s="238"/>
      <c r="Q539" s="239"/>
      <c r="R539" s="422">
        <f t="shared" si="852"/>
        <v>0</v>
      </c>
      <c r="S539" s="238"/>
      <c r="T539" s="239"/>
      <c r="U539" s="422">
        <f t="shared" si="853"/>
        <v>0</v>
      </c>
      <c r="V539" s="238"/>
      <c r="W539" s="239"/>
      <c r="X539" s="422">
        <f t="shared" si="854"/>
        <v>0</v>
      </c>
      <c r="Y539" s="211">
        <f t="shared" si="855"/>
        <v>0</v>
      </c>
      <c r="Z539" s="461" t="str">
        <f t="shared" si="840"/>
        <v/>
      </c>
      <c r="AA539" s="238"/>
      <c r="AB539" s="239"/>
      <c r="AC539" s="211">
        <f t="shared" si="862"/>
        <v>0</v>
      </c>
      <c r="AD539" s="461" t="str">
        <f t="shared" si="841"/>
        <v/>
      </c>
      <c r="AE539" s="238"/>
      <c r="AF539" s="239"/>
      <c r="AG539" s="211">
        <f t="shared" si="846"/>
        <v>0</v>
      </c>
      <c r="AH539" s="461" t="str">
        <f t="shared" si="842"/>
        <v/>
      </c>
      <c r="AI539" s="238"/>
      <c r="AJ539" s="239"/>
      <c r="AK539" s="211">
        <f t="shared" si="863"/>
        <v>0</v>
      </c>
      <c r="AL539" s="461" t="str">
        <f t="shared" si="843"/>
        <v/>
      </c>
      <c r="AM539" s="238"/>
      <c r="AN539" s="239"/>
      <c r="AO539" s="211">
        <f t="shared" si="864"/>
        <v>0</v>
      </c>
      <c r="AP539" s="461" t="str">
        <f t="shared" si="844"/>
        <v/>
      </c>
      <c r="AQ539" s="238"/>
      <c r="AR539" s="239"/>
      <c r="AS539" s="211">
        <f t="shared" si="865"/>
        <v>0</v>
      </c>
      <c r="AT539" s="240">
        <f t="shared" si="847"/>
        <v>0</v>
      </c>
      <c r="AU539" s="241">
        <f t="shared" si="848"/>
        <v>0</v>
      </c>
      <c r="AV539" s="211">
        <f t="shared" si="866"/>
        <v>0</v>
      </c>
      <c r="AW539" s="461" t="str">
        <f t="shared" si="845"/>
        <v/>
      </c>
      <c r="AY539" s="238"/>
      <c r="AZ539" s="239"/>
      <c r="BA539" s="211">
        <f t="shared" si="867"/>
        <v>0</v>
      </c>
    </row>
    <row r="540" spans="1:53" ht="13" outlineLevel="2" x14ac:dyDescent="0.3">
      <c r="A540" s="209" t="s">
        <v>289</v>
      </c>
      <c r="B540" s="207">
        <v>6</v>
      </c>
      <c r="C540" s="207"/>
      <c r="D540" s="208"/>
      <c r="E540" s="210"/>
      <c r="F540" s="235" t="s">
        <v>445</v>
      </c>
      <c r="G540" s="235"/>
      <c r="H540" s="528"/>
      <c r="I540" s="237"/>
      <c r="J540" s="238"/>
      <c r="K540" s="239"/>
      <c r="L540" s="211">
        <f t="shared" si="850"/>
        <v>0</v>
      </c>
      <c r="M540" s="238"/>
      <c r="N540" s="239"/>
      <c r="O540" s="422">
        <f t="shared" si="851"/>
        <v>0</v>
      </c>
      <c r="P540" s="238"/>
      <c r="Q540" s="239"/>
      <c r="R540" s="422">
        <f t="shared" si="852"/>
        <v>0</v>
      </c>
      <c r="S540" s="238"/>
      <c r="T540" s="239"/>
      <c r="U540" s="422">
        <f t="shared" si="853"/>
        <v>0</v>
      </c>
      <c r="V540" s="238"/>
      <c r="W540" s="239"/>
      <c r="X540" s="422">
        <f t="shared" si="854"/>
        <v>0</v>
      </c>
      <c r="Y540" s="211">
        <f t="shared" si="855"/>
        <v>0</v>
      </c>
      <c r="Z540" s="461" t="str">
        <f t="shared" si="840"/>
        <v/>
      </c>
      <c r="AA540" s="238"/>
      <c r="AB540" s="239"/>
      <c r="AC540" s="211">
        <f t="shared" si="862"/>
        <v>0</v>
      </c>
      <c r="AD540" s="461" t="str">
        <f t="shared" si="841"/>
        <v/>
      </c>
      <c r="AE540" s="238"/>
      <c r="AF540" s="239"/>
      <c r="AG540" s="211">
        <f t="shared" si="846"/>
        <v>0</v>
      </c>
      <c r="AH540" s="461" t="str">
        <f t="shared" si="842"/>
        <v/>
      </c>
      <c r="AI540" s="238"/>
      <c r="AJ540" s="239"/>
      <c r="AK540" s="211">
        <f t="shared" si="863"/>
        <v>0</v>
      </c>
      <c r="AL540" s="461" t="str">
        <f t="shared" si="843"/>
        <v/>
      </c>
      <c r="AM540" s="238"/>
      <c r="AN540" s="239"/>
      <c r="AO540" s="211">
        <f t="shared" si="864"/>
        <v>0</v>
      </c>
      <c r="AP540" s="461" t="str">
        <f t="shared" si="844"/>
        <v/>
      </c>
      <c r="AQ540" s="238"/>
      <c r="AR540" s="239"/>
      <c r="AS540" s="211">
        <f t="shared" si="865"/>
        <v>0</v>
      </c>
      <c r="AT540" s="240">
        <f t="shared" si="847"/>
        <v>0</v>
      </c>
      <c r="AU540" s="241">
        <f t="shared" si="848"/>
        <v>0</v>
      </c>
      <c r="AV540" s="211">
        <f t="shared" si="866"/>
        <v>0</v>
      </c>
      <c r="AW540" s="461" t="str">
        <f t="shared" si="845"/>
        <v/>
      </c>
      <c r="AY540" s="238"/>
      <c r="AZ540" s="239"/>
      <c r="BA540" s="211">
        <f t="shared" si="867"/>
        <v>0</v>
      </c>
    </row>
    <row r="541" spans="1:53" ht="13" outlineLevel="2" x14ac:dyDescent="0.3">
      <c r="A541" s="209" t="s">
        <v>289</v>
      </c>
      <c r="B541" s="207">
        <v>6</v>
      </c>
      <c r="C541" s="207"/>
      <c r="D541" s="208"/>
      <c r="E541" s="210"/>
      <c r="F541" s="235" t="s">
        <v>445</v>
      </c>
      <c r="G541" s="235"/>
      <c r="H541" s="528"/>
      <c r="I541" s="237"/>
      <c r="J541" s="238"/>
      <c r="K541" s="239"/>
      <c r="L541" s="211">
        <f t="shared" si="850"/>
        <v>0</v>
      </c>
      <c r="M541" s="238"/>
      <c r="N541" s="239"/>
      <c r="O541" s="422">
        <f t="shared" si="851"/>
        <v>0</v>
      </c>
      <c r="P541" s="238"/>
      <c r="Q541" s="239"/>
      <c r="R541" s="422">
        <f t="shared" si="852"/>
        <v>0</v>
      </c>
      <c r="S541" s="238"/>
      <c r="T541" s="239"/>
      <c r="U541" s="422">
        <f t="shared" si="853"/>
        <v>0</v>
      </c>
      <c r="V541" s="238"/>
      <c r="W541" s="239"/>
      <c r="X541" s="422">
        <f t="shared" si="854"/>
        <v>0</v>
      </c>
      <c r="Y541" s="211">
        <f t="shared" si="855"/>
        <v>0</v>
      </c>
      <c r="Z541" s="461" t="str">
        <f t="shared" si="840"/>
        <v/>
      </c>
      <c r="AA541" s="238"/>
      <c r="AB541" s="239"/>
      <c r="AC541" s="211">
        <f t="shared" si="862"/>
        <v>0</v>
      </c>
      <c r="AD541" s="461" t="str">
        <f t="shared" si="841"/>
        <v/>
      </c>
      <c r="AE541" s="238"/>
      <c r="AF541" s="239"/>
      <c r="AG541" s="211">
        <f t="shared" si="846"/>
        <v>0</v>
      </c>
      <c r="AH541" s="461" t="str">
        <f t="shared" si="842"/>
        <v/>
      </c>
      <c r="AI541" s="238"/>
      <c r="AJ541" s="239"/>
      <c r="AK541" s="211">
        <f t="shared" si="863"/>
        <v>0</v>
      </c>
      <c r="AL541" s="461" t="str">
        <f t="shared" si="843"/>
        <v/>
      </c>
      <c r="AM541" s="238"/>
      <c r="AN541" s="239"/>
      <c r="AO541" s="211">
        <f t="shared" si="864"/>
        <v>0</v>
      </c>
      <c r="AP541" s="461" t="str">
        <f t="shared" si="844"/>
        <v/>
      </c>
      <c r="AQ541" s="238"/>
      <c r="AR541" s="239"/>
      <c r="AS541" s="211">
        <f t="shared" si="865"/>
        <v>0</v>
      </c>
      <c r="AT541" s="240">
        <f t="shared" si="847"/>
        <v>0</v>
      </c>
      <c r="AU541" s="241">
        <f t="shared" si="848"/>
        <v>0</v>
      </c>
      <c r="AV541" s="211">
        <f t="shared" si="866"/>
        <v>0</v>
      </c>
      <c r="AW541" s="461" t="str">
        <f t="shared" si="845"/>
        <v/>
      </c>
      <c r="AY541" s="238"/>
      <c r="AZ541" s="239"/>
      <c r="BA541" s="211">
        <f t="shared" si="867"/>
        <v>0</v>
      </c>
    </row>
    <row r="542" spans="1:53" ht="13" outlineLevel="2" x14ac:dyDescent="0.3">
      <c r="A542" s="209" t="s">
        <v>289</v>
      </c>
      <c r="B542" s="207">
        <v>6</v>
      </c>
      <c r="C542" s="207"/>
      <c r="D542" s="208"/>
      <c r="E542" s="210"/>
      <c r="F542" s="235" t="s">
        <v>445</v>
      </c>
      <c r="G542" s="235"/>
      <c r="H542" s="528"/>
      <c r="I542" s="237"/>
      <c r="J542" s="238"/>
      <c r="K542" s="239"/>
      <c r="L542" s="211">
        <f t="shared" si="850"/>
        <v>0</v>
      </c>
      <c r="M542" s="238"/>
      <c r="N542" s="239"/>
      <c r="O542" s="422">
        <f t="shared" si="851"/>
        <v>0</v>
      </c>
      <c r="P542" s="238"/>
      <c r="Q542" s="239"/>
      <c r="R542" s="422">
        <f t="shared" si="852"/>
        <v>0</v>
      </c>
      <c r="S542" s="238"/>
      <c r="T542" s="239"/>
      <c r="U542" s="422">
        <f t="shared" si="853"/>
        <v>0</v>
      </c>
      <c r="V542" s="238"/>
      <c r="W542" s="239"/>
      <c r="X542" s="422">
        <f t="shared" si="854"/>
        <v>0</v>
      </c>
      <c r="Y542" s="211">
        <f t="shared" si="855"/>
        <v>0</v>
      </c>
      <c r="Z542" s="461" t="str">
        <f t="shared" si="840"/>
        <v/>
      </c>
      <c r="AA542" s="238"/>
      <c r="AB542" s="239"/>
      <c r="AC542" s="211">
        <f t="shared" si="862"/>
        <v>0</v>
      </c>
      <c r="AD542" s="461" t="str">
        <f t="shared" si="841"/>
        <v/>
      </c>
      <c r="AE542" s="238"/>
      <c r="AF542" s="239"/>
      <c r="AG542" s="211">
        <f t="shared" si="846"/>
        <v>0</v>
      </c>
      <c r="AH542" s="461" t="str">
        <f t="shared" si="842"/>
        <v/>
      </c>
      <c r="AI542" s="238"/>
      <c r="AJ542" s="239"/>
      <c r="AK542" s="211">
        <f t="shared" si="863"/>
        <v>0</v>
      </c>
      <c r="AL542" s="461" t="str">
        <f t="shared" si="843"/>
        <v/>
      </c>
      <c r="AM542" s="238"/>
      <c r="AN542" s="239"/>
      <c r="AO542" s="211">
        <f t="shared" si="864"/>
        <v>0</v>
      </c>
      <c r="AP542" s="461" t="str">
        <f t="shared" si="844"/>
        <v/>
      </c>
      <c r="AQ542" s="238"/>
      <c r="AR542" s="239"/>
      <c r="AS542" s="211">
        <f t="shared" si="865"/>
        <v>0</v>
      </c>
      <c r="AT542" s="240">
        <f t="shared" si="847"/>
        <v>0</v>
      </c>
      <c r="AU542" s="241">
        <f t="shared" si="848"/>
        <v>0</v>
      </c>
      <c r="AV542" s="211">
        <f t="shared" si="866"/>
        <v>0</v>
      </c>
      <c r="AW542" s="461" t="str">
        <f t="shared" si="845"/>
        <v/>
      </c>
      <c r="AY542" s="238"/>
      <c r="AZ542" s="239"/>
      <c r="BA542" s="211">
        <f t="shared" si="867"/>
        <v>0</v>
      </c>
    </row>
    <row r="543" spans="1:53" ht="13" outlineLevel="2" x14ac:dyDescent="0.3">
      <c r="A543" s="209" t="s">
        <v>289</v>
      </c>
      <c r="B543" s="207">
        <v>6</v>
      </c>
      <c r="C543" s="207"/>
      <c r="D543" s="208"/>
      <c r="E543" s="210"/>
      <c r="F543" s="235" t="s">
        <v>445</v>
      </c>
      <c r="G543" s="235"/>
      <c r="H543" s="528"/>
      <c r="I543" s="237"/>
      <c r="J543" s="238"/>
      <c r="K543" s="239"/>
      <c r="L543" s="211">
        <f t="shared" si="850"/>
        <v>0</v>
      </c>
      <c r="M543" s="238"/>
      <c r="N543" s="239"/>
      <c r="O543" s="422">
        <f t="shared" si="851"/>
        <v>0</v>
      </c>
      <c r="P543" s="238"/>
      <c r="Q543" s="239"/>
      <c r="R543" s="422">
        <f t="shared" si="852"/>
        <v>0</v>
      </c>
      <c r="S543" s="238"/>
      <c r="T543" s="239"/>
      <c r="U543" s="422">
        <f t="shared" si="853"/>
        <v>0</v>
      </c>
      <c r="V543" s="238"/>
      <c r="W543" s="239"/>
      <c r="X543" s="422">
        <f t="shared" si="854"/>
        <v>0</v>
      </c>
      <c r="Y543" s="211">
        <f t="shared" si="855"/>
        <v>0</v>
      </c>
      <c r="Z543" s="461" t="str">
        <f t="shared" si="840"/>
        <v/>
      </c>
      <c r="AA543" s="238"/>
      <c r="AB543" s="239"/>
      <c r="AC543" s="211">
        <f t="shared" si="862"/>
        <v>0</v>
      </c>
      <c r="AD543" s="461" t="str">
        <f t="shared" si="841"/>
        <v/>
      </c>
      <c r="AE543" s="238"/>
      <c r="AF543" s="239"/>
      <c r="AG543" s="211">
        <f t="shared" si="846"/>
        <v>0</v>
      </c>
      <c r="AH543" s="461" t="str">
        <f t="shared" si="842"/>
        <v/>
      </c>
      <c r="AI543" s="238"/>
      <c r="AJ543" s="239"/>
      <c r="AK543" s="211">
        <f t="shared" si="863"/>
        <v>0</v>
      </c>
      <c r="AL543" s="461" t="str">
        <f t="shared" si="843"/>
        <v/>
      </c>
      <c r="AM543" s="238"/>
      <c r="AN543" s="239"/>
      <c r="AO543" s="211">
        <f t="shared" si="864"/>
        <v>0</v>
      </c>
      <c r="AP543" s="461" t="str">
        <f t="shared" si="844"/>
        <v/>
      </c>
      <c r="AQ543" s="238"/>
      <c r="AR543" s="239"/>
      <c r="AS543" s="211">
        <f t="shared" si="865"/>
        <v>0</v>
      </c>
      <c r="AT543" s="240">
        <f t="shared" si="847"/>
        <v>0</v>
      </c>
      <c r="AU543" s="241">
        <f t="shared" si="848"/>
        <v>0</v>
      </c>
      <c r="AV543" s="211">
        <f t="shared" si="866"/>
        <v>0</v>
      </c>
      <c r="AW543" s="461" t="str">
        <f t="shared" si="845"/>
        <v/>
      </c>
      <c r="AY543" s="238"/>
      <c r="AZ543" s="239"/>
      <c r="BA543" s="211">
        <f t="shared" si="867"/>
        <v>0</v>
      </c>
    </row>
    <row r="544" spans="1:53" ht="13" outlineLevel="2" x14ac:dyDescent="0.3">
      <c r="A544" s="209" t="s">
        <v>289</v>
      </c>
      <c r="B544" s="207">
        <v>6</v>
      </c>
      <c r="C544" s="207"/>
      <c r="D544" s="208"/>
      <c r="E544" s="210"/>
      <c r="F544" s="235" t="s">
        <v>445</v>
      </c>
      <c r="G544" s="235"/>
      <c r="H544" s="528"/>
      <c r="I544" s="237"/>
      <c r="J544" s="238"/>
      <c r="K544" s="239"/>
      <c r="L544" s="211">
        <f t="shared" si="850"/>
        <v>0</v>
      </c>
      <c r="M544" s="238"/>
      <c r="N544" s="239"/>
      <c r="O544" s="422">
        <f t="shared" si="851"/>
        <v>0</v>
      </c>
      <c r="P544" s="238"/>
      <c r="Q544" s="239"/>
      <c r="R544" s="422">
        <f t="shared" si="852"/>
        <v>0</v>
      </c>
      <c r="S544" s="238"/>
      <c r="T544" s="239"/>
      <c r="U544" s="422">
        <f t="shared" si="853"/>
        <v>0</v>
      </c>
      <c r="V544" s="238"/>
      <c r="W544" s="239"/>
      <c r="X544" s="422">
        <f t="shared" si="854"/>
        <v>0</v>
      </c>
      <c r="Y544" s="211">
        <f t="shared" si="855"/>
        <v>0</v>
      </c>
      <c r="Z544" s="461" t="str">
        <f t="shared" si="840"/>
        <v/>
      </c>
      <c r="AA544" s="238"/>
      <c r="AB544" s="239"/>
      <c r="AC544" s="211">
        <f t="shared" si="862"/>
        <v>0</v>
      </c>
      <c r="AD544" s="461" t="str">
        <f t="shared" si="841"/>
        <v/>
      </c>
      <c r="AE544" s="238"/>
      <c r="AF544" s="239"/>
      <c r="AG544" s="211">
        <f t="shared" si="846"/>
        <v>0</v>
      </c>
      <c r="AH544" s="461" t="str">
        <f t="shared" si="842"/>
        <v/>
      </c>
      <c r="AI544" s="238"/>
      <c r="AJ544" s="239"/>
      <c r="AK544" s="211">
        <f t="shared" si="863"/>
        <v>0</v>
      </c>
      <c r="AL544" s="461" t="str">
        <f t="shared" si="843"/>
        <v/>
      </c>
      <c r="AM544" s="238"/>
      <c r="AN544" s="239"/>
      <c r="AO544" s="211">
        <f t="shared" si="864"/>
        <v>0</v>
      </c>
      <c r="AP544" s="461" t="str">
        <f t="shared" si="844"/>
        <v/>
      </c>
      <c r="AQ544" s="238"/>
      <c r="AR544" s="239"/>
      <c r="AS544" s="211">
        <f t="shared" si="865"/>
        <v>0</v>
      </c>
      <c r="AT544" s="240">
        <f t="shared" si="847"/>
        <v>0</v>
      </c>
      <c r="AU544" s="241">
        <f t="shared" si="848"/>
        <v>0</v>
      </c>
      <c r="AV544" s="211">
        <f t="shared" si="866"/>
        <v>0</v>
      </c>
      <c r="AW544" s="461" t="str">
        <f t="shared" si="845"/>
        <v/>
      </c>
      <c r="AY544" s="238"/>
      <c r="AZ544" s="239"/>
      <c r="BA544" s="211">
        <f t="shared" si="867"/>
        <v>0</v>
      </c>
    </row>
    <row r="545" spans="1:53" ht="13" outlineLevel="2" x14ac:dyDescent="0.3">
      <c r="A545" s="209" t="s">
        <v>289</v>
      </c>
      <c r="B545" s="207">
        <v>6</v>
      </c>
      <c r="C545" s="207"/>
      <c r="D545" s="208"/>
      <c r="E545" s="210"/>
      <c r="F545" s="235" t="s">
        <v>445</v>
      </c>
      <c r="G545" s="235"/>
      <c r="H545" s="528"/>
      <c r="I545" s="237"/>
      <c r="J545" s="238"/>
      <c r="K545" s="239"/>
      <c r="L545" s="211">
        <f t="shared" si="850"/>
        <v>0</v>
      </c>
      <c r="M545" s="238"/>
      <c r="N545" s="239"/>
      <c r="O545" s="422">
        <f t="shared" si="851"/>
        <v>0</v>
      </c>
      <c r="P545" s="238"/>
      <c r="Q545" s="239"/>
      <c r="R545" s="422">
        <f t="shared" si="852"/>
        <v>0</v>
      </c>
      <c r="S545" s="238"/>
      <c r="T545" s="239"/>
      <c r="U545" s="422">
        <f t="shared" si="853"/>
        <v>0</v>
      </c>
      <c r="V545" s="238"/>
      <c r="W545" s="239"/>
      <c r="X545" s="422">
        <f t="shared" si="854"/>
        <v>0</v>
      </c>
      <c r="Y545" s="211">
        <f t="shared" si="855"/>
        <v>0</v>
      </c>
      <c r="Z545" s="461" t="str">
        <f t="shared" si="840"/>
        <v/>
      </c>
      <c r="AA545" s="238"/>
      <c r="AB545" s="239"/>
      <c r="AC545" s="211">
        <f t="shared" si="862"/>
        <v>0</v>
      </c>
      <c r="AD545" s="461" t="str">
        <f t="shared" si="841"/>
        <v/>
      </c>
      <c r="AE545" s="238"/>
      <c r="AF545" s="239"/>
      <c r="AG545" s="211">
        <f t="shared" si="846"/>
        <v>0</v>
      </c>
      <c r="AH545" s="461" t="str">
        <f t="shared" si="842"/>
        <v/>
      </c>
      <c r="AI545" s="238"/>
      <c r="AJ545" s="239"/>
      <c r="AK545" s="211">
        <f t="shared" si="863"/>
        <v>0</v>
      </c>
      <c r="AL545" s="461" t="str">
        <f t="shared" si="843"/>
        <v/>
      </c>
      <c r="AM545" s="238"/>
      <c r="AN545" s="239"/>
      <c r="AO545" s="211">
        <f t="shared" si="864"/>
        <v>0</v>
      </c>
      <c r="AP545" s="461" t="str">
        <f t="shared" si="844"/>
        <v/>
      </c>
      <c r="AQ545" s="238"/>
      <c r="AR545" s="239"/>
      <c r="AS545" s="211">
        <f t="shared" si="865"/>
        <v>0</v>
      </c>
      <c r="AT545" s="240">
        <f t="shared" si="847"/>
        <v>0</v>
      </c>
      <c r="AU545" s="241">
        <f t="shared" si="848"/>
        <v>0</v>
      </c>
      <c r="AV545" s="211">
        <f t="shared" si="866"/>
        <v>0</v>
      </c>
      <c r="AW545" s="461" t="str">
        <f t="shared" si="845"/>
        <v/>
      </c>
      <c r="AY545" s="238"/>
      <c r="AZ545" s="239"/>
      <c r="BA545" s="211">
        <f t="shared" si="867"/>
        <v>0</v>
      </c>
    </row>
    <row r="546" spans="1:53" ht="13" outlineLevel="1" x14ac:dyDescent="0.3">
      <c r="A546" s="212"/>
      <c r="B546" s="213">
        <v>6</v>
      </c>
      <c r="C546" s="213"/>
      <c r="D546" s="214"/>
      <c r="E546" s="215" t="s">
        <v>446</v>
      </c>
      <c r="F546" s="216" t="str">
        <f>F529</f>
        <v>Activity 6.3 Add activity</v>
      </c>
      <c r="G546" s="222"/>
      <c r="H546" s="222"/>
      <c r="I546" s="217"/>
      <c r="J546" s="218">
        <f t="shared" ref="J546:Y546" si="868">SUM(J530:J545)</f>
        <v>0</v>
      </c>
      <c r="K546" s="218">
        <f t="shared" si="868"/>
        <v>0</v>
      </c>
      <c r="L546" s="218">
        <f t="shared" si="868"/>
        <v>0</v>
      </c>
      <c r="M546" s="218">
        <f t="shared" si="868"/>
        <v>0</v>
      </c>
      <c r="N546" s="218">
        <f t="shared" si="868"/>
        <v>0</v>
      </c>
      <c r="O546" s="218">
        <f t="shared" si="868"/>
        <v>0</v>
      </c>
      <c r="P546" s="218">
        <f t="shared" si="868"/>
        <v>0</v>
      </c>
      <c r="Q546" s="218">
        <f t="shared" si="868"/>
        <v>0</v>
      </c>
      <c r="R546" s="218">
        <f t="shared" si="868"/>
        <v>0</v>
      </c>
      <c r="S546" s="218">
        <f t="shared" si="868"/>
        <v>0</v>
      </c>
      <c r="T546" s="218">
        <f t="shared" si="868"/>
        <v>0</v>
      </c>
      <c r="U546" s="218">
        <f t="shared" si="868"/>
        <v>0</v>
      </c>
      <c r="V546" s="218">
        <f t="shared" si="868"/>
        <v>0</v>
      </c>
      <c r="W546" s="218">
        <f t="shared" si="868"/>
        <v>0</v>
      </c>
      <c r="X546" s="218">
        <f t="shared" si="868"/>
        <v>0</v>
      </c>
      <c r="Y546" s="218">
        <f t="shared" si="868"/>
        <v>0</v>
      </c>
      <c r="Z546" s="461" t="str">
        <f t="shared" si="840"/>
        <v/>
      </c>
      <c r="AA546" s="220">
        <f t="shared" ref="AA546:AV546" si="869">SUM(AA530:AA545)</f>
        <v>0</v>
      </c>
      <c r="AB546" s="221">
        <f t="shared" si="869"/>
        <v>0</v>
      </c>
      <c r="AC546" s="219">
        <f t="shared" si="869"/>
        <v>0</v>
      </c>
      <c r="AD546" s="461" t="str">
        <f t="shared" si="841"/>
        <v/>
      </c>
      <c r="AE546" s="220">
        <f t="shared" si="869"/>
        <v>0</v>
      </c>
      <c r="AF546" s="221">
        <f t="shared" si="869"/>
        <v>0</v>
      </c>
      <c r="AG546" s="219">
        <f t="shared" si="869"/>
        <v>0</v>
      </c>
      <c r="AH546" s="461" t="str">
        <f t="shared" si="842"/>
        <v/>
      </c>
      <c r="AI546" s="220">
        <f t="shared" si="869"/>
        <v>0</v>
      </c>
      <c r="AJ546" s="221">
        <f t="shared" si="869"/>
        <v>0</v>
      </c>
      <c r="AK546" s="219">
        <f t="shared" si="869"/>
        <v>0</v>
      </c>
      <c r="AL546" s="461" t="str">
        <f t="shared" si="843"/>
        <v/>
      </c>
      <c r="AM546" s="220">
        <f t="shared" si="869"/>
        <v>0</v>
      </c>
      <c r="AN546" s="221">
        <f t="shared" si="869"/>
        <v>0</v>
      </c>
      <c r="AO546" s="219">
        <f t="shared" si="869"/>
        <v>0</v>
      </c>
      <c r="AP546" s="461" t="str">
        <f t="shared" si="844"/>
        <v/>
      </c>
      <c r="AQ546" s="220">
        <f t="shared" si="869"/>
        <v>0</v>
      </c>
      <c r="AR546" s="221">
        <f t="shared" si="869"/>
        <v>0</v>
      </c>
      <c r="AS546" s="219">
        <f t="shared" si="869"/>
        <v>0</v>
      </c>
      <c r="AT546" s="220">
        <f t="shared" si="869"/>
        <v>0</v>
      </c>
      <c r="AU546" s="221">
        <f t="shared" si="869"/>
        <v>0</v>
      </c>
      <c r="AV546" s="219">
        <f t="shared" si="869"/>
        <v>0</v>
      </c>
      <c r="AW546" s="461" t="str">
        <f t="shared" si="845"/>
        <v/>
      </c>
      <c r="AY546" s="220">
        <f t="shared" ref="AY546:BA546" si="870">SUM(AY530:AY545)</f>
        <v>0</v>
      </c>
      <c r="AZ546" s="221">
        <f t="shared" si="870"/>
        <v>0</v>
      </c>
      <c r="BA546" s="219">
        <f t="shared" si="870"/>
        <v>0</v>
      </c>
    </row>
    <row r="547" spans="1:53" ht="26.25" customHeight="1" outlineLevel="1" x14ac:dyDescent="0.3">
      <c r="A547" s="328"/>
      <c r="B547" s="263">
        <v>6</v>
      </c>
      <c r="C547" s="263"/>
      <c r="D547" s="264"/>
      <c r="E547" s="265" t="s">
        <v>436</v>
      </c>
      <c r="F547" s="266" t="s">
        <v>490</v>
      </c>
      <c r="G547" s="267"/>
      <c r="H547" s="526"/>
      <c r="I547" s="268"/>
      <c r="J547" s="269"/>
      <c r="K547" s="270"/>
      <c r="L547" s="271"/>
      <c r="M547" s="271"/>
      <c r="N547" s="271"/>
      <c r="O547" s="271"/>
      <c r="P547" s="271"/>
      <c r="Q547" s="271"/>
      <c r="R547" s="271"/>
      <c r="S547" s="271"/>
      <c r="T547" s="271"/>
      <c r="U547" s="271"/>
      <c r="V547" s="271"/>
      <c r="W547" s="271"/>
      <c r="X547" s="271"/>
      <c r="Y547" s="271"/>
      <c r="Z547" s="461" t="str">
        <f t="shared" si="840"/>
        <v/>
      </c>
      <c r="AA547" s="268"/>
      <c r="AB547" s="268"/>
      <c r="AC547" s="268"/>
      <c r="AD547" s="461" t="str">
        <f t="shared" si="841"/>
        <v/>
      </c>
      <c r="AE547" s="268"/>
      <c r="AF547" s="268"/>
      <c r="AG547" s="268"/>
      <c r="AH547" s="461" t="str">
        <f t="shared" si="842"/>
        <v/>
      </c>
      <c r="AI547" s="268"/>
      <c r="AJ547" s="268"/>
      <c r="AK547" s="268"/>
      <c r="AL547" s="461" t="str">
        <f t="shared" si="843"/>
        <v/>
      </c>
      <c r="AM547" s="268"/>
      <c r="AN547" s="268"/>
      <c r="AO547" s="268"/>
      <c r="AP547" s="461" t="str">
        <f t="shared" si="844"/>
        <v/>
      </c>
      <c r="AQ547" s="268"/>
      <c r="AR547" s="268"/>
      <c r="AS547" s="268"/>
      <c r="AT547" s="268"/>
      <c r="AU547" s="268"/>
      <c r="AV547" s="268"/>
      <c r="AW547" s="461" t="str">
        <f t="shared" si="845"/>
        <v/>
      </c>
      <c r="AY547" s="268"/>
      <c r="AZ547" s="268"/>
      <c r="BA547" s="268"/>
    </row>
    <row r="548" spans="1:53" ht="13" outlineLevel="2" x14ac:dyDescent="0.3">
      <c r="A548" s="209" t="s">
        <v>289</v>
      </c>
      <c r="B548" s="207">
        <v>6</v>
      </c>
      <c r="C548" s="207"/>
      <c r="D548" s="208"/>
      <c r="E548" s="210"/>
      <c r="F548" s="766" t="s">
        <v>438</v>
      </c>
      <c r="G548" s="236"/>
      <c r="H548" s="527"/>
      <c r="I548" s="237"/>
      <c r="J548" s="238"/>
      <c r="K548" s="239"/>
      <c r="L548" s="211">
        <f>J548*K548</f>
        <v>0</v>
      </c>
      <c r="M548" s="238"/>
      <c r="N548" s="239"/>
      <c r="O548" s="422">
        <f>M548*N548</f>
        <v>0</v>
      </c>
      <c r="P548" s="238"/>
      <c r="Q548" s="239"/>
      <c r="R548" s="422">
        <f>P548*Q548</f>
        <v>0</v>
      </c>
      <c r="S548" s="238"/>
      <c r="T548" s="239"/>
      <c r="U548" s="422">
        <f>S548*T548</f>
        <v>0</v>
      </c>
      <c r="V548" s="238"/>
      <c r="W548" s="239"/>
      <c r="X548" s="422">
        <f>V548*W548</f>
        <v>0</v>
      </c>
      <c r="Y548" s="211">
        <f>L548+O548+R548+U548+X548</f>
        <v>0</v>
      </c>
      <c r="Z548" s="461" t="str">
        <f t="shared" si="840"/>
        <v/>
      </c>
      <c r="AA548" s="238"/>
      <c r="AB548" s="239"/>
      <c r="AC548" s="211">
        <f>AA548*AB548</f>
        <v>0</v>
      </c>
      <c r="AD548" s="461" t="str">
        <f t="shared" si="841"/>
        <v/>
      </c>
      <c r="AE548" s="238"/>
      <c r="AF548" s="239"/>
      <c r="AG548" s="211">
        <f t="shared" ref="AG548:AG563" si="871">AE548*AF548</f>
        <v>0</v>
      </c>
      <c r="AH548" s="461" t="str">
        <f t="shared" si="842"/>
        <v/>
      </c>
      <c r="AI548" s="238"/>
      <c r="AJ548" s="239"/>
      <c r="AK548" s="211">
        <f>AI548*AJ548</f>
        <v>0</v>
      </c>
      <c r="AL548" s="461" t="str">
        <f t="shared" si="843"/>
        <v/>
      </c>
      <c r="AM548" s="238"/>
      <c r="AN548" s="239"/>
      <c r="AO548" s="211">
        <f>AM548*AN548</f>
        <v>0</v>
      </c>
      <c r="AP548" s="461" t="str">
        <f t="shared" si="844"/>
        <v/>
      </c>
      <c r="AQ548" s="238"/>
      <c r="AR548" s="239"/>
      <c r="AS548" s="211">
        <f>AQ548*AR548</f>
        <v>0</v>
      </c>
      <c r="AT548" s="240">
        <f t="shared" ref="AT548:AT563" si="872">AE548+AM548+AQ548</f>
        <v>0</v>
      </c>
      <c r="AU548" s="241">
        <f t="shared" ref="AU548:AU563" si="873">AF548+AN548+AR548</f>
        <v>0</v>
      </c>
      <c r="AV548" s="211">
        <f t="shared" ref="AV548:AV549" si="874">AG548+AO548+AS548</f>
        <v>0</v>
      </c>
      <c r="AW548" s="461" t="str">
        <f t="shared" si="845"/>
        <v/>
      </c>
      <c r="AY548" s="238"/>
      <c r="AZ548" s="239"/>
      <c r="BA548" s="211">
        <f>AY548*AZ548</f>
        <v>0</v>
      </c>
    </row>
    <row r="549" spans="1:53" ht="13" outlineLevel="2" x14ac:dyDescent="0.3">
      <c r="A549" s="209" t="s">
        <v>284</v>
      </c>
      <c r="B549" s="207">
        <v>6</v>
      </c>
      <c r="C549" s="207"/>
      <c r="D549" s="208"/>
      <c r="E549" s="210"/>
      <c r="F549" s="766" t="s">
        <v>439</v>
      </c>
      <c r="G549" s="235"/>
      <c r="H549" s="528"/>
      <c r="I549" s="237"/>
      <c r="J549" s="238"/>
      <c r="K549" s="239"/>
      <c r="L549" s="211">
        <f t="shared" ref="L549:L563" si="875">J549*K549</f>
        <v>0</v>
      </c>
      <c r="M549" s="238"/>
      <c r="N549" s="239"/>
      <c r="O549" s="422">
        <f t="shared" ref="O549:O563" si="876">M549*N549</f>
        <v>0</v>
      </c>
      <c r="P549" s="238"/>
      <c r="Q549" s="239"/>
      <c r="R549" s="422">
        <f t="shared" ref="R549:R563" si="877">P549*Q549</f>
        <v>0</v>
      </c>
      <c r="S549" s="238"/>
      <c r="T549" s="239"/>
      <c r="U549" s="422">
        <f t="shared" ref="U549:U563" si="878">S549*T549</f>
        <v>0</v>
      </c>
      <c r="V549" s="238"/>
      <c r="W549" s="239"/>
      <c r="X549" s="422">
        <f t="shared" ref="X549:X563" si="879">V549*W549</f>
        <v>0</v>
      </c>
      <c r="Y549" s="211">
        <f t="shared" ref="Y549:Y563" si="880">L549+O549+R549+U549+X549</f>
        <v>0</v>
      </c>
      <c r="Z549" s="461" t="str">
        <f t="shared" si="840"/>
        <v/>
      </c>
      <c r="AA549" s="238"/>
      <c r="AB549" s="239"/>
      <c r="AC549" s="211">
        <f t="shared" ref="AC549" si="881">AA549*AB549</f>
        <v>0</v>
      </c>
      <c r="AD549" s="461" t="str">
        <f t="shared" si="841"/>
        <v/>
      </c>
      <c r="AE549" s="238"/>
      <c r="AF549" s="239"/>
      <c r="AG549" s="211">
        <f t="shared" si="871"/>
        <v>0</v>
      </c>
      <c r="AH549" s="461" t="str">
        <f t="shared" si="842"/>
        <v/>
      </c>
      <c r="AI549" s="238"/>
      <c r="AJ549" s="239"/>
      <c r="AK549" s="211">
        <f t="shared" ref="AK549" si="882">AI549*AJ549</f>
        <v>0</v>
      </c>
      <c r="AL549" s="461" t="str">
        <f t="shared" si="843"/>
        <v/>
      </c>
      <c r="AM549" s="238"/>
      <c r="AN549" s="239"/>
      <c r="AO549" s="211">
        <f t="shared" ref="AO549" si="883">AM549*AN549</f>
        <v>0</v>
      </c>
      <c r="AP549" s="461" t="str">
        <f t="shared" si="844"/>
        <v/>
      </c>
      <c r="AQ549" s="238"/>
      <c r="AR549" s="239"/>
      <c r="AS549" s="211">
        <f t="shared" ref="AS549" si="884">AQ549*AR549</f>
        <v>0</v>
      </c>
      <c r="AT549" s="240">
        <f t="shared" si="872"/>
        <v>0</v>
      </c>
      <c r="AU549" s="241">
        <f t="shared" si="873"/>
        <v>0</v>
      </c>
      <c r="AV549" s="211">
        <f t="shared" si="874"/>
        <v>0</v>
      </c>
      <c r="AW549" s="461" t="str">
        <f t="shared" si="845"/>
        <v/>
      </c>
      <c r="AY549" s="238"/>
      <c r="AZ549" s="239"/>
      <c r="BA549" s="211">
        <f t="shared" ref="BA549:BA563" si="885">AY549*AZ549</f>
        <v>0</v>
      </c>
    </row>
    <row r="550" spans="1:53" ht="12.75" customHeight="1" outlineLevel="2" x14ac:dyDescent="0.3">
      <c r="A550" s="209" t="s">
        <v>284</v>
      </c>
      <c r="B550" s="207">
        <v>6</v>
      </c>
      <c r="C550" s="207"/>
      <c r="D550" s="208"/>
      <c r="E550" s="210"/>
      <c r="F550" s="766" t="s">
        <v>440</v>
      </c>
      <c r="G550" s="235"/>
      <c r="H550" s="528"/>
      <c r="I550" s="237"/>
      <c r="J550" s="238"/>
      <c r="K550" s="239"/>
      <c r="L550" s="211">
        <f t="shared" si="875"/>
        <v>0</v>
      </c>
      <c r="M550" s="238"/>
      <c r="N550" s="239"/>
      <c r="O550" s="422">
        <f t="shared" si="876"/>
        <v>0</v>
      </c>
      <c r="P550" s="238"/>
      <c r="Q550" s="239"/>
      <c r="R550" s="422">
        <f t="shared" si="877"/>
        <v>0</v>
      </c>
      <c r="S550" s="238"/>
      <c r="T550" s="239"/>
      <c r="U550" s="422">
        <f t="shared" si="878"/>
        <v>0</v>
      </c>
      <c r="V550" s="238"/>
      <c r="W550" s="239"/>
      <c r="X550" s="422">
        <f t="shared" si="879"/>
        <v>0</v>
      </c>
      <c r="Y550" s="211">
        <f t="shared" si="880"/>
        <v>0</v>
      </c>
      <c r="Z550" s="461" t="str">
        <f t="shared" si="840"/>
        <v/>
      </c>
      <c r="AA550" s="238"/>
      <c r="AB550" s="239"/>
      <c r="AC550" s="211">
        <f t="shared" ref="AC550" si="886">AA550*AB550</f>
        <v>0</v>
      </c>
      <c r="AD550" s="461" t="str">
        <f t="shared" si="841"/>
        <v/>
      </c>
      <c r="AE550" s="238"/>
      <c r="AF550" s="239"/>
      <c r="AG550" s="211">
        <f t="shared" si="871"/>
        <v>0</v>
      </c>
      <c r="AH550" s="461" t="str">
        <f t="shared" si="842"/>
        <v/>
      </c>
      <c r="AI550" s="238"/>
      <c r="AJ550" s="239"/>
      <c r="AK550" s="211">
        <f t="shared" ref="AK550" si="887">AI550*AJ550</f>
        <v>0</v>
      </c>
      <c r="AL550" s="461" t="str">
        <f t="shared" si="843"/>
        <v/>
      </c>
      <c r="AM550" s="238"/>
      <c r="AN550" s="239"/>
      <c r="AO550" s="211">
        <f t="shared" ref="AO550" si="888">AM550*AN550</f>
        <v>0</v>
      </c>
      <c r="AP550" s="461" t="str">
        <f t="shared" si="844"/>
        <v/>
      </c>
      <c r="AQ550" s="238"/>
      <c r="AR550" s="239"/>
      <c r="AS550" s="211">
        <f t="shared" ref="AS550" si="889">AQ550*AR550</f>
        <v>0</v>
      </c>
      <c r="AT550" s="240">
        <f t="shared" si="872"/>
        <v>0</v>
      </c>
      <c r="AU550" s="241">
        <f t="shared" si="873"/>
        <v>0</v>
      </c>
      <c r="AV550" s="211">
        <f t="shared" ref="AV550" si="890">AG550+AO550+AS550</f>
        <v>0</v>
      </c>
      <c r="AW550" s="461" t="str">
        <f t="shared" si="845"/>
        <v/>
      </c>
      <c r="AY550" s="238"/>
      <c r="AZ550" s="239"/>
      <c r="BA550" s="211">
        <f t="shared" si="885"/>
        <v>0</v>
      </c>
    </row>
    <row r="551" spans="1:53" ht="13" outlineLevel="2" x14ac:dyDescent="0.3">
      <c r="A551" s="209" t="s">
        <v>284</v>
      </c>
      <c r="B551" s="207">
        <v>6</v>
      </c>
      <c r="C551" s="207"/>
      <c r="D551" s="208"/>
      <c r="E551" s="210"/>
      <c r="F551" s="766" t="s">
        <v>441</v>
      </c>
      <c r="G551" s="235"/>
      <c r="H551" s="528"/>
      <c r="I551" s="237"/>
      <c r="J551" s="238"/>
      <c r="K551" s="239"/>
      <c r="L551" s="211">
        <f t="shared" si="875"/>
        <v>0</v>
      </c>
      <c r="M551" s="238"/>
      <c r="N551" s="239"/>
      <c r="O551" s="422">
        <f t="shared" si="876"/>
        <v>0</v>
      </c>
      <c r="P551" s="238"/>
      <c r="Q551" s="239"/>
      <c r="R551" s="422">
        <f t="shared" si="877"/>
        <v>0</v>
      </c>
      <c r="S551" s="238"/>
      <c r="T551" s="239"/>
      <c r="U551" s="422">
        <f t="shared" si="878"/>
        <v>0</v>
      </c>
      <c r="V551" s="238"/>
      <c r="W551" s="239"/>
      <c r="X551" s="422">
        <f t="shared" si="879"/>
        <v>0</v>
      </c>
      <c r="Y551" s="211">
        <f t="shared" si="880"/>
        <v>0</v>
      </c>
      <c r="Z551" s="461" t="str">
        <f t="shared" si="840"/>
        <v/>
      </c>
      <c r="AA551" s="238"/>
      <c r="AB551" s="239"/>
      <c r="AC551" s="211">
        <f t="shared" ref="AC551:AC563" si="891">AA551*AB551</f>
        <v>0</v>
      </c>
      <c r="AD551" s="461" t="str">
        <f t="shared" si="841"/>
        <v/>
      </c>
      <c r="AE551" s="238"/>
      <c r="AF551" s="239"/>
      <c r="AG551" s="211">
        <f t="shared" si="871"/>
        <v>0</v>
      </c>
      <c r="AH551" s="461" t="str">
        <f t="shared" si="842"/>
        <v/>
      </c>
      <c r="AI551" s="238"/>
      <c r="AJ551" s="239"/>
      <c r="AK551" s="211">
        <f t="shared" ref="AK551:AK563" si="892">AI551*AJ551</f>
        <v>0</v>
      </c>
      <c r="AL551" s="461" t="str">
        <f t="shared" si="843"/>
        <v/>
      </c>
      <c r="AM551" s="238"/>
      <c r="AN551" s="239"/>
      <c r="AO551" s="211">
        <f t="shared" ref="AO551:AO563" si="893">AM551*AN551</f>
        <v>0</v>
      </c>
      <c r="AP551" s="461" t="str">
        <f t="shared" si="844"/>
        <v/>
      </c>
      <c r="AQ551" s="238"/>
      <c r="AR551" s="239"/>
      <c r="AS551" s="211">
        <f t="shared" ref="AS551:AS563" si="894">AQ551*AR551</f>
        <v>0</v>
      </c>
      <c r="AT551" s="240">
        <f t="shared" si="872"/>
        <v>0</v>
      </c>
      <c r="AU551" s="241">
        <f t="shared" si="873"/>
        <v>0</v>
      </c>
      <c r="AV551" s="211">
        <f t="shared" ref="AV551:AV563" si="895">AG551+AO551+AS551</f>
        <v>0</v>
      </c>
      <c r="AW551" s="461" t="str">
        <f t="shared" si="845"/>
        <v/>
      </c>
      <c r="AY551" s="238"/>
      <c r="AZ551" s="239"/>
      <c r="BA551" s="211">
        <f t="shared" si="885"/>
        <v>0</v>
      </c>
    </row>
    <row r="552" spans="1:53" ht="13" outlineLevel="2" x14ac:dyDescent="0.3">
      <c r="A552" s="209" t="s">
        <v>284</v>
      </c>
      <c r="B552" s="207">
        <v>6</v>
      </c>
      <c r="C552" s="207"/>
      <c r="D552" s="208"/>
      <c r="E552" s="210"/>
      <c r="F552" s="766" t="s">
        <v>442</v>
      </c>
      <c r="G552" s="235"/>
      <c r="H552" s="528"/>
      <c r="I552" s="237"/>
      <c r="J552" s="238"/>
      <c r="K552" s="239"/>
      <c r="L552" s="211">
        <f t="shared" si="875"/>
        <v>0</v>
      </c>
      <c r="M552" s="238"/>
      <c r="N552" s="239"/>
      <c r="O552" s="422">
        <f t="shared" si="876"/>
        <v>0</v>
      </c>
      <c r="P552" s="238"/>
      <c r="Q552" s="239"/>
      <c r="R552" s="422">
        <f t="shared" si="877"/>
        <v>0</v>
      </c>
      <c r="S552" s="238"/>
      <c r="T552" s="239"/>
      <c r="U552" s="422">
        <f t="shared" si="878"/>
        <v>0</v>
      </c>
      <c r="V552" s="238"/>
      <c r="W552" s="239"/>
      <c r="X552" s="422">
        <f t="shared" si="879"/>
        <v>0</v>
      </c>
      <c r="Y552" s="211">
        <f t="shared" si="880"/>
        <v>0</v>
      </c>
      <c r="Z552" s="461" t="str">
        <f t="shared" si="840"/>
        <v/>
      </c>
      <c r="AA552" s="238"/>
      <c r="AB552" s="239"/>
      <c r="AC552" s="211">
        <f t="shared" si="891"/>
        <v>0</v>
      </c>
      <c r="AD552" s="461" t="str">
        <f t="shared" si="841"/>
        <v/>
      </c>
      <c r="AE552" s="238"/>
      <c r="AF552" s="239"/>
      <c r="AG552" s="211">
        <f t="shared" si="871"/>
        <v>0</v>
      </c>
      <c r="AH552" s="461" t="str">
        <f t="shared" si="842"/>
        <v/>
      </c>
      <c r="AI552" s="238"/>
      <c r="AJ552" s="239"/>
      <c r="AK552" s="211">
        <f t="shared" si="892"/>
        <v>0</v>
      </c>
      <c r="AL552" s="461" t="str">
        <f t="shared" si="843"/>
        <v/>
      </c>
      <c r="AM552" s="238"/>
      <c r="AN552" s="239"/>
      <c r="AO552" s="211">
        <f t="shared" si="893"/>
        <v>0</v>
      </c>
      <c r="AP552" s="461" t="str">
        <f t="shared" si="844"/>
        <v/>
      </c>
      <c r="AQ552" s="238"/>
      <c r="AR552" s="239"/>
      <c r="AS552" s="211">
        <f t="shared" si="894"/>
        <v>0</v>
      </c>
      <c r="AT552" s="240">
        <f t="shared" si="872"/>
        <v>0</v>
      </c>
      <c r="AU552" s="241">
        <f t="shared" si="873"/>
        <v>0</v>
      </c>
      <c r="AV552" s="211">
        <f t="shared" si="895"/>
        <v>0</v>
      </c>
      <c r="AW552" s="461" t="str">
        <f t="shared" si="845"/>
        <v/>
      </c>
      <c r="AY552" s="238"/>
      <c r="AZ552" s="239"/>
      <c r="BA552" s="211">
        <f t="shared" si="885"/>
        <v>0</v>
      </c>
    </row>
    <row r="553" spans="1:53" ht="13" outlineLevel="2" x14ac:dyDescent="0.3">
      <c r="A553" s="209" t="s">
        <v>289</v>
      </c>
      <c r="B553" s="207">
        <v>6</v>
      </c>
      <c r="C553" s="207"/>
      <c r="D553" s="208"/>
      <c r="E553" s="210"/>
      <c r="F553" s="766" t="s">
        <v>384</v>
      </c>
      <c r="G553" s="235"/>
      <c r="H553" s="528"/>
      <c r="I553" s="237"/>
      <c r="J553" s="238"/>
      <c r="K553" s="239"/>
      <c r="L553" s="211">
        <f t="shared" si="875"/>
        <v>0</v>
      </c>
      <c r="M553" s="238"/>
      <c r="N553" s="239"/>
      <c r="O553" s="422">
        <f t="shared" si="876"/>
        <v>0</v>
      </c>
      <c r="P553" s="238"/>
      <c r="Q553" s="239"/>
      <c r="R553" s="422">
        <f t="shared" si="877"/>
        <v>0</v>
      </c>
      <c r="S553" s="238"/>
      <c r="T553" s="239"/>
      <c r="U553" s="422">
        <f t="shared" si="878"/>
        <v>0</v>
      </c>
      <c r="V553" s="238"/>
      <c r="W553" s="239"/>
      <c r="X553" s="422">
        <f t="shared" si="879"/>
        <v>0</v>
      </c>
      <c r="Y553" s="211">
        <f t="shared" si="880"/>
        <v>0</v>
      </c>
      <c r="Z553" s="461" t="str">
        <f t="shared" si="840"/>
        <v/>
      </c>
      <c r="AA553" s="238"/>
      <c r="AB553" s="239"/>
      <c r="AC553" s="211">
        <f t="shared" si="891"/>
        <v>0</v>
      </c>
      <c r="AD553" s="461" t="str">
        <f t="shared" si="841"/>
        <v/>
      </c>
      <c r="AE553" s="238"/>
      <c r="AF553" s="239"/>
      <c r="AG553" s="211">
        <f t="shared" si="871"/>
        <v>0</v>
      </c>
      <c r="AH553" s="461" t="str">
        <f t="shared" si="842"/>
        <v/>
      </c>
      <c r="AI553" s="238"/>
      <c r="AJ553" s="239"/>
      <c r="AK553" s="211">
        <f t="shared" si="892"/>
        <v>0</v>
      </c>
      <c r="AL553" s="461" t="str">
        <f t="shared" si="843"/>
        <v/>
      </c>
      <c r="AM553" s="238"/>
      <c r="AN553" s="239"/>
      <c r="AO553" s="211">
        <f t="shared" si="893"/>
        <v>0</v>
      </c>
      <c r="AP553" s="461" t="str">
        <f t="shared" si="844"/>
        <v/>
      </c>
      <c r="AQ553" s="238"/>
      <c r="AR553" s="239"/>
      <c r="AS553" s="211">
        <f t="shared" si="894"/>
        <v>0</v>
      </c>
      <c r="AT553" s="240">
        <f t="shared" si="872"/>
        <v>0</v>
      </c>
      <c r="AU553" s="241">
        <f t="shared" si="873"/>
        <v>0</v>
      </c>
      <c r="AV553" s="211">
        <f t="shared" si="895"/>
        <v>0</v>
      </c>
      <c r="AW553" s="461" t="str">
        <f t="shared" si="845"/>
        <v/>
      </c>
      <c r="AY553" s="238"/>
      <c r="AZ553" s="239"/>
      <c r="BA553" s="211">
        <f t="shared" si="885"/>
        <v>0</v>
      </c>
    </row>
    <row r="554" spans="1:53" ht="13" outlineLevel="2" x14ac:dyDescent="0.3">
      <c r="A554" s="209" t="s">
        <v>289</v>
      </c>
      <c r="B554" s="207">
        <v>6</v>
      </c>
      <c r="C554" s="207"/>
      <c r="D554" s="208"/>
      <c r="E554" s="210"/>
      <c r="F554" s="766" t="s">
        <v>443</v>
      </c>
      <c r="G554" s="235"/>
      <c r="H554" s="528"/>
      <c r="I554" s="327"/>
      <c r="J554" s="238"/>
      <c r="K554" s="239"/>
      <c r="L554" s="211">
        <f t="shared" si="875"/>
        <v>0</v>
      </c>
      <c r="M554" s="238"/>
      <c r="N554" s="239"/>
      <c r="O554" s="422">
        <f t="shared" si="876"/>
        <v>0</v>
      </c>
      <c r="P554" s="238"/>
      <c r="Q554" s="239"/>
      <c r="R554" s="422">
        <f t="shared" si="877"/>
        <v>0</v>
      </c>
      <c r="S554" s="238"/>
      <c r="T554" s="239"/>
      <c r="U554" s="422">
        <f t="shared" si="878"/>
        <v>0</v>
      </c>
      <c r="V554" s="238"/>
      <c r="W554" s="239"/>
      <c r="X554" s="422">
        <f t="shared" si="879"/>
        <v>0</v>
      </c>
      <c r="Y554" s="211">
        <f t="shared" si="880"/>
        <v>0</v>
      </c>
      <c r="Z554" s="461" t="str">
        <f t="shared" si="840"/>
        <v/>
      </c>
      <c r="AA554" s="238"/>
      <c r="AB554" s="239"/>
      <c r="AC554" s="211">
        <f t="shared" si="891"/>
        <v>0</v>
      </c>
      <c r="AD554" s="461" t="str">
        <f t="shared" si="841"/>
        <v/>
      </c>
      <c r="AE554" s="238"/>
      <c r="AF554" s="239"/>
      <c r="AG554" s="211">
        <f t="shared" si="871"/>
        <v>0</v>
      </c>
      <c r="AH554" s="461" t="str">
        <f t="shared" si="842"/>
        <v/>
      </c>
      <c r="AI554" s="238"/>
      <c r="AJ554" s="239"/>
      <c r="AK554" s="211">
        <f t="shared" si="892"/>
        <v>0</v>
      </c>
      <c r="AL554" s="461" t="str">
        <f t="shared" si="843"/>
        <v/>
      </c>
      <c r="AM554" s="238"/>
      <c r="AN554" s="239"/>
      <c r="AO554" s="211">
        <f t="shared" si="893"/>
        <v>0</v>
      </c>
      <c r="AP554" s="461" t="str">
        <f t="shared" si="844"/>
        <v/>
      </c>
      <c r="AQ554" s="238"/>
      <c r="AR554" s="239"/>
      <c r="AS554" s="211">
        <f t="shared" si="894"/>
        <v>0</v>
      </c>
      <c r="AT554" s="240">
        <f t="shared" si="872"/>
        <v>0</v>
      </c>
      <c r="AU554" s="241">
        <f t="shared" si="873"/>
        <v>0</v>
      </c>
      <c r="AV554" s="211">
        <f t="shared" si="895"/>
        <v>0</v>
      </c>
      <c r="AW554" s="461" t="str">
        <f t="shared" si="845"/>
        <v/>
      </c>
      <c r="AY554" s="238"/>
      <c r="AZ554" s="239"/>
      <c r="BA554" s="211">
        <f t="shared" si="885"/>
        <v>0</v>
      </c>
    </row>
    <row r="555" spans="1:53" ht="13" outlineLevel="2" x14ac:dyDescent="0.3">
      <c r="A555" s="209" t="s">
        <v>289</v>
      </c>
      <c r="B555" s="207">
        <v>6</v>
      </c>
      <c r="C555" s="207"/>
      <c r="D555" s="208"/>
      <c r="E555" s="210"/>
      <c r="F555" s="766" t="s">
        <v>444</v>
      </c>
      <c r="G555" s="235"/>
      <c r="H555" s="528"/>
      <c r="I555" s="237"/>
      <c r="J555" s="238"/>
      <c r="K555" s="239"/>
      <c r="L555" s="211">
        <f t="shared" si="875"/>
        <v>0</v>
      </c>
      <c r="M555" s="238"/>
      <c r="N555" s="239"/>
      <c r="O555" s="422">
        <f t="shared" si="876"/>
        <v>0</v>
      </c>
      <c r="P555" s="238"/>
      <c r="Q555" s="239"/>
      <c r="R555" s="422">
        <f t="shared" si="877"/>
        <v>0</v>
      </c>
      <c r="S555" s="238"/>
      <c r="T555" s="239"/>
      <c r="U555" s="422">
        <f t="shared" si="878"/>
        <v>0</v>
      </c>
      <c r="V555" s="238"/>
      <c r="W555" s="239"/>
      <c r="X555" s="422">
        <f t="shared" si="879"/>
        <v>0</v>
      </c>
      <c r="Y555" s="211">
        <f t="shared" si="880"/>
        <v>0</v>
      </c>
      <c r="Z555" s="461" t="str">
        <f t="shared" si="840"/>
        <v/>
      </c>
      <c r="AA555" s="238"/>
      <c r="AB555" s="239"/>
      <c r="AC555" s="211">
        <f t="shared" si="891"/>
        <v>0</v>
      </c>
      <c r="AD555" s="461" t="str">
        <f t="shared" si="841"/>
        <v/>
      </c>
      <c r="AE555" s="238"/>
      <c r="AF555" s="239"/>
      <c r="AG555" s="211">
        <f t="shared" si="871"/>
        <v>0</v>
      </c>
      <c r="AH555" s="461" t="str">
        <f t="shared" si="842"/>
        <v/>
      </c>
      <c r="AI555" s="238"/>
      <c r="AJ555" s="239"/>
      <c r="AK555" s="211">
        <f t="shared" si="892"/>
        <v>0</v>
      </c>
      <c r="AL555" s="461" t="str">
        <f t="shared" si="843"/>
        <v/>
      </c>
      <c r="AM555" s="238"/>
      <c r="AN555" s="239"/>
      <c r="AO555" s="211">
        <f t="shared" si="893"/>
        <v>0</v>
      </c>
      <c r="AP555" s="461" t="str">
        <f t="shared" si="844"/>
        <v/>
      </c>
      <c r="AQ555" s="238"/>
      <c r="AR555" s="239"/>
      <c r="AS555" s="211">
        <f t="shared" si="894"/>
        <v>0</v>
      </c>
      <c r="AT555" s="240">
        <f t="shared" si="872"/>
        <v>0</v>
      </c>
      <c r="AU555" s="241">
        <f t="shared" si="873"/>
        <v>0</v>
      </c>
      <c r="AV555" s="211">
        <f t="shared" si="895"/>
        <v>0</v>
      </c>
      <c r="AW555" s="461" t="str">
        <f t="shared" si="845"/>
        <v/>
      </c>
      <c r="AY555" s="238"/>
      <c r="AZ555" s="239"/>
      <c r="BA555" s="211">
        <f t="shared" si="885"/>
        <v>0</v>
      </c>
    </row>
    <row r="556" spans="1:53" ht="13" outlineLevel="2" x14ac:dyDescent="0.3">
      <c r="A556" s="209" t="s">
        <v>289</v>
      </c>
      <c r="B556" s="207">
        <v>6</v>
      </c>
      <c r="C556" s="207"/>
      <c r="D556" s="208"/>
      <c r="E556" s="210"/>
      <c r="F556" s="235" t="s">
        <v>445</v>
      </c>
      <c r="G556" s="235"/>
      <c r="H556" s="528"/>
      <c r="I556" s="237"/>
      <c r="J556" s="238"/>
      <c r="K556" s="239"/>
      <c r="L556" s="211">
        <f t="shared" si="875"/>
        <v>0</v>
      </c>
      <c r="M556" s="238"/>
      <c r="N556" s="239"/>
      <c r="O556" s="422">
        <f t="shared" si="876"/>
        <v>0</v>
      </c>
      <c r="P556" s="238"/>
      <c r="Q556" s="239"/>
      <c r="R556" s="422">
        <f t="shared" si="877"/>
        <v>0</v>
      </c>
      <c r="S556" s="238"/>
      <c r="T556" s="239"/>
      <c r="U556" s="422">
        <f t="shared" si="878"/>
        <v>0</v>
      </c>
      <c r="V556" s="238"/>
      <c r="W556" s="239"/>
      <c r="X556" s="422">
        <f t="shared" si="879"/>
        <v>0</v>
      </c>
      <c r="Y556" s="211">
        <f t="shared" si="880"/>
        <v>0</v>
      </c>
      <c r="Z556" s="461" t="str">
        <f t="shared" si="840"/>
        <v/>
      </c>
      <c r="AA556" s="238"/>
      <c r="AB556" s="239"/>
      <c r="AC556" s="211">
        <f t="shared" si="891"/>
        <v>0</v>
      </c>
      <c r="AD556" s="461" t="str">
        <f t="shared" si="841"/>
        <v/>
      </c>
      <c r="AE556" s="238"/>
      <c r="AF556" s="239"/>
      <c r="AG556" s="211">
        <f t="shared" si="871"/>
        <v>0</v>
      </c>
      <c r="AH556" s="461" t="str">
        <f t="shared" si="842"/>
        <v/>
      </c>
      <c r="AI556" s="238"/>
      <c r="AJ556" s="239"/>
      <c r="AK556" s="211">
        <f t="shared" si="892"/>
        <v>0</v>
      </c>
      <c r="AL556" s="461" t="str">
        <f t="shared" si="843"/>
        <v/>
      </c>
      <c r="AM556" s="238"/>
      <c r="AN556" s="239"/>
      <c r="AO556" s="211">
        <f t="shared" si="893"/>
        <v>0</v>
      </c>
      <c r="AP556" s="461" t="str">
        <f t="shared" si="844"/>
        <v/>
      </c>
      <c r="AQ556" s="238"/>
      <c r="AR556" s="239"/>
      <c r="AS556" s="211">
        <f t="shared" si="894"/>
        <v>0</v>
      </c>
      <c r="AT556" s="240">
        <f t="shared" si="872"/>
        <v>0</v>
      </c>
      <c r="AU556" s="241">
        <f t="shared" si="873"/>
        <v>0</v>
      </c>
      <c r="AV556" s="211">
        <f t="shared" si="895"/>
        <v>0</v>
      </c>
      <c r="AW556" s="461" t="str">
        <f t="shared" si="845"/>
        <v/>
      </c>
      <c r="AY556" s="238"/>
      <c r="AZ556" s="239"/>
      <c r="BA556" s="211">
        <f t="shared" si="885"/>
        <v>0</v>
      </c>
    </row>
    <row r="557" spans="1:53" ht="13" outlineLevel="2" x14ac:dyDescent="0.3">
      <c r="A557" s="209" t="s">
        <v>289</v>
      </c>
      <c r="B557" s="207">
        <v>6</v>
      </c>
      <c r="C557" s="207"/>
      <c r="D557" s="208"/>
      <c r="E557" s="210"/>
      <c r="F557" s="235" t="s">
        <v>445</v>
      </c>
      <c r="G557" s="235"/>
      <c r="H557" s="528"/>
      <c r="I557" s="237"/>
      <c r="J557" s="238"/>
      <c r="K557" s="239"/>
      <c r="L557" s="211">
        <f t="shared" si="875"/>
        <v>0</v>
      </c>
      <c r="M557" s="238"/>
      <c r="N557" s="239"/>
      <c r="O557" s="422">
        <f t="shared" si="876"/>
        <v>0</v>
      </c>
      <c r="P557" s="238"/>
      <c r="Q557" s="239"/>
      <c r="R557" s="422">
        <f t="shared" si="877"/>
        <v>0</v>
      </c>
      <c r="S557" s="238"/>
      <c r="T557" s="239"/>
      <c r="U557" s="422">
        <f t="shared" si="878"/>
        <v>0</v>
      </c>
      <c r="V557" s="238"/>
      <c r="W557" s="239"/>
      <c r="X557" s="422">
        <f t="shared" si="879"/>
        <v>0</v>
      </c>
      <c r="Y557" s="211">
        <f t="shared" si="880"/>
        <v>0</v>
      </c>
      <c r="Z557" s="461" t="str">
        <f t="shared" si="840"/>
        <v/>
      </c>
      <c r="AA557" s="238"/>
      <c r="AB557" s="239"/>
      <c r="AC557" s="211">
        <f t="shared" si="891"/>
        <v>0</v>
      </c>
      <c r="AD557" s="461" t="str">
        <f t="shared" si="841"/>
        <v/>
      </c>
      <c r="AE557" s="238"/>
      <c r="AF557" s="239"/>
      <c r="AG557" s="211">
        <f t="shared" si="871"/>
        <v>0</v>
      </c>
      <c r="AH557" s="461" t="str">
        <f t="shared" si="842"/>
        <v/>
      </c>
      <c r="AI557" s="238"/>
      <c r="AJ557" s="239"/>
      <c r="AK557" s="211">
        <f t="shared" si="892"/>
        <v>0</v>
      </c>
      <c r="AL557" s="461" t="str">
        <f t="shared" si="843"/>
        <v/>
      </c>
      <c r="AM557" s="238"/>
      <c r="AN557" s="239"/>
      <c r="AO557" s="211">
        <f t="shared" si="893"/>
        <v>0</v>
      </c>
      <c r="AP557" s="461" t="str">
        <f t="shared" si="844"/>
        <v/>
      </c>
      <c r="AQ557" s="238"/>
      <c r="AR557" s="239"/>
      <c r="AS557" s="211">
        <f t="shared" si="894"/>
        <v>0</v>
      </c>
      <c r="AT557" s="240">
        <f t="shared" si="872"/>
        <v>0</v>
      </c>
      <c r="AU557" s="241">
        <f t="shared" si="873"/>
        <v>0</v>
      </c>
      <c r="AV557" s="211">
        <f t="shared" si="895"/>
        <v>0</v>
      </c>
      <c r="AW557" s="461" t="str">
        <f t="shared" si="845"/>
        <v/>
      </c>
      <c r="AY557" s="238"/>
      <c r="AZ557" s="239"/>
      <c r="BA557" s="211">
        <f t="shared" si="885"/>
        <v>0</v>
      </c>
    </row>
    <row r="558" spans="1:53" ht="13" outlineLevel="2" x14ac:dyDescent="0.3">
      <c r="A558" s="209" t="s">
        <v>289</v>
      </c>
      <c r="B558" s="207">
        <v>6</v>
      </c>
      <c r="C558" s="207"/>
      <c r="D558" s="208"/>
      <c r="E558" s="210"/>
      <c r="F558" s="235" t="s">
        <v>445</v>
      </c>
      <c r="G558" s="235"/>
      <c r="H558" s="528"/>
      <c r="I558" s="237"/>
      <c r="J558" s="238"/>
      <c r="K558" s="239"/>
      <c r="L558" s="211">
        <f t="shared" si="875"/>
        <v>0</v>
      </c>
      <c r="M558" s="238"/>
      <c r="N558" s="239"/>
      <c r="O558" s="422">
        <f t="shared" si="876"/>
        <v>0</v>
      </c>
      <c r="P558" s="238"/>
      <c r="Q558" s="239"/>
      <c r="R558" s="422">
        <f t="shared" si="877"/>
        <v>0</v>
      </c>
      <c r="S558" s="238"/>
      <c r="T558" s="239"/>
      <c r="U558" s="422">
        <f t="shared" si="878"/>
        <v>0</v>
      </c>
      <c r="V558" s="238"/>
      <c r="W558" s="239"/>
      <c r="X558" s="422">
        <f t="shared" si="879"/>
        <v>0</v>
      </c>
      <c r="Y558" s="211">
        <f t="shared" si="880"/>
        <v>0</v>
      </c>
      <c r="Z558" s="461" t="str">
        <f t="shared" si="840"/>
        <v/>
      </c>
      <c r="AA558" s="238"/>
      <c r="AB558" s="239"/>
      <c r="AC558" s="211">
        <f t="shared" si="891"/>
        <v>0</v>
      </c>
      <c r="AD558" s="461" t="str">
        <f t="shared" si="841"/>
        <v/>
      </c>
      <c r="AE558" s="238"/>
      <c r="AF558" s="239"/>
      <c r="AG558" s="211">
        <f t="shared" si="871"/>
        <v>0</v>
      </c>
      <c r="AH558" s="461" t="str">
        <f t="shared" si="842"/>
        <v/>
      </c>
      <c r="AI558" s="238"/>
      <c r="AJ558" s="239"/>
      <c r="AK558" s="211">
        <f t="shared" si="892"/>
        <v>0</v>
      </c>
      <c r="AL558" s="461" t="str">
        <f t="shared" si="843"/>
        <v/>
      </c>
      <c r="AM558" s="238"/>
      <c r="AN558" s="239"/>
      <c r="AO558" s="211">
        <f t="shared" si="893"/>
        <v>0</v>
      </c>
      <c r="AP558" s="461" t="str">
        <f t="shared" si="844"/>
        <v/>
      </c>
      <c r="AQ558" s="238"/>
      <c r="AR558" s="239"/>
      <c r="AS558" s="211">
        <f t="shared" si="894"/>
        <v>0</v>
      </c>
      <c r="AT558" s="240">
        <f t="shared" si="872"/>
        <v>0</v>
      </c>
      <c r="AU558" s="241">
        <f t="shared" si="873"/>
        <v>0</v>
      </c>
      <c r="AV558" s="211">
        <f t="shared" si="895"/>
        <v>0</v>
      </c>
      <c r="AW558" s="461" t="str">
        <f t="shared" si="845"/>
        <v/>
      </c>
      <c r="AY558" s="238"/>
      <c r="AZ558" s="239"/>
      <c r="BA558" s="211">
        <f t="shared" si="885"/>
        <v>0</v>
      </c>
    </row>
    <row r="559" spans="1:53" ht="13" outlineLevel="2" x14ac:dyDescent="0.3">
      <c r="A559" s="209" t="s">
        <v>289</v>
      </c>
      <c r="B559" s="207">
        <v>6</v>
      </c>
      <c r="C559" s="207"/>
      <c r="D559" s="208"/>
      <c r="E559" s="210"/>
      <c r="F559" s="235" t="s">
        <v>445</v>
      </c>
      <c r="G559" s="235"/>
      <c r="H559" s="528"/>
      <c r="I559" s="237"/>
      <c r="J559" s="238"/>
      <c r="K559" s="239"/>
      <c r="L559" s="211">
        <f t="shared" si="875"/>
        <v>0</v>
      </c>
      <c r="M559" s="238"/>
      <c r="N559" s="239"/>
      <c r="O559" s="422">
        <f t="shared" si="876"/>
        <v>0</v>
      </c>
      <c r="P559" s="238"/>
      <c r="Q559" s="239"/>
      <c r="R559" s="422">
        <f t="shared" si="877"/>
        <v>0</v>
      </c>
      <c r="S559" s="238"/>
      <c r="T559" s="239"/>
      <c r="U559" s="422">
        <f t="shared" si="878"/>
        <v>0</v>
      </c>
      <c r="V559" s="238"/>
      <c r="W559" s="239"/>
      <c r="X559" s="422">
        <f t="shared" si="879"/>
        <v>0</v>
      </c>
      <c r="Y559" s="211">
        <f t="shared" si="880"/>
        <v>0</v>
      </c>
      <c r="Z559" s="461" t="str">
        <f t="shared" si="840"/>
        <v/>
      </c>
      <c r="AA559" s="238"/>
      <c r="AB559" s="239"/>
      <c r="AC559" s="211">
        <f t="shared" si="891"/>
        <v>0</v>
      </c>
      <c r="AD559" s="461" t="str">
        <f t="shared" si="841"/>
        <v/>
      </c>
      <c r="AE559" s="238"/>
      <c r="AF559" s="239"/>
      <c r="AG559" s="211">
        <f t="shared" si="871"/>
        <v>0</v>
      </c>
      <c r="AH559" s="461" t="str">
        <f t="shared" si="842"/>
        <v/>
      </c>
      <c r="AI559" s="238"/>
      <c r="AJ559" s="239"/>
      <c r="AK559" s="211">
        <f t="shared" si="892"/>
        <v>0</v>
      </c>
      <c r="AL559" s="461" t="str">
        <f t="shared" si="843"/>
        <v/>
      </c>
      <c r="AM559" s="238"/>
      <c r="AN559" s="239"/>
      <c r="AO559" s="211">
        <f t="shared" si="893"/>
        <v>0</v>
      </c>
      <c r="AP559" s="461" t="str">
        <f t="shared" si="844"/>
        <v/>
      </c>
      <c r="AQ559" s="238"/>
      <c r="AR559" s="239"/>
      <c r="AS559" s="211">
        <f t="shared" si="894"/>
        <v>0</v>
      </c>
      <c r="AT559" s="240">
        <f t="shared" si="872"/>
        <v>0</v>
      </c>
      <c r="AU559" s="241">
        <f t="shared" si="873"/>
        <v>0</v>
      </c>
      <c r="AV559" s="211">
        <f t="shared" si="895"/>
        <v>0</v>
      </c>
      <c r="AW559" s="461" t="str">
        <f t="shared" si="845"/>
        <v/>
      </c>
      <c r="AY559" s="238"/>
      <c r="AZ559" s="239"/>
      <c r="BA559" s="211">
        <f t="shared" si="885"/>
        <v>0</v>
      </c>
    </row>
    <row r="560" spans="1:53" ht="13" outlineLevel="2" x14ac:dyDescent="0.3">
      <c r="A560" s="209" t="s">
        <v>289</v>
      </c>
      <c r="B560" s="207">
        <v>6</v>
      </c>
      <c r="C560" s="207"/>
      <c r="D560" s="208"/>
      <c r="E560" s="210"/>
      <c r="F560" s="235" t="s">
        <v>445</v>
      </c>
      <c r="G560" s="235"/>
      <c r="H560" s="528"/>
      <c r="I560" s="237"/>
      <c r="J560" s="238"/>
      <c r="K560" s="239"/>
      <c r="L560" s="211">
        <f t="shared" si="875"/>
        <v>0</v>
      </c>
      <c r="M560" s="238"/>
      <c r="N560" s="239"/>
      <c r="O560" s="422">
        <f t="shared" si="876"/>
        <v>0</v>
      </c>
      <c r="P560" s="238"/>
      <c r="Q560" s="239"/>
      <c r="R560" s="422">
        <f t="shared" si="877"/>
        <v>0</v>
      </c>
      <c r="S560" s="238"/>
      <c r="T560" s="239"/>
      <c r="U560" s="422">
        <f t="shared" si="878"/>
        <v>0</v>
      </c>
      <c r="V560" s="238"/>
      <c r="W560" s="239"/>
      <c r="X560" s="422">
        <f t="shared" si="879"/>
        <v>0</v>
      </c>
      <c r="Y560" s="211">
        <f t="shared" si="880"/>
        <v>0</v>
      </c>
      <c r="Z560" s="461" t="str">
        <f t="shared" si="840"/>
        <v/>
      </c>
      <c r="AA560" s="238"/>
      <c r="AB560" s="239"/>
      <c r="AC560" s="211">
        <f t="shared" si="891"/>
        <v>0</v>
      </c>
      <c r="AD560" s="461" t="str">
        <f t="shared" si="841"/>
        <v/>
      </c>
      <c r="AE560" s="238"/>
      <c r="AF560" s="239"/>
      <c r="AG560" s="211">
        <f t="shared" si="871"/>
        <v>0</v>
      </c>
      <c r="AH560" s="461" t="str">
        <f t="shared" si="842"/>
        <v/>
      </c>
      <c r="AI560" s="238"/>
      <c r="AJ560" s="239"/>
      <c r="AK560" s="211">
        <f t="shared" si="892"/>
        <v>0</v>
      </c>
      <c r="AL560" s="461" t="str">
        <f t="shared" si="843"/>
        <v/>
      </c>
      <c r="AM560" s="238"/>
      <c r="AN560" s="239"/>
      <c r="AO560" s="211">
        <f t="shared" si="893"/>
        <v>0</v>
      </c>
      <c r="AP560" s="461" t="str">
        <f t="shared" si="844"/>
        <v/>
      </c>
      <c r="AQ560" s="238"/>
      <c r="AR560" s="239"/>
      <c r="AS560" s="211">
        <f t="shared" si="894"/>
        <v>0</v>
      </c>
      <c r="AT560" s="240">
        <f t="shared" si="872"/>
        <v>0</v>
      </c>
      <c r="AU560" s="241">
        <f t="shared" si="873"/>
        <v>0</v>
      </c>
      <c r="AV560" s="211">
        <f t="shared" si="895"/>
        <v>0</v>
      </c>
      <c r="AW560" s="461" t="str">
        <f t="shared" si="845"/>
        <v/>
      </c>
      <c r="AY560" s="238"/>
      <c r="AZ560" s="239"/>
      <c r="BA560" s="211">
        <f t="shared" si="885"/>
        <v>0</v>
      </c>
    </row>
    <row r="561" spans="1:53" ht="13" outlineLevel="2" x14ac:dyDescent="0.3">
      <c r="A561" s="209" t="s">
        <v>289</v>
      </c>
      <c r="B561" s="207">
        <v>6</v>
      </c>
      <c r="C561" s="207"/>
      <c r="D561" s="208"/>
      <c r="E561" s="210"/>
      <c r="F561" s="235" t="s">
        <v>445</v>
      </c>
      <c r="G561" s="235"/>
      <c r="H561" s="528"/>
      <c r="I561" s="237"/>
      <c r="J561" s="238"/>
      <c r="K561" s="239"/>
      <c r="L561" s="211">
        <f t="shared" si="875"/>
        <v>0</v>
      </c>
      <c r="M561" s="238"/>
      <c r="N561" s="239"/>
      <c r="O561" s="422">
        <f t="shared" si="876"/>
        <v>0</v>
      </c>
      <c r="P561" s="238"/>
      <c r="Q561" s="239"/>
      <c r="R561" s="422">
        <f t="shared" si="877"/>
        <v>0</v>
      </c>
      <c r="S561" s="238"/>
      <c r="T561" s="239"/>
      <c r="U561" s="422">
        <f t="shared" si="878"/>
        <v>0</v>
      </c>
      <c r="V561" s="238"/>
      <c r="W561" s="239"/>
      <c r="X561" s="422">
        <f t="shared" si="879"/>
        <v>0</v>
      </c>
      <c r="Y561" s="211">
        <f t="shared" si="880"/>
        <v>0</v>
      </c>
      <c r="Z561" s="461" t="str">
        <f t="shared" si="840"/>
        <v/>
      </c>
      <c r="AA561" s="238"/>
      <c r="AB561" s="239"/>
      <c r="AC561" s="211">
        <f t="shared" si="891"/>
        <v>0</v>
      </c>
      <c r="AD561" s="461" t="str">
        <f t="shared" si="841"/>
        <v/>
      </c>
      <c r="AE561" s="238"/>
      <c r="AF561" s="239"/>
      <c r="AG561" s="211">
        <f t="shared" si="871"/>
        <v>0</v>
      </c>
      <c r="AH561" s="461" t="str">
        <f t="shared" si="842"/>
        <v/>
      </c>
      <c r="AI561" s="238"/>
      <c r="AJ561" s="239"/>
      <c r="AK561" s="211">
        <f t="shared" si="892"/>
        <v>0</v>
      </c>
      <c r="AL561" s="461" t="str">
        <f t="shared" si="843"/>
        <v/>
      </c>
      <c r="AM561" s="238"/>
      <c r="AN561" s="239"/>
      <c r="AO561" s="211">
        <f t="shared" si="893"/>
        <v>0</v>
      </c>
      <c r="AP561" s="461" t="str">
        <f t="shared" si="844"/>
        <v/>
      </c>
      <c r="AQ561" s="238"/>
      <c r="AR561" s="239"/>
      <c r="AS561" s="211">
        <f t="shared" si="894"/>
        <v>0</v>
      </c>
      <c r="AT561" s="240">
        <f t="shared" si="872"/>
        <v>0</v>
      </c>
      <c r="AU561" s="241">
        <f t="shared" si="873"/>
        <v>0</v>
      </c>
      <c r="AV561" s="211">
        <f t="shared" si="895"/>
        <v>0</v>
      </c>
      <c r="AW561" s="461" t="str">
        <f t="shared" si="845"/>
        <v/>
      </c>
      <c r="AY561" s="238"/>
      <c r="AZ561" s="239"/>
      <c r="BA561" s="211">
        <f t="shared" si="885"/>
        <v>0</v>
      </c>
    </row>
    <row r="562" spans="1:53" ht="13" outlineLevel="2" x14ac:dyDescent="0.3">
      <c r="A562" s="209" t="s">
        <v>289</v>
      </c>
      <c r="B562" s="207">
        <v>6</v>
      </c>
      <c r="C562" s="207"/>
      <c r="D562" s="208"/>
      <c r="E562" s="210"/>
      <c r="F562" s="235" t="s">
        <v>445</v>
      </c>
      <c r="G562" s="235"/>
      <c r="H562" s="528"/>
      <c r="I562" s="237"/>
      <c r="J562" s="238"/>
      <c r="K562" s="239"/>
      <c r="L562" s="211">
        <f t="shared" si="875"/>
        <v>0</v>
      </c>
      <c r="M562" s="238"/>
      <c r="N562" s="239"/>
      <c r="O562" s="422">
        <f t="shared" si="876"/>
        <v>0</v>
      </c>
      <c r="P562" s="238"/>
      <c r="Q562" s="239"/>
      <c r="R562" s="422">
        <f t="shared" si="877"/>
        <v>0</v>
      </c>
      <c r="S562" s="238"/>
      <c r="T562" s="239"/>
      <c r="U562" s="422">
        <f t="shared" si="878"/>
        <v>0</v>
      </c>
      <c r="V562" s="238"/>
      <c r="W562" s="239"/>
      <c r="X562" s="422">
        <f t="shared" si="879"/>
        <v>0</v>
      </c>
      <c r="Y562" s="211">
        <f t="shared" si="880"/>
        <v>0</v>
      </c>
      <c r="Z562" s="461" t="str">
        <f t="shared" si="840"/>
        <v/>
      </c>
      <c r="AA562" s="238"/>
      <c r="AB562" s="239"/>
      <c r="AC562" s="211">
        <f t="shared" si="891"/>
        <v>0</v>
      </c>
      <c r="AD562" s="461" t="str">
        <f t="shared" si="841"/>
        <v/>
      </c>
      <c r="AE562" s="238"/>
      <c r="AF562" s="239"/>
      <c r="AG562" s="211">
        <f t="shared" si="871"/>
        <v>0</v>
      </c>
      <c r="AH562" s="461" t="str">
        <f t="shared" si="842"/>
        <v/>
      </c>
      <c r="AI562" s="238"/>
      <c r="AJ562" s="239"/>
      <c r="AK562" s="211">
        <f t="shared" si="892"/>
        <v>0</v>
      </c>
      <c r="AL562" s="461" t="str">
        <f t="shared" si="843"/>
        <v/>
      </c>
      <c r="AM562" s="238"/>
      <c r="AN562" s="239"/>
      <c r="AO562" s="211">
        <f t="shared" si="893"/>
        <v>0</v>
      </c>
      <c r="AP562" s="461" t="str">
        <f t="shared" si="844"/>
        <v/>
      </c>
      <c r="AQ562" s="238"/>
      <c r="AR562" s="239"/>
      <c r="AS562" s="211">
        <f t="shared" si="894"/>
        <v>0</v>
      </c>
      <c r="AT562" s="240">
        <f t="shared" si="872"/>
        <v>0</v>
      </c>
      <c r="AU562" s="241">
        <f t="shared" si="873"/>
        <v>0</v>
      </c>
      <c r="AV562" s="211">
        <f t="shared" si="895"/>
        <v>0</v>
      </c>
      <c r="AW562" s="461" t="str">
        <f t="shared" si="845"/>
        <v/>
      </c>
      <c r="AY562" s="238"/>
      <c r="AZ562" s="239"/>
      <c r="BA562" s="211">
        <f t="shared" si="885"/>
        <v>0</v>
      </c>
    </row>
    <row r="563" spans="1:53" ht="13" outlineLevel="2" x14ac:dyDescent="0.3">
      <c r="A563" s="209" t="s">
        <v>289</v>
      </c>
      <c r="B563" s="207">
        <v>6</v>
      </c>
      <c r="C563" s="207"/>
      <c r="D563" s="208"/>
      <c r="E563" s="210"/>
      <c r="F563" s="235" t="s">
        <v>445</v>
      </c>
      <c r="G563" s="235"/>
      <c r="H563" s="528"/>
      <c r="I563" s="237"/>
      <c r="J563" s="238"/>
      <c r="K563" s="239"/>
      <c r="L563" s="211">
        <f t="shared" si="875"/>
        <v>0</v>
      </c>
      <c r="M563" s="238"/>
      <c r="N563" s="239"/>
      <c r="O563" s="422">
        <f t="shared" si="876"/>
        <v>0</v>
      </c>
      <c r="P563" s="238"/>
      <c r="Q563" s="239"/>
      <c r="R563" s="422">
        <f t="shared" si="877"/>
        <v>0</v>
      </c>
      <c r="S563" s="238"/>
      <c r="T563" s="239"/>
      <c r="U563" s="422">
        <f t="shared" si="878"/>
        <v>0</v>
      </c>
      <c r="V563" s="238"/>
      <c r="W563" s="239"/>
      <c r="X563" s="422">
        <f t="shared" si="879"/>
        <v>0</v>
      </c>
      <c r="Y563" s="211">
        <f t="shared" si="880"/>
        <v>0</v>
      </c>
      <c r="Z563" s="461" t="str">
        <f t="shared" si="840"/>
        <v/>
      </c>
      <c r="AA563" s="238"/>
      <c r="AB563" s="239"/>
      <c r="AC563" s="211">
        <f t="shared" si="891"/>
        <v>0</v>
      </c>
      <c r="AD563" s="461" t="str">
        <f t="shared" si="841"/>
        <v/>
      </c>
      <c r="AE563" s="238"/>
      <c r="AF563" s="239"/>
      <c r="AG563" s="211">
        <f t="shared" si="871"/>
        <v>0</v>
      </c>
      <c r="AH563" s="461" t="str">
        <f t="shared" si="842"/>
        <v/>
      </c>
      <c r="AI563" s="238"/>
      <c r="AJ563" s="239"/>
      <c r="AK563" s="211">
        <f t="shared" si="892"/>
        <v>0</v>
      </c>
      <c r="AL563" s="461" t="str">
        <f t="shared" si="843"/>
        <v/>
      </c>
      <c r="AM563" s="238"/>
      <c r="AN563" s="239"/>
      <c r="AO563" s="211">
        <f t="shared" si="893"/>
        <v>0</v>
      </c>
      <c r="AP563" s="461" t="str">
        <f t="shared" si="844"/>
        <v/>
      </c>
      <c r="AQ563" s="238"/>
      <c r="AR563" s="239"/>
      <c r="AS563" s="211">
        <f t="shared" si="894"/>
        <v>0</v>
      </c>
      <c r="AT563" s="240">
        <f t="shared" si="872"/>
        <v>0</v>
      </c>
      <c r="AU563" s="241">
        <f t="shared" si="873"/>
        <v>0</v>
      </c>
      <c r="AV563" s="211">
        <f t="shared" si="895"/>
        <v>0</v>
      </c>
      <c r="AW563" s="461" t="str">
        <f t="shared" si="845"/>
        <v/>
      </c>
      <c r="AY563" s="238"/>
      <c r="AZ563" s="239"/>
      <c r="BA563" s="211">
        <f t="shared" si="885"/>
        <v>0</v>
      </c>
    </row>
    <row r="564" spans="1:53" ht="13" outlineLevel="1" x14ac:dyDescent="0.3">
      <c r="A564" s="212"/>
      <c r="B564" s="213">
        <v>6</v>
      </c>
      <c r="C564" s="213"/>
      <c r="D564" s="214"/>
      <c r="E564" s="215" t="s">
        <v>446</v>
      </c>
      <c r="F564" s="216" t="str">
        <f>F547</f>
        <v>Activity 6.4 Add activity</v>
      </c>
      <c r="G564" s="222"/>
      <c r="H564" s="222"/>
      <c r="I564" s="217"/>
      <c r="J564" s="218">
        <f t="shared" ref="J564:Y564" si="896">SUM(J548:J563)</f>
        <v>0</v>
      </c>
      <c r="K564" s="218">
        <f t="shared" si="896"/>
        <v>0</v>
      </c>
      <c r="L564" s="218">
        <f t="shared" si="896"/>
        <v>0</v>
      </c>
      <c r="M564" s="218">
        <f t="shared" si="896"/>
        <v>0</v>
      </c>
      <c r="N564" s="218">
        <f t="shared" si="896"/>
        <v>0</v>
      </c>
      <c r="O564" s="218">
        <f t="shared" si="896"/>
        <v>0</v>
      </c>
      <c r="P564" s="218">
        <f t="shared" si="896"/>
        <v>0</v>
      </c>
      <c r="Q564" s="218">
        <f t="shared" si="896"/>
        <v>0</v>
      </c>
      <c r="R564" s="218">
        <f t="shared" si="896"/>
        <v>0</v>
      </c>
      <c r="S564" s="218">
        <f t="shared" si="896"/>
        <v>0</v>
      </c>
      <c r="T564" s="218">
        <f t="shared" si="896"/>
        <v>0</v>
      </c>
      <c r="U564" s="218">
        <f t="shared" si="896"/>
        <v>0</v>
      </c>
      <c r="V564" s="218">
        <f t="shared" si="896"/>
        <v>0</v>
      </c>
      <c r="W564" s="218">
        <f t="shared" si="896"/>
        <v>0</v>
      </c>
      <c r="X564" s="218">
        <f t="shared" si="896"/>
        <v>0</v>
      </c>
      <c r="Y564" s="218">
        <f t="shared" si="896"/>
        <v>0</v>
      </c>
      <c r="Z564" s="461" t="str">
        <f t="shared" si="840"/>
        <v/>
      </c>
      <c r="AA564" s="220">
        <f t="shared" ref="AA564:AV564" si="897">SUM(AA548:AA563)</f>
        <v>0</v>
      </c>
      <c r="AB564" s="221">
        <f t="shared" si="897"/>
        <v>0</v>
      </c>
      <c r="AC564" s="219">
        <f t="shared" si="897"/>
        <v>0</v>
      </c>
      <c r="AD564" s="461" t="str">
        <f t="shared" si="841"/>
        <v/>
      </c>
      <c r="AE564" s="220">
        <f t="shared" si="897"/>
        <v>0</v>
      </c>
      <c r="AF564" s="221">
        <f t="shared" si="897"/>
        <v>0</v>
      </c>
      <c r="AG564" s="219">
        <f t="shared" si="897"/>
        <v>0</v>
      </c>
      <c r="AH564" s="461" t="str">
        <f t="shared" si="842"/>
        <v/>
      </c>
      <c r="AI564" s="220">
        <f t="shared" si="897"/>
        <v>0</v>
      </c>
      <c r="AJ564" s="221">
        <f t="shared" si="897"/>
        <v>0</v>
      </c>
      <c r="AK564" s="219">
        <f t="shared" si="897"/>
        <v>0</v>
      </c>
      <c r="AL564" s="461" t="str">
        <f t="shared" si="843"/>
        <v/>
      </c>
      <c r="AM564" s="220">
        <f t="shared" si="897"/>
        <v>0</v>
      </c>
      <c r="AN564" s="221">
        <f t="shared" si="897"/>
        <v>0</v>
      </c>
      <c r="AO564" s="219">
        <f t="shared" si="897"/>
        <v>0</v>
      </c>
      <c r="AP564" s="461" t="str">
        <f t="shared" si="844"/>
        <v/>
      </c>
      <c r="AQ564" s="220">
        <f t="shared" si="897"/>
        <v>0</v>
      </c>
      <c r="AR564" s="221">
        <f t="shared" si="897"/>
        <v>0</v>
      </c>
      <c r="AS564" s="219">
        <f t="shared" si="897"/>
        <v>0</v>
      </c>
      <c r="AT564" s="220">
        <f t="shared" si="897"/>
        <v>0</v>
      </c>
      <c r="AU564" s="221">
        <f t="shared" si="897"/>
        <v>0</v>
      </c>
      <c r="AV564" s="219">
        <f t="shared" si="897"/>
        <v>0</v>
      </c>
      <c r="AW564" s="461" t="str">
        <f t="shared" si="845"/>
        <v/>
      </c>
      <c r="AY564" s="220">
        <f t="shared" ref="AY564:BA564" si="898">SUM(AY548:AY563)</f>
        <v>0</v>
      </c>
      <c r="AZ564" s="221">
        <f t="shared" si="898"/>
        <v>0</v>
      </c>
      <c r="BA564" s="219">
        <f t="shared" si="898"/>
        <v>0</v>
      </c>
    </row>
    <row r="565" spans="1:53" ht="26.25" customHeight="1" outlineLevel="1" x14ac:dyDescent="0.3">
      <c r="A565" s="328"/>
      <c r="B565" s="263">
        <v>6</v>
      </c>
      <c r="C565" s="263"/>
      <c r="D565" s="264"/>
      <c r="E565" s="265" t="s">
        <v>436</v>
      </c>
      <c r="F565" s="266" t="s">
        <v>491</v>
      </c>
      <c r="G565" s="267"/>
      <c r="H565" s="526"/>
      <c r="I565" s="268"/>
      <c r="J565" s="269"/>
      <c r="K565" s="270"/>
      <c r="L565" s="271"/>
      <c r="M565" s="271"/>
      <c r="N565" s="271"/>
      <c r="O565" s="271"/>
      <c r="P565" s="271"/>
      <c r="Q565" s="271"/>
      <c r="R565" s="271"/>
      <c r="S565" s="271"/>
      <c r="T565" s="271"/>
      <c r="U565" s="271"/>
      <c r="V565" s="271"/>
      <c r="W565" s="271"/>
      <c r="X565" s="271"/>
      <c r="Y565" s="271"/>
      <c r="Z565" s="461" t="str">
        <f t="shared" si="840"/>
        <v/>
      </c>
      <c r="AA565" s="268"/>
      <c r="AB565" s="268"/>
      <c r="AC565" s="268"/>
      <c r="AD565" s="461" t="str">
        <f t="shared" si="841"/>
        <v/>
      </c>
      <c r="AE565" s="268"/>
      <c r="AF565" s="268"/>
      <c r="AG565" s="268"/>
      <c r="AH565" s="461" t="str">
        <f t="shared" si="842"/>
        <v/>
      </c>
      <c r="AI565" s="268"/>
      <c r="AJ565" s="268"/>
      <c r="AK565" s="268"/>
      <c r="AL565" s="461" t="str">
        <f t="shared" si="843"/>
        <v/>
      </c>
      <c r="AM565" s="268"/>
      <c r="AN565" s="268"/>
      <c r="AO565" s="268"/>
      <c r="AP565" s="461" t="str">
        <f t="shared" si="844"/>
        <v/>
      </c>
      <c r="AQ565" s="268"/>
      <c r="AR565" s="268"/>
      <c r="AS565" s="268"/>
      <c r="AT565" s="268"/>
      <c r="AU565" s="268"/>
      <c r="AV565" s="268"/>
      <c r="AW565" s="461" t="str">
        <f t="shared" si="845"/>
        <v/>
      </c>
      <c r="AY565" s="268"/>
      <c r="AZ565" s="268"/>
      <c r="BA565" s="268"/>
    </row>
    <row r="566" spans="1:53" ht="13" outlineLevel="2" x14ac:dyDescent="0.3">
      <c r="A566" s="209" t="s">
        <v>289</v>
      </c>
      <c r="B566" s="207">
        <v>6</v>
      </c>
      <c r="C566" s="207"/>
      <c r="D566" s="208"/>
      <c r="E566" s="210"/>
      <c r="F566" s="766" t="s">
        <v>438</v>
      </c>
      <c r="G566" s="236"/>
      <c r="H566" s="527"/>
      <c r="I566" s="237"/>
      <c r="J566" s="238"/>
      <c r="K566" s="239"/>
      <c r="L566" s="211">
        <f>J566*K566</f>
        <v>0</v>
      </c>
      <c r="M566" s="238"/>
      <c r="N566" s="239"/>
      <c r="O566" s="422">
        <f>M566*N566</f>
        <v>0</v>
      </c>
      <c r="P566" s="238"/>
      <c r="Q566" s="239"/>
      <c r="R566" s="422">
        <f>P566*Q566</f>
        <v>0</v>
      </c>
      <c r="S566" s="238"/>
      <c r="T566" s="239"/>
      <c r="U566" s="422">
        <f>S566*T566</f>
        <v>0</v>
      </c>
      <c r="V566" s="238"/>
      <c r="W566" s="239"/>
      <c r="X566" s="422">
        <f>V566*W566</f>
        <v>0</v>
      </c>
      <c r="Y566" s="211">
        <f>L566+O566+R566+U566+X566</f>
        <v>0</v>
      </c>
      <c r="Z566" s="461" t="str">
        <f t="shared" si="840"/>
        <v/>
      </c>
      <c r="AA566" s="238"/>
      <c r="AB566" s="239"/>
      <c r="AC566" s="211">
        <f>AA566*AB566</f>
        <v>0</v>
      </c>
      <c r="AD566" s="461" t="str">
        <f t="shared" si="841"/>
        <v/>
      </c>
      <c r="AE566" s="238"/>
      <c r="AF566" s="239"/>
      <c r="AG566" s="211">
        <f t="shared" ref="AG566:AG581" si="899">AE566*AF566</f>
        <v>0</v>
      </c>
      <c r="AH566" s="461" t="str">
        <f t="shared" si="842"/>
        <v/>
      </c>
      <c r="AI566" s="238"/>
      <c r="AJ566" s="239"/>
      <c r="AK566" s="211">
        <f>AI566*AJ566</f>
        <v>0</v>
      </c>
      <c r="AL566" s="461" t="str">
        <f t="shared" si="843"/>
        <v/>
      </c>
      <c r="AM566" s="238"/>
      <c r="AN566" s="239"/>
      <c r="AO566" s="211">
        <f>AM566*AN566</f>
        <v>0</v>
      </c>
      <c r="AP566" s="461" t="str">
        <f t="shared" si="844"/>
        <v/>
      </c>
      <c r="AQ566" s="238"/>
      <c r="AR566" s="239"/>
      <c r="AS566" s="211">
        <f>AQ566*AR566</f>
        <v>0</v>
      </c>
      <c r="AT566" s="240">
        <f t="shared" ref="AT566:AT581" si="900">AE566+AM566+AQ566</f>
        <v>0</v>
      </c>
      <c r="AU566" s="241">
        <f t="shared" ref="AU566:AU581" si="901">AF566+AN566+AR566</f>
        <v>0</v>
      </c>
      <c r="AV566" s="211">
        <f t="shared" ref="AV566:AV567" si="902">AG566+AO566+AS566</f>
        <v>0</v>
      </c>
      <c r="AW566" s="461" t="str">
        <f t="shared" si="845"/>
        <v/>
      </c>
      <c r="AY566" s="238"/>
      <c r="AZ566" s="239"/>
      <c r="BA566" s="211">
        <f>AY566*AZ566</f>
        <v>0</v>
      </c>
    </row>
    <row r="567" spans="1:53" ht="13" outlineLevel="2" x14ac:dyDescent="0.3">
      <c r="A567" s="209" t="s">
        <v>284</v>
      </c>
      <c r="B567" s="207">
        <v>6</v>
      </c>
      <c r="C567" s="207"/>
      <c r="D567" s="208"/>
      <c r="E567" s="210"/>
      <c r="F567" s="766" t="s">
        <v>439</v>
      </c>
      <c r="G567" s="235"/>
      <c r="H567" s="528"/>
      <c r="I567" s="237"/>
      <c r="J567" s="238"/>
      <c r="K567" s="239"/>
      <c r="L567" s="211">
        <f t="shared" ref="L567:L581" si="903">J567*K567</f>
        <v>0</v>
      </c>
      <c r="M567" s="238"/>
      <c r="N567" s="239"/>
      <c r="O567" s="422">
        <f t="shared" ref="O567:O581" si="904">M567*N567</f>
        <v>0</v>
      </c>
      <c r="P567" s="238"/>
      <c r="Q567" s="239"/>
      <c r="R567" s="422">
        <f t="shared" ref="R567:R581" si="905">P567*Q567</f>
        <v>0</v>
      </c>
      <c r="S567" s="238"/>
      <c r="T567" s="239"/>
      <c r="U567" s="422">
        <f t="shared" ref="U567:U581" si="906">S567*T567</f>
        <v>0</v>
      </c>
      <c r="V567" s="238"/>
      <c r="W567" s="239"/>
      <c r="X567" s="422">
        <f t="shared" ref="X567:X581" si="907">V567*W567</f>
        <v>0</v>
      </c>
      <c r="Y567" s="211">
        <f t="shared" ref="Y567:Y581" si="908">L567+O567+R567+U567+X567</f>
        <v>0</v>
      </c>
      <c r="Z567" s="461" t="str">
        <f t="shared" si="840"/>
        <v/>
      </c>
      <c r="AA567" s="238"/>
      <c r="AB567" s="239"/>
      <c r="AC567" s="211">
        <f t="shared" ref="AC567" si="909">AA567*AB567</f>
        <v>0</v>
      </c>
      <c r="AD567" s="461" t="str">
        <f t="shared" si="841"/>
        <v/>
      </c>
      <c r="AE567" s="238"/>
      <c r="AF567" s="239"/>
      <c r="AG567" s="211">
        <f t="shared" si="899"/>
        <v>0</v>
      </c>
      <c r="AH567" s="461" t="str">
        <f t="shared" si="842"/>
        <v/>
      </c>
      <c r="AI567" s="238"/>
      <c r="AJ567" s="239"/>
      <c r="AK567" s="211">
        <f t="shared" ref="AK567" si="910">AI567*AJ567</f>
        <v>0</v>
      </c>
      <c r="AL567" s="461" t="str">
        <f t="shared" si="843"/>
        <v/>
      </c>
      <c r="AM567" s="238"/>
      <c r="AN567" s="239"/>
      <c r="AO567" s="211">
        <f t="shared" ref="AO567" si="911">AM567*AN567</f>
        <v>0</v>
      </c>
      <c r="AP567" s="461" t="str">
        <f t="shared" si="844"/>
        <v/>
      </c>
      <c r="AQ567" s="238"/>
      <c r="AR567" s="239"/>
      <c r="AS567" s="211">
        <f t="shared" ref="AS567" si="912">AQ567*AR567</f>
        <v>0</v>
      </c>
      <c r="AT567" s="240">
        <f t="shared" si="900"/>
        <v>0</v>
      </c>
      <c r="AU567" s="241">
        <f t="shared" si="901"/>
        <v>0</v>
      </c>
      <c r="AV567" s="211">
        <f t="shared" si="902"/>
        <v>0</v>
      </c>
      <c r="AW567" s="461" t="str">
        <f t="shared" si="845"/>
        <v/>
      </c>
      <c r="AY567" s="238"/>
      <c r="AZ567" s="239"/>
      <c r="BA567" s="211">
        <f t="shared" ref="BA567:BA581" si="913">AY567*AZ567</f>
        <v>0</v>
      </c>
    </row>
    <row r="568" spans="1:53" ht="12.75" customHeight="1" outlineLevel="2" x14ac:dyDescent="0.3">
      <c r="A568" s="209" t="s">
        <v>284</v>
      </c>
      <c r="B568" s="207">
        <v>6</v>
      </c>
      <c r="C568" s="207"/>
      <c r="D568" s="208"/>
      <c r="E568" s="210"/>
      <c r="F568" s="766" t="s">
        <v>440</v>
      </c>
      <c r="G568" s="235"/>
      <c r="H568" s="528"/>
      <c r="I568" s="237"/>
      <c r="J568" s="238"/>
      <c r="K568" s="239"/>
      <c r="L568" s="211">
        <f t="shared" si="903"/>
        <v>0</v>
      </c>
      <c r="M568" s="238"/>
      <c r="N568" s="239"/>
      <c r="O568" s="422">
        <f t="shared" si="904"/>
        <v>0</v>
      </c>
      <c r="P568" s="238"/>
      <c r="Q568" s="239"/>
      <c r="R568" s="422">
        <f t="shared" si="905"/>
        <v>0</v>
      </c>
      <c r="S568" s="238"/>
      <c r="T568" s="239"/>
      <c r="U568" s="422">
        <f t="shared" si="906"/>
        <v>0</v>
      </c>
      <c r="V568" s="238"/>
      <c r="W568" s="239"/>
      <c r="X568" s="422">
        <f t="shared" si="907"/>
        <v>0</v>
      </c>
      <c r="Y568" s="211">
        <f t="shared" si="908"/>
        <v>0</v>
      </c>
      <c r="Z568" s="461" t="str">
        <f t="shared" si="840"/>
        <v/>
      </c>
      <c r="AA568" s="238"/>
      <c r="AB568" s="239"/>
      <c r="AC568" s="211">
        <f t="shared" ref="AC568" si="914">AA568*AB568</f>
        <v>0</v>
      </c>
      <c r="AD568" s="461" t="str">
        <f t="shared" si="841"/>
        <v/>
      </c>
      <c r="AE568" s="238"/>
      <c r="AF568" s="239"/>
      <c r="AG568" s="211">
        <f t="shared" si="899"/>
        <v>0</v>
      </c>
      <c r="AH568" s="461" t="str">
        <f t="shared" si="842"/>
        <v/>
      </c>
      <c r="AI568" s="238"/>
      <c r="AJ568" s="239"/>
      <c r="AK568" s="211">
        <f t="shared" ref="AK568" si="915">AI568*AJ568</f>
        <v>0</v>
      </c>
      <c r="AL568" s="461" t="str">
        <f t="shared" si="843"/>
        <v/>
      </c>
      <c r="AM568" s="238"/>
      <c r="AN568" s="239"/>
      <c r="AO568" s="211">
        <f t="shared" ref="AO568" si="916">AM568*AN568</f>
        <v>0</v>
      </c>
      <c r="AP568" s="461" t="str">
        <f t="shared" si="844"/>
        <v/>
      </c>
      <c r="AQ568" s="238"/>
      <c r="AR568" s="239"/>
      <c r="AS568" s="211">
        <f t="shared" ref="AS568" si="917">AQ568*AR568</f>
        <v>0</v>
      </c>
      <c r="AT568" s="240">
        <f t="shared" si="900"/>
        <v>0</v>
      </c>
      <c r="AU568" s="241">
        <f t="shared" si="901"/>
        <v>0</v>
      </c>
      <c r="AV568" s="211">
        <f t="shared" ref="AV568" si="918">AG568+AO568+AS568</f>
        <v>0</v>
      </c>
      <c r="AW568" s="461" t="str">
        <f t="shared" si="845"/>
        <v/>
      </c>
      <c r="AY568" s="238"/>
      <c r="AZ568" s="239"/>
      <c r="BA568" s="211">
        <f t="shared" si="913"/>
        <v>0</v>
      </c>
    </row>
    <row r="569" spans="1:53" ht="13" outlineLevel="2" x14ac:dyDescent="0.3">
      <c r="A569" s="209" t="s">
        <v>284</v>
      </c>
      <c r="B569" s="207">
        <v>6</v>
      </c>
      <c r="C569" s="207"/>
      <c r="D569" s="208"/>
      <c r="E569" s="210"/>
      <c r="F569" s="766" t="s">
        <v>441</v>
      </c>
      <c r="G569" s="235"/>
      <c r="H569" s="528"/>
      <c r="I569" s="237"/>
      <c r="J569" s="238"/>
      <c r="K569" s="239"/>
      <c r="L569" s="211">
        <f t="shared" si="903"/>
        <v>0</v>
      </c>
      <c r="M569" s="238"/>
      <c r="N569" s="239"/>
      <c r="O569" s="422">
        <f t="shared" si="904"/>
        <v>0</v>
      </c>
      <c r="P569" s="238"/>
      <c r="Q569" s="239"/>
      <c r="R569" s="422">
        <f t="shared" si="905"/>
        <v>0</v>
      </c>
      <c r="S569" s="238"/>
      <c r="T569" s="239"/>
      <c r="U569" s="422">
        <f t="shared" si="906"/>
        <v>0</v>
      </c>
      <c r="V569" s="238"/>
      <c r="W569" s="239"/>
      <c r="X569" s="422">
        <f t="shared" si="907"/>
        <v>0</v>
      </c>
      <c r="Y569" s="211">
        <f t="shared" si="908"/>
        <v>0</v>
      </c>
      <c r="Z569" s="461" t="str">
        <f t="shared" si="840"/>
        <v/>
      </c>
      <c r="AA569" s="238"/>
      <c r="AB569" s="239"/>
      <c r="AC569" s="211">
        <f t="shared" ref="AC569:AC581" si="919">AA569*AB569</f>
        <v>0</v>
      </c>
      <c r="AD569" s="461" t="str">
        <f t="shared" si="841"/>
        <v/>
      </c>
      <c r="AE569" s="238"/>
      <c r="AF569" s="239"/>
      <c r="AG569" s="211">
        <f t="shared" si="899"/>
        <v>0</v>
      </c>
      <c r="AH569" s="461" t="str">
        <f t="shared" si="842"/>
        <v/>
      </c>
      <c r="AI569" s="238"/>
      <c r="AJ569" s="239"/>
      <c r="AK569" s="211">
        <f t="shared" ref="AK569:AK581" si="920">AI569*AJ569</f>
        <v>0</v>
      </c>
      <c r="AL569" s="461" t="str">
        <f t="shared" si="843"/>
        <v/>
      </c>
      <c r="AM569" s="238"/>
      <c r="AN569" s="239"/>
      <c r="AO569" s="211">
        <f t="shared" ref="AO569:AO581" si="921">AM569*AN569</f>
        <v>0</v>
      </c>
      <c r="AP569" s="461" t="str">
        <f t="shared" si="844"/>
        <v/>
      </c>
      <c r="AQ569" s="238"/>
      <c r="AR569" s="239"/>
      <c r="AS569" s="211">
        <f t="shared" ref="AS569:AS581" si="922">AQ569*AR569</f>
        <v>0</v>
      </c>
      <c r="AT569" s="240">
        <f t="shared" si="900"/>
        <v>0</v>
      </c>
      <c r="AU569" s="241">
        <f t="shared" si="901"/>
        <v>0</v>
      </c>
      <c r="AV569" s="211">
        <f t="shared" ref="AV569:AV581" si="923">AG569+AO569+AS569</f>
        <v>0</v>
      </c>
      <c r="AW569" s="461" t="str">
        <f t="shared" si="845"/>
        <v/>
      </c>
      <c r="AY569" s="238"/>
      <c r="AZ569" s="239"/>
      <c r="BA569" s="211">
        <f t="shared" si="913"/>
        <v>0</v>
      </c>
    </row>
    <row r="570" spans="1:53" ht="13" outlineLevel="2" x14ac:dyDescent="0.3">
      <c r="A570" s="209" t="s">
        <v>284</v>
      </c>
      <c r="B570" s="207">
        <v>6</v>
      </c>
      <c r="C570" s="207"/>
      <c r="D570" s="208"/>
      <c r="E570" s="210"/>
      <c r="F570" s="766" t="s">
        <v>442</v>
      </c>
      <c r="G570" s="235"/>
      <c r="H570" s="528"/>
      <c r="I570" s="237"/>
      <c r="J570" s="238"/>
      <c r="K570" s="239"/>
      <c r="L570" s="211">
        <f t="shared" si="903"/>
        <v>0</v>
      </c>
      <c r="M570" s="238"/>
      <c r="N570" s="239"/>
      <c r="O570" s="422">
        <f t="shared" si="904"/>
        <v>0</v>
      </c>
      <c r="P570" s="238"/>
      <c r="Q570" s="239"/>
      <c r="R570" s="422">
        <f t="shared" si="905"/>
        <v>0</v>
      </c>
      <c r="S570" s="238"/>
      <c r="T570" s="239"/>
      <c r="U570" s="422">
        <f t="shared" si="906"/>
        <v>0</v>
      </c>
      <c r="V570" s="238"/>
      <c r="W570" s="239"/>
      <c r="X570" s="422">
        <f t="shared" si="907"/>
        <v>0</v>
      </c>
      <c r="Y570" s="211">
        <f t="shared" si="908"/>
        <v>0</v>
      </c>
      <c r="Z570" s="461" t="str">
        <f t="shared" si="840"/>
        <v/>
      </c>
      <c r="AA570" s="238"/>
      <c r="AB570" s="239"/>
      <c r="AC570" s="211">
        <f t="shared" si="919"/>
        <v>0</v>
      </c>
      <c r="AD570" s="461" t="str">
        <f t="shared" si="841"/>
        <v/>
      </c>
      <c r="AE570" s="238"/>
      <c r="AF570" s="239"/>
      <c r="AG570" s="211">
        <f t="shared" si="899"/>
        <v>0</v>
      </c>
      <c r="AH570" s="461" t="str">
        <f t="shared" si="842"/>
        <v/>
      </c>
      <c r="AI570" s="238"/>
      <c r="AJ570" s="239"/>
      <c r="AK570" s="211">
        <f t="shared" si="920"/>
        <v>0</v>
      </c>
      <c r="AL570" s="461" t="str">
        <f t="shared" si="843"/>
        <v/>
      </c>
      <c r="AM570" s="238"/>
      <c r="AN570" s="239"/>
      <c r="AO570" s="211">
        <f t="shared" si="921"/>
        <v>0</v>
      </c>
      <c r="AP570" s="461" t="str">
        <f t="shared" si="844"/>
        <v/>
      </c>
      <c r="AQ570" s="238"/>
      <c r="AR570" s="239"/>
      <c r="AS570" s="211">
        <f t="shared" si="922"/>
        <v>0</v>
      </c>
      <c r="AT570" s="240">
        <f t="shared" si="900"/>
        <v>0</v>
      </c>
      <c r="AU570" s="241">
        <f t="shared" si="901"/>
        <v>0</v>
      </c>
      <c r="AV570" s="211">
        <f t="shared" si="923"/>
        <v>0</v>
      </c>
      <c r="AW570" s="461" t="str">
        <f t="shared" si="845"/>
        <v/>
      </c>
      <c r="AY570" s="238"/>
      <c r="AZ570" s="239"/>
      <c r="BA570" s="211">
        <f t="shared" si="913"/>
        <v>0</v>
      </c>
    </row>
    <row r="571" spans="1:53" ht="13" outlineLevel="2" x14ac:dyDescent="0.3">
      <c r="A571" s="209" t="s">
        <v>289</v>
      </c>
      <c r="B571" s="207">
        <v>6</v>
      </c>
      <c r="C571" s="207"/>
      <c r="D571" s="208"/>
      <c r="E571" s="210"/>
      <c r="F571" s="766" t="s">
        <v>384</v>
      </c>
      <c r="G571" s="235"/>
      <c r="H571" s="528"/>
      <c r="I571" s="237"/>
      <c r="J571" s="238"/>
      <c r="K571" s="239"/>
      <c r="L571" s="211">
        <f t="shared" si="903"/>
        <v>0</v>
      </c>
      <c r="M571" s="238"/>
      <c r="N571" s="239"/>
      <c r="O571" s="422">
        <f t="shared" si="904"/>
        <v>0</v>
      </c>
      <c r="P571" s="238"/>
      <c r="Q571" s="239"/>
      <c r="R571" s="422">
        <f t="shared" si="905"/>
        <v>0</v>
      </c>
      <c r="S571" s="238"/>
      <c r="T571" s="239"/>
      <c r="U571" s="422">
        <f t="shared" si="906"/>
        <v>0</v>
      </c>
      <c r="V571" s="238"/>
      <c r="W571" s="239"/>
      <c r="X571" s="422">
        <f t="shared" si="907"/>
        <v>0</v>
      </c>
      <c r="Y571" s="211">
        <f t="shared" si="908"/>
        <v>0</v>
      </c>
      <c r="Z571" s="461" t="str">
        <f t="shared" si="840"/>
        <v/>
      </c>
      <c r="AA571" s="238"/>
      <c r="AB571" s="239"/>
      <c r="AC571" s="211">
        <f t="shared" si="919"/>
        <v>0</v>
      </c>
      <c r="AD571" s="461" t="str">
        <f t="shared" si="841"/>
        <v/>
      </c>
      <c r="AE571" s="238"/>
      <c r="AF571" s="239"/>
      <c r="AG571" s="211">
        <f t="shared" si="899"/>
        <v>0</v>
      </c>
      <c r="AH571" s="461" t="str">
        <f t="shared" si="842"/>
        <v/>
      </c>
      <c r="AI571" s="238"/>
      <c r="AJ571" s="239"/>
      <c r="AK571" s="211">
        <f t="shared" si="920"/>
        <v>0</v>
      </c>
      <c r="AL571" s="461" t="str">
        <f t="shared" si="843"/>
        <v/>
      </c>
      <c r="AM571" s="238"/>
      <c r="AN571" s="239"/>
      <c r="AO571" s="211">
        <f t="shared" si="921"/>
        <v>0</v>
      </c>
      <c r="AP571" s="461" t="str">
        <f t="shared" si="844"/>
        <v/>
      </c>
      <c r="AQ571" s="238"/>
      <c r="AR571" s="239"/>
      <c r="AS571" s="211">
        <f t="shared" si="922"/>
        <v>0</v>
      </c>
      <c r="AT571" s="240">
        <f t="shared" si="900"/>
        <v>0</v>
      </c>
      <c r="AU571" s="241">
        <f t="shared" si="901"/>
        <v>0</v>
      </c>
      <c r="AV571" s="211">
        <f t="shared" si="923"/>
        <v>0</v>
      </c>
      <c r="AW571" s="461" t="str">
        <f t="shared" si="845"/>
        <v/>
      </c>
      <c r="AY571" s="238"/>
      <c r="AZ571" s="239"/>
      <c r="BA571" s="211">
        <f t="shared" si="913"/>
        <v>0</v>
      </c>
    </row>
    <row r="572" spans="1:53" ht="13" outlineLevel="2" x14ac:dyDescent="0.3">
      <c r="A572" s="209" t="s">
        <v>289</v>
      </c>
      <c r="B572" s="207">
        <v>6</v>
      </c>
      <c r="C572" s="207"/>
      <c r="D572" s="208"/>
      <c r="E572" s="210"/>
      <c r="F572" s="766" t="s">
        <v>443</v>
      </c>
      <c r="G572" s="235"/>
      <c r="H572" s="528"/>
      <c r="I572" s="327"/>
      <c r="J572" s="238"/>
      <c r="K572" s="239"/>
      <c r="L572" s="211">
        <f t="shared" si="903"/>
        <v>0</v>
      </c>
      <c r="M572" s="238"/>
      <c r="N572" s="239"/>
      <c r="O572" s="422">
        <f t="shared" si="904"/>
        <v>0</v>
      </c>
      <c r="P572" s="238"/>
      <c r="Q572" s="239"/>
      <c r="R572" s="422">
        <f t="shared" si="905"/>
        <v>0</v>
      </c>
      <c r="S572" s="238"/>
      <c r="T572" s="239"/>
      <c r="U572" s="422">
        <f t="shared" si="906"/>
        <v>0</v>
      </c>
      <c r="V572" s="238"/>
      <c r="W572" s="239"/>
      <c r="X572" s="422">
        <f t="shared" si="907"/>
        <v>0</v>
      </c>
      <c r="Y572" s="211">
        <f t="shared" si="908"/>
        <v>0</v>
      </c>
      <c r="Z572" s="461" t="str">
        <f t="shared" si="840"/>
        <v/>
      </c>
      <c r="AA572" s="238"/>
      <c r="AB572" s="239"/>
      <c r="AC572" s="211">
        <f t="shared" si="919"/>
        <v>0</v>
      </c>
      <c r="AD572" s="461" t="str">
        <f t="shared" si="841"/>
        <v/>
      </c>
      <c r="AE572" s="238"/>
      <c r="AF572" s="239"/>
      <c r="AG572" s="211">
        <f t="shared" si="899"/>
        <v>0</v>
      </c>
      <c r="AH572" s="461" t="str">
        <f t="shared" si="842"/>
        <v/>
      </c>
      <c r="AI572" s="238"/>
      <c r="AJ572" s="239"/>
      <c r="AK572" s="211">
        <f t="shared" si="920"/>
        <v>0</v>
      </c>
      <c r="AL572" s="461" t="str">
        <f t="shared" si="843"/>
        <v/>
      </c>
      <c r="AM572" s="238"/>
      <c r="AN572" s="239"/>
      <c r="AO572" s="211">
        <f t="shared" si="921"/>
        <v>0</v>
      </c>
      <c r="AP572" s="461" t="str">
        <f t="shared" si="844"/>
        <v/>
      </c>
      <c r="AQ572" s="238"/>
      <c r="AR572" s="239"/>
      <c r="AS572" s="211">
        <f t="shared" si="922"/>
        <v>0</v>
      </c>
      <c r="AT572" s="240">
        <f t="shared" si="900"/>
        <v>0</v>
      </c>
      <c r="AU572" s="241">
        <f t="shared" si="901"/>
        <v>0</v>
      </c>
      <c r="AV572" s="211">
        <f t="shared" si="923"/>
        <v>0</v>
      </c>
      <c r="AW572" s="461" t="str">
        <f t="shared" si="845"/>
        <v/>
      </c>
      <c r="AY572" s="238"/>
      <c r="AZ572" s="239"/>
      <c r="BA572" s="211">
        <f t="shared" si="913"/>
        <v>0</v>
      </c>
    </row>
    <row r="573" spans="1:53" ht="13" outlineLevel="2" x14ac:dyDescent="0.3">
      <c r="A573" s="209" t="s">
        <v>289</v>
      </c>
      <c r="B573" s="207">
        <v>6</v>
      </c>
      <c r="C573" s="207"/>
      <c r="D573" s="208"/>
      <c r="E573" s="210"/>
      <c r="F573" s="766" t="s">
        <v>444</v>
      </c>
      <c r="G573" s="235"/>
      <c r="H573" s="528"/>
      <c r="I573" s="237"/>
      <c r="J573" s="238"/>
      <c r="K573" s="239"/>
      <c r="L573" s="211">
        <f t="shared" si="903"/>
        <v>0</v>
      </c>
      <c r="M573" s="238"/>
      <c r="N573" s="239"/>
      <c r="O573" s="422">
        <f t="shared" si="904"/>
        <v>0</v>
      </c>
      <c r="P573" s="238"/>
      <c r="Q573" s="239"/>
      <c r="R573" s="422">
        <f t="shared" si="905"/>
        <v>0</v>
      </c>
      <c r="S573" s="238"/>
      <c r="T573" s="239"/>
      <c r="U573" s="422">
        <f t="shared" si="906"/>
        <v>0</v>
      </c>
      <c r="V573" s="238"/>
      <c r="W573" s="239"/>
      <c r="X573" s="422">
        <f t="shared" si="907"/>
        <v>0</v>
      </c>
      <c r="Y573" s="211">
        <f t="shared" si="908"/>
        <v>0</v>
      </c>
      <c r="Z573" s="461" t="str">
        <f t="shared" si="840"/>
        <v/>
      </c>
      <c r="AA573" s="238"/>
      <c r="AB573" s="239"/>
      <c r="AC573" s="211">
        <f t="shared" si="919"/>
        <v>0</v>
      </c>
      <c r="AD573" s="461" t="str">
        <f t="shared" si="841"/>
        <v/>
      </c>
      <c r="AE573" s="238"/>
      <c r="AF573" s="239"/>
      <c r="AG573" s="211">
        <f t="shared" si="899"/>
        <v>0</v>
      </c>
      <c r="AH573" s="461" t="str">
        <f t="shared" si="842"/>
        <v/>
      </c>
      <c r="AI573" s="238"/>
      <c r="AJ573" s="239"/>
      <c r="AK573" s="211">
        <f t="shared" si="920"/>
        <v>0</v>
      </c>
      <c r="AL573" s="461" t="str">
        <f t="shared" si="843"/>
        <v/>
      </c>
      <c r="AM573" s="238"/>
      <c r="AN573" s="239"/>
      <c r="AO573" s="211">
        <f t="shared" si="921"/>
        <v>0</v>
      </c>
      <c r="AP573" s="461" t="str">
        <f t="shared" si="844"/>
        <v/>
      </c>
      <c r="AQ573" s="238"/>
      <c r="AR573" s="239"/>
      <c r="AS573" s="211">
        <f t="shared" si="922"/>
        <v>0</v>
      </c>
      <c r="AT573" s="240">
        <f t="shared" si="900"/>
        <v>0</v>
      </c>
      <c r="AU573" s="241">
        <f t="shared" si="901"/>
        <v>0</v>
      </c>
      <c r="AV573" s="211">
        <f t="shared" si="923"/>
        <v>0</v>
      </c>
      <c r="AW573" s="461" t="str">
        <f t="shared" si="845"/>
        <v/>
      </c>
      <c r="AY573" s="238"/>
      <c r="AZ573" s="239"/>
      <c r="BA573" s="211">
        <f t="shared" si="913"/>
        <v>0</v>
      </c>
    </row>
    <row r="574" spans="1:53" ht="13" outlineLevel="2" x14ac:dyDescent="0.3">
      <c r="A574" s="209" t="s">
        <v>289</v>
      </c>
      <c r="B574" s="207">
        <v>6</v>
      </c>
      <c r="C574" s="207"/>
      <c r="D574" s="208"/>
      <c r="E574" s="210"/>
      <c r="F574" s="235" t="s">
        <v>445</v>
      </c>
      <c r="G574" s="235"/>
      <c r="H574" s="528"/>
      <c r="I574" s="237"/>
      <c r="J574" s="238"/>
      <c r="K574" s="239"/>
      <c r="L574" s="211">
        <f t="shared" si="903"/>
        <v>0</v>
      </c>
      <c r="M574" s="238"/>
      <c r="N574" s="239"/>
      <c r="O574" s="422">
        <f t="shared" si="904"/>
        <v>0</v>
      </c>
      <c r="P574" s="238"/>
      <c r="Q574" s="239"/>
      <c r="R574" s="422">
        <f t="shared" si="905"/>
        <v>0</v>
      </c>
      <c r="S574" s="238"/>
      <c r="T574" s="239"/>
      <c r="U574" s="422">
        <f t="shared" si="906"/>
        <v>0</v>
      </c>
      <c r="V574" s="238"/>
      <c r="W574" s="239"/>
      <c r="X574" s="422">
        <f t="shared" si="907"/>
        <v>0</v>
      </c>
      <c r="Y574" s="211">
        <f t="shared" si="908"/>
        <v>0</v>
      </c>
      <c r="Z574" s="461" t="str">
        <f t="shared" si="840"/>
        <v/>
      </c>
      <c r="AA574" s="238"/>
      <c r="AB574" s="239"/>
      <c r="AC574" s="211">
        <f t="shared" si="919"/>
        <v>0</v>
      </c>
      <c r="AD574" s="461" t="str">
        <f t="shared" si="841"/>
        <v/>
      </c>
      <c r="AE574" s="238"/>
      <c r="AF574" s="239"/>
      <c r="AG574" s="211">
        <f t="shared" si="899"/>
        <v>0</v>
      </c>
      <c r="AH574" s="461" t="str">
        <f t="shared" si="842"/>
        <v/>
      </c>
      <c r="AI574" s="238"/>
      <c r="AJ574" s="239"/>
      <c r="AK574" s="211">
        <f t="shared" si="920"/>
        <v>0</v>
      </c>
      <c r="AL574" s="461" t="str">
        <f t="shared" si="843"/>
        <v/>
      </c>
      <c r="AM574" s="238"/>
      <c r="AN574" s="239"/>
      <c r="AO574" s="211">
        <f t="shared" si="921"/>
        <v>0</v>
      </c>
      <c r="AP574" s="461" t="str">
        <f t="shared" si="844"/>
        <v/>
      </c>
      <c r="AQ574" s="238"/>
      <c r="AR574" s="239"/>
      <c r="AS574" s="211">
        <f t="shared" si="922"/>
        <v>0</v>
      </c>
      <c r="AT574" s="240">
        <f t="shared" si="900"/>
        <v>0</v>
      </c>
      <c r="AU574" s="241">
        <f t="shared" si="901"/>
        <v>0</v>
      </c>
      <c r="AV574" s="211">
        <f t="shared" si="923"/>
        <v>0</v>
      </c>
      <c r="AW574" s="461" t="str">
        <f t="shared" si="845"/>
        <v/>
      </c>
      <c r="AY574" s="238"/>
      <c r="AZ574" s="239"/>
      <c r="BA574" s="211">
        <f t="shared" si="913"/>
        <v>0</v>
      </c>
    </row>
    <row r="575" spans="1:53" ht="13" outlineLevel="2" x14ac:dyDescent="0.3">
      <c r="A575" s="209" t="s">
        <v>289</v>
      </c>
      <c r="B575" s="207">
        <v>6</v>
      </c>
      <c r="C575" s="207"/>
      <c r="D575" s="208"/>
      <c r="E575" s="210"/>
      <c r="F575" s="235" t="s">
        <v>445</v>
      </c>
      <c r="G575" s="235"/>
      <c r="H575" s="528"/>
      <c r="I575" s="237"/>
      <c r="J575" s="238"/>
      <c r="K575" s="239"/>
      <c r="L575" s="211">
        <f t="shared" si="903"/>
        <v>0</v>
      </c>
      <c r="M575" s="238"/>
      <c r="N575" s="239"/>
      <c r="O575" s="422">
        <f t="shared" si="904"/>
        <v>0</v>
      </c>
      <c r="P575" s="238"/>
      <c r="Q575" s="239"/>
      <c r="R575" s="422">
        <f t="shared" si="905"/>
        <v>0</v>
      </c>
      <c r="S575" s="238"/>
      <c r="T575" s="239"/>
      <c r="U575" s="422">
        <f t="shared" si="906"/>
        <v>0</v>
      </c>
      <c r="V575" s="238"/>
      <c r="W575" s="239"/>
      <c r="X575" s="422">
        <f t="shared" si="907"/>
        <v>0</v>
      </c>
      <c r="Y575" s="211">
        <f t="shared" si="908"/>
        <v>0</v>
      </c>
      <c r="Z575" s="461" t="str">
        <f t="shared" si="840"/>
        <v/>
      </c>
      <c r="AA575" s="238"/>
      <c r="AB575" s="239"/>
      <c r="AC575" s="211">
        <f t="shared" si="919"/>
        <v>0</v>
      </c>
      <c r="AD575" s="461" t="str">
        <f t="shared" si="841"/>
        <v/>
      </c>
      <c r="AE575" s="238"/>
      <c r="AF575" s="239"/>
      <c r="AG575" s="211">
        <f t="shared" si="899"/>
        <v>0</v>
      </c>
      <c r="AH575" s="461" t="str">
        <f t="shared" si="842"/>
        <v/>
      </c>
      <c r="AI575" s="238"/>
      <c r="AJ575" s="239"/>
      <c r="AK575" s="211">
        <f t="shared" si="920"/>
        <v>0</v>
      </c>
      <c r="AL575" s="461" t="str">
        <f t="shared" si="843"/>
        <v/>
      </c>
      <c r="AM575" s="238"/>
      <c r="AN575" s="239"/>
      <c r="AO575" s="211">
        <f t="shared" si="921"/>
        <v>0</v>
      </c>
      <c r="AP575" s="461" t="str">
        <f t="shared" si="844"/>
        <v/>
      </c>
      <c r="AQ575" s="238"/>
      <c r="AR575" s="239"/>
      <c r="AS575" s="211">
        <f t="shared" si="922"/>
        <v>0</v>
      </c>
      <c r="AT575" s="240">
        <f t="shared" si="900"/>
        <v>0</v>
      </c>
      <c r="AU575" s="241">
        <f t="shared" si="901"/>
        <v>0</v>
      </c>
      <c r="AV575" s="211">
        <f t="shared" si="923"/>
        <v>0</v>
      </c>
      <c r="AW575" s="461" t="str">
        <f t="shared" si="845"/>
        <v/>
      </c>
      <c r="AY575" s="238"/>
      <c r="AZ575" s="239"/>
      <c r="BA575" s="211">
        <f t="shared" si="913"/>
        <v>0</v>
      </c>
    </row>
    <row r="576" spans="1:53" ht="13" outlineLevel="2" x14ac:dyDescent="0.3">
      <c r="A576" s="209" t="s">
        <v>289</v>
      </c>
      <c r="B576" s="207">
        <v>6</v>
      </c>
      <c r="C576" s="207"/>
      <c r="D576" s="208"/>
      <c r="E576" s="210"/>
      <c r="F576" s="235" t="s">
        <v>445</v>
      </c>
      <c r="G576" s="235"/>
      <c r="H576" s="528"/>
      <c r="I576" s="237"/>
      <c r="J576" s="238"/>
      <c r="K576" s="239"/>
      <c r="L576" s="211">
        <f t="shared" si="903"/>
        <v>0</v>
      </c>
      <c r="M576" s="238"/>
      <c r="N576" s="239"/>
      <c r="O576" s="422">
        <f t="shared" si="904"/>
        <v>0</v>
      </c>
      <c r="P576" s="238"/>
      <c r="Q576" s="239"/>
      <c r="R576" s="422">
        <f t="shared" si="905"/>
        <v>0</v>
      </c>
      <c r="S576" s="238"/>
      <c r="T576" s="239"/>
      <c r="U576" s="422">
        <f t="shared" si="906"/>
        <v>0</v>
      </c>
      <c r="V576" s="238"/>
      <c r="W576" s="239"/>
      <c r="X576" s="422">
        <f t="shared" si="907"/>
        <v>0</v>
      </c>
      <c r="Y576" s="211">
        <f t="shared" si="908"/>
        <v>0</v>
      </c>
      <c r="Z576" s="461" t="str">
        <f t="shared" si="840"/>
        <v/>
      </c>
      <c r="AA576" s="238"/>
      <c r="AB576" s="239"/>
      <c r="AC576" s="211">
        <f t="shared" si="919"/>
        <v>0</v>
      </c>
      <c r="AD576" s="461" t="str">
        <f t="shared" si="841"/>
        <v/>
      </c>
      <c r="AE576" s="238"/>
      <c r="AF576" s="239"/>
      <c r="AG576" s="211">
        <f t="shared" si="899"/>
        <v>0</v>
      </c>
      <c r="AH576" s="461" t="str">
        <f t="shared" si="842"/>
        <v/>
      </c>
      <c r="AI576" s="238"/>
      <c r="AJ576" s="239"/>
      <c r="AK576" s="211">
        <f t="shared" si="920"/>
        <v>0</v>
      </c>
      <c r="AL576" s="461" t="str">
        <f t="shared" si="843"/>
        <v/>
      </c>
      <c r="AM576" s="238"/>
      <c r="AN576" s="239"/>
      <c r="AO576" s="211">
        <f t="shared" si="921"/>
        <v>0</v>
      </c>
      <c r="AP576" s="461" t="str">
        <f t="shared" si="844"/>
        <v/>
      </c>
      <c r="AQ576" s="238"/>
      <c r="AR576" s="239"/>
      <c r="AS576" s="211">
        <f t="shared" si="922"/>
        <v>0</v>
      </c>
      <c r="AT576" s="240">
        <f t="shared" si="900"/>
        <v>0</v>
      </c>
      <c r="AU576" s="241">
        <f t="shared" si="901"/>
        <v>0</v>
      </c>
      <c r="AV576" s="211">
        <f t="shared" si="923"/>
        <v>0</v>
      </c>
      <c r="AW576" s="461" t="str">
        <f t="shared" si="845"/>
        <v/>
      </c>
      <c r="AY576" s="238"/>
      <c r="AZ576" s="239"/>
      <c r="BA576" s="211">
        <f t="shared" si="913"/>
        <v>0</v>
      </c>
    </row>
    <row r="577" spans="1:53" ht="13" outlineLevel="2" x14ac:dyDescent="0.3">
      <c r="A577" s="209" t="s">
        <v>289</v>
      </c>
      <c r="B577" s="207">
        <v>6</v>
      </c>
      <c r="C577" s="207"/>
      <c r="D577" s="208"/>
      <c r="E577" s="210"/>
      <c r="F577" s="235" t="s">
        <v>445</v>
      </c>
      <c r="G577" s="235"/>
      <c r="H577" s="528"/>
      <c r="I577" s="237"/>
      <c r="J577" s="238"/>
      <c r="K577" s="239"/>
      <c r="L577" s="211">
        <f t="shared" si="903"/>
        <v>0</v>
      </c>
      <c r="M577" s="238"/>
      <c r="N577" s="239"/>
      <c r="O577" s="422">
        <f t="shared" si="904"/>
        <v>0</v>
      </c>
      <c r="P577" s="238"/>
      <c r="Q577" s="239"/>
      <c r="R577" s="422">
        <f t="shared" si="905"/>
        <v>0</v>
      </c>
      <c r="S577" s="238"/>
      <c r="T577" s="239"/>
      <c r="U577" s="422">
        <f t="shared" si="906"/>
        <v>0</v>
      </c>
      <c r="V577" s="238"/>
      <c r="W577" s="239"/>
      <c r="X577" s="422">
        <f t="shared" si="907"/>
        <v>0</v>
      </c>
      <c r="Y577" s="211">
        <f t="shared" si="908"/>
        <v>0</v>
      </c>
      <c r="Z577" s="461" t="str">
        <f t="shared" si="840"/>
        <v/>
      </c>
      <c r="AA577" s="238"/>
      <c r="AB577" s="239"/>
      <c r="AC577" s="211">
        <f t="shared" si="919"/>
        <v>0</v>
      </c>
      <c r="AD577" s="461" t="str">
        <f t="shared" si="841"/>
        <v/>
      </c>
      <c r="AE577" s="238"/>
      <c r="AF577" s="239"/>
      <c r="AG577" s="211">
        <f t="shared" si="899"/>
        <v>0</v>
      </c>
      <c r="AH577" s="461" t="str">
        <f t="shared" si="842"/>
        <v/>
      </c>
      <c r="AI577" s="238"/>
      <c r="AJ577" s="239"/>
      <c r="AK577" s="211">
        <f t="shared" si="920"/>
        <v>0</v>
      </c>
      <c r="AL577" s="461" t="str">
        <f t="shared" si="843"/>
        <v/>
      </c>
      <c r="AM577" s="238"/>
      <c r="AN577" s="239"/>
      <c r="AO577" s="211">
        <f t="shared" si="921"/>
        <v>0</v>
      </c>
      <c r="AP577" s="461" t="str">
        <f t="shared" si="844"/>
        <v/>
      </c>
      <c r="AQ577" s="238"/>
      <c r="AR577" s="239"/>
      <c r="AS577" s="211">
        <f t="shared" si="922"/>
        <v>0</v>
      </c>
      <c r="AT577" s="240">
        <f t="shared" si="900"/>
        <v>0</v>
      </c>
      <c r="AU577" s="241">
        <f t="shared" si="901"/>
        <v>0</v>
      </c>
      <c r="AV577" s="211">
        <f t="shared" si="923"/>
        <v>0</v>
      </c>
      <c r="AW577" s="461" t="str">
        <f t="shared" si="845"/>
        <v/>
      </c>
      <c r="AY577" s="238"/>
      <c r="AZ577" s="239"/>
      <c r="BA577" s="211">
        <f t="shared" si="913"/>
        <v>0</v>
      </c>
    </row>
    <row r="578" spans="1:53" ht="13" outlineLevel="2" x14ac:dyDescent="0.3">
      <c r="A578" s="209" t="s">
        <v>289</v>
      </c>
      <c r="B578" s="207">
        <v>6</v>
      </c>
      <c r="C578" s="207"/>
      <c r="D578" s="208"/>
      <c r="E578" s="210"/>
      <c r="F578" s="235" t="s">
        <v>445</v>
      </c>
      <c r="G578" s="235"/>
      <c r="H578" s="528"/>
      <c r="I578" s="237"/>
      <c r="J578" s="238"/>
      <c r="K578" s="239"/>
      <c r="L578" s="211">
        <f t="shared" si="903"/>
        <v>0</v>
      </c>
      <c r="M578" s="238"/>
      <c r="N578" s="239"/>
      <c r="O578" s="422">
        <f t="shared" si="904"/>
        <v>0</v>
      </c>
      <c r="P578" s="238"/>
      <c r="Q578" s="239"/>
      <c r="R578" s="422">
        <f t="shared" si="905"/>
        <v>0</v>
      </c>
      <c r="S578" s="238"/>
      <c r="T578" s="239"/>
      <c r="U578" s="422">
        <f t="shared" si="906"/>
        <v>0</v>
      </c>
      <c r="V578" s="238"/>
      <c r="W578" s="239"/>
      <c r="X578" s="422">
        <f t="shared" si="907"/>
        <v>0</v>
      </c>
      <c r="Y578" s="211">
        <f t="shared" si="908"/>
        <v>0</v>
      </c>
      <c r="Z578" s="461" t="str">
        <f t="shared" si="840"/>
        <v/>
      </c>
      <c r="AA578" s="238"/>
      <c r="AB578" s="239"/>
      <c r="AC578" s="211">
        <f t="shared" si="919"/>
        <v>0</v>
      </c>
      <c r="AD578" s="461" t="str">
        <f t="shared" si="841"/>
        <v/>
      </c>
      <c r="AE578" s="238"/>
      <c r="AF578" s="239"/>
      <c r="AG578" s="211">
        <f t="shared" si="899"/>
        <v>0</v>
      </c>
      <c r="AH578" s="461" t="str">
        <f t="shared" si="842"/>
        <v/>
      </c>
      <c r="AI578" s="238"/>
      <c r="AJ578" s="239"/>
      <c r="AK578" s="211">
        <f t="shared" si="920"/>
        <v>0</v>
      </c>
      <c r="AL578" s="461" t="str">
        <f t="shared" si="843"/>
        <v/>
      </c>
      <c r="AM578" s="238"/>
      <c r="AN578" s="239"/>
      <c r="AO578" s="211">
        <f t="shared" si="921"/>
        <v>0</v>
      </c>
      <c r="AP578" s="461" t="str">
        <f t="shared" si="844"/>
        <v/>
      </c>
      <c r="AQ578" s="238"/>
      <c r="AR578" s="239"/>
      <c r="AS578" s="211">
        <f t="shared" si="922"/>
        <v>0</v>
      </c>
      <c r="AT578" s="240">
        <f t="shared" si="900"/>
        <v>0</v>
      </c>
      <c r="AU578" s="241">
        <f t="shared" si="901"/>
        <v>0</v>
      </c>
      <c r="AV578" s="211">
        <f t="shared" si="923"/>
        <v>0</v>
      </c>
      <c r="AW578" s="461" t="str">
        <f t="shared" si="845"/>
        <v/>
      </c>
      <c r="AY578" s="238"/>
      <c r="AZ578" s="239"/>
      <c r="BA578" s="211">
        <f t="shared" si="913"/>
        <v>0</v>
      </c>
    </row>
    <row r="579" spans="1:53" ht="13" outlineLevel="2" x14ac:dyDescent="0.3">
      <c r="A579" s="209" t="s">
        <v>289</v>
      </c>
      <c r="B579" s="207">
        <v>6</v>
      </c>
      <c r="C579" s="207"/>
      <c r="D579" s="208"/>
      <c r="E579" s="210"/>
      <c r="F579" s="235" t="s">
        <v>445</v>
      </c>
      <c r="G579" s="235"/>
      <c r="H579" s="528"/>
      <c r="I579" s="237"/>
      <c r="J579" s="238"/>
      <c r="K579" s="239"/>
      <c r="L579" s="211">
        <f t="shared" si="903"/>
        <v>0</v>
      </c>
      <c r="M579" s="238"/>
      <c r="N579" s="239"/>
      <c r="O579" s="422">
        <f t="shared" si="904"/>
        <v>0</v>
      </c>
      <c r="P579" s="238"/>
      <c r="Q579" s="239"/>
      <c r="R579" s="422">
        <f t="shared" si="905"/>
        <v>0</v>
      </c>
      <c r="S579" s="238"/>
      <c r="T579" s="239"/>
      <c r="U579" s="422">
        <f t="shared" si="906"/>
        <v>0</v>
      </c>
      <c r="V579" s="238"/>
      <c r="W579" s="239"/>
      <c r="X579" s="422">
        <f t="shared" si="907"/>
        <v>0</v>
      </c>
      <c r="Y579" s="211">
        <f t="shared" si="908"/>
        <v>0</v>
      </c>
      <c r="Z579" s="461" t="str">
        <f t="shared" si="840"/>
        <v/>
      </c>
      <c r="AA579" s="238"/>
      <c r="AB579" s="239"/>
      <c r="AC579" s="211">
        <f t="shared" si="919"/>
        <v>0</v>
      </c>
      <c r="AD579" s="461" t="str">
        <f t="shared" si="841"/>
        <v/>
      </c>
      <c r="AE579" s="238"/>
      <c r="AF579" s="239"/>
      <c r="AG579" s="211">
        <f t="shared" si="899"/>
        <v>0</v>
      </c>
      <c r="AH579" s="461" t="str">
        <f t="shared" si="842"/>
        <v/>
      </c>
      <c r="AI579" s="238"/>
      <c r="AJ579" s="239"/>
      <c r="AK579" s="211">
        <f t="shared" si="920"/>
        <v>0</v>
      </c>
      <c r="AL579" s="461" t="str">
        <f t="shared" si="843"/>
        <v/>
      </c>
      <c r="AM579" s="238"/>
      <c r="AN579" s="239"/>
      <c r="AO579" s="211">
        <f t="shared" si="921"/>
        <v>0</v>
      </c>
      <c r="AP579" s="461" t="str">
        <f t="shared" si="844"/>
        <v/>
      </c>
      <c r="AQ579" s="238"/>
      <c r="AR579" s="239"/>
      <c r="AS579" s="211">
        <f t="shared" si="922"/>
        <v>0</v>
      </c>
      <c r="AT579" s="240">
        <f t="shared" si="900"/>
        <v>0</v>
      </c>
      <c r="AU579" s="241">
        <f t="shared" si="901"/>
        <v>0</v>
      </c>
      <c r="AV579" s="211">
        <f t="shared" si="923"/>
        <v>0</v>
      </c>
      <c r="AW579" s="461" t="str">
        <f t="shared" si="845"/>
        <v/>
      </c>
      <c r="AY579" s="238"/>
      <c r="AZ579" s="239"/>
      <c r="BA579" s="211">
        <f t="shared" si="913"/>
        <v>0</v>
      </c>
    </row>
    <row r="580" spans="1:53" ht="13" outlineLevel="2" x14ac:dyDescent="0.3">
      <c r="A580" s="209" t="s">
        <v>289</v>
      </c>
      <c r="B580" s="207">
        <v>6</v>
      </c>
      <c r="C580" s="207"/>
      <c r="D580" s="208"/>
      <c r="E580" s="210"/>
      <c r="F580" s="235" t="s">
        <v>445</v>
      </c>
      <c r="G580" s="235"/>
      <c r="H580" s="528"/>
      <c r="I580" s="237"/>
      <c r="J580" s="238"/>
      <c r="K580" s="239"/>
      <c r="L580" s="211">
        <f t="shared" si="903"/>
        <v>0</v>
      </c>
      <c r="M580" s="238"/>
      <c r="N580" s="239"/>
      <c r="O580" s="422">
        <f t="shared" si="904"/>
        <v>0</v>
      </c>
      <c r="P580" s="238"/>
      <c r="Q580" s="239"/>
      <c r="R580" s="422">
        <f t="shared" si="905"/>
        <v>0</v>
      </c>
      <c r="S580" s="238"/>
      <c r="T580" s="239"/>
      <c r="U580" s="422">
        <f t="shared" si="906"/>
        <v>0</v>
      </c>
      <c r="V580" s="238"/>
      <c r="W580" s="239"/>
      <c r="X580" s="422">
        <f t="shared" si="907"/>
        <v>0</v>
      </c>
      <c r="Y580" s="211">
        <f t="shared" si="908"/>
        <v>0</v>
      </c>
      <c r="Z580" s="461" t="str">
        <f t="shared" si="840"/>
        <v/>
      </c>
      <c r="AA580" s="238"/>
      <c r="AB580" s="239"/>
      <c r="AC580" s="211">
        <f t="shared" si="919"/>
        <v>0</v>
      </c>
      <c r="AD580" s="461" t="str">
        <f t="shared" si="841"/>
        <v/>
      </c>
      <c r="AE580" s="238"/>
      <c r="AF580" s="239"/>
      <c r="AG580" s="211">
        <f t="shared" si="899"/>
        <v>0</v>
      </c>
      <c r="AH580" s="461" t="str">
        <f t="shared" si="842"/>
        <v/>
      </c>
      <c r="AI580" s="238"/>
      <c r="AJ580" s="239"/>
      <c r="AK580" s="211">
        <f t="shared" si="920"/>
        <v>0</v>
      </c>
      <c r="AL580" s="461" t="str">
        <f t="shared" si="843"/>
        <v/>
      </c>
      <c r="AM580" s="238"/>
      <c r="AN580" s="239"/>
      <c r="AO580" s="211">
        <f t="shared" si="921"/>
        <v>0</v>
      </c>
      <c r="AP580" s="461" t="str">
        <f t="shared" si="844"/>
        <v/>
      </c>
      <c r="AQ580" s="238"/>
      <c r="AR580" s="239"/>
      <c r="AS580" s="211">
        <f t="shared" si="922"/>
        <v>0</v>
      </c>
      <c r="AT580" s="240">
        <f t="shared" si="900"/>
        <v>0</v>
      </c>
      <c r="AU580" s="241">
        <f t="shared" si="901"/>
        <v>0</v>
      </c>
      <c r="AV580" s="211">
        <f t="shared" si="923"/>
        <v>0</v>
      </c>
      <c r="AW580" s="461" t="str">
        <f t="shared" si="845"/>
        <v/>
      </c>
      <c r="AY580" s="238"/>
      <c r="AZ580" s="239"/>
      <c r="BA580" s="211">
        <f t="shared" si="913"/>
        <v>0</v>
      </c>
    </row>
    <row r="581" spans="1:53" ht="13" outlineLevel="2" x14ac:dyDescent="0.3">
      <c r="A581" s="209" t="s">
        <v>289</v>
      </c>
      <c r="B581" s="207">
        <v>6</v>
      </c>
      <c r="C581" s="207"/>
      <c r="D581" s="208"/>
      <c r="E581" s="210"/>
      <c r="F581" s="235" t="s">
        <v>445</v>
      </c>
      <c r="G581" s="235"/>
      <c r="H581" s="528"/>
      <c r="I581" s="237"/>
      <c r="J581" s="238"/>
      <c r="K581" s="239"/>
      <c r="L581" s="211">
        <f t="shared" si="903"/>
        <v>0</v>
      </c>
      <c r="M581" s="238"/>
      <c r="N581" s="239"/>
      <c r="O581" s="422">
        <f t="shared" si="904"/>
        <v>0</v>
      </c>
      <c r="P581" s="238"/>
      <c r="Q581" s="239"/>
      <c r="R581" s="422">
        <f t="shared" si="905"/>
        <v>0</v>
      </c>
      <c r="S581" s="238"/>
      <c r="T581" s="239"/>
      <c r="U581" s="422">
        <f t="shared" si="906"/>
        <v>0</v>
      </c>
      <c r="V581" s="238"/>
      <c r="W581" s="239"/>
      <c r="X581" s="422">
        <f t="shared" si="907"/>
        <v>0</v>
      </c>
      <c r="Y581" s="211">
        <f t="shared" si="908"/>
        <v>0</v>
      </c>
      <c r="Z581" s="461" t="str">
        <f t="shared" si="840"/>
        <v/>
      </c>
      <c r="AA581" s="238"/>
      <c r="AB581" s="239"/>
      <c r="AC581" s="211">
        <f t="shared" si="919"/>
        <v>0</v>
      </c>
      <c r="AD581" s="461" t="str">
        <f t="shared" si="841"/>
        <v/>
      </c>
      <c r="AE581" s="238"/>
      <c r="AF581" s="239"/>
      <c r="AG581" s="211">
        <f t="shared" si="899"/>
        <v>0</v>
      </c>
      <c r="AH581" s="461" t="str">
        <f t="shared" si="842"/>
        <v/>
      </c>
      <c r="AI581" s="238"/>
      <c r="AJ581" s="239"/>
      <c r="AK581" s="211">
        <f t="shared" si="920"/>
        <v>0</v>
      </c>
      <c r="AL581" s="461" t="str">
        <f t="shared" si="843"/>
        <v/>
      </c>
      <c r="AM581" s="238"/>
      <c r="AN581" s="239"/>
      <c r="AO581" s="211">
        <f t="shared" si="921"/>
        <v>0</v>
      </c>
      <c r="AP581" s="461" t="str">
        <f t="shared" si="844"/>
        <v/>
      </c>
      <c r="AQ581" s="238"/>
      <c r="AR581" s="239"/>
      <c r="AS581" s="211">
        <f t="shared" si="922"/>
        <v>0</v>
      </c>
      <c r="AT581" s="240">
        <f t="shared" si="900"/>
        <v>0</v>
      </c>
      <c r="AU581" s="241">
        <f t="shared" si="901"/>
        <v>0</v>
      </c>
      <c r="AV581" s="211">
        <f t="shared" si="923"/>
        <v>0</v>
      </c>
      <c r="AW581" s="461" t="str">
        <f t="shared" si="845"/>
        <v/>
      </c>
      <c r="AY581" s="238"/>
      <c r="AZ581" s="239"/>
      <c r="BA581" s="211">
        <f t="shared" si="913"/>
        <v>0</v>
      </c>
    </row>
    <row r="582" spans="1:53" ht="13" outlineLevel="1" x14ac:dyDescent="0.3">
      <c r="A582" s="212"/>
      <c r="B582" s="213">
        <v>6</v>
      </c>
      <c r="C582" s="213"/>
      <c r="D582" s="214"/>
      <c r="E582" s="215" t="s">
        <v>446</v>
      </c>
      <c r="F582" s="216" t="str">
        <f>F565</f>
        <v>Activity 6.5 Add activity</v>
      </c>
      <c r="G582" s="222"/>
      <c r="H582" s="222"/>
      <c r="I582" s="217"/>
      <c r="J582" s="218">
        <f t="shared" ref="J582" si="924">SUM(J566:J581)</f>
        <v>0</v>
      </c>
      <c r="K582" s="218">
        <f t="shared" ref="K582:Y582" si="925">SUM(K566:K581)</f>
        <v>0</v>
      </c>
      <c r="L582" s="218">
        <f t="shared" si="925"/>
        <v>0</v>
      </c>
      <c r="M582" s="218">
        <f t="shared" si="925"/>
        <v>0</v>
      </c>
      <c r="N582" s="218">
        <f t="shared" si="925"/>
        <v>0</v>
      </c>
      <c r="O582" s="218">
        <f t="shared" si="925"/>
        <v>0</v>
      </c>
      <c r="P582" s="218">
        <f t="shared" si="925"/>
        <v>0</v>
      </c>
      <c r="Q582" s="218">
        <f t="shared" si="925"/>
        <v>0</v>
      </c>
      <c r="R582" s="218">
        <f t="shared" si="925"/>
        <v>0</v>
      </c>
      <c r="S582" s="218">
        <f t="shared" si="925"/>
        <v>0</v>
      </c>
      <c r="T582" s="218">
        <f t="shared" si="925"/>
        <v>0</v>
      </c>
      <c r="U582" s="218">
        <f t="shared" si="925"/>
        <v>0</v>
      </c>
      <c r="V582" s="218">
        <f t="shared" si="925"/>
        <v>0</v>
      </c>
      <c r="W582" s="218">
        <f t="shared" si="925"/>
        <v>0</v>
      </c>
      <c r="X582" s="218">
        <f t="shared" si="925"/>
        <v>0</v>
      </c>
      <c r="Y582" s="218">
        <f t="shared" si="925"/>
        <v>0</v>
      </c>
      <c r="Z582" s="461" t="str">
        <f t="shared" si="840"/>
        <v/>
      </c>
      <c r="AA582" s="220">
        <f t="shared" ref="AA582:AV582" si="926">SUM(AA566:AA581)</f>
        <v>0</v>
      </c>
      <c r="AB582" s="221">
        <f t="shared" si="926"/>
        <v>0</v>
      </c>
      <c r="AC582" s="219">
        <f t="shared" si="926"/>
        <v>0</v>
      </c>
      <c r="AD582" s="461" t="str">
        <f t="shared" si="841"/>
        <v/>
      </c>
      <c r="AE582" s="220">
        <f t="shared" si="926"/>
        <v>0</v>
      </c>
      <c r="AF582" s="221">
        <f t="shared" si="926"/>
        <v>0</v>
      </c>
      <c r="AG582" s="219">
        <f t="shared" si="926"/>
        <v>0</v>
      </c>
      <c r="AH582" s="461" t="str">
        <f t="shared" si="842"/>
        <v/>
      </c>
      <c r="AI582" s="220">
        <f t="shared" si="926"/>
        <v>0</v>
      </c>
      <c r="AJ582" s="221">
        <f t="shared" si="926"/>
        <v>0</v>
      </c>
      <c r="AK582" s="219">
        <f t="shared" si="926"/>
        <v>0</v>
      </c>
      <c r="AL582" s="461" t="str">
        <f t="shared" si="843"/>
        <v/>
      </c>
      <c r="AM582" s="220">
        <f t="shared" si="926"/>
        <v>0</v>
      </c>
      <c r="AN582" s="221">
        <f t="shared" si="926"/>
        <v>0</v>
      </c>
      <c r="AO582" s="219">
        <f t="shared" si="926"/>
        <v>0</v>
      </c>
      <c r="AP582" s="461" t="str">
        <f t="shared" si="844"/>
        <v/>
      </c>
      <c r="AQ582" s="220">
        <f t="shared" si="926"/>
        <v>0</v>
      </c>
      <c r="AR582" s="221">
        <f t="shared" si="926"/>
        <v>0</v>
      </c>
      <c r="AS582" s="219">
        <f t="shared" si="926"/>
        <v>0</v>
      </c>
      <c r="AT582" s="220">
        <f t="shared" si="926"/>
        <v>0</v>
      </c>
      <c r="AU582" s="221">
        <f t="shared" si="926"/>
        <v>0</v>
      </c>
      <c r="AV582" s="219">
        <f t="shared" si="926"/>
        <v>0</v>
      </c>
      <c r="AW582" s="461" t="str">
        <f t="shared" si="845"/>
        <v/>
      </c>
      <c r="AY582" s="220">
        <f t="shared" ref="AY582:BA582" si="927">SUM(AY566:AY581)</f>
        <v>0</v>
      </c>
      <c r="AZ582" s="221">
        <f t="shared" si="927"/>
        <v>0</v>
      </c>
      <c r="BA582" s="219">
        <f t="shared" si="927"/>
        <v>0</v>
      </c>
    </row>
    <row r="583" spans="1:53" s="717" customFormat="1" ht="18" x14ac:dyDescent="0.4">
      <c r="A583" s="712" t="s">
        <v>452</v>
      </c>
      <c r="B583" s="713">
        <v>6</v>
      </c>
      <c r="C583" s="713"/>
      <c r="D583" s="714" t="s">
        <v>492</v>
      </c>
      <c r="E583" s="712"/>
      <c r="F583" s="715"/>
      <c r="G583" s="715"/>
      <c r="H583" s="715"/>
      <c r="I583" s="715"/>
      <c r="J583" s="716">
        <f>J582+J564+J546+J528+J510</f>
        <v>0</v>
      </c>
      <c r="K583" s="716">
        <f t="shared" ref="K583:Y583" si="928">K582+K564+K546+K528+K510</f>
        <v>0</v>
      </c>
      <c r="L583" s="716">
        <f t="shared" si="928"/>
        <v>0</v>
      </c>
      <c r="M583" s="716">
        <f t="shared" si="928"/>
        <v>0</v>
      </c>
      <c r="N583" s="716">
        <f t="shared" si="928"/>
        <v>0</v>
      </c>
      <c r="O583" s="716">
        <f t="shared" si="928"/>
        <v>0</v>
      </c>
      <c r="P583" s="716">
        <f t="shared" si="928"/>
        <v>0</v>
      </c>
      <c r="Q583" s="716">
        <f t="shared" si="928"/>
        <v>0</v>
      </c>
      <c r="R583" s="716">
        <f t="shared" si="928"/>
        <v>0</v>
      </c>
      <c r="S583" s="716">
        <f t="shared" si="928"/>
        <v>0</v>
      </c>
      <c r="T583" s="716">
        <f t="shared" si="928"/>
        <v>0</v>
      </c>
      <c r="U583" s="716">
        <f t="shared" si="928"/>
        <v>0</v>
      </c>
      <c r="V583" s="716">
        <f t="shared" si="928"/>
        <v>0</v>
      </c>
      <c r="W583" s="716">
        <f t="shared" si="928"/>
        <v>0</v>
      </c>
      <c r="X583" s="716">
        <f t="shared" si="928"/>
        <v>0</v>
      </c>
      <c r="Y583" s="716">
        <f t="shared" si="928"/>
        <v>0</v>
      </c>
      <c r="Z583" s="461" t="str">
        <f t="shared" si="840"/>
        <v/>
      </c>
      <c r="AA583" s="716">
        <f t="shared" ref="AA583:AV583" si="929">AA582+AA564+AA546+AA528+AA510</f>
        <v>0</v>
      </c>
      <c r="AB583" s="716">
        <f t="shared" si="929"/>
        <v>0</v>
      </c>
      <c r="AC583" s="716">
        <f t="shared" si="929"/>
        <v>0</v>
      </c>
      <c r="AD583" s="461" t="str">
        <f t="shared" si="841"/>
        <v/>
      </c>
      <c r="AE583" s="716">
        <f t="shared" si="929"/>
        <v>0</v>
      </c>
      <c r="AF583" s="716">
        <f t="shared" si="929"/>
        <v>0</v>
      </c>
      <c r="AG583" s="716">
        <f t="shared" si="929"/>
        <v>0</v>
      </c>
      <c r="AH583" s="461" t="str">
        <f t="shared" si="842"/>
        <v/>
      </c>
      <c r="AI583" s="716">
        <f t="shared" si="929"/>
        <v>0</v>
      </c>
      <c r="AJ583" s="716">
        <f t="shared" si="929"/>
        <v>0</v>
      </c>
      <c r="AK583" s="716">
        <f t="shared" si="929"/>
        <v>0</v>
      </c>
      <c r="AL583" s="461" t="str">
        <f t="shared" si="843"/>
        <v/>
      </c>
      <c r="AM583" s="716">
        <f t="shared" si="929"/>
        <v>0</v>
      </c>
      <c r="AN583" s="716">
        <f t="shared" si="929"/>
        <v>0</v>
      </c>
      <c r="AO583" s="716">
        <f t="shared" si="929"/>
        <v>0</v>
      </c>
      <c r="AP583" s="461" t="str">
        <f t="shared" si="844"/>
        <v/>
      </c>
      <c r="AQ583" s="716">
        <f t="shared" si="929"/>
        <v>0</v>
      </c>
      <c r="AR583" s="716">
        <f t="shared" si="929"/>
        <v>0</v>
      </c>
      <c r="AS583" s="716">
        <f t="shared" si="929"/>
        <v>0</v>
      </c>
      <c r="AT583" s="716">
        <f t="shared" si="929"/>
        <v>0</v>
      </c>
      <c r="AU583" s="716">
        <f t="shared" si="929"/>
        <v>0</v>
      </c>
      <c r="AV583" s="716">
        <f t="shared" si="929"/>
        <v>0</v>
      </c>
      <c r="AW583" s="461" t="str">
        <f t="shared" si="845"/>
        <v/>
      </c>
      <c r="AY583" s="716">
        <f t="shared" ref="AY583" si="930">AY582+AY564+AY546+AY528+AY510</f>
        <v>0</v>
      </c>
      <c r="AZ583" s="716">
        <f t="shared" ref="AZ583" si="931">AZ582+AZ564+AZ546+AZ528+AZ510</f>
        <v>0</v>
      </c>
      <c r="BA583" s="716">
        <f t="shared" ref="BA583" si="932">BA582+BA564+BA546+BA528+BA510</f>
        <v>0</v>
      </c>
    </row>
    <row r="584" spans="1:53" s="717" customFormat="1" ht="18" x14ac:dyDescent="0.4">
      <c r="A584" s="718"/>
      <c r="B584" s="719" t="s">
        <v>493</v>
      </c>
      <c r="C584" s="713"/>
      <c r="D584" s="714" t="s">
        <v>494</v>
      </c>
      <c r="E584" s="718"/>
      <c r="F584" s="720"/>
      <c r="G584" s="720"/>
      <c r="H584" s="720"/>
      <c r="I584" s="720"/>
      <c r="J584" s="721">
        <f>J123+J215+J307+J399+J491+J583</f>
        <v>0</v>
      </c>
      <c r="K584" s="721">
        <f t="shared" ref="K584:Y584" si="933">K123+K215+K307+K399+K491+K583</f>
        <v>0</v>
      </c>
      <c r="L584" s="721">
        <f t="shared" si="933"/>
        <v>0</v>
      </c>
      <c r="M584" s="721">
        <f t="shared" si="933"/>
        <v>0</v>
      </c>
      <c r="N584" s="721">
        <f t="shared" si="933"/>
        <v>0</v>
      </c>
      <c r="O584" s="721">
        <f t="shared" si="933"/>
        <v>0</v>
      </c>
      <c r="P584" s="721">
        <f t="shared" si="933"/>
        <v>0</v>
      </c>
      <c r="Q584" s="721">
        <f t="shared" si="933"/>
        <v>0</v>
      </c>
      <c r="R584" s="721">
        <f t="shared" si="933"/>
        <v>0</v>
      </c>
      <c r="S584" s="721">
        <f t="shared" si="933"/>
        <v>0</v>
      </c>
      <c r="T584" s="721">
        <f t="shared" si="933"/>
        <v>0</v>
      </c>
      <c r="U584" s="721">
        <f t="shared" si="933"/>
        <v>0</v>
      </c>
      <c r="V584" s="721">
        <f t="shared" si="933"/>
        <v>0</v>
      </c>
      <c r="W584" s="721">
        <f t="shared" si="933"/>
        <v>0</v>
      </c>
      <c r="X584" s="721">
        <f t="shared" si="933"/>
        <v>0</v>
      </c>
      <c r="Y584" s="721">
        <f t="shared" si="933"/>
        <v>0</v>
      </c>
      <c r="Z584" s="461" t="str">
        <f t="shared" si="840"/>
        <v/>
      </c>
      <c r="AA584" s="721">
        <f t="shared" ref="AA584:AV584" si="934">AA123+AA215+AA307+AA399+AA491+AA583</f>
        <v>0</v>
      </c>
      <c r="AB584" s="721">
        <f t="shared" si="934"/>
        <v>0</v>
      </c>
      <c r="AC584" s="721">
        <f t="shared" si="934"/>
        <v>0</v>
      </c>
      <c r="AD584" s="461" t="str">
        <f t="shared" si="841"/>
        <v/>
      </c>
      <c r="AE584" s="721">
        <f t="shared" si="934"/>
        <v>0</v>
      </c>
      <c r="AF584" s="721">
        <f t="shared" si="934"/>
        <v>0</v>
      </c>
      <c r="AG584" s="721">
        <f t="shared" si="934"/>
        <v>0</v>
      </c>
      <c r="AH584" s="461" t="str">
        <f t="shared" si="842"/>
        <v/>
      </c>
      <c r="AI584" s="721">
        <f t="shared" si="934"/>
        <v>0</v>
      </c>
      <c r="AJ584" s="721">
        <f t="shared" si="934"/>
        <v>0</v>
      </c>
      <c r="AK584" s="721">
        <f t="shared" si="934"/>
        <v>0</v>
      </c>
      <c r="AL584" s="461" t="str">
        <f t="shared" si="843"/>
        <v/>
      </c>
      <c r="AM584" s="721">
        <f t="shared" si="934"/>
        <v>0</v>
      </c>
      <c r="AN584" s="721">
        <f t="shared" si="934"/>
        <v>0</v>
      </c>
      <c r="AO584" s="721">
        <f t="shared" si="934"/>
        <v>0</v>
      </c>
      <c r="AP584" s="461" t="str">
        <f t="shared" si="844"/>
        <v/>
      </c>
      <c r="AQ584" s="721">
        <f t="shared" si="934"/>
        <v>0</v>
      </c>
      <c r="AR584" s="721">
        <f t="shared" si="934"/>
        <v>0</v>
      </c>
      <c r="AS584" s="721">
        <f t="shared" si="934"/>
        <v>0</v>
      </c>
      <c r="AT584" s="721">
        <f t="shared" si="934"/>
        <v>0</v>
      </c>
      <c r="AU584" s="721">
        <f t="shared" si="934"/>
        <v>0</v>
      </c>
      <c r="AV584" s="721">
        <f t="shared" si="934"/>
        <v>0</v>
      </c>
      <c r="AW584" s="461" t="str">
        <f t="shared" si="845"/>
        <v/>
      </c>
      <c r="AY584" s="721">
        <f t="shared" ref="AY584" si="935">AY123+AY215+AY307+AY399+AY491+AY583</f>
        <v>0</v>
      </c>
      <c r="AZ584" s="721">
        <f t="shared" ref="AZ584" si="936">AZ123+AZ215+AZ307+AZ399+AZ491+AZ583</f>
        <v>0</v>
      </c>
      <c r="BA584" s="721">
        <f t="shared" ref="BA584" si="937">BA123+BA215+BA307+BA399+BA491+BA583</f>
        <v>0</v>
      </c>
    </row>
    <row r="585" spans="1:53" ht="18" outlineLevel="1" x14ac:dyDescent="0.25">
      <c r="A585" s="704"/>
      <c r="B585" s="705">
        <v>7</v>
      </c>
      <c r="C585" s="1007" t="s">
        <v>495</v>
      </c>
      <c r="D585" s="1008"/>
      <c r="E585" s="1009"/>
      <c r="F585" s="706" t="s">
        <v>496</v>
      </c>
      <c r="G585" s="707"/>
      <c r="H585" s="707"/>
      <c r="I585" s="708"/>
      <c r="J585" s="709"/>
      <c r="K585" s="710"/>
      <c r="L585" s="711"/>
      <c r="M585" s="711"/>
      <c r="N585" s="711"/>
      <c r="O585" s="711"/>
      <c r="P585" s="711"/>
      <c r="Q585" s="711"/>
      <c r="R585" s="711"/>
      <c r="S585" s="711"/>
      <c r="T585" s="711"/>
      <c r="U585" s="711"/>
      <c r="V585" s="711"/>
      <c r="W585" s="711"/>
      <c r="X585" s="711"/>
      <c r="Y585" s="711"/>
      <c r="Z585" s="461" t="str">
        <f t="shared" si="840"/>
        <v/>
      </c>
      <c r="AA585" s="708"/>
      <c r="AB585" s="708"/>
      <c r="AC585" s="708"/>
      <c r="AD585" s="461" t="str">
        <f t="shared" si="841"/>
        <v/>
      </c>
      <c r="AE585" s="708"/>
      <c r="AF585" s="708"/>
      <c r="AG585" s="708"/>
      <c r="AH585" s="461" t="str">
        <f t="shared" si="842"/>
        <v/>
      </c>
      <c r="AI585" s="708"/>
      <c r="AJ585" s="708"/>
      <c r="AK585" s="708"/>
      <c r="AL585" s="461" t="str">
        <f t="shared" si="843"/>
        <v/>
      </c>
      <c r="AM585" s="708"/>
      <c r="AN585" s="708"/>
      <c r="AO585" s="708"/>
      <c r="AP585" s="461" t="str">
        <f t="shared" si="844"/>
        <v/>
      </c>
      <c r="AQ585" s="708"/>
      <c r="AR585" s="708"/>
      <c r="AS585" s="708"/>
      <c r="AT585" s="708"/>
      <c r="AU585" s="708"/>
      <c r="AV585" s="708"/>
      <c r="AW585" s="461" t="str">
        <f t="shared" si="845"/>
        <v/>
      </c>
      <c r="AY585" s="708"/>
      <c r="AZ585" s="708"/>
      <c r="BA585" s="708"/>
    </row>
    <row r="586" spans="1:53" ht="13" outlineLevel="2" x14ac:dyDescent="0.3">
      <c r="A586" s="209" t="s">
        <v>289</v>
      </c>
      <c r="B586" s="207">
        <v>7</v>
      </c>
      <c r="C586" s="207"/>
      <c r="D586" s="208"/>
      <c r="E586" s="210"/>
      <c r="F586" s="766" t="s">
        <v>438</v>
      </c>
      <c r="G586" s="236"/>
      <c r="H586" s="527"/>
      <c r="I586" s="237"/>
      <c r="J586" s="238"/>
      <c r="K586" s="239"/>
      <c r="L586" s="211">
        <f>J586*K586</f>
        <v>0</v>
      </c>
      <c r="M586" s="238"/>
      <c r="N586" s="239"/>
      <c r="O586" s="422">
        <f>M586*N586</f>
        <v>0</v>
      </c>
      <c r="P586" s="238"/>
      <c r="Q586" s="239"/>
      <c r="R586" s="422">
        <f>P586*Q586</f>
        <v>0</v>
      </c>
      <c r="S586" s="238"/>
      <c r="T586" s="239"/>
      <c r="U586" s="422">
        <f>S586*T586</f>
        <v>0</v>
      </c>
      <c r="V586" s="238"/>
      <c r="W586" s="239"/>
      <c r="X586" s="422">
        <f>V586*W586</f>
        <v>0</v>
      </c>
      <c r="Y586" s="211">
        <f>L586+O586+R586+U586+X586</f>
        <v>0</v>
      </c>
      <c r="Z586" s="461" t="str">
        <f t="shared" si="840"/>
        <v/>
      </c>
      <c r="AA586" s="238"/>
      <c r="AB586" s="239"/>
      <c r="AC586" s="211">
        <f>AA586*AB586</f>
        <v>0</v>
      </c>
      <c r="AD586" s="461" t="str">
        <f t="shared" si="841"/>
        <v/>
      </c>
      <c r="AE586" s="238"/>
      <c r="AF586" s="239"/>
      <c r="AG586" s="211">
        <f t="shared" ref="AG586:AG601" si="938">AE586*AF586</f>
        <v>0</v>
      </c>
      <c r="AH586" s="461" t="str">
        <f t="shared" si="842"/>
        <v/>
      </c>
      <c r="AI586" s="238"/>
      <c r="AJ586" s="239"/>
      <c r="AK586" s="211">
        <f>AI586*AJ586</f>
        <v>0</v>
      </c>
      <c r="AL586" s="461" t="str">
        <f t="shared" si="843"/>
        <v/>
      </c>
      <c r="AM586" s="238"/>
      <c r="AN586" s="239"/>
      <c r="AO586" s="211">
        <f>AM586*AN586</f>
        <v>0</v>
      </c>
      <c r="AP586" s="461" t="str">
        <f t="shared" si="844"/>
        <v/>
      </c>
      <c r="AQ586" s="238"/>
      <c r="AR586" s="239"/>
      <c r="AS586" s="211">
        <f>AQ586*AR586</f>
        <v>0</v>
      </c>
      <c r="AT586" s="240">
        <f t="shared" ref="AT586:AT601" si="939">AE586+AM586+AQ586</f>
        <v>0</v>
      </c>
      <c r="AU586" s="241">
        <f t="shared" ref="AU586:AU601" si="940">AF586+AN586+AR586</f>
        <v>0</v>
      </c>
      <c r="AV586" s="211">
        <f t="shared" ref="AV586:AV587" si="941">AG586+AO586+AS586</f>
        <v>0</v>
      </c>
      <c r="AW586" s="461" t="str">
        <f t="shared" si="845"/>
        <v/>
      </c>
      <c r="AY586" s="238"/>
      <c r="AZ586" s="239"/>
      <c r="BA586" s="211">
        <f>AY586*AZ586</f>
        <v>0</v>
      </c>
    </row>
    <row r="587" spans="1:53" ht="13" outlineLevel="2" x14ac:dyDescent="0.3">
      <c r="A587" s="209" t="s">
        <v>284</v>
      </c>
      <c r="B587" s="207">
        <v>7</v>
      </c>
      <c r="C587" s="207"/>
      <c r="D587" s="208"/>
      <c r="E587" s="210"/>
      <c r="F587" s="766" t="s">
        <v>439</v>
      </c>
      <c r="G587" s="235"/>
      <c r="H587" s="528"/>
      <c r="I587" s="237"/>
      <c r="J587" s="238"/>
      <c r="K587" s="239"/>
      <c r="L587" s="211">
        <f t="shared" ref="L587:L601" si="942">J587*K587</f>
        <v>0</v>
      </c>
      <c r="M587" s="238"/>
      <c r="N587" s="239"/>
      <c r="O587" s="422">
        <f t="shared" ref="O587:O601" si="943">M587*N587</f>
        <v>0</v>
      </c>
      <c r="P587" s="238"/>
      <c r="Q587" s="239"/>
      <c r="R587" s="422">
        <f t="shared" ref="R587:R601" si="944">P587*Q587</f>
        <v>0</v>
      </c>
      <c r="S587" s="238"/>
      <c r="T587" s="239"/>
      <c r="U587" s="422">
        <f t="shared" ref="U587:U601" si="945">S587*T587</f>
        <v>0</v>
      </c>
      <c r="V587" s="238"/>
      <c r="W587" s="239"/>
      <c r="X587" s="422">
        <f t="shared" ref="X587:X601" si="946">V587*W587</f>
        <v>0</v>
      </c>
      <c r="Y587" s="211">
        <f t="shared" ref="Y587:Y602" si="947">L587+O587+R587+U587+X587</f>
        <v>0</v>
      </c>
      <c r="Z587" s="461" t="str">
        <f t="shared" si="840"/>
        <v/>
      </c>
      <c r="AA587" s="238"/>
      <c r="AB587" s="239"/>
      <c r="AC587" s="211">
        <f t="shared" ref="AC587" si="948">AA587*AB587</f>
        <v>0</v>
      </c>
      <c r="AD587" s="461" t="str">
        <f t="shared" si="841"/>
        <v/>
      </c>
      <c r="AE587" s="238"/>
      <c r="AF587" s="239"/>
      <c r="AG587" s="211">
        <f t="shared" si="938"/>
        <v>0</v>
      </c>
      <c r="AH587" s="461" t="str">
        <f t="shared" si="842"/>
        <v/>
      </c>
      <c r="AI587" s="238"/>
      <c r="AJ587" s="239"/>
      <c r="AK587" s="211">
        <f t="shared" ref="AK587" si="949">AI587*AJ587</f>
        <v>0</v>
      </c>
      <c r="AL587" s="461" t="str">
        <f t="shared" si="843"/>
        <v/>
      </c>
      <c r="AM587" s="238"/>
      <c r="AN587" s="239"/>
      <c r="AO587" s="211">
        <f t="shared" ref="AO587" si="950">AM587*AN587</f>
        <v>0</v>
      </c>
      <c r="AP587" s="461" t="str">
        <f t="shared" si="844"/>
        <v/>
      </c>
      <c r="AQ587" s="238"/>
      <c r="AR587" s="239"/>
      <c r="AS587" s="211">
        <f t="shared" ref="AS587" si="951">AQ587*AR587</f>
        <v>0</v>
      </c>
      <c r="AT587" s="240">
        <f t="shared" si="939"/>
        <v>0</v>
      </c>
      <c r="AU587" s="241">
        <f t="shared" si="940"/>
        <v>0</v>
      </c>
      <c r="AV587" s="211">
        <f t="shared" si="941"/>
        <v>0</v>
      </c>
      <c r="AW587" s="461" t="str">
        <f t="shared" si="845"/>
        <v/>
      </c>
      <c r="AY587" s="238"/>
      <c r="AZ587" s="239"/>
      <c r="BA587" s="211">
        <f t="shared" ref="BA587:BA601" si="952">AY587*AZ587</f>
        <v>0</v>
      </c>
    </row>
    <row r="588" spans="1:53" ht="12.75" customHeight="1" outlineLevel="2" x14ac:dyDescent="0.3">
      <c r="A588" s="209" t="s">
        <v>284</v>
      </c>
      <c r="B588" s="207">
        <v>7</v>
      </c>
      <c r="C588" s="207"/>
      <c r="D588" s="208"/>
      <c r="E588" s="210"/>
      <c r="F588" s="766" t="s">
        <v>440</v>
      </c>
      <c r="G588" s="235"/>
      <c r="H588" s="528"/>
      <c r="I588" s="237"/>
      <c r="J588" s="238"/>
      <c r="K588" s="239"/>
      <c r="L588" s="211">
        <f t="shared" si="942"/>
        <v>0</v>
      </c>
      <c r="M588" s="238"/>
      <c r="N588" s="239"/>
      <c r="O588" s="422">
        <f t="shared" si="943"/>
        <v>0</v>
      </c>
      <c r="P588" s="238"/>
      <c r="Q588" s="239"/>
      <c r="R588" s="422">
        <f t="shared" si="944"/>
        <v>0</v>
      </c>
      <c r="S588" s="238"/>
      <c r="T588" s="239"/>
      <c r="U588" s="422">
        <f t="shared" si="945"/>
        <v>0</v>
      </c>
      <c r="V588" s="238"/>
      <c r="W588" s="239"/>
      <c r="X588" s="422">
        <f t="shared" si="946"/>
        <v>0</v>
      </c>
      <c r="Y588" s="211">
        <f t="shared" si="947"/>
        <v>0</v>
      </c>
      <c r="Z588" s="461" t="str">
        <f t="shared" si="840"/>
        <v/>
      </c>
      <c r="AA588" s="238"/>
      <c r="AB588" s="239"/>
      <c r="AC588" s="211">
        <f t="shared" ref="AC588:AC589" si="953">AA588*AB588</f>
        <v>0</v>
      </c>
      <c r="AD588" s="461" t="str">
        <f t="shared" si="841"/>
        <v/>
      </c>
      <c r="AE588" s="238"/>
      <c r="AF588" s="239"/>
      <c r="AG588" s="211">
        <f t="shared" si="938"/>
        <v>0</v>
      </c>
      <c r="AH588" s="461" t="str">
        <f t="shared" si="842"/>
        <v/>
      </c>
      <c r="AI588" s="238"/>
      <c r="AJ588" s="239"/>
      <c r="AK588" s="211">
        <f t="shared" ref="AK588:AK589" si="954">AI588*AJ588</f>
        <v>0</v>
      </c>
      <c r="AL588" s="461" t="str">
        <f t="shared" si="843"/>
        <v/>
      </c>
      <c r="AM588" s="238"/>
      <c r="AN588" s="239"/>
      <c r="AO588" s="211">
        <f t="shared" ref="AO588:AO589" si="955">AM588*AN588</f>
        <v>0</v>
      </c>
      <c r="AP588" s="461" t="str">
        <f t="shared" si="844"/>
        <v/>
      </c>
      <c r="AQ588" s="238"/>
      <c r="AR588" s="239"/>
      <c r="AS588" s="211">
        <f t="shared" ref="AS588:AS589" si="956">AQ588*AR588</f>
        <v>0</v>
      </c>
      <c r="AT588" s="240">
        <f t="shared" si="939"/>
        <v>0</v>
      </c>
      <c r="AU588" s="241">
        <f t="shared" si="940"/>
        <v>0</v>
      </c>
      <c r="AV588" s="211">
        <f t="shared" ref="AV588:AV589" si="957">AG588+AO588+AS588</f>
        <v>0</v>
      </c>
      <c r="AW588" s="461" t="str">
        <f t="shared" si="845"/>
        <v/>
      </c>
      <c r="AY588" s="238"/>
      <c r="AZ588" s="239"/>
      <c r="BA588" s="211">
        <f t="shared" si="952"/>
        <v>0</v>
      </c>
    </row>
    <row r="589" spans="1:53" ht="13" outlineLevel="2" x14ac:dyDescent="0.3">
      <c r="A589" s="209" t="s">
        <v>284</v>
      </c>
      <c r="B589" s="207">
        <v>7</v>
      </c>
      <c r="C589" s="207"/>
      <c r="D589" s="208"/>
      <c r="E589" s="210"/>
      <c r="F589" s="766" t="s">
        <v>441</v>
      </c>
      <c r="G589" s="235"/>
      <c r="H589" s="528"/>
      <c r="I589" s="237"/>
      <c r="J589" s="238"/>
      <c r="K589" s="239"/>
      <c r="L589" s="211">
        <f t="shared" si="942"/>
        <v>0</v>
      </c>
      <c r="M589" s="238"/>
      <c r="N589" s="239"/>
      <c r="O589" s="422">
        <f t="shared" si="943"/>
        <v>0</v>
      </c>
      <c r="P589" s="238"/>
      <c r="Q589" s="239"/>
      <c r="R589" s="422">
        <f t="shared" si="944"/>
        <v>0</v>
      </c>
      <c r="S589" s="238"/>
      <c r="T589" s="239"/>
      <c r="U589" s="422">
        <f t="shared" si="945"/>
        <v>0</v>
      </c>
      <c r="V589" s="238"/>
      <c r="W589" s="239"/>
      <c r="X589" s="422">
        <f t="shared" si="946"/>
        <v>0</v>
      </c>
      <c r="Y589" s="211">
        <f t="shared" si="947"/>
        <v>0</v>
      </c>
      <c r="Z589" s="461" t="str">
        <f t="shared" si="840"/>
        <v/>
      </c>
      <c r="AA589" s="238"/>
      <c r="AB589" s="239"/>
      <c r="AC589" s="211">
        <f t="shared" si="953"/>
        <v>0</v>
      </c>
      <c r="AD589" s="461" t="str">
        <f t="shared" si="841"/>
        <v/>
      </c>
      <c r="AE589" s="238"/>
      <c r="AF589" s="239"/>
      <c r="AG589" s="211">
        <f t="shared" si="938"/>
        <v>0</v>
      </c>
      <c r="AH589" s="461" t="str">
        <f t="shared" si="842"/>
        <v/>
      </c>
      <c r="AI589" s="238"/>
      <c r="AJ589" s="239"/>
      <c r="AK589" s="211">
        <f t="shared" si="954"/>
        <v>0</v>
      </c>
      <c r="AL589" s="461" t="str">
        <f t="shared" si="843"/>
        <v/>
      </c>
      <c r="AM589" s="238"/>
      <c r="AN589" s="239"/>
      <c r="AO589" s="211">
        <f t="shared" si="955"/>
        <v>0</v>
      </c>
      <c r="AP589" s="461" t="str">
        <f t="shared" si="844"/>
        <v/>
      </c>
      <c r="AQ589" s="238"/>
      <c r="AR589" s="239"/>
      <c r="AS589" s="211">
        <f t="shared" si="956"/>
        <v>0</v>
      </c>
      <c r="AT589" s="240">
        <f t="shared" si="939"/>
        <v>0</v>
      </c>
      <c r="AU589" s="241">
        <f t="shared" si="940"/>
        <v>0</v>
      </c>
      <c r="AV589" s="211">
        <f t="shared" si="957"/>
        <v>0</v>
      </c>
      <c r="AW589" s="461" t="str">
        <f t="shared" si="845"/>
        <v/>
      </c>
      <c r="AY589" s="238"/>
      <c r="AZ589" s="239"/>
      <c r="BA589" s="211">
        <f t="shared" si="952"/>
        <v>0</v>
      </c>
    </row>
    <row r="590" spans="1:53" ht="13" outlineLevel="2" x14ac:dyDescent="0.3">
      <c r="A590" s="209" t="s">
        <v>284</v>
      </c>
      <c r="B590" s="207">
        <v>7</v>
      </c>
      <c r="C590" s="207"/>
      <c r="D590" s="208"/>
      <c r="E590" s="210"/>
      <c r="F590" s="766" t="s">
        <v>442</v>
      </c>
      <c r="G590" s="235"/>
      <c r="H590" s="528"/>
      <c r="I590" s="237"/>
      <c r="J590" s="238"/>
      <c r="K590" s="239"/>
      <c r="L590" s="211">
        <f t="shared" si="942"/>
        <v>0</v>
      </c>
      <c r="M590" s="238"/>
      <c r="N590" s="239"/>
      <c r="O590" s="422">
        <f t="shared" si="943"/>
        <v>0</v>
      </c>
      <c r="P590" s="238"/>
      <c r="Q590" s="239"/>
      <c r="R590" s="422">
        <f t="shared" si="944"/>
        <v>0</v>
      </c>
      <c r="S590" s="238"/>
      <c r="T590" s="239"/>
      <c r="U590" s="422">
        <f t="shared" si="945"/>
        <v>0</v>
      </c>
      <c r="V590" s="238"/>
      <c r="W590" s="239"/>
      <c r="X590" s="422">
        <f t="shared" si="946"/>
        <v>0</v>
      </c>
      <c r="Y590" s="211">
        <f t="shared" si="947"/>
        <v>0</v>
      </c>
      <c r="Z590" s="461" t="str">
        <f t="shared" si="840"/>
        <v/>
      </c>
      <c r="AA590" s="238"/>
      <c r="AB590" s="239"/>
      <c r="AC590" s="211">
        <f t="shared" ref="AC590:AC601" si="958">AA590*AB590</f>
        <v>0</v>
      </c>
      <c r="AD590" s="461" t="str">
        <f t="shared" si="841"/>
        <v/>
      </c>
      <c r="AE590" s="238"/>
      <c r="AF590" s="239"/>
      <c r="AG590" s="211">
        <f t="shared" si="938"/>
        <v>0</v>
      </c>
      <c r="AH590" s="461" t="str">
        <f t="shared" si="842"/>
        <v/>
      </c>
      <c r="AI590" s="238"/>
      <c r="AJ590" s="239"/>
      <c r="AK590" s="211">
        <f t="shared" ref="AK590:AK601" si="959">AI590*AJ590</f>
        <v>0</v>
      </c>
      <c r="AL590" s="461" t="str">
        <f t="shared" si="843"/>
        <v/>
      </c>
      <c r="AM590" s="238"/>
      <c r="AN590" s="239"/>
      <c r="AO590" s="211">
        <f t="shared" ref="AO590:AO601" si="960">AM590*AN590</f>
        <v>0</v>
      </c>
      <c r="AP590" s="461" t="str">
        <f t="shared" si="844"/>
        <v/>
      </c>
      <c r="AQ590" s="238"/>
      <c r="AR590" s="239"/>
      <c r="AS590" s="211">
        <f t="shared" ref="AS590:AS601" si="961">AQ590*AR590</f>
        <v>0</v>
      </c>
      <c r="AT590" s="240">
        <f t="shared" si="939"/>
        <v>0</v>
      </c>
      <c r="AU590" s="241">
        <f t="shared" si="940"/>
        <v>0</v>
      </c>
      <c r="AV590" s="211">
        <f t="shared" ref="AV590:AV601" si="962">AG590+AO590+AS590</f>
        <v>0</v>
      </c>
      <c r="AW590" s="461" t="str">
        <f t="shared" si="845"/>
        <v/>
      </c>
      <c r="AY590" s="238"/>
      <c r="AZ590" s="239"/>
      <c r="BA590" s="211">
        <f t="shared" si="952"/>
        <v>0</v>
      </c>
    </row>
    <row r="591" spans="1:53" ht="13" outlineLevel="2" x14ac:dyDescent="0.3">
      <c r="A591" s="209" t="s">
        <v>289</v>
      </c>
      <c r="B591" s="207">
        <v>7</v>
      </c>
      <c r="C591" s="207"/>
      <c r="D591" s="208"/>
      <c r="E591" s="210"/>
      <c r="F591" s="766" t="s">
        <v>384</v>
      </c>
      <c r="G591" s="235"/>
      <c r="H591" s="528"/>
      <c r="I591" s="237"/>
      <c r="J591" s="238"/>
      <c r="K591" s="239"/>
      <c r="L591" s="211">
        <f t="shared" si="942"/>
        <v>0</v>
      </c>
      <c r="M591" s="238"/>
      <c r="N591" s="239"/>
      <c r="O591" s="422">
        <f t="shared" si="943"/>
        <v>0</v>
      </c>
      <c r="P591" s="238"/>
      <c r="Q591" s="239"/>
      <c r="R591" s="422">
        <f t="shared" si="944"/>
        <v>0</v>
      </c>
      <c r="S591" s="238"/>
      <c r="T591" s="239"/>
      <c r="U591" s="422">
        <f t="shared" si="945"/>
        <v>0</v>
      </c>
      <c r="V591" s="238"/>
      <c r="W591" s="239"/>
      <c r="X591" s="422">
        <f t="shared" si="946"/>
        <v>0</v>
      </c>
      <c r="Y591" s="211">
        <f t="shared" si="947"/>
        <v>0</v>
      </c>
      <c r="Z591" s="461" t="str">
        <f t="shared" si="840"/>
        <v/>
      </c>
      <c r="AA591" s="238"/>
      <c r="AB591" s="239"/>
      <c r="AC591" s="211">
        <f t="shared" si="958"/>
        <v>0</v>
      </c>
      <c r="AD591" s="461" t="str">
        <f t="shared" si="841"/>
        <v/>
      </c>
      <c r="AE591" s="238"/>
      <c r="AF591" s="239"/>
      <c r="AG591" s="211">
        <f t="shared" si="938"/>
        <v>0</v>
      </c>
      <c r="AH591" s="461" t="str">
        <f t="shared" si="842"/>
        <v/>
      </c>
      <c r="AI591" s="238"/>
      <c r="AJ591" s="239"/>
      <c r="AK591" s="211">
        <f t="shared" si="959"/>
        <v>0</v>
      </c>
      <c r="AL591" s="461" t="str">
        <f t="shared" si="843"/>
        <v/>
      </c>
      <c r="AM591" s="238"/>
      <c r="AN591" s="239"/>
      <c r="AO591" s="211">
        <f t="shared" si="960"/>
        <v>0</v>
      </c>
      <c r="AP591" s="461" t="str">
        <f t="shared" si="844"/>
        <v/>
      </c>
      <c r="AQ591" s="238"/>
      <c r="AR591" s="239"/>
      <c r="AS591" s="211">
        <f t="shared" si="961"/>
        <v>0</v>
      </c>
      <c r="AT591" s="240">
        <f t="shared" si="939"/>
        <v>0</v>
      </c>
      <c r="AU591" s="241">
        <f t="shared" si="940"/>
        <v>0</v>
      </c>
      <c r="AV591" s="211">
        <f t="shared" si="962"/>
        <v>0</v>
      </c>
      <c r="AW591" s="461" t="str">
        <f t="shared" si="845"/>
        <v/>
      </c>
      <c r="AY591" s="238"/>
      <c r="AZ591" s="239"/>
      <c r="BA591" s="211">
        <f t="shared" si="952"/>
        <v>0</v>
      </c>
    </row>
    <row r="592" spans="1:53" ht="13" outlineLevel="2" x14ac:dyDescent="0.3">
      <c r="A592" s="209" t="s">
        <v>289</v>
      </c>
      <c r="B592" s="207">
        <v>7</v>
      </c>
      <c r="C592" s="207"/>
      <c r="D592" s="208"/>
      <c r="E592" s="210"/>
      <c r="F592" s="766" t="s">
        <v>443</v>
      </c>
      <c r="G592" s="235"/>
      <c r="H592" s="528"/>
      <c r="I592" s="327"/>
      <c r="J592" s="238"/>
      <c r="K592" s="239"/>
      <c r="L592" s="211">
        <f t="shared" si="942"/>
        <v>0</v>
      </c>
      <c r="M592" s="238"/>
      <c r="N592" s="239"/>
      <c r="O592" s="422">
        <f t="shared" si="943"/>
        <v>0</v>
      </c>
      <c r="P592" s="238"/>
      <c r="Q592" s="239"/>
      <c r="R592" s="422">
        <f t="shared" si="944"/>
        <v>0</v>
      </c>
      <c r="S592" s="238"/>
      <c r="T592" s="239"/>
      <c r="U592" s="422">
        <f t="shared" si="945"/>
        <v>0</v>
      </c>
      <c r="V592" s="238"/>
      <c r="W592" s="239"/>
      <c r="X592" s="422">
        <f t="shared" si="946"/>
        <v>0</v>
      </c>
      <c r="Y592" s="211">
        <f t="shared" si="947"/>
        <v>0</v>
      </c>
      <c r="Z592" s="461" t="str">
        <f t="shared" si="840"/>
        <v/>
      </c>
      <c r="AA592" s="238"/>
      <c r="AB592" s="239"/>
      <c r="AC592" s="211">
        <f t="shared" si="958"/>
        <v>0</v>
      </c>
      <c r="AD592" s="461" t="str">
        <f t="shared" si="841"/>
        <v/>
      </c>
      <c r="AE592" s="238"/>
      <c r="AF592" s="239"/>
      <c r="AG592" s="211">
        <f t="shared" si="938"/>
        <v>0</v>
      </c>
      <c r="AH592" s="461" t="str">
        <f t="shared" si="842"/>
        <v/>
      </c>
      <c r="AI592" s="238"/>
      <c r="AJ592" s="239"/>
      <c r="AK592" s="211">
        <f t="shared" si="959"/>
        <v>0</v>
      </c>
      <c r="AL592" s="461" t="str">
        <f t="shared" si="843"/>
        <v/>
      </c>
      <c r="AM592" s="238"/>
      <c r="AN592" s="239"/>
      <c r="AO592" s="211">
        <f t="shared" si="960"/>
        <v>0</v>
      </c>
      <c r="AP592" s="461" t="str">
        <f t="shared" si="844"/>
        <v/>
      </c>
      <c r="AQ592" s="238"/>
      <c r="AR592" s="239"/>
      <c r="AS592" s="211">
        <f t="shared" si="961"/>
        <v>0</v>
      </c>
      <c r="AT592" s="240">
        <f t="shared" si="939"/>
        <v>0</v>
      </c>
      <c r="AU592" s="241">
        <f t="shared" si="940"/>
        <v>0</v>
      </c>
      <c r="AV592" s="211">
        <f t="shared" si="962"/>
        <v>0</v>
      </c>
      <c r="AW592" s="461" t="str">
        <f t="shared" si="845"/>
        <v/>
      </c>
      <c r="AY592" s="238"/>
      <c r="AZ592" s="239"/>
      <c r="BA592" s="211">
        <f t="shared" si="952"/>
        <v>0</v>
      </c>
    </row>
    <row r="593" spans="1:53" ht="13" outlineLevel="2" x14ac:dyDescent="0.3">
      <c r="A593" s="209" t="s">
        <v>289</v>
      </c>
      <c r="B593" s="207">
        <v>7</v>
      </c>
      <c r="C593" s="207"/>
      <c r="D593" s="208"/>
      <c r="E593" s="210"/>
      <c r="F593" s="766" t="s">
        <v>444</v>
      </c>
      <c r="G593" s="235"/>
      <c r="H593" s="528"/>
      <c r="I593" s="237"/>
      <c r="J593" s="238"/>
      <c r="K593" s="239"/>
      <c r="L593" s="211">
        <f t="shared" si="942"/>
        <v>0</v>
      </c>
      <c r="M593" s="238"/>
      <c r="N593" s="239"/>
      <c r="O593" s="422">
        <f t="shared" si="943"/>
        <v>0</v>
      </c>
      <c r="P593" s="238"/>
      <c r="Q593" s="239"/>
      <c r="R593" s="422">
        <f t="shared" si="944"/>
        <v>0</v>
      </c>
      <c r="S593" s="238"/>
      <c r="T593" s="239"/>
      <c r="U593" s="422">
        <f t="shared" si="945"/>
        <v>0</v>
      </c>
      <c r="V593" s="238"/>
      <c r="W593" s="239"/>
      <c r="X593" s="422">
        <f t="shared" si="946"/>
        <v>0</v>
      </c>
      <c r="Y593" s="211">
        <f t="shared" si="947"/>
        <v>0</v>
      </c>
      <c r="Z593" s="461" t="str">
        <f t="shared" ref="Z593:Z656" si="963">IFERROR(Y593/$Y$696,"")</f>
        <v/>
      </c>
      <c r="AA593" s="238"/>
      <c r="AB593" s="239"/>
      <c r="AC593" s="211">
        <f t="shared" si="958"/>
        <v>0</v>
      </c>
      <c r="AD593" s="461" t="str">
        <f t="shared" ref="AD593:AD656" si="964">IFERROR(AC593/$AC$696,"")</f>
        <v/>
      </c>
      <c r="AE593" s="238"/>
      <c r="AF593" s="239"/>
      <c r="AG593" s="211">
        <f t="shared" si="938"/>
        <v>0</v>
      </c>
      <c r="AH593" s="461" t="str">
        <f t="shared" ref="AH593:AH656" si="965">IFERROR(AG593/$AG$696,"")</f>
        <v/>
      </c>
      <c r="AI593" s="238"/>
      <c r="AJ593" s="239"/>
      <c r="AK593" s="211">
        <f t="shared" si="959"/>
        <v>0</v>
      </c>
      <c r="AL593" s="461" t="str">
        <f t="shared" ref="AL593:AL656" si="966">IFERROR(AK593/$AK$696,"")</f>
        <v/>
      </c>
      <c r="AM593" s="238"/>
      <c r="AN593" s="239"/>
      <c r="AO593" s="211">
        <f t="shared" si="960"/>
        <v>0</v>
      </c>
      <c r="AP593" s="461" t="str">
        <f t="shared" ref="AP593:AP656" si="967">IFERROR((AO593+AG593)/($AO$696+$AG$696),"")</f>
        <v/>
      </c>
      <c r="AQ593" s="238"/>
      <c r="AR593" s="239"/>
      <c r="AS593" s="211">
        <f t="shared" si="961"/>
        <v>0</v>
      </c>
      <c r="AT593" s="240">
        <f t="shared" si="939"/>
        <v>0</v>
      </c>
      <c r="AU593" s="241">
        <f t="shared" si="940"/>
        <v>0</v>
      </c>
      <c r="AV593" s="211">
        <f t="shared" si="962"/>
        <v>0</v>
      </c>
      <c r="AW593" s="461" t="str">
        <f t="shared" ref="AW593:AW656" si="968">IFERROR(AV593/$AV$696,"")</f>
        <v/>
      </c>
      <c r="AY593" s="238"/>
      <c r="AZ593" s="239"/>
      <c r="BA593" s="211">
        <f t="shared" si="952"/>
        <v>0</v>
      </c>
    </row>
    <row r="594" spans="1:53" ht="13" outlineLevel="2" x14ac:dyDescent="0.3">
      <c r="A594" s="209" t="s">
        <v>289</v>
      </c>
      <c r="B594" s="207">
        <v>7</v>
      </c>
      <c r="C594" s="207"/>
      <c r="D594" s="208"/>
      <c r="E594" s="210"/>
      <c r="F594" s="235" t="s">
        <v>445</v>
      </c>
      <c r="G594" s="235"/>
      <c r="H594" s="528"/>
      <c r="I594" s="237"/>
      <c r="J594" s="238"/>
      <c r="K594" s="239"/>
      <c r="L594" s="211">
        <f t="shared" si="942"/>
        <v>0</v>
      </c>
      <c r="M594" s="238"/>
      <c r="N594" s="239"/>
      <c r="O594" s="422">
        <f t="shared" si="943"/>
        <v>0</v>
      </c>
      <c r="P594" s="238"/>
      <c r="Q594" s="239"/>
      <c r="R594" s="422">
        <f t="shared" si="944"/>
        <v>0</v>
      </c>
      <c r="S594" s="238"/>
      <c r="T594" s="239"/>
      <c r="U594" s="422">
        <f t="shared" si="945"/>
        <v>0</v>
      </c>
      <c r="V594" s="238"/>
      <c r="W594" s="239"/>
      <c r="X594" s="422">
        <f t="shared" si="946"/>
        <v>0</v>
      </c>
      <c r="Y594" s="211">
        <f t="shared" si="947"/>
        <v>0</v>
      </c>
      <c r="Z594" s="461" t="str">
        <f t="shared" si="963"/>
        <v/>
      </c>
      <c r="AA594" s="238"/>
      <c r="AB594" s="239"/>
      <c r="AC594" s="211">
        <f t="shared" si="958"/>
        <v>0</v>
      </c>
      <c r="AD594" s="461" t="str">
        <f t="shared" si="964"/>
        <v/>
      </c>
      <c r="AE594" s="238"/>
      <c r="AF594" s="239"/>
      <c r="AG594" s="211">
        <f t="shared" si="938"/>
        <v>0</v>
      </c>
      <c r="AH594" s="461" t="str">
        <f t="shared" si="965"/>
        <v/>
      </c>
      <c r="AI594" s="238"/>
      <c r="AJ594" s="239"/>
      <c r="AK594" s="211">
        <f t="shared" si="959"/>
        <v>0</v>
      </c>
      <c r="AL594" s="461" t="str">
        <f t="shared" si="966"/>
        <v/>
      </c>
      <c r="AM594" s="238"/>
      <c r="AN594" s="239"/>
      <c r="AO594" s="211">
        <f t="shared" si="960"/>
        <v>0</v>
      </c>
      <c r="AP594" s="461" t="str">
        <f t="shared" si="967"/>
        <v/>
      </c>
      <c r="AQ594" s="238"/>
      <c r="AR594" s="239"/>
      <c r="AS594" s="211">
        <f t="shared" si="961"/>
        <v>0</v>
      </c>
      <c r="AT594" s="240">
        <f t="shared" si="939"/>
        <v>0</v>
      </c>
      <c r="AU594" s="241">
        <f t="shared" si="940"/>
        <v>0</v>
      </c>
      <c r="AV594" s="211">
        <f t="shared" si="962"/>
        <v>0</v>
      </c>
      <c r="AW594" s="461" t="str">
        <f t="shared" si="968"/>
        <v/>
      </c>
      <c r="AY594" s="238"/>
      <c r="AZ594" s="239"/>
      <c r="BA594" s="211">
        <f t="shared" si="952"/>
        <v>0</v>
      </c>
    </row>
    <row r="595" spans="1:53" ht="13" outlineLevel="2" x14ac:dyDescent="0.3">
      <c r="A595" s="209" t="s">
        <v>289</v>
      </c>
      <c r="B595" s="207">
        <v>7</v>
      </c>
      <c r="C595" s="207"/>
      <c r="D595" s="208"/>
      <c r="E595" s="210"/>
      <c r="F595" s="235" t="s">
        <v>445</v>
      </c>
      <c r="G595" s="235"/>
      <c r="H595" s="528"/>
      <c r="I595" s="237"/>
      <c r="J595" s="238"/>
      <c r="K595" s="239"/>
      <c r="L595" s="211">
        <f t="shared" si="942"/>
        <v>0</v>
      </c>
      <c r="M595" s="238"/>
      <c r="N595" s="239"/>
      <c r="O595" s="422">
        <f t="shared" si="943"/>
        <v>0</v>
      </c>
      <c r="P595" s="238"/>
      <c r="Q595" s="239"/>
      <c r="R595" s="422">
        <f t="shared" si="944"/>
        <v>0</v>
      </c>
      <c r="S595" s="238"/>
      <c r="T595" s="239"/>
      <c r="U595" s="422">
        <f t="shared" si="945"/>
        <v>0</v>
      </c>
      <c r="V595" s="238"/>
      <c r="W595" s="239"/>
      <c r="X595" s="422">
        <f t="shared" si="946"/>
        <v>0</v>
      </c>
      <c r="Y595" s="211">
        <f t="shared" si="947"/>
        <v>0</v>
      </c>
      <c r="Z595" s="461" t="str">
        <f t="shared" si="963"/>
        <v/>
      </c>
      <c r="AA595" s="238"/>
      <c r="AB595" s="239"/>
      <c r="AC595" s="211">
        <f t="shared" si="958"/>
        <v>0</v>
      </c>
      <c r="AD595" s="461" t="str">
        <f t="shared" si="964"/>
        <v/>
      </c>
      <c r="AE595" s="238"/>
      <c r="AF595" s="239"/>
      <c r="AG595" s="211">
        <f t="shared" si="938"/>
        <v>0</v>
      </c>
      <c r="AH595" s="461" t="str">
        <f t="shared" si="965"/>
        <v/>
      </c>
      <c r="AI595" s="238"/>
      <c r="AJ595" s="239"/>
      <c r="AK595" s="211">
        <f t="shared" si="959"/>
        <v>0</v>
      </c>
      <c r="AL595" s="461" t="str">
        <f t="shared" si="966"/>
        <v/>
      </c>
      <c r="AM595" s="238"/>
      <c r="AN595" s="239"/>
      <c r="AO595" s="211">
        <f t="shared" si="960"/>
        <v>0</v>
      </c>
      <c r="AP595" s="461" t="str">
        <f t="shared" si="967"/>
        <v/>
      </c>
      <c r="AQ595" s="238"/>
      <c r="AR595" s="239"/>
      <c r="AS595" s="211">
        <f t="shared" si="961"/>
        <v>0</v>
      </c>
      <c r="AT595" s="240">
        <f t="shared" si="939"/>
        <v>0</v>
      </c>
      <c r="AU595" s="241">
        <f t="shared" si="940"/>
        <v>0</v>
      </c>
      <c r="AV595" s="211">
        <f t="shared" si="962"/>
        <v>0</v>
      </c>
      <c r="AW595" s="461" t="str">
        <f t="shared" si="968"/>
        <v/>
      </c>
      <c r="AY595" s="238"/>
      <c r="AZ595" s="239"/>
      <c r="BA595" s="211">
        <f t="shared" si="952"/>
        <v>0</v>
      </c>
    </row>
    <row r="596" spans="1:53" ht="13" outlineLevel="2" x14ac:dyDescent="0.3">
      <c r="A596" s="209" t="s">
        <v>289</v>
      </c>
      <c r="B596" s="207">
        <v>7</v>
      </c>
      <c r="C596" s="207"/>
      <c r="D596" s="208"/>
      <c r="E596" s="210"/>
      <c r="F596" s="235" t="s">
        <v>445</v>
      </c>
      <c r="G596" s="235"/>
      <c r="H596" s="528"/>
      <c r="I596" s="237"/>
      <c r="J596" s="238"/>
      <c r="K596" s="239"/>
      <c r="L596" s="211">
        <f t="shared" si="942"/>
        <v>0</v>
      </c>
      <c r="M596" s="238"/>
      <c r="N596" s="239"/>
      <c r="O596" s="422">
        <f t="shared" si="943"/>
        <v>0</v>
      </c>
      <c r="P596" s="238"/>
      <c r="Q596" s="239"/>
      <c r="R596" s="422">
        <f t="shared" si="944"/>
        <v>0</v>
      </c>
      <c r="S596" s="238"/>
      <c r="T596" s="239"/>
      <c r="U596" s="422">
        <f t="shared" si="945"/>
        <v>0</v>
      </c>
      <c r="V596" s="238"/>
      <c r="W596" s="239"/>
      <c r="X596" s="422">
        <f t="shared" si="946"/>
        <v>0</v>
      </c>
      <c r="Y596" s="211">
        <f t="shared" si="947"/>
        <v>0</v>
      </c>
      <c r="Z596" s="461" t="str">
        <f t="shared" si="963"/>
        <v/>
      </c>
      <c r="AA596" s="238"/>
      <c r="AB596" s="239"/>
      <c r="AC596" s="211">
        <f t="shared" si="958"/>
        <v>0</v>
      </c>
      <c r="AD596" s="461" t="str">
        <f t="shared" si="964"/>
        <v/>
      </c>
      <c r="AE596" s="238"/>
      <c r="AF596" s="239"/>
      <c r="AG596" s="211">
        <f t="shared" si="938"/>
        <v>0</v>
      </c>
      <c r="AH596" s="461" t="str">
        <f t="shared" si="965"/>
        <v/>
      </c>
      <c r="AI596" s="238"/>
      <c r="AJ596" s="239"/>
      <c r="AK596" s="211">
        <f t="shared" si="959"/>
        <v>0</v>
      </c>
      <c r="AL596" s="461" t="str">
        <f t="shared" si="966"/>
        <v/>
      </c>
      <c r="AM596" s="238"/>
      <c r="AN596" s="239"/>
      <c r="AO596" s="211">
        <f t="shared" si="960"/>
        <v>0</v>
      </c>
      <c r="AP596" s="461" t="str">
        <f t="shared" si="967"/>
        <v/>
      </c>
      <c r="AQ596" s="238"/>
      <c r="AR596" s="239"/>
      <c r="AS596" s="211">
        <f t="shared" si="961"/>
        <v>0</v>
      </c>
      <c r="AT596" s="240">
        <f t="shared" si="939"/>
        <v>0</v>
      </c>
      <c r="AU596" s="241">
        <f t="shared" si="940"/>
        <v>0</v>
      </c>
      <c r="AV596" s="211">
        <f t="shared" si="962"/>
        <v>0</v>
      </c>
      <c r="AW596" s="461" t="str">
        <f t="shared" si="968"/>
        <v/>
      </c>
      <c r="AY596" s="238"/>
      <c r="AZ596" s="239"/>
      <c r="BA596" s="211">
        <f t="shared" si="952"/>
        <v>0</v>
      </c>
    </row>
    <row r="597" spans="1:53" ht="13" outlineLevel="2" x14ac:dyDescent="0.3">
      <c r="A597" s="209" t="s">
        <v>289</v>
      </c>
      <c r="B597" s="207">
        <v>7</v>
      </c>
      <c r="C597" s="207"/>
      <c r="D597" s="208"/>
      <c r="E597" s="210"/>
      <c r="F597" s="235" t="s">
        <v>445</v>
      </c>
      <c r="G597" s="235"/>
      <c r="H597" s="528"/>
      <c r="I597" s="237"/>
      <c r="J597" s="238"/>
      <c r="K597" s="239"/>
      <c r="L597" s="211">
        <f t="shared" si="942"/>
        <v>0</v>
      </c>
      <c r="M597" s="238"/>
      <c r="N597" s="239"/>
      <c r="O597" s="422">
        <f t="shared" si="943"/>
        <v>0</v>
      </c>
      <c r="P597" s="238"/>
      <c r="Q597" s="239"/>
      <c r="R597" s="422">
        <f t="shared" si="944"/>
        <v>0</v>
      </c>
      <c r="S597" s="238"/>
      <c r="T597" s="239"/>
      <c r="U597" s="422">
        <f t="shared" si="945"/>
        <v>0</v>
      </c>
      <c r="V597" s="238"/>
      <c r="W597" s="239"/>
      <c r="X597" s="422">
        <f t="shared" si="946"/>
        <v>0</v>
      </c>
      <c r="Y597" s="211">
        <f t="shared" si="947"/>
        <v>0</v>
      </c>
      <c r="Z597" s="461" t="str">
        <f t="shared" si="963"/>
        <v/>
      </c>
      <c r="AA597" s="238"/>
      <c r="AB597" s="239"/>
      <c r="AC597" s="211">
        <f t="shared" si="958"/>
        <v>0</v>
      </c>
      <c r="AD597" s="461" t="str">
        <f t="shared" si="964"/>
        <v/>
      </c>
      <c r="AE597" s="238"/>
      <c r="AF597" s="239"/>
      <c r="AG597" s="211">
        <f t="shared" si="938"/>
        <v>0</v>
      </c>
      <c r="AH597" s="461" t="str">
        <f t="shared" si="965"/>
        <v/>
      </c>
      <c r="AI597" s="238"/>
      <c r="AJ597" s="239"/>
      <c r="AK597" s="211">
        <f t="shared" si="959"/>
        <v>0</v>
      </c>
      <c r="AL597" s="461" t="str">
        <f t="shared" si="966"/>
        <v/>
      </c>
      <c r="AM597" s="238"/>
      <c r="AN597" s="239"/>
      <c r="AO597" s="211">
        <f t="shared" si="960"/>
        <v>0</v>
      </c>
      <c r="AP597" s="461" t="str">
        <f t="shared" si="967"/>
        <v/>
      </c>
      <c r="AQ597" s="238"/>
      <c r="AR597" s="239"/>
      <c r="AS597" s="211">
        <f t="shared" si="961"/>
        <v>0</v>
      </c>
      <c r="AT597" s="240">
        <f t="shared" si="939"/>
        <v>0</v>
      </c>
      <c r="AU597" s="241">
        <f t="shared" si="940"/>
        <v>0</v>
      </c>
      <c r="AV597" s="211">
        <f t="shared" si="962"/>
        <v>0</v>
      </c>
      <c r="AW597" s="461" t="str">
        <f t="shared" si="968"/>
        <v/>
      </c>
      <c r="AY597" s="238"/>
      <c r="AZ597" s="239"/>
      <c r="BA597" s="211">
        <f t="shared" si="952"/>
        <v>0</v>
      </c>
    </row>
    <row r="598" spans="1:53" ht="13" outlineLevel="2" x14ac:dyDescent="0.3">
      <c r="A598" s="209" t="s">
        <v>289</v>
      </c>
      <c r="B598" s="207">
        <v>7</v>
      </c>
      <c r="C598" s="207"/>
      <c r="D598" s="208"/>
      <c r="E598" s="210"/>
      <c r="F598" s="235" t="s">
        <v>445</v>
      </c>
      <c r="G598" s="235"/>
      <c r="H598" s="528"/>
      <c r="I598" s="237"/>
      <c r="J598" s="238"/>
      <c r="K598" s="239"/>
      <c r="L598" s="211">
        <f t="shared" si="942"/>
        <v>0</v>
      </c>
      <c r="M598" s="238"/>
      <c r="N598" s="239"/>
      <c r="O598" s="422">
        <f t="shared" si="943"/>
        <v>0</v>
      </c>
      <c r="P598" s="238"/>
      <c r="Q598" s="239"/>
      <c r="R598" s="422">
        <f t="shared" si="944"/>
        <v>0</v>
      </c>
      <c r="S598" s="238"/>
      <c r="T598" s="239"/>
      <c r="U598" s="422">
        <f t="shared" si="945"/>
        <v>0</v>
      </c>
      <c r="V598" s="238"/>
      <c r="W598" s="239"/>
      <c r="X598" s="422">
        <f t="shared" si="946"/>
        <v>0</v>
      </c>
      <c r="Y598" s="211">
        <f t="shared" si="947"/>
        <v>0</v>
      </c>
      <c r="Z598" s="461" t="str">
        <f t="shared" si="963"/>
        <v/>
      </c>
      <c r="AA598" s="238"/>
      <c r="AB598" s="239"/>
      <c r="AC598" s="211">
        <f t="shared" si="958"/>
        <v>0</v>
      </c>
      <c r="AD598" s="461" t="str">
        <f t="shared" si="964"/>
        <v/>
      </c>
      <c r="AE598" s="238"/>
      <c r="AF598" s="239"/>
      <c r="AG598" s="211">
        <f t="shared" si="938"/>
        <v>0</v>
      </c>
      <c r="AH598" s="461" t="str">
        <f t="shared" si="965"/>
        <v/>
      </c>
      <c r="AI598" s="238"/>
      <c r="AJ598" s="239"/>
      <c r="AK598" s="211">
        <f t="shared" si="959"/>
        <v>0</v>
      </c>
      <c r="AL598" s="461" t="str">
        <f t="shared" si="966"/>
        <v/>
      </c>
      <c r="AM598" s="238"/>
      <c r="AN598" s="239"/>
      <c r="AO598" s="211">
        <f t="shared" si="960"/>
        <v>0</v>
      </c>
      <c r="AP598" s="461" t="str">
        <f t="shared" si="967"/>
        <v/>
      </c>
      <c r="AQ598" s="238"/>
      <c r="AR598" s="239"/>
      <c r="AS598" s="211">
        <f t="shared" si="961"/>
        <v>0</v>
      </c>
      <c r="AT598" s="240">
        <f t="shared" si="939"/>
        <v>0</v>
      </c>
      <c r="AU598" s="241">
        <f t="shared" si="940"/>
        <v>0</v>
      </c>
      <c r="AV598" s="211">
        <f t="shared" si="962"/>
        <v>0</v>
      </c>
      <c r="AW598" s="461" t="str">
        <f t="shared" si="968"/>
        <v/>
      </c>
      <c r="AY598" s="238"/>
      <c r="AZ598" s="239"/>
      <c r="BA598" s="211">
        <f t="shared" si="952"/>
        <v>0</v>
      </c>
    </row>
    <row r="599" spans="1:53" ht="13" outlineLevel="2" x14ac:dyDescent="0.3">
      <c r="A599" s="209" t="s">
        <v>289</v>
      </c>
      <c r="B599" s="207">
        <v>7</v>
      </c>
      <c r="C599" s="207"/>
      <c r="D599" s="208"/>
      <c r="E599" s="210"/>
      <c r="F599" s="235" t="s">
        <v>445</v>
      </c>
      <c r="G599" s="235"/>
      <c r="H599" s="528"/>
      <c r="I599" s="237"/>
      <c r="J599" s="238"/>
      <c r="K599" s="239"/>
      <c r="L599" s="211">
        <f t="shared" si="942"/>
        <v>0</v>
      </c>
      <c r="M599" s="238"/>
      <c r="N599" s="239"/>
      <c r="O599" s="422">
        <f t="shared" si="943"/>
        <v>0</v>
      </c>
      <c r="P599" s="238"/>
      <c r="Q599" s="239"/>
      <c r="R599" s="422">
        <f t="shared" si="944"/>
        <v>0</v>
      </c>
      <c r="S599" s="238"/>
      <c r="T599" s="239"/>
      <c r="U599" s="422">
        <f t="shared" si="945"/>
        <v>0</v>
      </c>
      <c r="V599" s="238"/>
      <c r="W599" s="239"/>
      <c r="X599" s="422">
        <f t="shared" si="946"/>
        <v>0</v>
      </c>
      <c r="Y599" s="211">
        <f t="shared" si="947"/>
        <v>0</v>
      </c>
      <c r="Z599" s="461" t="str">
        <f t="shared" si="963"/>
        <v/>
      </c>
      <c r="AA599" s="238"/>
      <c r="AB599" s="239"/>
      <c r="AC599" s="211">
        <f t="shared" si="958"/>
        <v>0</v>
      </c>
      <c r="AD599" s="461" t="str">
        <f t="shared" si="964"/>
        <v/>
      </c>
      <c r="AE599" s="238"/>
      <c r="AF599" s="239"/>
      <c r="AG599" s="211">
        <f t="shared" si="938"/>
        <v>0</v>
      </c>
      <c r="AH599" s="461" t="str">
        <f t="shared" si="965"/>
        <v/>
      </c>
      <c r="AI599" s="238"/>
      <c r="AJ599" s="239"/>
      <c r="AK599" s="211">
        <f t="shared" si="959"/>
        <v>0</v>
      </c>
      <c r="AL599" s="461" t="str">
        <f t="shared" si="966"/>
        <v/>
      </c>
      <c r="AM599" s="238"/>
      <c r="AN599" s="239"/>
      <c r="AO599" s="211">
        <f t="shared" si="960"/>
        <v>0</v>
      </c>
      <c r="AP599" s="461" t="str">
        <f t="shared" si="967"/>
        <v/>
      </c>
      <c r="AQ599" s="238"/>
      <c r="AR599" s="239"/>
      <c r="AS599" s="211">
        <f t="shared" si="961"/>
        <v>0</v>
      </c>
      <c r="AT599" s="240">
        <f t="shared" si="939"/>
        <v>0</v>
      </c>
      <c r="AU599" s="241">
        <f t="shared" si="940"/>
        <v>0</v>
      </c>
      <c r="AV599" s="211">
        <f t="shared" si="962"/>
        <v>0</v>
      </c>
      <c r="AW599" s="461" t="str">
        <f t="shared" si="968"/>
        <v/>
      </c>
      <c r="AY599" s="238"/>
      <c r="AZ599" s="239"/>
      <c r="BA599" s="211">
        <f t="shared" si="952"/>
        <v>0</v>
      </c>
    </row>
    <row r="600" spans="1:53" ht="13" outlineLevel="2" x14ac:dyDescent="0.3">
      <c r="A600" s="209" t="s">
        <v>289</v>
      </c>
      <c r="B600" s="207">
        <v>7</v>
      </c>
      <c r="C600" s="207"/>
      <c r="D600" s="208"/>
      <c r="E600" s="210"/>
      <c r="F600" s="235" t="s">
        <v>445</v>
      </c>
      <c r="G600" s="235"/>
      <c r="H600" s="528"/>
      <c r="I600" s="237"/>
      <c r="J600" s="238"/>
      <c r="K600" s="239"/>
      <c r="L600" s="211">
        <f t="shared" si="942"/>
        <v>0</v>
      </c>
      <c r="M600" s="238"/>
      <c r="N600" s="239"/>
      <c r="O600" s="422">
        <f t="shared" si="943"/>
        <v>0</v>
      </c>
      <c r="P600" s="238"/>
      <c r="Q600" s="239"/>
      <c r="R600" s="422">
        <f t="shared" si="944"/>
        <v>0</v>
      </c>
      <c r="S600" s="238"/>
      <c r="T600" s="239"/>
      <c r="U600" s="422">
        <f t="shared" si="945"/>
        <v>0</v>
      </c>
      <c r="V600" s="238"/>
      <c r="W600" s="239"/>
      <c r="X600" s="422">
        <f t="shared" si="946"/>
        <v>0</v>
      </c>
      <c r="Y600" s="211">
        <f t="shared" si="947"/>
        <v>0</v>
      </c>
      <c r="Z600" s="461" t="str">
        <f t="shared" si="963"/>
        <v/>
      </c>
      <c r="AA600" s="238"/>
      <c r="AB600" s="239"/>
      <c r="AC600" s="211">
        <f t="shared" si="958"/>
        <v>0</v>
      </c>
      <c r="AD600" s="461" t="str">
        <f t="shared" si="964"/>
        <v/>
      </c>
      <c r="AE600" s="238"/>
      <c r="AF600" s="239"/>
      <c r="AG600" s="211">
        <f t="shared" si="938"/>
        <v>0</v>
      </c>
      <c r="AH600" s="461" t="str">
        <f t="shared" si="965"/>
        <v/>
      </c>
      <c r="AI600" s="238"/>
      <c r="AJ600" s="239"/>
      <c r="AK600" s="211">
        <f t="shared" si="959"/>
        <v>0</v>
      </c>
      <c r="AL600" s="461" t="str">
        <f t="shared" si="966"/>
        <v/>
      </c>
      <c r="AM600" s="238"/>
      <c r="AN600" s="239"/>
      <c r="AO600" s="211">
        <f t="shared" si="960"/>
        <v>0</v>
      </c>
      <c r="AP600" s="461" t="str">
        <f t="shared" si="967"/>
        <v/>
      </c>
      <c r="AQ600" s="238"/>
      <c r="AR600" s="239"/>
      <c r="AS600" s="211">
        <f t="shared" si="961"/>
        <v>0</v>
      </c>
      <c r="AT600" s="240">
        <f t="shared" si="939"/>
        <v>0</v>
      </c>
      <c r="AU600" s="241">
        <f t="shared" si="940"/>
        <v>0</v>
      </c>
      <c r="AV600" s="211">
        <f t="shared" si="962"/>
        <v>0</v>
      </c>
      <c r="AW600" s="461" t="str">
        <f t="shared" si="968"/>
        <v/>
      </c>
      <c r="AY600" s="238"/>
      <c r="AZ600" s="239"/>
      <c r="BA600" s="211">
        <f t="shared" si="952"/>
        <v>0</v>
      </c>
    </row>
    <row r="601" spans="1:53" ht="13" outlineLevel="2" x14ac:dyDescent="0.3">
      <c r="A601" s="209" t="s">
        <v>289</v>
      </c>
      <c r="B601" s="207">
        <v>7</v>
      </c>
      <c r="C601" s="207"/>
      <c r="D601" s="208"/>
      <c r="E601" s="210"/>
      <c r="F601" s="235" t="s">
        <v>445</v>
      </c>
      <c r="G601" s="235"/>
      <c r="H601" s="528"/>
      <c r="I601" s="237"/>
      <c r="J601" s="238"/>
      <c r="K601" s="239"/>
      <c r="L601" s="211">
        <f t="shared" si="942"/>
        <v>0</v>
      </c>
      <c r="M601" s="238"/>
      <c r="N601" s="239"/>
      <c r="O601" s="422">
        <f t="shared" si="943"/>
        <v>0</v>
      </c>
      <c r="P601" s="238"/>
      <c r="Q601" s="239"/>
      <c r="R601" s="422">
        <f t="shared" si="944"/>
        <v>0</v>
      </c>
      <c r="S601" s="238"/>
      <c r="T601" s="239"/>
      <c r="U601" s="422">
        <f t="shared" si="945"/>
        <v>0</v>
      </c>
      <c r="V601" s="238"/>
      <c r="W601" s="239"/>
      <c r="X601" s="422">
        <f t="shared" si="946"/>
        <v>0</v>
      </c>
      <c r="Y601" s="211">
        <f t="shared" si="947"/>
        <v>0</v>
      </c>
      <c r="Z601" s="461" t="str">
        <f t="shared" si="963"/>
        <v/>
      </c>
      <c r="AA601" s="238"/>
      <c r="AB601" s="239"/>
      <c r="AC601" s="211">
        <f t="shared" si="958"/>
        <v>0</v>
      </c>
      <c r="AD601" s="461" t="str">
        <f t="shared" si="964"/>
        <v/>
      </c>
      <c r="AE601" s="238"/>
      <c r="AF601" s="239"/>
      <c r="AG601" s="211">
        <f t="shared" si="938"/>
        <v>0</v>
      </c>
      <c r="AH601" s="461" t="str">
        <f t="shared" si="965"/>
        <v/>
      </c>
      <c r="AI601" s="238"/>
      <c r="AJ601" s="239"/>
      <c r="AK601" s="211">
        <f t="shared" si="959"/>
        <v>0</v>
      </c>
      <c r="AL601" s="461" t="str">
        <f t="shared" si="966"/>
        <v/>
      </c>
      <c r="AM601" s="238"/>
      <c r="AN601" s="239"/>
      <c r="AO601" s="211">
        <f t="shared" si="960"/>
        <v>0</v>
      </c>
      <c r="AP601" s="461" t="str">
        <f t="shared" si="967"/>
        <v/>
      </c>
      <c r="AQ601" s="238"/>
      <c r="AR601" s="239"/>
      <c r="AS601" s="211">
        <f t="shared" si="961"/>
        <v>0</v>
      </c>
      <c r="AT601" s="240">
        <f t="shared" si="939"/>
        <v>0</v>
      </c>
      <c r="AU601" s="241">
        <f t="shared" si="940"/>
        <v>0</v>
      </c>
      <c r="AV601" s="211">
        <f t="shared" si="962"/>
        <v>0</v>
      </c>
      <c r="AW601" s="461" t="str">
        <f t="shared" si="968"/>
        <v/>
      </c>
      <c r="AY601" s="238"/>
      <c r="AZ601" s="239"/>
      <c r="BA601" s="211">
        <f t="shared" si="952"/>
        <v>0</v>
      </c>
    </row>
    <row r="602" spans="1:53" ht="13" outlineLevel="1" x14ac:dyDescent="0.3">
      <c r="A602" s="212"/>
      <c r="B602" s="213">
        <v>7</v>
      </c>
      <c r="C602" s="213"/>
      <c r="D602" s="214"/>
      <c r="E602" s="215" t="s">
        <v>446</v>
      </c>
      <c r="F602" s="216" t="str">
        <f>F585</f>
        <v>7.1.</v>
      </c>
      <c r="G602" s="222"/>
      <c r="H602" s="222"/>
      <c r="I602" s="217"/>
      <c r="J602" s="218">
        <f t="shared" ref="J602:X602" si="969">SUM(J586:J601)</f>
        <v>0</v>
      </c>
      <c r="K602" s="218">
        <f t="shared" si="969"/>
        <v>0</v>
      </c>
      <c r="L602" s="218">
        <f t="shared" si="969"/>
        <v>0</v>
      </c>
      <c r="M602" s="218">
        <f t="shared" si="969"/>
        <v>0</v>
      </c>
      <c r="N602" s="218">
        <f t="shared" si="969"/>
        <v>0</v>
      </c>
      <c r="O602" s="218">
        <f t="shared" si="969"/>
        <v>0</v>
      </c>
      <c r="P602" s="218">
        <f t="shared" si="969"/>
        <v>0</v>
      </c>
      <c r="Q602" s="218">
        <f t="shared" si="969"/>
        <v>0</v>
      </c>
      <c r="R602" s="218">
        <f t="shared" si="969"/>
        <v>0</v>
      </c>
      <c r="S602" s="218">
        <f t="shared" si="969"/>
        <v>0</v>
      </c>
      <c r="T602" s="218">
        <f t="shared" si="969"/>
        <v>0</v>
      </c>
      <c r="U602" s="218">
        <f t="shared" si="969"/>
        <v>0</v>
      </c>
      <c r="V602" s="218">
        <f t="shared" si="969"/>
        <v>0</v>
      </c>
      <c r="W602" s="218">
        <f t="shared" si="969"/>
        <v>0</v>
      </c>
      <c r="X602" s="218">
        <f t="shared" si="969"/>
        <v>0</v>
      </c>
      <c r="Y602" s="218">
        <f t="shared" si="947"/>
        <v>0</v>
      </c>
      <c r="Z602" s="461" t="str">
        <f t="shared" si="963"/>
        <v/>
      </c>
      <c r="AA602" s="220">
        <f t="shared" ref="AA602:AV602" si="970">SUM(AA586:AA601)</f>
        <v>0</v>
      </c>
      <c r="AB602" s="221">
        <f t="shared" si="970"/>
        <v>0</v>
      </c>
      <c r="AC602" s="219">
        <f t="shared" si="970"/>
        <v>0</v>
      </c>
      <c r="AD602" s="461" t="str">
        <f t="shared" si="964"/>
        <v/>
      </c>
      <c r="AE602" s="220">
        <f t="shared" si="970"/>
        <v>0</v>
      </c>
      <c r="AF602" s="221">
        <f t="shared" si="970"/>
        <v>0</v>
      </c>
      <c r="AG602" s="219">
        <f t="shared" si="970"/>
        <v>0</v>
      </c>
      <c r="AH602" s="461" t="str">
        <f t="shared" si="965"/>
        <v/>
      </c>
      <c r="AI602" s="220">
        <f t="shared" si="970"/>
        <v>0</v>
      </c>
      <c r="AJ602" s="221">
        <f t="shared" si="970"/>
        <v>0</v>
      </c>
      <c r="AK602" s="219">
        <f t="shared" si="970"/>
        <v>0</v>
      </c>
      <c r="AL602" s="461" t="str">
        <f t="shared" si="966"/>
        <v/>
      </c>
      <c r="AM602" s="220">
        <f t="shared" si="970"/>
        <v>0</v>
      </c>
      <c r="AN602" s="221">
        <f t="shared" si="970"/>
        <v>0</v>
      </c>
      <c r="AO602" s="219">
        <f t="shared" si="970"/>
        <v>0</v>
      </c>
      <c r="AP602" s="461" t="str">
        <f t="shared" si="967"/>
        <v/>
      </c>
      <c r="AQ602" s="220">
        <f t="shared" si="970"/>
        <v>0</v>
      </c>
      <c r="AR602" s="221">
        <f t="shared" si="970"/>
        <v>0</v>
      </c>
      <c r="AS602" s="219">
        <f t="shared" si="970"/>
        <v>0</v>
      </c>
      <c r="AT602" s="220">
        <f t="shared" si="970"/>
        <v>0</v>
      </c>
      <c r="AU602" s="221">
        <f t="shared" si="970"/>
        <v>0</v>
      </c>
      <c r="AV602" s="219">
        <f t="shared" si="970"/>
        <v>0</v>
      </c>
      <c r="AW602" s="461" t="str">
        <f t="shared" si="968"/>
        <v/>
      </c>
      <c r="AY602" s="220">
        <f t="shared" ref="AY602:BA602" si="971">SUM(AY586:AY601)</f>
        <v>0</v>
      </c>
      <c r="AZ602" s="221">
        <f t="shared" si="971"/>
        <v>0</v>
      </c>
      <c r="BA602" s="219">
        <f t="shared" si="971"/>
        <v>0</v>
      </c>
    </row>
    <row r="603" spans="1:53" ht="13" outlineLevel="1" x14ac:dyDescent="0.3">
      <c r="A603" s="704"/>
      <c r="B603" s="705">
        <v>7</v>
      </c>
      <c r="C603" s="1010" t="s">
        <v>495</v>
      </c>
      <c r="D603" s="1011"/>
      <c r="E603" s="1012"/>
      <c r="F603" s="706" t="s">
        <v>497</v>
      </c>
      <c r="G603" s="707"/>
      <c r="H603" s="707"/>
      <c r="I603" s="743"/>
      <c r="J603" s="744"/>
      <c r="K603" s="745"/>
      <c r="L603" s="746"/>
      <c r="M603" s="746"/>
      <c r="N603" s="746"/>
      <c r="O603" s="746"/>
      <c r="P603" s="746"/>
      <c r="Q603" s="746"/>
      <c r="R603" s="746"/>
      <c r="S603" s="746"/>
      <c r="T603" s="746"/>
      <c r="U603" s="746"/>
      <c r="V603" s="746"/>
      <c r="W603" s="746"/>
      <c r="X603" s="746"/>
      <c r="Y603" s="746"/>
      <c r="Z603" s="461" t="str">
        <f t="shared" si="963"/>
        <v/>
      </c>
      <c r="AA603" s="743"/>
      <c r="AB603" s="743"/>
      <c r="AC603" s="743"/>
      <c r="AD603" s="461" t="str">
        <f t="shared" si="964"/>
        <v/>
      </c>
      <c r="AE603" s="743"/>
      <c r="AF603" s="743"/>
      <c r="AG603" s="743"/>
      <c r="AH603" s="461" t="str">
        <f t="shared" si="965"/>
        <v/>
      </c>
      <c r="AI603" s="743"/>
      <c r="AJ603" s="743"/>
      <c r="AK603" s="743"/>
      <c r="AL603" s="461" t="str">
        <f t="shared" si="966"/>
        <v/>
      </c>
      <c r="AM603" s="743"/>
      <c r="AN603" s="743"/>
      <c r="AO603" s="743"/>
      <c r="AP603" s="461" t="str">
        <f t="shared" si="967"/>
        <v/>
      </c>
      <c r="AQ603" s="743"/>
      <c r="AR603" s="743"/>
      <c r="AS603" s="743"/>
      <c r="AT603" s="743"/>
      <c r="AU603" s="743"/>
      <c r="AV603" s="743"/>
      <c r="AW603" s="461" t="str">
        <f t="shared" si="968"/>
        <v/>
      </c>
      <c r="AY603" s="743"/>
      <c r="AZ603" s="743"/>
      <c r="BA603" s="743"/>
    </row>
    <row r="604" spans="1:53" ht="13" outlineLevel="2" x14ac:dyDescent="0.3">
      <c r="A604" s="209" t="s">
        <v>289</v>
      </c>
      <c r="B604" s="207">
        <v>7</v>
      </c>
      <c r="C604" s="207"/>
      <c r="D604" s="208"/>
      <c r="E604" s="210"/>
      <c r="F604" s="766" t="s">
        <v>438</v>
      </c>
      <c r="G604" s="236"/>
      <c r="H604" s="527"/>
      <c r="I604" s="237"/>
      <c r="J604" s="238"/>
      <c r="K604" s="239"/>
      <c r="L604" s="211">
        <f>J604*K604</f>
        <v>0</v>
      </c>
      <c r="M604" s="238"/>
      <c r="N604" s="239"/>
      <c r="O604" s="422">
        <f>M604*N604</f>
        <v>0</v>
      </c>
      <c r="P604" s="238"/>
      <c r="Q604" s="239"/>
      <c r="R604" s="422">
        <f>P604*Q604</f>
        <v>0</v>
      </c>
      <c r="S604" s="238"/>
      <c r="T604" s="239"/>
      <c r="U604" s="422">
        <f>S604*T604</f>
        <v>0</v>
      </c>
      <c r="V604" s="238"/>
      <c r="W604" s="239"/>
      <c r="X604" s="422">
        <f>V604*W604</f>
        <v>0</v>
      </c>
      <c r="Y604" s="211">
        <f>L604+O604+R604+U604+X604</f>
        <v>0</v>
      </c>
      <c r="Z604" s="461" t="str">
        <f t="shared" si="963"/>
        <v/>
      </c>
      <c r="AA604" s="238"/>
      <c r="AB604" s="239"/>
      <c r="AC604" s="211">
        <f>AA604*AB604</f>
        <v>0</v>
      </c>
      <c r="AD604" s="461" t="str">
        <f t="shared" si="964"/>
        <v/>
      </c>
      <c r="AE604" s="238"/>
      <c r="AF604" s="239"/>
      <c r="AG604" s="211">
        <f t="shared" ref="AG604:AG619" si="972">AE604*AF604</f>
        <v>0</v>
      </c>
      <c r="AH604" s="461" t="str">
        <f t="shared" si="965"/>
        <v/>
      </c>
      <c r="AI604" s="238"/>
      <c r="AJ604" s="239"/>
      <c r="AK604" s="211">
        <f>AI604*AJ604</f>
        <v>0</v>
      </c>
      <c r="AL604" s="461" t="str">
        <f t="shared" si="966"/>
        <v/>
      </c>
      <c r="AM604" s="238"/>
      <c r="AN604" s="239"/>
      <c r="AO604" s="211">
        <f>AM604*AN604</f>
        <v>0</v>
      </c>
      <c r="AP604" s="461" t="str">
        <f t="shared" si="967"/>
        <v/>
      </c>
      <c r="AQ604" s="238"/>
      <c r="AR604" s="239"/>
      <c r="AS604" s="211">
        <f>AQ604*AR604</f>
        <v>0</v>
      </c>
      <c r="AT604" s="240">
        <f t="shared" ref="AT604:AT619" si="973">AE604+AM604+AQ604</f>
        <v>0</v>
      </c>
      <c r="AU604" s="241">
        <f t="shared" ref="AU604:AU619" si="974">AF604+AN604+AR604</f>
        <v>0</v>
      </c>
      <c r="AV604" s="211">
        <f t="shared" ref="AV604:AV605" si="975">AG604+AO604+AS604</f>
        <v>0</v>
      </c>
      <c r="AW604" s="461" t="str">
        <f t="shared" si="968"/>
        <v/>
      </c>
      <c r="AY604" s="238"/>
      <c r="AZ604" s="239"/>
      <c r="BA604" s="211">
        <f>AY604*AZ604</f>
        <v>0</v>
      </c>
    </row>
    <row r="605" spans="1:53" ht="13" outlineLevel="2" x14ac:dyDescent="0.3">
      <c r="A605" s="209" t="s">
        <v>284</v>
      </c>
      <c r="B605" s="207">
        <v>7</v>
      </c>
      <c r="C605" s="207"/>
      <c r="D605" s="208"/>
      <c r="E605" s="210"/>
      <c r="F605" s="766" t="s">
        <v>439</v>
      </c>
      <c r="G605" s="235"/>
      <c r="H605" s="528"/>
      <c r="I605" s="237"/>
      <c r="J605" s="238"/>
      <c r="K605" s="239"/>
      <c r="L605" s="211">
        <f t="shared" ref="L605:L619" si="976">J605*K605</f>
        <v>0</v>
      </c>
      <c r="M605" s="238"/>
      <c r="N605" s="239"/>
      <c r="O605" s="422">
        <f t="shared" ref="O605:O619" si="977">M605*N605</f>
        <v>0</v>
      </c>
      <c r="P605" s="238"/>
      <c r="Q605" s="239"/>
      <c r="R605" s="422">
        <f t="shared" ref="R605:R619" si="978">P605*Q605</f>
        <v>0</v>
      </c>
      <c r="S605" s="238"/>
      <c r="T605" s="239"/>
      <c r="U605" s="422">
        <f t="shared" ref="U605:U619" si="979">S605*T605</f>
        <v>0</v>
      </c>
      <c r="V605" s="238"/>
      <c r="W605" s="239"/>
      <c r="X605" s="422">
        <f t="shared" ref="X605:X619" si="980">V605*W605</f>
        <v>0</v>
      </c>
      <c r="Y605" s="211">
        <f t="shared" ref="Y605:Y619" si="981">L605+O605+R605+U605+X605</f>
        <v>0</v>
      </c>
      <c r="Z605" s="461" t="str">
        <f t="shared" si="963"/>
        <v/>
      </c>
      <c r="AA605" s="238"/>
      <c r="AB605" s="239"/>
      <c r="AC605" s="211">
        <f t="shared" ref="AC605" si="982">AA605*AB605</f>
        <v>0</v>
      </c>
      <c r="AD605" s="461" t="str">
        <f t="shared" si="964"/>
        <v/>
      </c>
      <c r="AE605" s="238"/>
      <c r="AF605" s="239"/>
      <c r="AG605" s="211">
        <f t="shared" si="972"/>
        <v>0</v>
      </c>
      <c r="AH605" s="461" t="str">
        <f t="shared" si="965"/>
        <v/>
      </c>
      <c r="AI605" s="238"/>
      <c r="AJ605" s="239"/>
      <c r="AK605" s="211">
        <f t="shared" ref="AK605" si="983">AI605*AJ605</f>
        <v>0</v>
      </c>
      <c r="AL605" s="461" t="str">
        <f t="shared" si="966"/>
        <v/>
      </c>
      <c r="AM605" s="238"/>
      <c r="AN605" s="239"/>
      <c r="AO605" s="211">
        <f t="shared" ref="AO605" si="984">AM605*AN605</f>
        <v>0</v>
      </c>
      <c r="AP605" s="461" t="str">
        <f t="shared" si="967"/>
        <v/>
      </c>
      <c r="AQ605" s="238"/>
      <c r="AR605" s="239"/>
      <c r="AS605" s="211">
        <f t="shared" ref="AS605" si="985">AQ605*AR605</f>
        <v>0</v>
      </c>
      <c r="AT605" s="240">
        <f t="shared" si="973"/>
        <v>0</v>
      </c>
      <c r="AU605" s="241">
        <f t="shared" si="974"/>
        <v>0</v>
      </c>
      <c r="AV605" s="211">
        <f t="shared" si="975"/>
        <v>0</v>
      </c>
      <c r="AW605" s="461" t="str">
        <f t="shared" si="968"/>
        <v/>
      </c>
      <c r="AY605" s="238"/>
      <c r="AZ605" s="239"/>
      <c r="BA605" s="211">
        <f t="shared" ref="BA605:BA619" si="986">AY605*AZ605</f>
        <v>0</v>
      </c>
    </row>
    <row r="606" spans="1:53" ht="12.75" customHeight="1" outlineLevel="2" x14ac:dyDescent="0.3">
      <c r="A606" s="209" t="s">
        <v>284</v>
      </c>
      <c r="B606" s="207">
        <v>7</v>
      </c>
      <c r="C606" s="207"/>
      <c r="D606" s="208"/>
      <c r="E606" s="210"/>
      <c r="F606" s="766" t="s">
        <v>440</v>
      </c>
      <c r="G606" s="235"/>
      <c r="H606" s="528"/>
      <c r="I606" s="237"/>
      <c r="J606" s="238"/>
      <c r="K606" s="239"/>
      <c r="L606" s="211">
        <f t="shared" si="976"/>
        <v>0</v>
      </c>
      <c r="M606" s="238"/>
      <c r="N606" s="239"/>
      <c r="O606" s="422">
        <f t="shared" si="977"/>
        <v>0</v>
      </c>
      <c r="P606" s="238"/>
      <c r="Q606" s="239"/>
      <c r="R606" s="422">
        <f t="shared" si="978"/>
        <v>0</v>
      </c>
      <c r="S606" s="238"/>
      <c r="T606" s="239"/>
      <c r="U606" s="422">
        <f t="shared" si="979"/>
        <v>0</v>
      </c>
      <c r="V606" s="238"/>
      <c r="W606" s="239"/>
      <c r="X606" s="422">
        <f t="shared" si="980"/>
        <v>0</v>
      </c>
      <c r="Y606" s="211">
        <f t="shared" si="981"/>
        <v>0</v>
      </c>
      <c r="Z606" s="461" t="str">
        <f t="shared" si="963"/>
        <v/>
      </c>
      <c r="AA606" s="238"/>
      <c r="AB606" s="239"/>
      <c r="AC606" s="211">
        <f t="shared" ref="AC606" si="987">AA606*AB606</f>
        <v>0</v>
      </c>
      <c r="AD606" s="461" t="str">
        <f t="shared" si="964"/>
        <v/>
      </c>
      <c r="AE606" s="238"/>
      <c r="AF606" s="239"/>
      <c r="AG606" s="211">
        <f t="shared" si="972"/>
        <v>0</v>
      </c>
      <c r="AH606" s="461" t="str">
        <f t="shared" si="965"/>
        <v/>
      </c>
      <c r="AI606" s="238"/>
      <c r="AJ606" s="239"/>
      <c r="AK606" s="211">
        <f t="shared" ref="AK606" si="988">AI606*AJ606</f>
        <v>0</v>
      </c>
      <c r="AL606" s="461" t="str">
        <f t="shared" si="966"/>
        <v/>
      </c>
      <c r="AM606" s="238"/>
      <c r="AN606" s="239"/>
      <c r="AO606" s="211">
        <f t="shared" ref="AO606" si="989">AM606*AN606</f>
        <v>0</v>
      </c>
      <c r="AP606" s="461" t="str">
        <f t="shared" si="967"/>
        <v/>
      </c>
      <c r="AQ606" s="238"/>
      <c r="AR606" s="239"/>
      <c r="AS606" s="211">
        <f t="shared" ref="AS606" si="990">AQ606*AR606</f>
        <v>0</v>
      </c>
      <c r="AT606" s="240">
        <f t="shared" si="973"/>
        <v>0</v>
      </c>
      <c r="AU606" s="241">
        <f t="shared" si="974"/>
        <v>0</v>
      </c>
      <c r="AV606" s="211">
        <f t="shared" ref="AV606" si="991">AG606+AO606+AS606</f>
        <v>0</v>
      </c>
      <c r="AW606" s="461" t="str">
        <f t="shared" si="968"/>
        <v/>
      </c>
      <c r="AY606" s="238"/>
      <c r="AZ606" s="239"/>
      <c r="BA606" s="211">
        <f t="shared" si="986"/>
        <v>0</v>
      </c>
    </row>
    <row r="607" spans="1:53" ht="13" outlineLevel="2" x14ac:dyDescent="0.3">
      <c r="A607" s="209" t="s">
        <v>284</v>
      </c>
      <c r="B607" s="207">
        <v>7</v>
      </c>
      <c r="C607" s="207"/>
      <c r="D607" s="208"/>
      <c r="E607" s="210"/>
      <c r="F607" s="766" t="s">
        <v>441</v>
      </c>
      <c r="G607" s="235"/>
      <c r="H607" s="528"/>
      <c r="I607" s="237"/>
      <c r="J607" s="238"/>
      <c r="K607" s="239"/>
      <c r="L607" s="211">
        <f t="shared" si="976"/>
        <v>0</v>
      </c>
      <c r="M607" s="238"/>
      <c r="N607" s="239"/>
      <c r="O607" s="422">
        <f t="shared" si="977"/>
        <v>0</v>
      </c>
      <c r="P607" s="238"/>
      <c r="Q607" s="239"/>
      <c r="R607" s="422">
        <f t="shared" si="978"/>
        <v>0</v>
      </c>
      <c r="S607" s="238"/>
      <c r="T607" s="239"/>
      <c r="U607" s="422">
        <f t="shared" si="979"/>
        <v>0</v>
      </c>
      <c r="V607" s="238"/>
      <c r="W607" s="239"/>
      <c r="X607" s="422">
        <f t="shared" si="980"/>
        <v>0</v>
      </c>
      <c r="Y607" s="211">
        <f t="shared" si="981"/>
        <v>0</v>
      </c>
      <c r="Z607" s="461" t="str">
        <f t="shared" si="963"/>
        <v/>
      </c>
      <c r="AA607" s="238"/>
      <c r="AB607" s="239"/>
      <c r="AC607" s="211">
        <f t="shared" ref="AC607:AC619" si="992">AA607*AB607</f>
        <v>0</v>
      </c>
      <c r="AD607" s="461" t="str">
        <f t="shared" si="964"/>
        <v/>
      </c>
      <c r="AE607" s="238"/>
      <c r="AF607" s="239"/>
      <c r="AG607" s="211">
        <f t="shared" si="972"/>
        <v>0</v>
      </c>
      <c r="AH607" s="461" t="str">
        <f t="shared" si="965"/>
        <v/>
      </c>
      <c r="AI607" s="238"/>
      <c r="AJ607" s="239"/>
      <c r="AK607" s="211">
        <f t="shared" ref="AK607:AK619" si="993">AI607*AJ607</f>
        <v>0</v>
      </c>
      <c r="AL607" s="461" t="str">
        <f t="shared" si="966"/>
        <v/>
      </c>
      <c r="AM607" s="238"/>
      <c r="AN607" s="239"/>
      <c r="AO607" s="211">
        <f t="shared" ref="AO607:AO619" si="994">AM607*AN607</f>
        <v>0</v>
      </c>
      <c r="AP607" s="461" t="str">
        <f t="shared" si="967"/>
        <v/>
      </c>
      <c r="AQ607" s="238"/>
      <c r="AR607" s="239"/>
      <c r="AS607" s="211">
        <f t="shared" ref="AS607:AS619" si="995">AQ607*AR607</f>
        <v>0</v>
      </c>
      <c r="AT607" s="240">
        <f t="shared" si="973"/>
        <v>0</v>
      </c>
      <c r="AU607" s="241">
        <f t="shared" si="974"/>
        <v>0</v>
      </c>
      <c r="AV607" s="211">
        <f t="shared" ref="AV607:AV619" si="996">AG607+AO607+AS607</f>
        <v>0</v>
      </c>
      <c r="AW607" s="461" t="str">
        <f t="shared" si="968"/>
        <v/>
      </c>
      <c r="AY607" s="238"/>
      <c r="AZ607" s="239"/>
      <c r="BA607" s="211">
        <f t="shared" si="986"/>
        <v>0</v>
      </c>
    </row>
    <row r="608" spans="1:53" ht="13" outlineLevel="2" x14ac:dyDescent="0.3">
      <c r="A608" s="209" t="s">
        <v>284</v>
      </c>
      <c r="B608" s="207">
        <v>7</v>
      </c>
      <c r="C608" s="207"/>
      <c r="D608" s="208"/>
      <c r="E608" s="210"/>
      <c r="F608" s="766" t="s">
        <v>442</v>
      </c>
      <c r="G608" s="235"/>
      <c r="H608" s="528"/>
      <c r="I608" s="237"/>
      <c r="J608" s="238"/>
      <c r="K608" s="239"/>
      <c r="L608" s="211">
        <f t="shared" si="976"/>
        <v>0</v>
      </c>
      <c r="M608" s="238"/>
      <c r="N608" s="239"/>
      <c r="O608" s="422">
        <f t="shared" si="977"/>
        <v>0</v>
      </c>
      <c r="P608" s="238"/>
      <c r="Q608" s="239"/>
      <c r="R608" s="422">
        <f t="shared" si="978"/>
        <v>0</v>
      </c>
      <c r="S608" s="238"/>
      <c r="T608" s="239"/>
      <c r="U608" s="422">
        <f t="shared" si="979"/>
        <v>0</v>
      </c>
      <c r="V608" s="238"/>
      <c r="W608" s="239"/>
      <c r="X608" s="422">
        <f t="shared" si="980"/>
        <v>0</v>
      </c>
      <c r="Y608" s="211">
        <f t="shared" si="981"/>
        <v>0</v>
      </c>
      <c r="Z608" s="461" t="str">
        <f t="shared" si="963"/>
        <v/>
      </c>
      <c r="AA608" s="238"/>
      <c r="AB608" s="239"/>
      <c r="AC608" s="211">
        <f t="shared" si="992"/>
        <v>0</v>
      </c>
      <c r="AD608" s="461" t="str">
        <f t="shared" si="964"/>
        <v/>
      </c>
      <c r="AE608" s="238"/>
      <c r="AF608" s="239"/>
      <c r="AG608" s="211">
        <f t="shared" si="972"/>
        <v>0</v>
      </c>
      <c r="AH608" s="461" t="str">
        <f t="shared" si="965"/>
        <v/>
      </c>
      <c r="AI608" s="238"/>
      <c r="AJ608" s="239"/>
      <c r="AK608" s="211">
        <f t="shared" si="993"/>
        <v>0</v>
      </c>
      <c r="AL608" s="461" t="str">
        <f t="shared" si="966"/>
        <v/>
      </c>
      <c r="AM608" s="238"/>
      <c r="AN608" s="239"/>
      <c r="AO608" s="211">
        <f t="shared" si="994"/>
        <v>0</v>
      </c>
      <c r="AP608" s="461" t="str">
        <f t="shared" si="967"/>
        <v/>
      </c>
      <c r="AQ608" s="238"/>
      <c r="AR608" s="239"/>
      <c r="AS608" s="211">
        <f t="shared" si="995"/>
        <v>0</v>
      </c>
      <c r="AT608" s="240">
        <f t="shared" si="973"/>
        <v>0</v>
      </c>
      <c r="AU608" s="241">
        <f t="shared" si="974"/>
        <v>0</v>
      </c>
      <c r="AV608" s="211">
        <f t="shared" si="996"/>
        <v>0</v>
      </c>
      <c r="AW608" s="461" t="str">
        <f t="shared" si="968"/>
        <v/>
      </c>
      <c r="AY608" s="238"/>
      <c r="AZ608" s="239"/>
      <c r="BA608" s="211">
        <f t="shared" si="986"/>
        <v>0</v>
      </c>
    </row>
    <row r="609" spans="1:53" ht="13" outlineLevel="2" x14ac:dyDescent="0.3">
      <c r="A609" s="209" t="s">
        <v>289</v>
      </c>
      <c r="B609" s="207">
        <v>7</v>
      </c>
      <c r="C609" s="207"/>
      <c r="D609" s="208"/>
      <c r="E609" s="210"/>
      <c r="F609" s="766" t="s">
        <v>384</v>
      </c>
      <c r="G609" s="235"/>
      <c r="H609" s="528"/>
      <c r="I609" s="237"/>
      <c r="J609" s="238"/>
      <c r="K609" s="239"/>
      <c r="L609" s="211">
        <f t="shared" si="976"/>
        <v>0</v>
      </c>
      <c r="M609" s="238"/>
      <c r="N609" s="239"/>
      <c r="O609" s="422">
        <f t="shared" si="977"/>
        <v>0</v>
      </c>
      <c r="P609" s="238"/>
      <c r="Q609" s="239"/>
      <c r="R609" s="422">
        <f t="shared" si="978"/>
        <v>0</v>
      </c>
      <c r="S609" s="238"/>
      <c r="T609" s="239"/>
      <c r="U609" s="422">
        <f t="shared" si="979"/>
        <v>0</v>
      </c>
      <c r="V609" s="238"/>
      <c r="W609" s="239"/>
      <c r="X609" s="422">
        <f t="shared" si="980"/>
        <v>0</v>
      </c>
      <c r="Y609" s="211">
        <f t="shared" si="981"/>
        <v>0</v>
      </c>
      <c r="Z609" s="461" t="str">
        <f t="shared" si="963"/>
        <v/>
      </c>
      <c r="AA609" s="238"/>
      <c r="AB609" s="239"/>
      <c r="AC609" s="211">
        <f t="shared" si="992"/>
        <v>0</v>
      </c>
      <c r="AD609" s="461" t="str">
        <f t="shared" si="964"/>
        <v/>
      </c>
      <c r="AE609" s="238"/>
      <c r="AF609" s="239"/>
      <c r="AG609" s="211">
        <f t="shared" si="972"/>
        <v>0</v>
      </c>
      <c r="AH609" s="461" t="str">
        <f t="shared" si="965"/>
        <v/>
      </c>
      <c r="AI609" s="238"/>
      <c r="AJ609" s="239"/>
      <c r="AK609" s="211">
        <f t="shared" si="993"/>
        <v>0</v>
      </c>
      <c r="AL609" s="461" t="str">
        <f t="shared" si="966"/>
        <v/>
      </c>
      <c r="AM609" s="238"/>
      <c r="AN609" s="239"/>
      <c r="AO609" s="211">
        <f t="shared" si="994"/>
        <v>0</v>
      </c>
      <c r="AP609" s="461" t="str">
        <f t="shared" si="967"/>
        <v/>
      </c>
      <c r="AQ609" s="238"/>
      <c r="AR609" s="239"/>
      <c r="AS609" s="211">
        <f t="shared" si="995"/>
        <v>0</v>
      </c>
      <c r="AT609" s="240">
        <f t="shared" si="973"/>
        <v>0</v>
      </c>
      <c r="AU609" s="241">
        <f t="shared" si="974"/>
        <v>0</v>
      </c>
      <c r="AV609" s="211">
        <f t="shared" si="996"/>
        <v>0</v>
      </c>
      <c r="AW609" s="461" t="str">
        <f t="shared" si="968"/>
        <v/>
      </c>
      <c r="AY609" s="238"/>
      <c r="AZ609" s="239"/>
      <c r="BA609" s="211">
        <f t="shared" si="986"/>
        <v>0</v>
      </c>
    </row>
    <row r="610" spans="1:53" ht="13" outlineLevel="2" x14ac:dyDescent="0.3">
      <c r="A610" s="209" t="s">
        <v>289</v>
      </c>
      <c r="B610" s="207">
        <v>7</v>
      </c>
      <c r="C610" s="207"/>
      <c r="D610" s="208"/>
      <c r="E610" s="210"/>
      <c r="F610" s="766" t="s">
        <v>443</v>
      </c>
      <c r="G610" s="235"/>
      <c r="H610" s="528"/>
      <c r="I610" s="327"/>
      <c r="J610" s="238"/>
      <c r="K610" s="239"/>
      <c r="L610" s="211">
        <f t="shared" si="976"/>
        <v>0</v>
      </c>
      <c r="M610" s="238"/>
      <c r="N610" s="239"/>
      <c r="O610" s="422">
        <f t="shared" si="977"/>
        <v>0</v>
      </c>
      <c r="P610" s="238"/>
      <c r="Q610" s="239"/>
      <c r="R610" s="422">
        <f t="shared" si="978"/>
        <v>0</v>
      </c>
      <c r="S610" s="238"/>
      <c r="T610" s="239"/>
      <c r="U610" s="422">
        <f t="shared" si="979"/>
        <v>0</v>
      </c>
      <c r="V610" s="238"/>
      <c r="W610" s="239"/>
      <c r="X610" s="422">
        <f t="shared" si="980"/>
        <v>0</v>
      </c>
      <c r="Y610" s="211">
        <f t="shared" si="981"/>
        <v>0</v>
      </c>
      <c r="Z610" s="461" t="str">
        <f t="shared" si="963"/>
        <v/>
      </c>
      <c r="AA610" s="238"/>
      <c r="AB610" s="239"/>
      <c r="AC610" s="211">
        <f t="shared" si="992"/>
        <v>0</v>
      </c>
      <c r="AD610" s="461" t="str">
        <f t="shared" si="964"/>
        <v/>
      </c>
      <c r="AE610" s="238"/>
      <c r="AF610" s="239"/>
      <c r="AG610" s="211">
        <f t="shared" si="972"/>
        <v>0</v>
      </c>
      <c r="AH610" s="461" t="str">
        <f t="shared" si="965"/>
        <v/>
      </c>
      <c r="AI610" s="238"/>
      <c r="AJ610" s="239"/>
      <c r="AK610" s="211">
        <f t="shared" si="993"/>
        <v>0</v>
      </c>
      <c r="AL610" s="461" t="str">
        <f t="shared" si="966"/>
        <v/>
      </c>
      <c r="AM610" s="238"/>
      <c r="AN610" s="239"/>
      <c r="AO610" s="211">
        <f t="shared" si="994"/>
        <v>0</v>
      </c>
      <c r="AP610" s="461" t="str">
        <f t="shared" si="967"/>
        <v/>
      </c>
      <c r="AQ610" s="238"/>
      <c r="AR610" s="239"/>
      <c r="AS610" s="211">
        <f t="shared" si="995"/>
        <v>0</v>
      </c>
      <c r="AT610" s="240">
        <f t="shared" si="973"/>
        <v>0</v>
      </c>
      <c r="AU610" s="241">
        <f t="shared" si="974"/>
        <v>0</v>
      </c>
      <c r="AV610" s="211">
        <f t="shared" si="996"/>
        <v>0</v>
      </c>
      <c r="AW610" s="461" t="str">
        <f t="shared" si="968"/>
        <v/>
      </c>
      <c r="AY610" s="238"/>
      <c r="AZ610" s="239"/>
      <c r="BA610" s="211">
        <f t="shared" si="986"/>
        <v>0</v>
      </c>
    </row>
    <row r="611" spans="1:53" ht="13" outlineLevel="2" x14ac:dyDescent="0.3">
      <c r="A611" s="209" t="s">
        <v>289</v>
      </c>
      <c r="B611" s="207">
        <v>7</v>
      </c>
      <c r="C611" s="207"/>
      <c r="D611" s="208"/>
      <c r="E611" s="210"/>
      <c r="F611" s="766" t="s">
        <v>444</v>
      </c>
      <c r="G611" s="235"/>
      <c r="H611" s="528"/>
      <c r="I611" s="237"/>
      <c r="J611" s="238"/>
      <c r="K611" s="239"/>
      <c r="L611" s="211">
        <f t="shared" si="976"/>
        <v>0</v>
      </c>
      <c r="M611" s="238"/>
      <c r="N611" s="239"/>
      <c r="O611" s="422">
        <f t="shared" si="977"/>
        <v>0</v>
      </c>
      <c r="P611" s="238"/>
      <c r="Q611" s="239"/>
      <c r="R611" s="422">
        <f t="shared" si="978"/>
        <v>0</v>
      </c>
      <c r="S611" s="238"/>
      <c r="T611" s="239"/>
      <c r="U611" s="422">
        <f t="shared" si="979"/>
        <v>0</v>
      </c>
      <c r="V611" s="238"/>
      <c r="W611" s="239"/>
      <c r="X611" s="422">
        <f t="shared" si="980"/>
        <v>0</v>
      </c>
      <c r="Y611" s="211">
        <f t="shared" si="981"/>
        <v>0</v>
      </c>
      <c r="Z611" s="461" t="str">
        <f t="shared" si="963"/>
        <v/>
      </c>
      <c r="AA611" s="238"/>
      <c r="AB611" s="239"/>
      <c r="AC611" s="211">
        <f t="shared" si="992"/>
        <v>0</v>
      </c>
      <c r="AD611" s="461" t="str">
        <f t="shared" si="964"/>
        <v/>
      </c>
      <c r="AE611" s="238"/>
      <c r="AF611" s="239"/>
      <c r="AG611" s="211">
        <f t="shared" si="972"/>
        <v>0</v>
      </c>
      <c r="AH611" s="461" t="str">
        <f t="shared" si="965"/>
        <v/>
      </c>
      <c r="AI611" s="238"/>
      <c r="AJ611" s="239"/>
      <c r="AK611" s="211">
        <f t="shared" si="993"/>
        <v>0</v>
      </c>
      <c r="AL611" s="461" t="str">
        <f t="shared" si="966"/>
        <v/>
      </c>
      <c r="AM611" s="238"/>
      <c r="AN611" s="239"/>
      <c r="AO611" s="211">
        <f t="shared" si="994"/>
        <v>0</v>
      </c>
      <c r="AP611" s="461" t="str">
        <f t="shared" si="967"/>
        <v/>
      </c>
      <c r="AQ611" s="238"/>
      <c r="AR611" s="239"/>
      <c r="AS611" s="211">
        <f t="shared" si="995"/>
        <v>0</v>
      </c>
      <c r="AT611" s="240">
        <f t="shared" si="973"/>
        <v>0</v>
      </c>
      <c r="AU611" s="241">
        <f t="shared" si="974"/>
        <v>0</v>
      </c>
      <c r="AV611" s="211">
        <f t="shared" si="996"/>
        <v>0</v>
      </c>
      <c r="AW611" s="461" t="str">
        <f t="shared" si="968"/>
        <v/>
      </c>
      <c r="AY611" s="238"/>
      <c r="AZ611" s="239"/>
      <c r="BA611" s="211">
        <f t="shared" si="986"/>
        <v>0</v>
      </c>
    </row>
    <row r="612" spans="1:53" ht="13" outlineLevel="2" x14ac:dyDescent="0.3">
      <c r="A612" s="209" t="s">
        <v>289</v>
      </c>
      <c r="B612" s="207">
        <v>7</v>
      </c>
      <c r="C612" s="207"/>
      <c r="D612" s="208"/>
      <c r="E612" s="210"/>
      <c r="F612" s="235" t="s">
        <v>445</v>
      </c>
      <c r="G612" s="235"/>
      <c r="H612" s="528"/>
      <c r="I612" s="237"/>
      <c r="J612" s="238"/>
      <c r="K612" s="239"/>
      <c r="L612" s="211">
        <f t="shared" si="976"/>
        <v>0</v>
      </c>
      <c r="M612" s="238"/>
      <c r="N612" s="239"/>
      <c r="O612" s="422">
        <f t="shared" si="977"/>
        <v>0</v>
      </c>
      <c r="P612" s="238"/>
      <c r="Q612" s="239"/>
      <c r="R612" s="422">
        <f t="shared" si="978"/>
        <v>0</v>
      </c>
      <c r="S612" s="238"/>
      <c r="T612" s="239"/>
      <c r="U612" s="422">
        <f t="shared" si="979"/>
        <v>0</v>
      </c>
      <c r="V612" s="238"/>
      <c r="W612" s="239"/>
      <c r="X612" s="422">
        <f t="shared" si="980"/>
        <v>0</v>
      </c>
      <c r="Y612" s="211">
        <f t="shared" si="981"/>
        <v>0</v>
      </c>
      <c r="Z612" s="461" t="str">
        <f t="shared" si="963"/>
        <v/>
      </c>
      <c r="AA612" s="238"/>
      <c r="AB612" s="239"/>
      <c r="AC612" s="211">
        <f t="shared" si="992"/>
        <v>0</v>
      </c>
      <c r="AD612" s="461" t="str">
        <f t="shared" si="964"/>
        <v/>
      </c>
      <c r="AE612" s="238"/>
      <c r="AF612" s="239"/>
      <c r="AG612" s="211">
        <f t="shared" si="972"/>
        <v>0</v>
      </c>
      <c r="AH612" s="461" t="str">
        <f t="shared" si="965"/>
        <v/>
      </c>
      <c r="AI612" s="238"/>
      <c r="AJ612" s="239"/>
      <c r="AK612" s="211">
        <f t="shared" si="993"/>
        <v>0</v>
      </c>
      <c r="AL612" s="461" t="str">
        <f t="shared" si="966"/>
        <v/>
      </c>
      <c r="AM612" s="238"/>
      <c r="AN612" s="239"/>
      <c r="AO612" s="211">
        <f t="shared" si="994"/>
        <v>0</v>
      </c>
      <c r="AP612" s="461" t="str">
        <f t="shared" si="967"/>
        <v/>
      </c>
      <c r="AQ612" s="238"/>
      <c r="AR612" s="239"/>
      <c r="AS612" s="211">
        <f t="shared" si="995"/>
        <v>0</v>
      </c>
      <c r="AT612" s="240">
        <f t="shared" si="973"/>
        <v>0</v>
      </c>
      <c r="AU612" s="241">
        <f t="shared" si="974"/>
        <v>0</v>
      </c>
      <c r="AV612" s="211">
        <f t="shared" si="996"/>
        <v>0</v>
      </c>
      <c r="AW612" s="461" t="str">
        <f t="shared" si="968"/>
        <v/>
      </c>
      <c r="AY612" s="238"/>
      <c r="AZ612" s="239"/>
      <c r="BA612" s="211">
        <f t="shared" si="986"/>
        <v>0</v>
      </c>
    </row>
    <row r="613" spans="1:53" ht="13" outlineLevel="2" x14ac:dyDescent="0.3">
      <c r="A613" s="209" t="s">
        <v>289</v>
      </c>
      <c r="B613" s="207">
        <v>7</v>
      </c>
      <c r="C613" s="207"/>
      <c r="D613" s="208"/>
      <c r="E613" s="210"/>
      <c r="F613" s="235" t="s">
        <v>445</v>
      </c>
      <c r="G613" s="235"/>
      <c r="H613" s="528"/>
      <c r="I613" s="237"/>
      <c r="J613" s="238"/>
      <c r="K613" s="239"/>
      <c r="L613" s="211">
        <f t="shared" si="976"/>
        <v>0</v>
      </c>
      <c r="M613" s="238"/>
      <c r="N613" s="239"/>
      <c r="O613" s="422">
        <f t="shared" si="977"/>
        <v>0</v>
      </c>
      <c r="P613" s="238"/>
      <c r="Q613" s="239"/>
      <c r="R613" s="422">
        <f t="shared" si="978"/>
        <v>0</v>
      </c>
      <c r="S613" s="238"/>
      <c r="T613" s="239"/>
      <c r="U613" s="422">
        <f t="shared" si="979"/>
        <v>0</v>
      </c>
      <c r="V613" s="238"/>
      <c r="W613" s="239"/>
      <c r="X613" s="422">
        <f t="shared" si="980"/>
        <v>0</v>
      </c>
      <c r="Y613" s="211">
        <f t="shared" si="981"/>
        <v>0</v>
      </c>
      <c r="Z613" s="461" t="str">
        <f t="shared" si="963"/>
        <v/>
      </c>
      <c r="AA613" s="238"/>
      <c r="AB613" s="239"/>
      <c r="AC613" s="211">
        <f t="shared" si="992"/>
        <v>0</v>
      </c>
      <c r="AD613" s="461" t="str">
        <f t="shared" si="964"/>
        <v/>
      </c>
      <c r="AE613" s="238"/>
      <c r="AF613" s="239"/>
      <c r="AG613" s="211">
        <f t="shared" si="972"/>
        <v>0</v>
      </c>
      <c r="AH613" s="461" t="str">
        <f t="shared" si="965"/>
        <v/>
      </c>
      <c r="AI613" s="238"/>
      <c r="AJ613" s="239"/>
      <c r="AK613" s="211">
        <f t="shared" si="993"/>
        <v>0</v>
      </c>
      <c r="AL613" s="461" t="str">
        <f t="shared" si="966"/>
        <v/>
      </c>
      <c r="AM613" s="238"/>
      <c r="AN613" s="239"/>
      <c r="AO613" s="211">
        <f t="shared" si="994"/>
        <v>0</v>
      </c>
      <c r="AP613" s="461" t="str">
        <f t="shared" si="967"/>
        <v/>
      </c>
      <c r="AQ613" s="238"/>
      <c r="AR613" s="239"/>
      <c r="AS613" s="211">
        <f t="shared" si="995"/>
        <v>0</v>
      </c>
      <c r="AT613" s="240">
        <f t="shared" si="973"/>
        <v>0</v>
      </c>
      <c r="AU613" s="241">
        <f t="shared" si="974"/>
        <v>0</v>
      </c>
      <c r="AV613" s="211">
        <f t="shared" si="996"/>
        <v>0</v>
      </c>
      <c r="AW613" s="461" t="str">
        <f t="shared" si="968"/>
        <v/>
      </c>
      <c r="AY613" s="238"/>
      <c r="AZ613" s="239"/>
      <c r="BA613" s="211">
        <f t="shared" si="986"/>
        <v>0</v>
      </c>
    </row>
    <row r="614" spans="1:53" ht="13" outlineLevel="2" x14ac:dyDescent="0.3">
      <c r="A614" s="209" t="s">
        <v>289</v>
      </c>
      <c r="B614" s="207">
        <v>7</v>
      </c>
      <c r="C614" s="207"/>
      <c r="D614" s="208"/>
      <c r="E614" s="210"/>
      <c r="F614" s="235" t="s">
        <v>445</v>
      </c>
      <c r="G614" s="235"/>
      <c r="H614" s="528"/>
      <c r="I614" s="237"/>
      <c r="J614" s="238"/>
      <c r="K614" s="239"/>
      <c r="L614" s="211">
        <f t="shared" si="976"/>
        <v>0</v>
      </c>
      <c r="M614" s="238"/>
      <c r="N614" s="239"/>
      <c r="O614" s="422">
        <f t="shared" si="977"/>
        <v>0</v>
      </c>
      <c r="P614" s="238"/>
      <c r="Q614" s="239"/>
      <c r="R614" s="422">
        <f t="shared" si="978"/>
        <v>0</v>
      </c>
      <c r="S614" s="238"/>
      <c r="T614" s="239"/>
      <c r="U614" s="422">
        <f t="shared" si="979"/>
        <v>0</v>
      </c>
      <c r="V614" s="238"/>
      <c r="W614" s="239"/>
      <c r="X614" s="422">
        <f t="shared" si="980"/>
        <v>0</v>
      </c>
      <c r="Y614" s="211">
        <f t="shared" si="981"/>
        <v>0</v>
      </c>
      <c r="Z614" s="461" t="str">
        <f t="shared" si="963"/>
        <v/>
      </c>
      <c r="AA614" s="238"/>
      <c r="AB614" s="239"/>
      <c r="AC614" s="211">
        <f t="shared" si="992"/>
        <v>0</v>
      </c>
      <c r="AD614" s="461" t="str">
        <f t="shared" si="964"/>
        <v/>
      </c>
      <c r="AE614" s="238"/>
      <c r="AF614" s="239"/>
      <c r="AG614" s="211">
        <f t="shared" si="972"/>
        <v>0</v>
      </c>
      <c r="AH614" s="461" t="str">
        <f t="shared" si="965"/>
        <v/>
      </c>
      <c r="AI614" s="238"/>
      <c r="AJ614" s="239"/>
      <c r="AK614" s="211">
        <f t="shared" si="993"/>
        <v>0</v>
      </c>
      <c r="AL614" s="461" t="str">
        <f t="shared" si="966"/>
        <v/>
      </c>
      <c r="AM614" s="238"/>
      <c r="AN614" s="239"/>
      <c r="AO614" s="211">
        <f t="shared" si="994"/>
        <v>0</v>
      </c>
      <c r="AP614" s="461" t="str">
        <f t="shared" si="967"/>
        <v/>
      </c>
      <c r="AQ614" s="238"/>
      <c r="AR614" s="239"/>
      <c r="AS614" s="211">
        <f t="shared" si="995"/>
        <v>0</v>
      </c>
      <c r="AT614" s="240">
        <f t="shared" si="973"/>
        <v>0</v>
      </c>
      <c r="AU614" s="241">
        <f t="shared" si="974"/>
        <v>0</v>
      </c>
      <c r="AV614" s="211">
        <f t="shared" si="996"/>
        <v>0</v>
      </c>
      <c r="AW614" s="461" t="str">
        <f t="shared" si="968"/>
        <v/>
      </c>
      <c r="AY614" s="238"/>
      <c r="AZ614" s="239"/>
      <c r="BA614" s="211">
        <f t="shared" si="986"/>
        <v>0</v>
      </c>
    </row>
    <row r="615" spans="1:53" ht="13" outlineLevel="2" x14ac:dyDescent="0.3">
      <c r="A615" s="209" t="s">
        <v>289</v>
      </c>
      <c r="B615" s="207">
        <v>7</v>
      </c>
      <c r="C615" s="207"/>
      <c r="D615" s="208"/>
      <c r="E615" s="210"/>
      <c r="F615" s="235" t="s">
        <v>445</v>
      </c>
      <c r="G615" s="235"/>
      <c r="H615" s="528"/>
      <c r="I615" s="237"/>
      <c r="J615" s="238"/>
      <c r="K615" s="239"/>
      <c r="L615" s="211">
        <f t="shared" si="976"/>
        <v>0</v>
      </c>
      <c r="M615" s="238"/>
      <c r="N615" s="239"/>
      <c r="O615" s="422">
        <f t="shared" si="977"/>
        <v>0</v>
      </c>
      <c r="P615" s="238"/>
      <c r="Q615" s="239"/>
      <c r="R615" s="422">
        <f t="shared" si="978"/>
        <v>0</v>
      </c>
      <c r="S615" s="238"/>
      <c r="T615" s="239"/>
      <c r="U615" s="422">
        <f t="shared" si="979"/>
        <v>0</v>
      </c>
      <c r="V615" s="238"/>
      <c r="W615" s="239"/>
      <c r="X615" s="422">
        <f t="shared" si="980"/>
        <v>0</v>
      </c>
      <c r="Y615" s="211">
        <f t="shared" si="981"/>
        <v>0</v>
      </c>
      <c r="Z615" s="461" t="str">
        <f t="shared" si="963"/>
        <v/>
      </c>
      <c r="AA615" s="238"/>
      <c r="AB615" s="239"/>
      <c r="AC615" s="211">
        <f t="shared" si="992"/>
        <v>0</v>
      </c>
      <c r="AD615" s="461" t="str">
        <f t="shared" si="964"/>
        <v/>
      </c>
      <c r="AE615" s="238"/>
      <c r="AF615" s="239"/>
      <c r="AG615" s="211">
        <f t="shared" si="972"/>
        <v>0</v>
      </c>
      <c r="AH615" s="461" t="str">
        <f t="shared" si="965"/>
        <v/>
      </c>
      <c r="AI615" s="238"/>
      <c r="AJ615" s="239"/>
      <c r="AK615" s="211">
        <f t="shared" si="993"/>
        <v>0</v>
      </c>
      <c r="AL615" s="461" t="str">
        <f t="shared" si="966"/>
        <v/>
      </c>
      <c r="AM615" s="238"/>
      <c r="AN615" s="239"/>
      <c r="AO615" s="211">
        <f t="shared" si="994"/>
        <v>0</v>
      </c>
      <c r="AP615" s="461" t="str">
        <f t="shared" si="967"/>
        <v/>
      </c>
      <c r="AQ615" s="238"/>
      <c r="AR615" s="239"/>
      <c r="AS615" s="211">
        <f t="shared" si="995"/>
        <v>0</v>
      </c>
      <c r="AT615" s="240">
        <f t="shared" si="973"/>
        <v>0</v>
      </c>
      <c r="AU615" s="241">
        <f t="shared" si="974"/>
        <v>0</v>
      </c>
      <c r="AV615" s="211">
        <f t="shared" si="996"/>
        <v>0</v>
      </c>
      <c r="AW615" s="461" t="str">
        <f t="shared" si="968"/>
        <v/>
      </c>
      <c r="AY615" s="238"/>
      <c r="AZ615" s="239"/>
      <c r="BA615" s="211">
        <f t="shared" si="986"/>
        <v>0</v>
      </c>
    </row>
    <row r="616" spans="1:53" ht="13" outlineLevel="2" x14ac:dyDescent="0.3">
      <c r="A616" s="209" t="s">
        <v>289</v>
      </c>
      <c r="B616" s="207">
        <v>7</v>
      </c>
      <c r="C616" s="207"/>
      <c r="D616" s="208"/>
      <c r="E616" s="210"/>
      <c r="F616" s="235" t="s">
        <v>445</v>
      </c>
      <c r="G616" s="235"/>
      <c r="H616" s="528"/>
      <c r="I616" s="237"/>
      <c r="J616" s="238"/>
      <c r="K616" s="239"/>
      <c r="L616" s="211">
        <f t="shared" si="976"/>
        <v>0</v>
      </c>
      <c r="M616" s="238"/>
      <c r="N616" s="239"/>
      <c r="O616" s="422">
        <f t="shared" si="977"/>
        <v>0</v>
      </c>
      <c r="P616" s="238"/>
      <c r="Q616" s="239"/>
      <c r="R616" s="422">
        <f t="shared" si="978"/>
        <v>0</v>
      </c>
      <c r="S616" s="238"/>
      <c r="T616" s="239"/>
      <c r="U616" s="422">
        <f t="shared" si="979"/>
        <v>0</v>
      </c>
      <c r="V616" s="238"/>
      <c r="W616" s="239"/>
      <c r="X616" s="422">
        <f t="shared" si="980"/>
        <v>0</v>
      </c>
      <c r="Y616" s="211">
        <f t="shared" si="981"/>
        <v>0</v>
      </c>
      <c r="Z616" s="461" t="str">
        <f t="shared" si="963"/>
        <v/>
      </c>
      <c r="AA616" s="238"/>
      <c r="AB616" s="239"/>
      <c r="AC616" s="211">
        <f t="shared" si="992"/>
        <v>0</v>
      </c>
      <c r="AD616" s="461" t="str">
        <f t="shared" si="964"/>
        <v/>
      </c>
      <c r="AE616" s="238"/>
      <c r="AF616" s="239"/>
      <c r="AG616" s="211">
        <f t="shared" si="972"/>
        <v>0</v>
      </c>
      <c r="AH616" s="461" t="str">
        <f t="shared" si="965"/>
        <v/>
      </c>
      <c r="AI616" s="238"/>
      <c r="AJ616" s="239"/>
      <c r="AK616" s="211">
        <f t="shared" si="993"/>
        <v>0</v>
      </c>
      <c r="AL616" s="461" t="str">
        <f t="shared" si="966"/>
        <v/>
      </c>
      <c r="AM616" s="238"/>
      <c r="AN616" s="239"/>
      <c r="AO616" s="211">
        <f t="shared" si="994"/>
        <v>0</v>
      </c>
      <c r="AP616" s="461" t="str">
        <f t="shared" si="967"/>
        <v/>
      </c>
      <c r="AQ616" s="238"/>
      <c r="AR616" s="239"/>
      <c r="AS616" s="211">
        <f t="shared" si="995"/>
        <v>0</v>
      </c>
      <c r="AT616" s="240">
        <f t="shared" si="973"/>
        <v>0</v>
      </c>
      <c r="AU616" s="241">
        <f t="shared" si="974"/>
        <v>0</v>
      </c>
      <c r="AV616" s="211">
        <f t="shared" si="996"/>
        <v>0</v>
      </c>
      <c r="AW616" s="461" t="str">
        <f t="shared" si="968"/>
        <v/>
      </c>
      <c r="AY616" s="238"/>
      <c r="AZ616" s="239"/>
      <c r="BA616" s="211">
        <f t="shared" si="986"/>
        <v>0</v>
      </c>
    </row>
    <row r="617" spans="1:53" ht="13" outlineLevel="2" x14ac:dyDescent="0.3">
      <c r="A617" s="209" t="s">
        <v>289</v>
      </c>
      <c r="B617" s="207">
        <v>7</v>
      </c>
      <c r="C617" s="207"/>
      <c r="D617" s="208"/>
      <c r="E617" s="210"/>
      <c r="F617" s="235" t="s">
        <v>445</v>
      </c>
      <c r="G617" s="235"/>
      <c r="H617" s="528"/>
      <c r="I617" s="237"/>
      <c r="J617" s="238"/>
      <c r="K617" s="239"/>
      <c r="L617" s="211">
        <f t="shared" si="976"/>
        <v>0</v>
      </c>
      <c r="M617" s="238"/>
      <c r="N617" s="239"/>
      <c r="O617" s="422">
        <f t="shared" si="977"/>
        <v>0</v>
      </c>
      <c r="P617" s="238"/>
      <c r="Q617" s="239"/>
      <c r="R617" s="422">
        <f t="shared" si="978"/>
        <v>0</v>
      </c>
      <c r="S617" s="238"/>
      <c r="T617" s="239"/>
      <c r="U617" s="422">
        <f t="shared" si="979"/>
        <v>0</v>
      </c>
      <c r="V617" s="238"/>
      <c r="W617" s="239"/>
      <c r="X617" s="422">
        <f t="shared" si="980"/>
        <v>0</v>
      </c>
      <c r="Y617" s="211">
        <f t="shared" si="981"/>
        <v>0</v>
      </c>
      <c r="Z617" s="461" t="str">
        <f t="shared" si="963"/>
        <v/>
      </c>
      <c r="AA617" s="238"/>
      <c r="AB617" s="239"/>
      <c r="AC617" s="211">
        <f t="shared" si="992"/>
        <v>0</v>
      </c>
      <c r="AD617" s="461" t="str">
        <f t="shared" si="964"/>
        <v/>
      </c>
      <c r="AE617" s="238"/>
      <c r="AF617" s="239"/>
      <c r="AG617" s="211">
        <f t="shared" si="972"/>
        <v>0</v>
      </c>
      <c r="AH617" s="461" t="str">
        <f t="shared" si="965"/>
        <v/>
      </c>
      <c r="AI617" s="238"/>
      <c r="AJ617" s="239"/>
      <c r="AK617" s="211">
        <f t="shared" si="993"/>
        <v>0</v>
      </c>
      <c r="AL617" s="461" t="str">
        <f t="shared" si="966"/>
        <v/>
      </c>
      <c r="AM617" s="238"/>
      <c r="AN617" s="239"/>
      <c r="AO617" s="211">
        <f t="shared" si="994"/>
        <v>0</v>
      </c>
      <c r="AP617" s="461" t="str">
        <f t="shared" si="967"/>
        <v/>
      </c>
      <c r="AQ617" s="238"/>
      <c r="AR617" s="239"/>
      <c r="AS617" s="211">
        <f t="shared" si="995"/>
        <v>0</v>
      </c>
      <c r="AT617" s="240">
        <f t="shared" si="973"/>
        <v>0</v>
      </c>
      <c r="AU617" s="241">
        <f t="shared" si="974"/>
        <v>0</v>
      </c>
      <c r="AV617" s="211">
        <f t="shared" si="996"/>
        <v>0</v>
      </c>
      <c r="AW617" s="461" t="str">
        <f t="shared" si="968"/>
        <v/>
      </c>
      <c r="AY617" s="238"/>
      <c r="AZ617" s="239"/>
      <c r="BA617" s="211">
        <f t="shared" si="986"/>
        <v>0</v>
      </c>
    </row>
    <row r="618" spans="1:53" ht="13" outlineLevel="2" x14ac:dyDescent="0.3">
      <c r="A618" s="209" t="s">
        <v>289</v>
      </c>
      <c r="B618" s="207">
        <v>7</v>
      </c>
      <c r="C618" s="207"/>
      <c r="D618" s="208"/>
      <c r="E618" s="210"/>
      <c r="F618" s="235" t="s">
        <v>445</v>
      </c>
      <c r="G618" s="235"/>
      <c r="H618" s="528"/>
      <c r="I618" s="237"/>
      <c r="J618" s="238"/>
      <c r="K618" s="239"/>
      <c r="L618" s="211">
        <f t="shared" si="976"/>
        <v>0</v>
      </c>
      <c r="M618" s="238"/>
      <c r="N618" s="239"/>
      <c r="O618" s="422">
        <f t="shared" si="977"/>
        <v>0</v>
      </c>
      <c r="P618" s="238"/>
      <c r="Q618" s="239"/>
      <c r="R618" s="422">
        <f t="shared" si="978"/>
        <v>0</v>
      </c>
      <c r="S618" s="238"/>
      <c r="T618" s="239"/>
      <c r="U618" s="422">
        <f t="shared" si="979"/>
        <v>0</v>
      </c>
      <c r="V618" s="238"/>
      <c r="W618" s="239"/>
      <c r="X618" s="422">
        <f t="shared" si="980"/>
        <v>0</v>
      </c>
      <c r="Y618" s="211">
        <f t="shared" si="981"/>
        <v>0</v>
      </c>
      <c r="Z618" s="461" t="str">
        <f t="shared" si="963"/>
        <v/>
      </c>
      <c r="AA618" s="238"/>
      <c r="AB618" s="239"/>
      <c r="AC618" s="211">
        <f t="shared" si="992"/>
        <v>0</v>
      </c>
      <c r="AD618" s="461" t="str">
        <f t="shared" si="964"/>
        <v/>
      </c>
      <c r="AE618" s="238"/>
      <c r="AF618" s="239"/>
      <c r="AG618" s="211">
        <f t="shared" si="972"/>
        <v>0</v>
      </c>
      <c r="AH618" s="461" t="str">
        <f t="shared" si="965"/>
        <v/>
      </c>
      <c r="AI618" s="238"/>
      <c r="AJ618" s="239"/>
      <c r="AK618" s="211">
        <f t="shared" si="993"/>
        <v>0</v>
      </c>
      <c r="AL618" s="461" t="str">
        <f t="shared" si="966"/>
        <v/>
      </c>
      <c r="AM618" s="238"/>
      <c r="AN618" s="239"/>
      <c r="AO618" s="211">
        <f t="shared" si="994"/>
        <v>0</v>
      </c>
      <c r="AP618" s="461" t="str">
        <f t="shared" si="967"/>
        <v/>
      </c>
      <c r="AQ618" s="238"/>
      <c r="AR618" s="239"/>
      <c r="AS618" s="211">
        <f t="shared" si="995"/>
        <v>0</v>
      </c>
      <c r="AT618" s="240">
        <f t="shared" si="973"/>
        <v>0</v>
      </c>
      <c r="AU618" s="241">
        <f t="shared" si="974"/>
        <v>0</v>
      </c>
      <c r="AV618" s="211">
        <f t="shared" si="996"/>
        <v>0</v>
      </c>
      <c r="AW618" s="461" t="str">
        <f t="shared" si="968"/>
        <v/>
      </c>
      <c r="AY618" s="238"/>
      <c r="AZ618" s="239"/>
      <c r="BA618" s="211">
        <f t="shared" si="986"/>
        <v>0</v>
      </c>
    </row>
    <row r="619" spans="1:53" ht="13" outlineLevel="2" x14ac:dyDescent="0.3">
      <c r="A619" s="209" t="s">
        <v>289</v>
      </c>
      <c r="B619" s="207">
        <v>7</v>
      </c>
      <c r="C619" s="207"/>
      <c r="D619" s="208"/>
      <c r="E619" s="210"/>
      <c r="F619" s="235" t="s">
        <v>445</v>
      </c>
      <c r="G619" s="235"/>
      <c r="H619" s="528"/>
      <c r="I619" s="237"/>
      <c r="J619" s="238"/>
      <c r="K619" s="239"/>
      <c r="L619" s="211">
        <f t="shared" si="976"/>
        <v>0</v>
      </c>
      <c r="M619" s="238"/>
      <c r="N619" s="239"/>
      <c r="O619" s="422">
        <f t="shared" si="977"/>
        <v>0</v>
      </c>
      <c r="P619" s="238"/>
      <c r="Q619" s="239"/>
      <c r="R619" s="422">
        <f t="shared" si="978"/>
        <v>0</v>
      </c>
      <c r="S619" s="238"/>
      <c r="T619" s="239"/>
      <c r="U619" s="422">
        <f t="shared" si="979"/>
        <v>0</v>
      </c>
      <c r="V619" s="238"/>
      <c r="W619" s="239"/>
      <c r="X619" s="422">
        <f t="shared" si="980"/>
        <v>0</v>
      </c>
      <c r="Y619" s="211">
        <f t="shared" si="981"/>
        <v>0</v>
      </c>
      <c r="Z619" s="461" t="str">
        <f t="shared" si="963"/>
        <v/>
      </c>
      <c r="AA619" s="238"/>
      <c r="AB619" s="239"/>
      <c r="AC619" s="211">
        <f t="shared" si="992"/>
        <v>0</v>
      </c>
      <c r="AD619" s="461" t="str">
        <f t="shared" si="964"/>
        <v/>
      </c>
      <c r="AE619" s="238"/>
      <c r="AF619" s="239"/>
      <c r="AG619" s="211">
        <f t="shared" si="972"/>
        <v>0</v>
      </c>
      <c r="AH619" s="461" t="str">
        <f t="shared" si="965"/>
        <v/>
      </c>
      <c r="AI619" s="238"/>
      <c r="AJ619" s="239"/>
      <c r="AK619" s="211">
        <f t="shared" si="993"/>
        <v>0</v>
      </c>
      <c r="AL619" s="461" t="str">
        <f t="shared" si="966"/>
        <v/>
      </c>
      <c r="AM619" s="238"/>
      <c r="AN619" s="239"/>
      <c r="AO619" s="211">
        <f t="shared" si="994"/>
        <v>0</v>
      </c>
      <c r="AP619" s="461" t="str">
        <f t="shared" si="967"/>
        <v/>
      </c>
      <c r="AQ619" s="238"/>
      <c r="AR619" s="239"/>
      <c r="AS619" s="211">
        <f t="shared" si="995"/>
        <v>0</v>
      </c>
      <c r="AT619" s="240">
        <f t="shared" si="973"/>
        <v>0</v>
      </c>
      <c r="AU619" s="241">
        <f t="shared" si="974"/>
        <v>0</v>
      </c>
      <c r="AV619" s="211">
        <f t="shared" si="996"/>
        <v>0</v>
      </c>
      <c r="AW619" s="461" t="str">
        <f t="shared" si="968"/>
        <v/>
      </c>
      <c r="AY619" s="238"/>
      <c r="AZ619" s="239"/>
      <c r="BA619" s="211">
        <f t="shared" si="986"/>
        <v>0</v>
      </c>
    </row>
    <row r="620" spans="1:53" ht="13" outlineLevel="1" x14ac:dyDescent="0.3">
      <c r="A620" s="212"/>
      <c r="B620" s="213">
        <v>7</v>
      </c>
      <c r="C620" s="213"/>
      <c r="D620" s="214"/>
      <c r="E620" s="215" t="s">
        <v>446</v>
      </c>
      <c r="F620" s="216" t="str">
        <f>F603</f>
        <v>7.2.</v>
      </c>
      <c r="G620" s="222"/>
      <c r="H620" s="222"/>
      <c r="I620" s="217"/>
      <c r="J620" s="218">
        <f t="shared" ref="J620:Y620" si="997">SUM(J604:J619)</f>
        <v>0</v>
      </c>
      <c r="K620" s="218">
        <f t="shared" si="997"/>
        <v>0</v>
      </c>
      <c r="L620" s="218">
        <f t="shared" si="997"/>
        <v>0</v>
      </c>
      <c r="M620" s="218">
        <f t="shared" si="997"/>
        <v>0</v>
      </c>
      <c r="N620" s="218">
        <f t="shared" si="997"/>
        <v>0</v>
      </c>
      <c r="O620" s="218">
        <f t="shared" si="997"/>
        <v>0</v>
      </c>
      <c r="P620" s="218">
        <f t="shared" si="997"/>
        <v>0</v>
      </c>
      <c r="Q620" s="218">
        <f t="shared" si="997"/>
        <v>0</v>
      </c>
      <c r="R620" s="218">
        <f t="shared" si="997"/>
        <v>0</v>
      </c>
      <c r="S620" s="218">
        <f t="shared" si="997"/>
        <v>0</v>
      </c>
      <c r="T620" s="218">
        <f t="shared" si="997"/>
        <v>0</v>
      </c>
      <c r="U620" s="218">
        <f t="shared" si="997"/>
        <v>0</v>
      </c>
      <c r="V620" s="218">
        <f t="shared" si="997"/>
        <v>0</v>
      </c>
      <c r="W620" s="218">
        <f t="shared" si="997"/>
        <v>0</v>
      </c>
      <c r="X620" s="218">
        <f t="shared" si="997"/>
        <v>0</v>
      </c>
      <c r="Y620" s="218">
        <f t="shared" si="997"/>
        <v>0</v>
      </c>
      <c r="Z620" s="461" t="str">
        <f t="shared" si="963"/>
        <v/>
      </c>
      <c r="AA620" s="220">
        <f t="shared" ref="AA620:AV620" si="998">SUM(AA604:AA619)</f>
        <v>0</v>
      </c>
      <c r="AB620" s="221">
        <f t="shared" si="998"/>
        <v>0</v>
      </c>
      <c r="AC620" s="219">
        <f t="shared" si="998"/>
        <v>0</v>
      </c>
      <c r="AD620" s="461" t="str">
        <f t="shared" si="964"/>
        <v/>
      </c>
      <c r="AE620" s="220">
        <f t="shared" si="998"/>
        <v>0</v>
      </c>
      <c r="AF620" s="221">
        <f t="shared" si="998"/>
        <v>0</v>
      </c>
      <c r="AG620" s="219">
        <f t="shared" si="998"/>
        <v>0</v>
      </c>
      <c r="AH620" s="461" t="str">
        <f t="shared" si="965"/>
        <v/>
      </c>
      <c r="AI620" s="220">
        <f t="shared" si="998"/>
        <v>0</v>
      </c>
      <c r="AJ620" s="221">
        <f t="shared" si="998"/>
        <v>0</v>
      </c>
      <c r="AK620" s="219">
        <f t="shared" si="998"/>
        <v>0</v>
      </c>
      <c r="AL620" s="461" t="str">
        <f t="shared" si="966"/>
        <v/>
      </c>
      <c r="AM620" s="220">
        <f t="shared" si="998"/>
        <v>0</v>
      </c>
      <c r="AN620" s="221">
        <f t="shared" si="998"/>
        <v>0</v>
      </c>
      <c r="AO620" s="219">
        <f t="shared" si="998"/>
        <v>0</v>
      </c>
      <c r="AP620" s="461" t="str">
        <f t="shared" si="967"/>
        <v/>
      </c>
      <c r="AQ620" s="220">
        <f t="shared" si="998"/>
        <v>0</v>
      </c>
      <c r="AR620" s="221">
        <f t="shared" si="998"/>
        <v>0</v>
      </c>
      <c r="AS620" s="219">
        <f t="shared" si="998"/>
        <v>0</v>
      </c>
      <c r="AT620" s="220">
        <f t="shared" si="998"/>
        <v>0</v>
      </c>
      <c r="AU620" s="221">
        <f t="shared" si="998"/>
        <v>0</v>
      </c>
      <c r="AV620" s="219">
        <f t="shared" si="998"/>
        <v>0</v>
      </c>
      <c r="AW620" s="461" t="str">
        <f t="shared" si="968"/>
        <v/>
      </c>
      <c r="AY620" s="220">
        <f t="shared" ref="AY620:BA620" si="999">SUM(AY604:AY619)</f>
        <v>0</v>
      </c>
      <c r="AZ620" s="221">
        <f t="shared" si="999"/>
        <v>0</v>
      </c>
      <c r="BA620" s="219">
        <f t="shared" si="999"/>
        <v>0</v>
      </c>
    </row>
    <row r="621" spans="1:53" s="717" customFormat="1" ht="18" x14ac:dyDescent="0.4">
      <c r="A621" s="762" t="s">
        <v>498</v>
      </c>
      <c r="B621" s="733">
        <v>6</v>
      </c>
      <c r="C621" s="733"/>
      <c r="D621" s="763" t="s">
        <v>499</v>
      </c>
      <c r="E621" s="762"/>
      <c r="F621" s="764"/>
      <c r="G621" s="764"/>
      <c r="H621" s="764"/>
      <c r="I621" s="764"/>
      <c r="J621" s="765">
        <f>J620+J602</f>
        <v>0</v>
      </c>
      <c r="K621" s="765">
        <f t="shared" ref="K621:Y621" si="1000">K620+K602</f>
        <v>0</v>
      </c>
      <c r="L621" s="765">
        <f t="shared" si="1000"/>
        <v>0</v>
      </c>
      <c r="M621" s="765">
        <f t="shared" si="1000"/>
        <v>0</v>
      </c>
      <c r="N621" s="765">
        <f t="shared" si="1000"/>
        <v>0</v>
      </c>
      <c r="O621" s="765">
        <f t="shared" si="1000"/>
        <v>0</v>
      </c>
      <c r="P621" s="765">
        <f t="shared" si="1000"/>
        <v>0</v>
      </c>
      <c r="Q621" s="765">
        <f t="shared" si="1000"/>
        <v>0</v>
      </c>
      <c r="R621" s="765">
        <f t="shared" si="1000"/>
        <v>0</v>
      </c>
      <c r="S621" s="765">
        <f t="shared" si="1000"/>
        <v>0</v>
      </c>
      <c r="T621" s="765">
        <f t="shared" si="1000"/>
        <v>0</v>
      </c>
      <c r="U621" s="765">
        <f t="shared" si="1000"/>
        <v>0</v>
      </c>
      <c r="V621" s="765">
        <f t="shared" si="1000"/>
        <v>0</v>
      </c>
      <c r="W621" s="765">
        <f t="shared" si="1000"/>
        <v>0</v>
      </c>
      <c r="X621" s="765">
        <f t="shared" si="1000"/>
        <v>0</v>
      </c>
      <c r="Y621" s="765">
        <f t="shared" si="1000"/>
        <v>0</v>
      </c>
      <c r="Z621" s="461" t="str">
        <f t="shared" si="963"/>
        <v/>
      </c>
      <c r="AA621" s="765">
        <f t="shared" ref="AA621:AV621" si="1001">AA620+AA602</f>
        <v>0</v>
      </c>
      <c r="AB621" s="765">
        <f t="shared" si="1001"/>
        <v>0</v>
      </c>
      <c r="AC621" s="765">
        <f t="shared" si="1001"/>
        <v>0</v>
      </c>
      <c r="AD621" s="461" t="str">
        <f t="shared" si="964"/>
        <v/>
      </c>
      <c r="AE621" s="765">
        <f t="shared" si="1001"/>
        <v>0</v>
      </c>
      <c r="AF621" s="765">
        <f t="shared" si="1001"/>
        <v>0</v>
      </c>
      <c r="AG621" s="765">
        <f t="shared" si="1001"/>
        <v>0</v>
      </c>
      <c r="AH621" s="461" t="str">
        <f t="shared" si="965"/>
        <v/>
      </c>
      <c r="AI621" s="765">
        <f t="shared" si="1001"/>
        <v>0</v>
      </c>
      <c r="AJ621" s="765">
        <f t="shared" si="1001"/>
        <v>0</v>
      </c>
      <c r="AK621" s="765">
        <f t="shared" si="1001"/>
        <v>0</v>
      </c>
      <c r="AL621" s="461" t="str">
        <f t="shared" si="966"/>
        <v/>
      </c>
      <c r="AM621" s="765">
        <f t="shared" si="1001"/>
        <v>0</v>
      </c>
      <c r="AN621" s="765">
        <f t="shared" si="1001"/>
        <v>0</v>
      </c>
      <c r="AO621" s="765">
        <f t="shared" si="1001"/>
        <v>0</v>
      </c>
      <c r="AP621" s="461" t="str">
        <f t="shared" si="967"/>
        <v/>
      </c>
      <c r="AQ621" s="765">
        <f t="shared" si="1001"/>
        <v>0</v>
      </c>
      <c r="AR621" s="765">
        <f t="shared" si="1001"/>
        <v>0</v>
      </c>
      <c r="AS621" s="765">
        <f t="shared" si="1001"/>
        <v>0</v>
      </c>
      <c r="AT621" s="765">
        <f t="shared" si="1001"/>
        <v>0</v>
      </c>
      <c r="AU621" s="765">
        <f t="shared" si="1001"/>
        <v>0</v>
      </c>
      <c r="AV621" s="765">
        <f t="shared" si="1001"/>
        <v>0</v>
      </c>
      <c r="AW621" s="461" t="str">
        <f t="shared" si="968"/>
        <v/>
      </c>
      <c r="AY621" s="765">
        <f t="shared" ref="AY621" si="1002">AY620+AY602</f>
        <v>0</v>
      </c>
      <c r="AZ621" s="765">
        <f t="shared" ref="AZ621" si="1003">AZ620+AZ602</f>
        <v>0</v>
      </c>
      <c r="BA621" s="765">
        <f t="shared" ref="BA621" si="1004">BA620+BA602</f>
        <v>0</v>
      </c>
    </row>
    <row r="622" spans="1:53" s="742" customFormat="1" ht="26.25" customHeight="1" x14ac:dyDescent="0.4">
      <c r="A622" s="754"/>
      <c r="B622" s="755">
        <v>8</v>
      </c>
      <c r="C622" s="1028" t="s">
        <v>500</v>
      </c>
      <c r="D622" s="1028"/>
      <c r="E622" s="1028"/>
      <c r="F622" s="756" t="s">
        <v>501</v>
      </c>
      <c r="G622" s="757"/>
      <c r="H622" s="757"/>
      <c r="I622" s="758"/>
      <c r="J622" s="759"/>
      <c r="K622" s="760"/>
      <c r="L622" s="761"/>
      <c r="M622" s="761"/>
      <c r="N622" s="761"/>
      <c r="O622" s="761"/>
      <c r="P622" s="761"/>
      <c r="Q622" s="761"/>
      <c r="R622" s="761"/>
      <c r="S622" s="761"/>
      <c r="T622" s="761"/>
      <c r="U622" s="761"/>
      <c r="V622" s="761"/>
      <c r="W622" s="761"/>
      <c r="X622" s="761"/>
      <c r="Y622" s="761"/>
      <c r="Z622" s="461" t="str">
        <f t="shared" si="963"/>
        <v/>
      </c>
      <c r="AA622" s="758"/>
      <c r="AB622" s="758"/>
      <c r="AC622" s="758"/>
      <c r="AD622" s="461" t="str">
        <f t="shared" si="964"/>
        <v/>
      </c>
      <c r="AE622" s="758"/>
      <c r="AF622" s="758"/>
      <c r="AG622" s="758"/>
      <c r="AH622" s="461" t="str">
        <f t="shared" si="965"/>
        <v/>
      </c>
      <c r="AI622" s="758"/>
      <c r="AJ622" s="758"/>
      <c r="AK622" s="758"/>
      <c r="AL622" s="461" t="str">
        <f t="shared" si="966"/>
        <v/>
      </c>
      <c r="AM622" s="758"/>
      <c r="AN622" s="758"/>
      <c r="AO622" s="758"/>
      <c r="AP622" s="461" t="str">
        <f t="shared" si="967"/>
        <v/>
      </c>
      <c r="AQ622" s="758"/>
      <c r="AR622" s="758"/>
      <c r="AS622" s="758"/>
      <c r="AT622" s="758"/>
      <c r="AU622" s="758"/>
      <c r="AV622" s="758"/>
      <c r="AW622" s="461" t="str">
        <f t="shared" si="968"/>
        <v/>
      </c>
      <c r="AY622" s="758"/>
      <c r="AZ622" s="758"/>
      <c r="BA622" s="758"/>
    </row>
    <row r="623" spans="1:53" ht="13" outlineLevel="2" x14ac:dyDescent="0.3">
      <c r="A623" s="209" t="s">
        <v>289</v>
      </c>
      <c r="B623" s="207">
        <v>8</v>
      </c>
      <c r="C623" s="207"/>
      <c r="D623" s="208"/>
      <c r="E623" s="210"/>
      <c r="F623" s="766" t="s">
        <v>438</v>
      </c>
      <c r="G623" s="747"/>
      <c r="H623" s="748"/>
      <c r="I623" s="749"/>
      <c r="J623" s="238"/>
      <c r="K623" s="239"/>
      <c r="L623" s="750">
        <f>J623*K623</f>
        <v>0</v>
      </c>
      <c r="M623" s="238"/>
      <c r="N623" s="239"/>
      <c r="O623" s="751">
        <f>M623*N623</f>
        <v>0</v>
      </c>
      <c r="P623" s="238"/>
      <c r="Q623" s="239"/>
      <c r="R623" s="751">
        <f>P623*Q623</f>
        <v>0</v>
      </c>
      <c r="S623" s="238"/>
      <c r="T623" s="239"/>
      <c r="U623" s="751">
        <f>S623*T623</f>
        <v>0</v>
      </c>
      <c r="V623" s="238"/>
      <c r="W623" s="239"/>
      <c r="X623" s="751">
        <f>V623*W623</f>
        <v>0</v>
      </c>
      <c r="Y623" s="750">
        <f>L623+O623+R623+U623+X623</f>
        <v>0</v>
      </c>
      <c r="Z623" s="461" t="str">
        <f t="shared" si="963"/>
        <v/>
      </c>
      <c r="AA623" s="238"/>
      <c r="AB623" s="239"/>
      <c r="AC623" s="750">
        <f>AA623*AB623</f>
        <v>0</v>
      </c>
      <c r="AD623" s="461" t="str">
        <f t="shared" si="964"/>
        <v/>
      </c>
      <c r="AE623" s="238"/>
      <c r="AF623" s="239"/>
      <c r="AG623" s="750">
        <f t="shared" ref="AG623:AG638" si="1005">AE623*AF623</f>
        <v>0</v>
      </c>
      <c r="AH623" s="461" t="str">
        <f t="shared" si="965"/>
        <v/>
      </c>
      <c r="AI623" s="238"/>
      <c r="AJ623" s="239"/>
      <c r="AK623" s="750">
        <f>AI623*AJ623</f>
        <v>0</v>
      </c>
      <c r="AL623" s="461" t="str">
        <f t="shared" si="966"/>
        <v/>
      </c>
      <c r="AM623" s="238"/>
      <c r="AN623" s="239"/>
      <c r="AO623" s="750">
        <f>AM623*AN623</f>
        <v>0</v>
      </c>
      <c r="AP623" s="461" t="str">
        <f t="shared" si="967"/>
        <v/>
      </c>
      <c r="AQ623" s="238"/>
      <c r="AR623" s="239"/>
      <c r="AS623" s="750">
        <f>AQ623*AR623</f>
        <v>0</v>
      </c>
      <c r="AT623" s="752">
        <f t="shared" ref="AT623:AT638" si="1006">AE623+AM623+AQ623</f>
        <v>0</v>
      </c>
      <c r="AU623" s="753">
        <f t="shared" ref="AU623:AU638" si="1007">AF623+AN623+AR623</f>
        <v>0</v>
      </c>
      <c r="AV623" s="750">
        <f t="shared" ref="AV623:AV624" si="1008">AG623+AO623+AS623</f>
        <v>0</v>
      </c>
      <c r="AW623" s="461" t="str">
        <f t="shared" si="968"/>
        <v/>
      </c>
      <c r="AY623" s="238"/>
      <c r="AZ623" s="239"/>
      <c r="BA623" s="750">
        <f>AY623*AZ623</f>
        <v>0</v>
      </c>
    </row>
    <row r="624" spans="1:53" ht="13" outlineLevel="2" x14ac:dyDescent="0.3">
      <c r="A624" s="209" t="s">
        <v>284</v>
      </c>
      <c r="B624" s="207">
        <v>8</v>
      </c>
      <c r="C624" s="207"/>
      <c r="D624" s="208"/>
      <c r="E624" s="210"/>
      <c r="F624" s="766" t="s">
        <v>439</v>
      </c>
      <c r="G624" s="235"/>
      <c r="H624" s="528"/>
      <c r="I624" s="237"/>
      <c r="J624" s="238"/>
      <c r="K624" s="239"/>
      <c r="L624" s="211">
        <f t="shared" ref="L624:L638" si="1009">J624*K624</f>
        <v>0</v>
      </c>
      <c r="M624" s="238"/>
      <c r="N624" s="239"/>
      <c r="O624" s="422">
        <f t="shared" ref="O624:O638" si="1010">M624*N624</f>
        <v>0</v>
      </c>
      <c r="P624" s="238"/>
      <c r="Q624" s="239"/>
      <c r="R624" s="422">
        <f t="shared" ref="R624:R638" si="1011">P624*Q624</f>
        <v>0</v>
      </c>
      <c r="S624" s="238"/>
      <c r="T624" s="239"/>
      <c r="U624" s="422">
        <f t="shared" ref="U624:U638" si="1012">S624*T624</f>
        <v>0</v>
      </c>
      <c r="V624" s="238"/>
      <c r="W624" s="239"/>
      <c r="X624" s="422">
        <f t="shared" ref="X624:X638" si="1013">V624*W624</f>
        <v>0</v>
      </c>
      <c r="Y624" s="211">
        <f t="shared" ref="Y624:Y638" si="1014">L624+O624+R624+U624+X624</f>
        <v>0</v>
      </c>
      <c r="Z624" s="461" t="str">
        <f t="shared" si="963"/>
        <v/>
      </c>
      <c r="AA624" s="238"/>
      <c r="AB624" s="239"/>
      <c r="AC624" s="211">
        <f t="shared" ref="AC624" si="1015">AA624*AB624</f>
        <v>0</v>
      </c>
      <c r="AD624" s="461" t="str">
        <f t="shared" si="964"/>
        <v/>
      </c>
      <c r="AE624" s="238"/>
      <c r="AF624" s="239"/>
      <c r="AG624" s="211">
        <f t="shared" si="1005"/>
        <v>0</v>
      </c>
      <c r="AH624" s="461" t="str">
        <f t="shared" si="965"/>
        <v/>
      </c>
      <c r="AI624" s="238"/>
      <c r="AJ624" s="239"/>
      <c r="AK624" s="211">
        <f t="shared" ref="AK624" si="1016">AI624*AJ624</f>
        <v>0</v>
      </c>
      <c r="AL624" s="461" t="str">
        <f t="shared" si="966"/>
        <v/>
      </c>
      <c r="AM624" s="238"/>
      <c r="AN624" s="239"/>
      <c r="AO624" s="211">
        <f t="shared" ref="AO624" si="1017">AM624*AN624</f>
        <v>0</v>
      </c>
      <c r="AP624" s="461" t="str">
        <f t="shared" si="967"/>
        <v/>
      </c>
      <c r="AQ624" s="238"/>
      <c r="AR624" s="239"/>
      <c r="AS624" s="211">
        <f t="shared" ref="AS624" si="1018">AQ624*AR624</f>
        <v>0</v>
      </c>
      <c r="AT624" s="240">
        <f t="shared" si="1006"/>
        <v>0</v>
      </c>
      <c r="AU624" s="241">
        <f t="shared" si="1007"/>
        <v>0</v>
      </c>
      <c r="AV624" s="211">
        <f t="shared" si="1008"/>
        <v>0</v>
      </c>
      <c r="AW624" s="461" t="str">
        <f t="shared" si="968"/>
        <v/>
      </c>
      <c r="AY624" s="238"/>
      <c r="AZ624" s="239"/>
      <c r="BA624" s="211">
        <f t="shared" ref="BA624:BA638" si="1019">AY624*AZ624</f>
        <v>0</v>
      </c>
    </row>
    <row r="625" spans="1:53" ht="12.75" customHeight="1" outlineLevel="2" x14ac:dyDescent="0.3">
      <c r="A625" s="209" t="s">
        <v>284</v>
      </c>
      <c r="B625" s="207">
        <v>8</v>
      </c>
      <c r="C625" s="207"/>
      <c r="D625" s="208"/>
      <c r="E625" s="210"/>
      <c r="F625" s="766" t="s">
        <v>440</v>
      </c>
      <c r="G625" s="235"/>
      <c r="H625" s="528"/>
      <c r="I625" s="237"/>
      <c r="J625" s="238"/>
      <c r="K625" s="239"/>
      <c r="L625" s="211">
        <f t="shared" si="1009"/>
        <v>0</v>
      </c>
      <c r="M625" s="238"/>
      <c r="N625" s="239"/>
      <c r="O625" s="422">
        <f t="shared" si="1010"/>
        <v>0</v>
      </c>
      <c r="P625" s="238"/>
      <c r="Q625" s="239"/>
      <c r="R625" s="422">
        <f t="shared" si="1011"/>
        <v>0</v>
      </c>
      <c r="S625" s="238"/>
      <c r="T625" s="239"/>
      <c r="U625" s="422">
        <f t="shared" si="1012"/>
        <v>0</v>
      </c>
      <c r="V625" s="238"/>
      <c r="W625" s="239"/>
      <c r="X625" s="422">
        <f t="shared" si="1013"/>
        <v>0</v>
      </c>
      <c r="Y625" s="211">
        <f t="shared" si="1014"/>
        <v>0</v>
      </c>
      <c r="Z625" s="461" t="str">
        <f t="shared" si="963"/>
        <v/>
      </c>
      <c r="AA625" s="238"/>
      <c r="AB625" s="239"/>
      <c r="AC625" s="211">
        <f t="shared" ref="AC625" si="1020">AA625*AB625</f>
        <v>0</v>
      </c>
      <c r="AD625" s="461" t="str">
        <f t="shared" si="964"/>
        <v/>
      </c>
      <c r="AE625" s="238"/>
      <c r="AF625" s="239"/>
      <c r="AG625" s="211">
        <f t="shared" si="1005"/>
        <v>0</v>
      </c>
      <c r="AH625" s="461" t="str">
        <f t="shared" si="965"/>
        <v/>
      </c>
      <c r="AI625" s="238"/>
      <c r="AJ625" s="239"/>
      <c r="AK625" s="211">
        <f t="shared" ref="AK625" si="1021">AI625*AJ625</f>
        <v>0</v>
      </c>
      <c r="AL625" s="461" t="str">
        <f t="shared" si="966"/>
        <v/>
      </c>
      <c r="AM625" s="238"/>
      <c r="AN625" s="239"/>
      <c r="AO625" s="211">
        <f t="shared" ref="AO625" si="1022">AM625*AN625</f>
        <v>0</v>
      </c>
      <c r="AP625" s="461" t="str">
        <f t="shared" si="967"/>
        <v/>
      </c>
      <c r="AQ625" s="238"/>
      <c r="AR625" s="239"/>
      <c r="AS625" s="211">
        <f t="shared" ref="AS625" si="1023">AQ625*AR625</f>
        <v>0</v>
      </c>
      <c r="AT625" s="240">
        <f t="shared" si="1006"/>
        <v>0</v>
      </c>
      <c r="AU625" s="241">
        <f t="shared" si="1007"/>
        <v>0</v>
      </c>
      <c r="AV625" s="211">
        <f t="shared" ref="AV625" si="1024">AG625+AO625+AS625</f>
        <v>0</v>
      </c>
      <c r="AW625" s="461" t="str">
        <f t="shared" si="968"/>
        <v/>
      </c>
      <c r="AY625" s="238"/>
      <c r="AZ625" s="239"/>
      <c r="BA625" s="211">
        <f t="shared" si="1019"/>
        <v>0</v>
      </c>
    </row>
    <row r="626" spans="1:53" ht="13" outlineLevel="2" x14ac:dyDescent="0.3">
      <c r="A626" s="209" t="s">
        <v>284</v>
      </c>
      <c r="B626" s="207">
        <v>8</v>
      </c>
      <c r="C626" s="207"/>
      <c r="D626" s="208"/>
      <c r="E626" s="210"/>
      <c r="F626" s="766" t="s">
        <v>441</v>
      </c>
      <c r="G626" s="235"/>
      <c r="H626" s="528"/>
      <c r="I626" s="237"/>
      <c r="J626" s="238"/>
      <c r="K626" s="239"/>
      <c r="L626" s="211">
        <f t="shared" si="1009"/>
        <v>0</v>
      </c>
      <c r="M626" s="238"/>
      <c r="N626" s="239"/>
      <c r="O626" s="422">
        <f t="shared" si="1010"/>
        <v>0</v>
      </c>
      <c r="P626" s="238"/>
      <c r="Q626" s="239"/>
      <c r="R626" s="422">
        <f t="shared" si="1011"/>
        <v>0</v>
      </c>
      <c r="S626" s="238"/>
      <c r="T626" s="239"/>
      <c r="U626" s="422">
        <f t="shared" si="1012"/>
        <v>0</v>
      </c>
      <c r="V626" s="238"/>
      <c r="W626" s="239"/>
      <c r="X626" s="422">
        <f t="shared" si="1013"/>
        <v>0</v>
      </c>
      <c r="Y626" s="211">
        <f t="shared" si="1014"/>
        <v>0</v>
      </c>
      <c r="Z626" s="461" t="str">
        <f t="shared" si="963"/>
        <v/>
      </c>
      <c r="AA626" s="238"/>
      <c r="AB626" s="239"/>
      <c r="AC626" s="211">
        <f t="shared" ref="AC626:AC638" si="1025">AA626*AB626</f>
        <v>0</v>
      </c>
      <c r="AD626" s="461" t="str">
        <f t="shared" si="964"/>
        <v/>
      </c>
      <c r="AE626" s="238"/>
      <c r="AF626" s="239"/>
      <c r="AG626" s="211">
        <f t="shared" si="1005"/>
        <v>0</v>
      </c>
      <c r="AH626" s="461" t="str">
        <f t="shared" si="965"/>
        <v/>
      </c>
      <c r="AI626" s="238"/>
      <c r="AJ626" s="239"/>
      <c r="AK626" s="211">
        <f t="shared" ref="AK626:AK638" si="1026">AI626*AJ626</f>
        <v>0</v>
      </c>
      <c r="AL626" s="461" t="str">
        <f t="shared" si="966"/>
        <v/>
      </c>
      <c r="AM626" s="238"/>
      <c r="AN626" s="239"/>
      <c r="AO626" s="211">
        <f t="shared" ref="AO626:AO638" si="1027">AM626*AN626</f>
        <v>0</v>
      </c>
      <c r="AP626" s="461" t="str">
        <f t="shared" si="967"/>
        <v/>
      </c>
      <c r="AQ626" s="238"/>
      <c r="AR626" s="239"/>
      <c r="AS626" s="211">
        <f t="shared" ref="AS626:AS638" si="1028">AQ626*AR626</f>
        <v>0</v>
      </c>
      <c r="AT626" s="240">
        <f t="shared" si="1006"/>
        <v>0</v>
      </c>
      <c r="AU626" s="241">
        <f t="shared" si="1007"/>
        <v>0</v>
      </c>
      <c r="AV626" s="211">
        <f t="shared" ref="AV626:AV638" si="1029">AG626+AO626+AS626</f>
        <v>0</v>
      </c>
      <c r="AW626" s="461" t="str">
        <f t="shared" si="968"/>
        <v/>
      </c>
      <c r="AY626" s="238"/>
      <c r="AZ626" s="239"/>
      <c r="BA626" s="211">
        <f t="shared" si="1019"/>
        <v>0</v>
      </c>
    </row>
    <row r="627" spans="1:53" ht="13" outlineLevel="2" x14ac:dyDescent="0.3">
      <c r="A627" s="209" t="s">
        <v>284</v>
      </c>
      <c r="B627" s="207">
        <v>8</v>
      </c>
      <c r="C627" s="207"/>
      <c r="D627" s="208"/>
      <c r="E627" s="210"/>
      <c r="F627" s="766" t="s">
        <v>442</v>
      </c>
      <c r="G627" s="235"/>
      <c r="H627" s="528"/>
      <c r="I627" s="237"/>
      <c r="J627" s="238"/>
      <c r="K627" s="239"/>
      <c r="L627" s="211">
        <f t="shared" si="1009"/>
        <v>0</v>
      </c>
      <c r="M627" s="238"/>
      <c r="N627" s="239"/>
      <c r="O627" s="422">
        <f t="shared" si="1010"/>
        <v>0</v>
      </c>
      <c r="P627" s="238"/>
      <c r="Q627" s="239"/>
      <c r="R627" s="422">
        <f t="shared" si="1011"/>
        <v>0</v>
      </c>
      <c r="S627" s="238"/>
      <c r="T627" s="239"/>
      <c r="U627" s="422">
        <f t="shared" si="1012"/>
        <v>0</v>
      </c>
      <c r="V627" s="238"/>
      <c r="W627" s="239"/>
      <c r="X627" s="422">
        <f t="shared" si="1013"/>
        <v>0</v>
      </c>
      <c r="Y627" s="211">
        <f t="shared" si="1014"/>
        <v>0</v>
      </c>
      <c r="Z627" s="461" t="str">
        <f t="shared" si="963"/>
        <v/>
      </c>
      <c r="AA627" s="238"/>
      <c r="AB627" s="239"/>
      <c r="AC627" s="211">
        <f t="shared" si="1025"/>
        <v>0</v>
      </c>
      <c r="AD627" s="461" t="str">
        <f t="shared" si="964"/>
        <v/>
      </c>
      <c r="AE627" s="238"/>
      <c r="AF627" s="239"/>
      <c r="AG627" s="211">
        <f t="shared" si="1005"/>
        <v>0</v>
      </c>
      <c r="AH627" s="461" t="str">
        <f t="shared" si="965"/>
        <v/>
      </c>
      <c r="AI627" s="238"/>
      <c r="AJ627" s="239"/>
      <c r="AK627" s="211">
        <f t="shared" si="1026"/>
        <v>0</v>
      </c>
      <c r="AL627" s="461" t="str">
        <f t="shared" si="966"/>
        <v/>
      </c>
      <c r="AM627" s="238"/>
      <c r="AN627" s="239"/>
      <c r="AO627" s="211">
        <f t="shared" si="1027"/>
        <v>0</v>
      </c>
      <c r="AP627" s="461" t="str">
        <f t="shared" si="967"/>
        <v/>
      </c>
      <c r="AQ627" s="238"/>
      <c r="AR627" s="239"/>
      <c r="AS627" s="211">
        <f t="shared" si="1028"/>
        <v>0</v>
      </c>
      <c r="AT627" s="240">
        <f t="shared" si="1006"/>
        <v>0</v>
      </c>
      <c r="AU627" s="241">
        <f t="shared" si="1007"/>
        <v>0</v>
      </c>
      <c r="AV627" s="211">
        <f t="shared" si="1029"/>
        <v>0</v>
      </c>
      <c r="AW627" s="461" t="str">
        <f t="shared" si="968"/>
        <v/>
      </c>
      <c r="AY627" s="238"/>
      <c r="AZ627" s="239"/>
      <c r="BA627" s="211">
        <f t="shared" si="1019"/>
        <v>0</v>
      </c>
    </row>
    <row r="628" spans="1:53" ht="13" outlineLevel="2" x14ac:dyDescent="0.3">
      <c r="A628" s="209" t="s">
        <v>289</v>
      </c>
      <c r="B628" s="207">
        <v>8</v>
      </c>
      <c r="C628" s="207"/>
      <c r="D628" s="208"/>
      <c r="E628" s="210"/>
      <c r="F628" s="766" t="s">
        <v>384</v>
      </c>
      <c r="G628" s="235"/>
      <c r="H628" s="528"/>
      <c r="I628" s="237"/>
      <c r="J628" s="238"/>
      <c r="K628" s="239"/>
      <c r="L628" s="211">
        <f t="shared" si="1009"/>
        <v>0</v>
      </c>
      <c r="M628" s="238"/>
      <c r="N628" s="239"/>
      <c r="O628" s="422">
        <f t="shared" si="1010"/>
        <v>0</v>
      </c>
      <c r="P628" s="238"/>
      <c r="Q628" s="239"/>
      <c r="R628" s="422">
        <f t="shared" si="1011"/>
        <v>0</v>
      </c>
      <c r="S628" s="238"/>
      <c r="T628" s="239"/>
      <c r="U628" s="422">
        <f t="shared" si="1012"/>
        <v>0</v>
      </c>
      <c r="V628" s="238"/>
      <c r="W628" s="239"/>
      <c r="X628" s="422">
        <f t="shared" si="1013"/>
        <v>0</v>
      </c>
      <c r="Y628" s="211">
        <f t="shared" si="1014"/>
        <v>0</v>
      </c>
      <c r="Z628" s="461" t="str">
        <f t="shared" si="963"/>
        <v/>
      </c>
      <c r="AA628" s="238"/>
      <c r="AB628" s="239"/>
      <c r="AC628" s="211">
        <f t="shared" si="1025"/>
        <v>0</v>
      </c>
      <c r="AD628" s="461" t="str">
        <f t="shared" si="964"/>
        <v/>
      </c>
      <c r="AE628" s="238"/>
      <c r="AF628" s="239"/>
      <c r="AG628" s="211">
        <f t="shared" si="1005"/>
        <v>0</v>
      </c>
      <c r="AH628" s="461" t="str">
        <f t="shared" si="965"/>
        <v/>
      </c>
      <c r="AI628" s="238"/>
      <c r="AJ628" s="239"/>
      <c r="AK628" s="211">
        <f t="shared" si="1026"/>
        <v>0</v>
      </c>
      <c r="AL628" s="461" t="str">
        <f t="shared" si="966"/>
        <v/>
      </c>
      <c r="AM628" s="238"/>
      <c r="AN628" s="239"/>
      <c r="AO628" s="211">
        <f t="shared" si="1027"/>
        <v>0</v>
      </c>
      <c r="AP628" s="461" t="str">
        <f t="shared" si="967"/>
        <v/>
      </c>
      <c r="AQ628" s="238"/>
      <c r="AR628" s="239"/>
      <c r="AS628" s="211">
        <f t="shared" si="1028"/>
        <v>0</v>
      </c>
      <c r="AT628" s="240">
        <f t="shared" si="1006"/>
        <v>0</v>
      </c>
      <c r="AU628" s="241">
        <f t="shared" si="1007"/>
        <v>0</v>
      </c>
      <c r="AV628" s="211">
        <f t="shared" si="1029"/>
        <v>0</v>
      </c>
      <c r="AW628" s="461" t="str">
        <f t="shared" si="968"/>
        <v/>
      </c>
      <c r="AY628" s="238"/>
      <c r="AZ628" s="239"/>
      <c r="BA628" s="211">
        <f t="shared" si="1019"/>
        <v>0</v>
      </c>
    </row>
    <row r="629" spans="1:53" ht="13" outlineLevel="2" x14ac:dyDescent="0.3">
      <c r="A629" s="209" t="s">
        <v>289</v>
      </c>
      <c r="B629" s="207">
        <v>8</v>
      </c>
      <c r="C629" s="207"/>
      <c r="D629" s="208"/>
      <c r="E629" s="210"/>
      <c r="F629" s="766" t="s">
        <v>443</v>
      </c>
      <c r="G629" s="235"/>
      <c r="H629" s="528"/>
      <c r="I629" s="327"/>
      <c r="J629" s="238"/>
      <c r="K629" s="239"/>
      <c r="L629" s="211">
        <f t="shared" si="1009"/>
        <v>0</v>
      </c>
      <c r="M629" s="238"/>
      <c r="N629" s="239"/>
      <c r="O629" s="422">
        <f t="shared" si="1010"/>
        <v>0</v>
      </c>
      <c r="P629" s="238"/>
      <c r="Q629" s="239"/>
      <c r="R629" s="422">
        <f t="shared" si="1011"/>
        <v>0</v>
      </c>
      <c r="S629" s="238"/>
      <c r="T629" s="239"/>
      <c r="U629" s="422">
        <f t="shared" si="1012"/>
        <v>0</v>
      </c>
      <c r="V629" s="238"/>
      <c r="W629" s="239"/>
      <c r="X629" s="422">
        <f t="shared" si="1013"/>
        <v>0</v>
      </c>
      <c r="Y629" s="211">
        <f t="shared" si="1014"/>
        <v>0</v>
      </c>
      <c r="Z629" s="461" t="str">
        <f t="shared" si="963"/>
        <v/>
      </c>
      <c r="AA629" s="238"/>
      <c r="AB629" s="239"/>
      <c r="AC629" s="211">
        <f t="shared" si="1025"/>
        <v>0</v>
      </c>
      <c r="AD629" s="461" t="str">
        <f t="shared" si="964"/>
        <v/>
      </c>
      <c r="AE629" s="238"/>
      <c r="AF629" s="239"/>
      <c r="AG629" s="211">
        <f t="shared" si="1005"/>
        <v>0</v>
      </c>
      <c r="AH629" s="461" t="str">
        <f t="shared" si="965"/>
        <v/>
      </c>
      <c r="AI629" s="238"/>
      <c r="AJ629" s="239"/>
      <c r="AK629" s="211">
        <f t="shared" si="1026"/>
        <v>0</v>
      </c>
      <c r="AL629" s="461" t="str">
        <f t="shared" si="966"/>
        <v/>
      </c>
      <c r="AM629" s="238"/>
      <c r="AN629" s="239"/>
      <c r="AO629" s="211">
        <f t="shared" si="1027"/>
        <v>0</v>
      </c>
      <c r="AP629" s="461" t="str">
        <f t="shared" si="967"/>
        <v/>
      </c>
      <c r="AQ629" s="238"/>
      <c r="AR629" s="239"/>
      <c r="AS629" s="211">
        <f t="shared" si="1028"/>
        <v>0</v>
      </c>
      <c r="AT629" s="240">
        <f t="shared" si="1006"/>
        <v>0</v>
      </c>
      <c r="AU629" s="241">
        <f t="shared" si="1007"/>
        <v>0</v>
      </c>
      <c r="AV629" s="211">
        <f t="shared" si="1029"/>
        <v>0</v>
      </c>
      <c r="AW629" s="461" t="str">
        <f t="shared" si="968"/>
        <v/>
      </c>
      <c r="AY629" s="238"/>
      <c r="AZ629" s="239"/>
      <c r="BA629" s="211">
        <f t="shared" si="1019"/>
        <v>0</v>
      </c>
    </row>
    <row r="630" spans="1:53" ht="13" outlineLevel="2" x14ac:dyDescent="0.3">
      <c r="A630" s="209" t="s">
        <v>289</v>
      </c>
      <c r="B630" s="207">
        <v>8</v>
      </c>
      <c r="C630" s="207"/>
      <c r="D630" s="208"/>
      <c r="E630" s="210"/>
      <c r="F630" s="766" t="s">
        <v>444</v>
      </c>
      <c r="G630" s="235"/>
      <c r="H630" s="528"/>
      <c r="I630" s="237"/>
      <c r="J630" s="238"/>
      <c r="K630" s="239"/>
      <c r="L630" s="211">
        <f t="shared" si="1009"/>
        <v>0</v>
      </c>
      <c r="M630" s="238"/>
      <c r="N630" s="239"/>
      <c r="O630" s="422">
        <f t="shared" si="1010"/>
        <v>0</v>
      </c>
      <c r="P630" s="238"/>
      <c r="Q630" s="239"/>
      <c r="R630" s="422">
        <f t="shared" si="1011"/>
        <v>0</v>
      </c>
      <c r="S630" s="238"/>
      <c r="T630" s="239"/>
      <c r="U630" s="422">
        <f t="shared" si="1012"/>
        <v>0</v>
      </c>
      <c r="V630" s="238"/>
      <c r="W630" s="239"/>
      <c r="X630" s="422">
        <f t="shared" si="1013"/>
        <v>0</v>
      </c>
      <c r="Y630" s="211">
        <f t="shared" si="1014"/>
        <v>0</v>
      </c>
      <c r="Z630" s="461" t="str">
        <f t="shared" si="963"/>
        <v/>
      </c>
      <c r="AA630" s="238"/>
      <c r="AB630" s="239"/>
      <c r="AC630" s="211">
        <f t="shared" si="1025"/>
        <v>0</v>
      </c>
      <c r="AD630" s="461" t="str">
        <f t="shared" si="964"/>
        <v/>
      </c>
      <c r="AE630" s="238"/>
      <c r="AF630" s="239"/>
      <c r="AG630" s="211">
        <f t="shared" si="1005"/>
        <v>0</v>
      </c>
      <c r="AH630" s="461" t="str">
        <f t="shared" si="965"/>
        <v/>
      </c>
      <c r="AI630" s="238"/>
      <c r="AJ630" s="239"/>
      <c r="AK630" s="211">
        <f t="shared" si="1026"/>
        <v>0</v>
      </c>
      <c r="AL630" s="461" t="str">
        <f t="shared" si="966"/>
        <v/>
      </c>
      <c r="AM630" s="238"/>
      <c r="AN630" s="239"/>
      <c r="AO630" s="211">
        <f t="shared" si="1027"/>
        <v>0</v>
      </c>
      <c r="AP630" s="461" t="str">
        <f t="shared" si="967"/>
        <v/>
      </c>
      <c r="AQ630" s="238"/>
      <c r="AR630" s="239"/>
      <c r="AS630" s="211">
        <f t="shared" si="1028"/>
        <v>0</v>
      </c>
      <c r="AT630" s="240">
        <f t="shared" si="1006"/>
        <v>0</v>
      </c>
      <c r="AU630" s="241">
        <f t="shared" si="1007"/>
        <v>0</v>
      </c>
      <c r="AV630" s="211">
        <f t="shared" si="1029"/>
        <v>0</v>
      </c>
      <c r="AW630" s="461" t="str">
        <f t="shared" si="968"/>
        <v/>
      </c>
      <c r="AY630" s="238"/>
      <c r="AZ630" s="239"/>
      <c r="BA630" s="211">
        <f t="shared" si="1019"/>
        <v>0</v>
      </c>
    </row>
    <row r="631" spans="1:53" ht="13" outlineLevel="2" x14ac:dyDescent="0.3">
      <c r="A631" s="209" t="s">
        <v>289</v>
      </c>
      <c r="B631" s="207">
        <v>8</v>
      </c>
      <c r="C631" s="207"/>
      <c r="D631" s="208"/>
      <c r="E631" s="210"/>
      <c r="F631" s="235" t="s">
        <v>445</v>
      </c>
      <c r="G631" s="235"/>
      <c r="H631" s="528"/>
      <c r="I631" s="237"/>
      <c r="J631" s="238"/>
      <c r="K631" s="239"/>
      <c r="L631" s="211">
        <f t="shared" si="1009"/>
        <v>0</v>
      </c>
      <c r="M631" s="238"/>
      <c r="N631" s="239"/>
      <c r="O631" s="422">
        <f t="shared" si="1010"/>
        <v>0</v>
      </c>
      <c r="P631" s="238"/>
      <c r="Q631" s="239"/>
      <c r="R631" s="422">
        <f t="shared" si="1011"/>
        <v>0</v>
      </c>
      <c r="S631" s="238"/>
      <c r="T631" s="239"/>
      <c r="U631" s="422">
        <f t="shared" si="1012"/>
        <v>0</v>
      </c>
      <c r="V631" s="238"/>
      <c r="W631" s="239"/>
      <c r="X631" s="422">
        <f t="shared" si="1013"/>
        <v>0</v>
      </c>
      <c r="Y631" s="211">
        <f t="shared" si="1014"/>
        <v>0</v>
      </c>
      <c r="Z631" s="461" t="str">
        <f t="shared" si="963"/>
        <v/>
      </c>
      <c r="AA631" s="238"/>
      <c r="AB631" s="239"/>
      <c r="AC631" s="211">
        <f t="shared" si="1025"/>
        <v>0</v>
      </c>
      <c r="AD631" s="461" t="str">
        <f t="shared" si="964"/>
        <v/>
      </c>
      <c r="AE631" s="238"/>
      <c r="AF631" s="239"/>
      <c r="AG631" s="211">
        <f t="shared" si="1005"/>
        <v>0</v>
      </c>
      <c r="AH631" s="461" t="str">
        <f t="shared" si="965"/>
        <v/>
      </c>
      <c r="AI631" s="238"/>
      <c r="AJ631" s="239"/>
      <c r="AK631" s="211">
        <f t="shared" si="1026"/>
        <v>0</v>
      </c>
      <c r="AL631" s="461" t="str">
        <f t="shared" si="966"/>
        <v/>
      </c>
      <c r="AM631" s="238"/>
      <c r="AN631" s="239"/>
      <c r="AO631" s="211">
        <f t="shared" si="1027"/>
        <v>0</v>
      </c>
      <c r="AP631" s="461" t="str">
        <f t="shared" si="967"/>
        <v/>
      </c>
      <c r="AQ631" s="238"/>
      <c r="AR631" s="239"/>
      <c r="AS631" s="211">
        <f t="shared" si="1028"/>
        <v>0</v>
      </c>
      <c r="AT631" s="240">
        <f t="shared" si="1006"/>
        <v>0</v>
      </c>
      <c r="AU631" s="241">
        <f t="shared" si="1007"/>
        <v>0</v>
      </c>
      <c r="AV631" s="211">
        <f t="shared" si="1029"/>
        <v>0</v>
      </c>
      <c r="AW631" s="461" t="str">
        <f t="shared" si="968"/>
        <v/>
      </c>
      <c r="AY631" s="238"/>
      <c r="AZ631" s="239"/>
      <c r="BA631" s="211">
        <f t="shared" si="1019"/>
        <v>0</v>
      </c>
    </row>
    <row r="632" spans="1:53" ht="13" outlineLevel="2" x14ac:dyDescent="0.3">
      <c r="A632" s="209" t="s">
        <v>289</v>
      </c>
      <c r="B632" s="207">
        <v>8</v>
      </c>
      <c r="C632" s="207"/>
      <c r="D632" s="208"/>
      <c r="E632" s="210"/>
      <c r="F632" s="235" t="s">
        <v>445</v>
      </c>
      <c r="G632" s="235"/>
      <c r="H632" s="528"/>
      <c r="I632" s="237"/>
      <c r="J632" s="238"/>
      <c r="K632" s="239"/>
      <c r="L632" s="211">
        <f t="shared" si="1009"/>
        <v>0</v>
      </c>
      <c r="M632" s="238"/>
      <c r="N632" s="239"/>
      <c r="O632" s="422">
        <f t="shared" si="1010"/>
        <v>0</v>
      </c>
      <c r="P632" s="238"/>
      <c r="Q632" s="239"/>
      <c r="R632" s="422">
        <f t="shared" si="1011"/>
        <v>0</v>
      </c>
      <c r="S632" s="238"/>
      <c r="T632" s="239"/>
      <c r="U632" s="422">
        <f t="shared" si="1012"/>
        <v>0</v>
      </c>
      <c r="V632" s="238"/>
      <c r="W632" s="239"/>
      <c r="X632" s="422">
        <f t="shared" si="1013"/>
        <v>0</v>
      </c>
      <c r="Y632" s="211">
        <f t="shared" si="1014"/>
        <v>0</v>
      </c>
      <c r="Z632" s="461" t="str">
        <f t="shared" si="963"/>
        <v/>
      </c>
      <c r="AA632" s="238"/>
      <c r="AB632" s="239"/>
      <c r="AC632" s="211">
        <f t="shared" si="1025"/>
        <v>0</v>
      </c>
      <c r="AD632" s="461" t="str">
        <f t="shared" si="964"/>
        <v/>
      </c>
      <c r="AE632" s="238"/>
      <c r="AF632" s="239"/>
      <c r="AG632" s="211">
        <f t="shared" si="1005"/>
        <v>0</v>
      </c>
      <c r="AH632" s="461" t="str">
        <f t="shared" si="965"/>
        <v/>
      </c>
      <c r="AI632" s="238"/>
      <c r="AJ632" s="239"/>
      <c r="AK632" s="211">
        <f t="shared" si="1026"/>
        <v>0</v>
      </c>
      <c r="AL632" s="461" t="str">
        <f t="shared" si="966"/>
        <v/>
      </c>
      <c r="AM632" s="238"/>
      <c r="AN632" s="239"/>
      <c r="AO632" s="211">
        <f t="shared" si="1027"/>
        <v>0</v>
      </c>
      <c r="AP632" s="461" t="str">
        <f t="shared" si="967"/>
        <v/>
      </c>
      <c r="AQ632" s="238"/>
      <c r="AR632" s="239"/>
      <c r="AS632" s="211">
        <f t="shared" si="1028"/>
        <v>0</v>
      </c>
      <c r="AT632" s="240">
        <f t="shared" si="1006"/>
        <v>0</v>
      </c>
      <c r="AU632" s="241">
        <f t="shared" si="1007"/>
        <v>0</v>
      </c>
      <c r="AV632" s="211">
        <f t="shared" si="1029"/>
        <v>0</v>
      </c>
      <c r="AW632" s="461" t="str">
        <f t="shared" si="968"/>
        <v/>
      </c>
      <c r="AY632" s="238"/>
      <c r="AZ632" s="239"/>
      <c r="BA632" s="211">
        <f t="shared" si="1019"/>
        <v>0</v>
      </c>
    </row>
    <row r="633" spans="1:53" ht="13" outlineLevel="2" x14ac:dyDescent="0.3">
      <c r="A633" s="209" t="s">
        <v>289</v>
      </c>
      <c r="B633" s="207">
        <v>8</v>
      </c>
      <c r="C633" s="207"/>
      <c r="D633" s="208"/>
      <c r="E633" s="210"/>
      <c r="F633" s="235" t="s">
        <v>445</v>
      </c>
      <c r="G633" s="235"/>
      <c r="H633" s="528"/>
      <c r="I633" s="237"/>
      <c r="J633" s="238"/>
      <c r="K633" s="239"/>
      <c r="L633" s="211">
        <f t="shared" si="1009"/>
        <v>0</v>
      </c>
      <c r="M633" s="238"/>
      <c r="N633" s="239"/>
      <c r="O633" s="422">
        <f t="shared" si="1010"/>
        <v>0</v>
      </c>
      <c r="P633" s="238"/>
      <c r="Q633" s="239"/>
      <c r="R633" s="422">
        <f t="shared" si="1011"/>
        <v>0</v>
      </c>
      <c r="S633" s="238"/>
      <c r="T633" s="239"/>
      <c r="U633" s="422">
        <f t="shared" si="1012"/>
        <v>0</v>
      </c>
      <c r="V633" s="238"/>
      <c r="W633" s="239"/>
      <c r="X633" s="422">
        <f t="shared" si="1013"/>
        <v>0</v>
      </c>
      <c r="Y633" s="211">
        <f t="shared" si="1014"/>
        <v>0</v>
      </c>
      <c r="Z633" s="461" t="str">
        <f t="shared" si="963"/>
        <v/>
      </c>
      <c r="AA633" s="238"/>
      <c r="AB633" s="239"/>
      <c r="AC633" s="211">
        <f t="shared" si="1025"/>
        <v>0</v>
      </c>
      <c r="AD633" s="461" t="str">
        <f t="shared" si="964"/>
        <v/>
      </c>
      <c r="AE633" s="238"/>
      <c r="AF633" s="239"/>
      <c r="AG633" s="211">
        <f t="shared" si="1005"/>
        <v>0</v>
      </c>
      <c r="AH633" s="461" t="str">
        <f t="shared" si="965"/>
        <v/>
      </c>
      <c r="AI633" s="238"/>
      <c r="AJ633" s="239"/>
      <c r="AK633" s="211">
        <f t="shared" si="1026"/>
        <v>0</v>
      </c>
      <c r="AL633" s="461" t="str">
        <f t="shared" si="966"/>
        <v/>
      </c>
      <c r="AM633" s="238"/>
      <c r="AN633" s="239"/>
      <c r="AO633" s="211">
        <f t="shared" si="1027"/>
        <v>0</v>
      </c>
      <c r="AP633" s="461" t="str">
        <f t="shared" si="967"/>
        <v/>
      </c>
      <c r="AQ633" s="238"/>
      <c r="AR633" s="239"/>
      <c r="AS633" s="211">
        <f t="shared" si="1028"/>
        <v>0</v>
      </c>
      <c r="AT633" s="240">
        <f t="shared" si="1006"/>
        <v>0</v>
      </c>
      <c r="AU633" s="241">
        <f t="shared" si="1007"/>
        <v>0</v>
      </c>
      <c r="AV633" s="211">
        <f t="shared" si="1029"/>
        <v>0</v>
      </c>
      <c r="AW633" s="461" t="str">
        <f t="shared" si="968"/>
        <v/>
      </c>
      <c r="AY633" s="238"/>
      <c r="AZ633" s="239"/>
      <c r="BA633" s="211">
        <f t="shared" si="1019"/>
        <v>0</v>
      </c>
    </row>
    <row r="634" spans="1:53" ht="13" outlineLevel="2" x14ac:dyDescent="0.3">
      <c r="A634" s="209" t="s">
        <v>289</v>
      </c>
      <c r="B634" s="207">
        <v>8</v>
      </c>
      <c r="C634" s="207"/>
      <c r="D634" s="208"/>
      <c r="E634" s="210"/>
      <c r="F634" s="235" t="s">
        <v>445</v>
      </c>
      <c r="G634" s="235"/>
      <c r="H634" s="528"/>
      <c r="I634" s="237"/>
      <c r="J634" s="238"/>
      <c r="K634" s="239"/>
      <c r="L634" s="211">
        <f t="shared" si="1009"/>
        <v>0</v>
      </c>
      <c r="M634" s="238"/>
      <c r="N634" s="239"/>
      <c r="O634" s="422">
        <f t="shared" si="1010"/>
        <v>0</v>
      </c>
      <c r="P634" s="238"/>
      <c r="Q634" s="239"/>
      <c r="R634" s="422">
        <f t="shared" si="1011"/>
        <v>0</v>
      </c>
      <c r="S634" s="238"/>
      <c r="T634" s="239"/>
      <c r="U634" s="422">
        <f t="shared" si="1012"/>
        <v>0</v>
      </c>
      <c r="V634" s="238"/>
      <c r="W634" s="239"/>
      <c r="X634" s="422">
        <f t="shared" si="1013"/>
        <v>0</v>
      </c>
      <c r="Y634" s="211">
        <f t="shared" si="1014"/>
        <v>0</v>
      </c>
      <c r="Z634" s="461" t="str">
        <f t="shared" si="963"/>
        <v/>
      </c>
      <c r="AA634" s="238"/>
      <c r="AB634" s="239"/>
      <c r="AC634" s="211">
        <f t="shared" si="1025"/>
        <v>0</v>
      </c>
      <c r="AD634" s="461" t="str">
        <f t="shared" si="964"/>
        <v/>
      </c>
      <c r="AE634" s="238"/>
      <c r="AF634" s="239"/>
      <c r="AG634" s="211">
        <f t="shared" si="1005"/>
        <v>0</v>
      </c>
      <c r="AH634" s="461" t="str">
        <f t="shared" si="965"/>
        <v/>
      </c>
      <c r="AI634" s="238"/>
      <c r="AJ634" s="239"/>
      <c r="AK634" s="211">
        <f t="shared" si="1026"/>
        <v>0</v>
      </c>
      <c r="AL634" s="461" t="str">
        <f t="shared" si="966"/>
        <v/>
      </c>
      <c r="AM634" s="238"/>
      <c r="AN634" s="239"/>
      <c r="AO634" s="211">
        <f t="shared" si="1027"/>
        <v>0</v>
      </c>
      <c r="AP634" s="461" t="str">
        <f t="shared" si="967"/>
        <v/>
      </c>
      <c r="AQ634" s="238"/>
      <c r="AR634" s="239"/>
      <c r="AS634" s="211">
        <f t="shared" si="1028"/>
        <v>0</v>
      </c>
      <c r="AT634" s="240">
        <f t="shared" si="1006"/>
        <v>0</v>
      </c>
      <c r="AU634" s="241">
        <f t="shared" si="1007"/>
        <v>0</v>
      </c>
      <c r="AV634" s="211">
        <f t="shared" si="1029"/>
        <v>0</v>
      </c>
      <c r="AW634" s="461" t="str">
        <f t="shared" si="968"/>
        <v/>
      </c>
      <c r="AY634" s="238"/>
      <c r="AZ634" s="239"/>
      <c r="BA634" s="211">
        <f t="shared" si="1019"/>
        <v>0</v>
      </c>
    </row>
    <row r="635" spans="1:53" ht="13" outlineLevel="2" x14ac:dyDescent="0.3">
      <c r="A635" s="209" t="s">
        <v>289</v>
      </c>
      <c r="B635" s="207">
        <v>8</v>
      </c>
      <c r="C635" s="207"/>
      <c r="D635" s="208"/>
      <c r="E635" s="210"/>
      <c r="F635" s="235" t="s">
        <v>445</v>
      </c>
      <c r="G635" s="235"/>
      <c r="H635" s="528"/>
      <c r="I635" s="237"/>
      <c r="J635" s="238"/>
      <c r="K635" s="239"/>
      <c r="L635" s="211">
        <f t="shared" si="1009"/>
        <v>0</v>
      </c>
      <c r="M635" s="238"/>
      <c r="N635" s="239"/>
      <c r="O635" s="422">
        <f t="shared" si="1010"/>
        <v>0</v>
      </c>
      <c r="P635" s="238"/>
      <c r="Q635" s="239"/>
      <c r="R635" s="422">
        <f t="shared" si="1011"/>
        <v>0</v>
      </c>
      <c r="S635" s="238"/>
      <c r="T635" s="239"/>
      <c r="U635" s="422">
        <f t="shared" si="1012"/>
        <v>0</v>
      </c>
      <c r="V635" s="238"/>
      <c r="W635" s="239"/>
      <c r="X635" s="422">
        <f t="shared" si="1013"/>
        <v>0</v>
      </c>
      <c r="Y635" s="211">
        <f t="shared" si="1014"/>
        <v>0</v>
      </c>
      <c r="Z635" s="461" t="str">
        <f t="shared" si="963"/>
        <v/>
      </c>
      <c r="AA635" s="238"/>
      <c r="AB635" s="239"/>
      <c r="AC635" s="211">
        <f t="shared" si="1025"/>
        <v>0</v>
      </c>
      <c r="AD635" s="461" t="str">
        <f t="shared" si="964"/>
        <v/>
      </c>
      <c r="AE635" s="238"/>
      <c r="AF635" s="239"/>
      <c r="AG635" s="211">
        <f t="shared" si="1005"/>
        <v>0</v>
      </c>
      <c r="AH635" s="461" t="str">
        <f t="shared" si="965"/>
        <v/>
      </c>
      <c r="AI635" s="238"/>
      <c r="AJ635" s="239"/>
      <c r="AK635" s="211">
        <f t="shared" si="1026"/>
        <v>0</v>
      </c>
      <c r="AL635" s="461" t="str">
        <f t="shared" si="966"/>
        <v/>
      </c>
      <c r="AM635" s="238"/>
      <c r="AN635" s="239"/>
      <c r="AO635" s="211">
        <f t="shared" si="1027"/>
        <v>0</v>
      </c>
      <c r="AP635" s="461" t="str">
        <f t="shared" si="967"/>
        <v/>
      </c>
      <c r="AQ635" s="238"/>
      <c r="AR635" s="239"/>
      <c r="AS635" s="211">
        <f t="shared" si="1028"/>
        <v>0</v>
      </c>
      <c r="AT635" s="240">
        <f t="shared" si="1006"/>
        <v>0</v>
      </c>
      <c r="AU635" s="241">
        <f t="shared" si="1007"/>
        <v>0</v>
      </c>
      <c r="AV635" s="211">
        <f t="shared" si="1029"/>
        <v>0</v>
      </c>
      <c r="AW635" s="461" t="str">
        <f t="shared" si="968"/>
        <v/>
      </c>
      <c r="AY635" s="238"/>
      <c r="AZ635" s="239"/>
      <c r="BA635" s="211">
        <f t="shared" si="1019"/>
        <v>0</v>
      </c>
    </row>
    <row r="636" spans="1:53" ht="13" outlineLevel="2" x14ac:dyDescent="0.3">
      <c r="A636" s="209" t="s">
        <v>289</v>
      </c>
      <c r="B636" s="207">
        <v>8</v>
      </c>
      <c r="C636" s="207"/>
      <c r="D636" s="208"/>
      <c r="E636" s="210"/>
      <c r="F636" s="235" t="s">
        <v>445</v>
      </c>
      <c r="G636" s="235"/>
      <c r="H636" s="528"/>
      <c r="I636" s="237"/>
      <c r="J636" s="238"/>
      <c r="K636" s="239"/>
      <c r="L636" s="211">
        <f t="shared" si="1009"/>
        <v>0</v>
      </c>
      <c r="M636" s="238"/>
      <c r="N636" s="239"/>
      <c r="O636" s="422">
        <f t="shared" si="1010"/>
        <v>0</v>
      </c>
      <c r="P636" s="238"/>
      <c r="Q636" s="239"/>
      <c r="R636" s="422">
        <f t="shared" si="1011"/>
        <v>0</v>
      </c>
      <c r="S636" s="238"/>
      <c r="T636" s="239"/>
      <c r="U636" s="422">
        <f t="shared" si="1012"/>
        <v>0</v>
      </c>
      <c r="V636" s="238"/>
      <c r="W636" s="239"/>
      <c r="X636" s="422">
        <f t="shared" si="1013"/>
        <v>0</v>
      </c>
      <c r="Y636" s="211">
        <f t="shared" si="1014"/>
        <v>0</v>
      </c>
      <c r="Z636" s="461" t="str">
        <f t="shared" si="963"/>
        <v/>
      </c>
      <c r="AA636" s="238"/>
      <c r="AB636" s="239"/>
      <c r="AC636" s="211">
        <f t="shared" si="1025"/>
        <v>0</v>
      </c>
      <c r="AD636" s="461" t="str">
        <f t="shared" si="964"/>
        <v/>
      </c>
      <c r="AE636" s="238"/>
      <c r="AF636" s="239"/>
      <c r="AG636" s="211">
        <f t="shared" si="1005"/>
        <v>0</v>
      </c>
      <c r="AH636" s="461" t="str">
        <f t="shared" si="965"/>
        <v/>
      </c>
      <c r="AI636" s="238"/>
      <c r="AJ636" s="239"/>
      <c r="AK636" s="211">
        <f t="shared" si="1026"/>
        <v>0</v>
      </c>
      <c r="AL636" s="461" t="str">
        <f t="shared" si="966"/>
        <v/>
      </c>
      <c r="AM636" s="238"/>
      <c r="AN636" s="239"/>
      <c r="AO636" s="211">
        <f t="shared" si="1027"/>
        <v>0</v>
      </c>
      <c r="AP636" s="461" t="str">
        <f t="shared" si="967"/>
        <v/>
      </c>
      <c r="AQ636" s="238"/>
      <c r="AR636" s="239"/>
      <c r="AS636" s="211">
        <f t="shared" si="1028"/>
        <v>0</v>
      </c>
      <c r="AT636" s="240">
        <f t="shared" si="1006"/>
        <v>0</v>
      </c>
      <c r="AU636" s="241">
        <f t="shared" si="1007"/>
        <v>0</v>
      </c>
      <c r="AV636" s="211">
        <f t="shared" si="1029"/>
        <v>0</v>
      </c>
      <c r="AW636" s="461" t="str">
        <f t="shared" si="968"/>
        <v/>
      </c>
      <c r="AY636" s="238"/>
      <c r="AZ636" s="239"/>
      <c r="BA636" s="211">
        <f t="shared" si="1019"/>
        <v>0</v>
      </c>
    </row>
    <row r="637" spans="1:53" ht="13" outlineLevel="2" x14ac:dyDescent="0.3">
      <c r="A637" s="209" t="s">
        <v>289</v>
      </c>
      <c r="B637" s="207">
        <v>8</v>
      </c>
      <c r="C637" s="207"/>
      <c r="D637" s="208"/>
      <c r="E637" s="210"/>
      <c r="F637" s="235" t="s">
        <v>445</v>
      </c>
      <c r="G637" s="235"/>
      <c r="H637" s="528"/>
      <c r="I637" s="237"/>
      <c r="J637" s="238"/>
      <c r="K637" s="239"/>
      <c r="L637" s="211">
        <f t="shared" si="1009"/>
        <v>0</v>
      </c>
      <c r="M637" s="238"/>
      <c r="N637" s="239"/>
      <c r="O637" s="422">
        <f t="shared" si="1010"/>
        <v>0</v>
      </c>
      <c r="P637" s="238"/>
      <c r="Q637" s="239"/>
      <c r="R637" s="422">
        <f t="shared" si="1011"/>
        <v>0</v>
      </c>
      <c r="S637" s="238"/>
      <c r="T637" s="239"/>
      <c r="U637" s="422">
        <f t="shared" si="1012"/>
        <v>0</v>
      </c>
      <c r="V637" s="238"/>
      <c r="W637" s="239"/>
      <c r="X637" s="422">
        <f t="shared" si="1013"/>
        <v>0</v>
      </c>
      <c r="Y637" s="211">
        <f t="shared" si="1014"/>
        <v>0</v>
      </c>
      <c r="Z637" s="461" t="str">
        <f t="shared" si="963"/>
        <v/>
      </c>
      <c r="AA637" s="238"/>
      <c r="AB637" s="239"/>
      <c r="AC637" s="211">
        <f t="shared" si="1025"/>
        <v>0</v>
      </c>
      <c r="AD637" s="461" t="str">
        <f t="shared" si="964"/>
        <v/>
      </c>
      <c r="AE637" s="238"/>
      <c r="AF637" s="239"/>
      <c r="AG637" s="211">
        <f t="shared" si="1005"/>
        <v>0</v>
      </c>
      <c r="AH637" s="461" t="str">
        <f t="shared" si="965"/>
        <v/>
      </c>
      <c r="AI637" s="238"/>
      <c r="AJ637" s="239"/>
      <c r="AK637" s="211">
        <f t="shared" si="1026"/>
        <v>0</v>
      </c>
      <c r="AL637" s="461" t="str">
        <f t="shared" si="966"/>
        <v/>
      </c>
      <c r="AM637" s="238"/>
      <c r="AN637" s="239"/>
      <c r="AO637" s="211">
        <f t="shared" si="1027"/>
        <v>0</v>
      </c>
      <c r="AP637" s="461" t="str">
        <f t="shared" si="967"/>
        <v/>
      </c>
      <c r="AQ637" s="238"/>
      <c r="AR637" s="239"/>
      <c r="AS637" s="211">
        <f t="shared" si="1028"/>
        <v>0</v>
      </c>
      <c r="AT637" s="240">
        <f t="shared" si="1006"/>
        <v>0</v>
      </c>
      <c r="AU637" s="241">
        <f t="shared" si="1007"/>
        <v>0</v>
      </c>
      <c r="AV637" s="211">
        <f t="shared" si="1029"/>
        <v>0</v>
      </c>
      <c r="AW637" s="461" t="str">
        <f t="shared" si="968"/>
        <v/>
      </c>
      <c r="AY637" s="238"/>
      <c r="AZ637" s="239"/>
      <c r="BA637" s="211">
        <f t="shared" si="1019"/>
        <v>0</v>
      </c>
    </row>
    <row r="638" spans="1:53" ht="13" outlineLevel="2" x14ac:dyDescent="0.3">
      <c r="A638" s="209" t="s">
        <v>289</v>
      </c>
      <c r="B638" s="207">
        <v>8</v>
      </c>
      <c r="C638" s="207"/>
      <c r="D638" s="208"/>
      <c r="E638" s="210"/>
      <c r="F638" s="235" t="s">
        <v>445</v>
      </c>
      <c r="G638" s="235"/>
      <c r="H638" s="528"/>
      <c r="I638" s="237"/>
      <c r="J638" s="238"/>
      <c r="K638" s="239"/>
      <c r="L638" s="211">
        <f t="shared" si="1009"/>
        <v>0</v>
      </c>
      <c r="M638" s="238"/>
      <c r="N638" s="239"/>
      <c r="O638" s="422">
        <f t="shared" si="1010"/>
        <v>0</v>
      </c>
      <c r="P638" s="238"/>
      <c r="Q638" s="239"/>
      <c r="R638" s="422">
        <f t="shared" si="1011"/>
        <v>0</v>
      </c>
      <c r="S638" s="238"/>
      <c r="T638" s="239"/>
      <c r="U638" s="422">
        <f t="shared" si="1012"/>
        <v>0</v>
      </c>
      <c r="V638" s="238"/>
      <c r="W638" s="239"/>
      <c r="X638" s="422">
        <f t="shared" si="1013"/>
        <v>0</v>
      </c>
      <c r="Y638" s="211">
        <f t="shared" si="1014"/>
        <v>0</v>
      </c>
      <c r="Z638" s="461" t="str">
        <f t="shared" si="963"/>
        <v/>
      </c>
      <c r="AA638" s="238"/>
      <c r="AB638" s="239"/>
      <c r="AC638" s="211">
        <f t="shared" si="1025"/>
        <v>0</v>
      </c>
      <c r="AD638" s="461" t="str">
        <f t="shared" si="964"/>
        <v/>
      </c>
      <c r="AE638" s="238"/>
      <c r="AF638" s="239"/>
      <c r="AG638" s="211">
        <f t="shared" si="1005"/>
        <v>0</v>
      </c>
      <c r="AH638" s="461" t="str">
        <f t="shared" si="965"/>
        <v/>
      </c>
      <c r="AI638" s="238"/>
      <c r="AJ638" s="239"/>
      <c r="AK638" s="211">
        <f t="shared" si="1026"/>
        <v>0</v>
      </c>
      <c r="AL638" s="461" t="str">
        <f t="shared" si="966"/>
        <v/>
      </c>
      <c r="AM638" s="238"/>
      <c r="AN638" s="239"/>
      <c r="AO638" s="211">
        <f t="shared" si="1027"/>
        <v>0</v>
      </c>
      <c r="AP638" s="461" t="str">
        <f t="shared" si="967"/>
        <v/>
      </c>
      <c r="AQ638" s="238"/>
      <c r="AR638" s="239"/>
      <c r="AS638" s="211">
        <f t="shared" si="1028"/>
        <v>0</v>
      </c>
      <c r="AT638" s="240">
        <f t="shared" si="1006"/>
        <v>0</v>
      </c>
      <c r="AU638" s="241">
        <f t="shared" si="1007"/>
        <v>0</v>
      </c>
      <c r="AV638" s="211">
        <f t="shared" si="1029"/>
        <v>0</v>
      </c>
      <c r="AW638" s="461" t="str">
        <f t="shared" si="968"/>
        <v/>
      </c>
      <c r="AY638" s="238"/>
      <c r="AZ638" s="239"/>
      <c r="BA638" s="211">
        <f t="shared" si="1019"/>
        <v>0</v>
      </c>
    </row>
    <row r="639" spans="1:53" ht="13" outlineLevel="1" x14ac:dyDescent="0.3">
      <c r="A639" s="212"/>
      <c r="B639" s="213">
        <v>8</v>
      </c>
      <c r="C639" s="213"/>
      <c r="D639" s="214"/>
      <c r="E639" s="215" t="s">
        <v>446</v>
      </c>
      <c r="F639" s="216" t="str">
        <f>F622</f>
        <v>8.1. Monitoring visits</v>
      </c>
      <c r="G639" s="222"/>
      <c r="H639" s="222"/>
      <c r="I639" s="217"/>
      <c r="J639" s="218">
        <f t="shared" ref="J639:Y639" si="1030">SUM(J623:J638)</f>
        <v>0</v>
      </c>
      <c r="K639" s="218">
        <f t="shared" si="1030"/>
        <v>0</v>
      </c>
      <c r="L639" s="218">
        <f t="shared" si="1030"/>
        <v>0</v>
      </c>
      <c r="M639" s="218">
        <f t="shared" si="1030"/>
        <v>0</v>
      </c>
      <c r="N639" s="218">
        <f t="shared" si="1030"/>
        <v>0</v>
      </c>
      <c r="O639" s="218">
        <f t="shared" si="1030"/>
        <v>0</v>
      </c>
      <c r="P639" s="218">
        <f t="shared" si="1030"/>
        <v>0</v>
      </c>
      <c r="Q639" s="218">
        <f t="shared" si="1030"/>
        <v>0</v>
      </c>
      <c r="R639" s="218">
        <f t="shared" si="1030"/>
        <v>0</v>
      </c>
      <c r="S639" s="218">
        <f t="shared" si="1030"/>
        <v>0</v>
      </c>
      <c r="T639" s="218">
        <f t="shared" si="1030"/>
        <v>0</v>
      </c>
      <c r="U639" s="218">
        <f t="shared" si="1030"/>
        <v>0</v>
      </c>
      <c r="V639" s="218">
        <f t="shared" si="1030"/>
        <v>0</v>
      </c>
      <c r="W639" s="218">
        <f t="shared" si="1030"/>
        <v>0</v>
      </c>
      <c r="X639" s="218">
        <f t="shared" si="1030"/>
        <v>0</v>
      </c>
      <c r="Y639" s="218">
        <f t="shared" si="1030"/>
        <v>0</v>
      </c>
      <c r="Z639" s="461" t="str">
        <f t="shared" si="963"/>
        <v/>
      </c>
      <c r="AA639" s="220">
        <f t="shared" ref="AA639:AV639" si="1031">SUM(AA623:AA638)</f>
        <v>0</v>
      </c>
      <c r="AB639" s="221">
        <f t="shared" si="1031"/>
        <v>0</v>
      </c>
      <c r="AC639" s="219">
        <f t="shared" si="1031"/>
        <v>0</v>
      </c>
      <c r="AD639" s="461" t="str">
        <f t="shared" si="964"/>
        <v/>
      </c>
      <c r="AE639" s="220">
        <f t="shared" si="1031"/>
        <v>0</v>
      </c>
      <c r="AF639" s="221">
        <f t="shared" si="1031"/>
        <v>0</v>
      </c>
      <c r="AG639" s="219">
        <f t="shared" si="1031"/>
        <v>0</v>
      </c>
      <c r="AH639" s="461" t="str">
        <f t="shared" si="965"/>
        <v/>
      </c>
      <c r="AI639" s="220">
        <f t="shared" si="1031"/>
        <v>0</v>
      </c>
      <c r="AJ639" s="221">
        <f t="shared" si="1031"/>
        <v>0</v>
      </c>
      <c r="AK639" s="219">
        <f t="shared" si="1031"/>
        <v>0</v>
      </c>
      <c r="AL639" s="461" t="str">
        <f t="shared" si="966"/>
        <v/>
      </c>
      <c r="AM639" s="220">
        <f t="shared" si="1031"/>
        <v>0</v>
      </c>
      <c r="AN639" s="221">
        <f t="shared" si="1031"/>
        <v>0</v>
      </c>
      <c r="AO639" s="219">
        <f t="shared" si="1031"/>
        <v>0</v>
      </c>
      <c r="AP639" s="461" t="str">
        <f t="shared" si="967"/>
        <v/>
      </c>
      <c r="AQ639" s="220">
        <f t="shared" si="1031"/>
        <v>0</v>
      </c>
      <c r="AR639" s="221">
        <f t="shared" si="1031"/>
        <v>0</v>
      </c>
      <c r="AS639" s="219">
        <f t="shared" si="1031"/>
        <v>0</v>
      </c>
      <c r="AT639" s="220">
        <f t="shared" si="1031"/>
        <v>0</v>
      </c>
      <c r="AU639" s="221">
        <f t="shared" si="1031"/>
        <v>0</v>
      </c>
      <c r="AV639" s="219">
        <f t="shared" si="1031"/>
        <v>0</v>
      </c>
      <c r="AW639" s="461" t="str">
        <f t="shared" si="968"/>
        <v/>
      </c>
      <c r="AY639" s="220">
        <f t="shared" ref="AY639:BA639" si="1032">SUM(AY623:AY638)</f>
        <v>0</v>
      </c>
      <c r="AZ639" s="221">
        <f t="shared" si="1032"/>
        <v>0</v>
      </c>
      <c r="BA639" s="219">
        <f t="shared" si="1032"/>
        <v>0</v>
      </c>
    </row>
    <row r="640" spans="1:53" ht="26.25" customHeight="1" outlineLevel="1" x14ac:dyDescent="0.25">
      <c r="A640" s="704"/>
      <c r="B640" s="705">
        <v>8</v>
      </c>
      <c r="C640" s="1007"/>
      <c r="D640" s="1008"/>
      <c r="E640" s="1009" t="s">
        <v>436</v>
      </c>
      <c r="F640" s="706" t="s">
        <v>502</v>
      </c>
      <c r="G640" s="707"/>
      <c r="H640" s="707"/>
      <c r="I640" s="708"/>
      <c r="J640" s="709"/>
      <c r="K640" s="710"/>
      <c r="L640" s="711"/>
      <c r="M640" s="711"/>
      <c r="N640" s="711"/>
      <c r="O640" s="711"/>
      <c r="P640" s="711"/>
      <c r="Q640" s="711"/>
      <c r="R640" s="711"/>
      <c r="S640" s="711"/>
      <c r="T640" s="711"/>
      <c r="U640" s="711"/>
      <c r="V640" s="711"/>
      <c r="W640" s="711"/>
      <c r="X640" s="711"/>
      <c r="Y640" s="711"/>
      <c r="Z640" s="461" t="str">
        <f t="shared" si="963"/>
        <v/>
      </c>
      <c r="AA640" s="708"/>
      <c r="AB640" s="708"/>
      <c r="AC640" s="708"/>
      <c r="AD640" s="461" t="str">
        <f t="shared" si="964"/>
        <v/>
      </c>
      <c r="AE640" s="708"/>
      <c r="AF640" s="708"/>
      <c r="AG640" s="708"/>
      <c r="AH640" s="461" t="str">
        <f t="shared" si="965"/>
        <v/>
      </c>
      <c r="AI640" s="708"/>
      <c r="AJ640" s="708"/>
      <c r="AK640" s="708"/>
      <c r="AL640" s="461" t="str">
        <f t="shared" si="966"/>
        <v/>
      </c>
      <c r="AM640" s="708"/>
      <c r="AN640" s="708"/>
      <c r="AO640" s="708"/>
      <c r="AP640" s="461" t="str">
        <f t="shared" si="967"/>
        <v/>
      </c>
      <c r="AQ640" s="708"/>
      <c r="AR640" s="708"/>
      <c r="AS640" s="708"/>
      <c r="AT640" s="708"/>
      <c r="AU640" s="708"/>
      <c r="AV640" s="708"/>
      <c r="AW640" s="461" t="str">
        <f t="shared" si="968"/>
        <v/>
      </c>
      <c r="AY640" s="708"/>
      <c r="AZ640" s="708"/>
      <c r="BA640" s="708"/>
    </row>
    <row r="641" spans="1:53" ht="13" outlineLevel="2" x14ac:dyDescent="0.3">
      <c r="A641" s="209" t="s">
        <v>289</v>
      </c>
      <c r="B641" s="207">
        <v>8</v>
      </c>
      <c r="C641" s="207"/>
      <c r="D641" s="208"/>
      <c r="E641" s="210"/>
      <c r="F641" s="766" t="s">
        <v>438</v>
      </c>
      <c r="G641" s="236"/>
      <c r="H641" s="527"/>
      <c r="I641" s="237"/>
      <c r="J641" s="238"/>
      <c r="K641" s="239"/>
      <c r="L641" s="211">
        <f>J641*K641</f>
        <v>0</v>
      </c>
      <c r="M641" s="238"/>
      <c r="N641" s="239"/>
      <c r="O641" s="422">
        <f>M641*N641</f>
        <v>0</v>
      </c>
      <c r="P641" s="238"/>
      <c r="Q641" s="239"/>
      <c r="R641" s="422">
        <f>P641*Q641</f>
        <v>0</v>
      </c>
      <c r="S641" s="238"/>
      <c r="T641" s="239"/>
      <c r="U641" s="422">
        <f>S641*T641</f>
        <v>0</v>
      </c>
      <c r="V641" s="238"/>
      <c r="W641" s="239"/>
      <c r="X641" s="422">
        <f>V641*W641</f>
        <v>0</v>
      </c>
      <c r="Y641" s="211">
        <f>L641+O641+R641+U641+X641</f>
        <v>0</v>
      </c>
      <c r="Z641" s="461" t="str">
        <f t="shared" si="963"/>
        <v/>
      </c>
      <c r="AA641" s="238"/>
      <c r="AB641" s="239"/>
      <c r="AC641" s="211">
        <f>AA641*AB641</f>
        <v>0</v>
      </c>
      <c r="AD641" s="461" t="str">
        <f t="shared" si="964"/>
        <v/>
      </c>
      <c r="AE641" s="238"/>
      <c r="AF641" s="239"/>
      <c r="AG641" s="211">
        <f t="shared" ref="AG641:AG656" si="1033">AE641*AF641</f>
        <v>0</v>
      </c>
      <c r="AH641" s="461" t="str">
        <f t="shared" si="965"/>
        <v/>
      </c>
      <c r="AI641" s="238"/>
      <c r="AJ641" s="239"/>
      <c r="AK641" s="211">
        <f>AI641*AJ641</f>
        <v>0</v>
      </c>
      <c r="AL641" s="461" t="str">
        <f t="shared" si="966"/>
        <v/>
      </c>
      <c r="AM641" s="238"/>
      <c r="AN641" s="239"/>
      <c r="AO641" s="211">
        <f>AM641*AN641</f>
        <v>0</v>
      </c>
      <c r="AP641" s="461" t="str">
        <f t="shared" si="967"/>
        <v/>
      </c>
      <c r="AQ641" s="238"/>
      <c r="AR641" s="239"/>
      <c r="AS641" s="211">
        <f>AQ641*AR641</f>
        <v>0</v>
      </c>
      <c r="AT641" s="240">
        <f t="shared" ref="AT641:AT656" si="1034">AE641+AM641+AQ641</f>
        <v>0</v>
      </c>
      <c r="AU641" s="241">
        <f t="shared" ref="AU641:AU656" si="1035">AF641+AN641+AR641</f>
        <v>0</v>
      </c>
      <c r="AV641" s="211">
        <f t="shared" ref="AV641:AV642" si="1036">AG641+AO641+AS641</f>
        <v>0</v>
      </c>
      <c r="AW641" s="461" t="str">
        <f t="shared" si="968"/>
        <v/>
      </c>
      <c r="AY641" s="238"/>
      <c r="AZ641" s="239"/>
      <c r="BA641" s="211">
        <f>AY641*AZ641</f>
        <v>0</v>
      </c>
    </row>
    <row r="642" spans="1:53" ht="13" outlineLevel="2" x14ac:dyDescent="0.3">
      <c r="A642" s="209" t="s">
        <v>284</v>
      </c>
      <c r="B642" s="207">
        <v>8</v>
      </c>
      <c r="C642" s="207"/>
      <c r="D642" s="208"/>
      <c r="E642" s="210"/>
      <c r="F642" s="766" t="s">
        <v>439</v>
      </c>
      <c r="G642" s="235"/>
      <c r="H642" s="528"/>
      <c r="I642" s="237"/>
      <c r="J642" s="238"/>
      <c r="K642" s="239"/>
      <c r="L642" s="211">
        <f t="shared" ref="L642:L656" si="1037">J642*K642</f>
        <v>0</v>
      </c>
      <c r="M642" s="238"/>
      <c r="N642" s="239"/>
      <c r="O642" s="422">
        <f t="shared" ref="O642:O656" si="1038">M642*N642</f>
        <v>0</v>
      </c>
      <c r="P642" s="238"/>
      <c r="Q642" s="239"/>
      <c r="R642" s="422">
        <f t="shared" ref="R642:R656" si="1039">P642*Q642</f>
        <v>0</v>
      </c>
      <c r="S642" s="238"/>
      <c r="T642" s="239"/>
      <c r="U642" s="422">
        <f t="shared" ref="U642:U656" si="1040">S642*T642</f>
        <v>0</v>
      </c>
      <c r="V642" s="238"/>
      <c r="W642" s="239"/>
      <c r="X642" s="422">
        <f t="shared" ref="X642:X656" si="1041">V642*W642</f>
        <v>0</v>
      </c>
      <c r="Y642" s="211">
        <f t="shared" ref="Y642:Y656" si="1042">L642+O642+R642+U642+X642</f>
        <v>0</v>
      </c>
      <c r="Z642" s="461" t="str">
        <f t="shared" si="963"/>
        <v/>
      </c>
      <c r="AA642" s="238"/>
      <c r="AB642" s="239"/>
      <c r="AC642" s="211">
        <f t="shared" ref="AC642" si="1043">AA642*AB642</f>
        <v>0</v>
      </c>
      <c r="AD642" s="461" t="str">
        <f t="shared" si="964"/>
        <v/>
      </c>
      <c r="AE642" s="238"/>
      <c r="AF642" s="239"/>
      <c r="AG642" s="211">
        <f t="shared" si="1033"/>
        <v>0</v>
      </c>
      <c r="AH642" s="461" t="str">
        <f t="shared" si="965"/>
        <v/>
      </c>
      <c r="AI642" s="238"/>
      <c r="AJ642" s="239"/>
      <c r="AK642" s="211">
        <f t="shared" ref="AK642" si="1044">AI642*AJ642</f>
        <v>0</v>
      </c>
      <c r="AL642" s="461" t="str">
        <f t="shared" si="966"/>
        <v/>
      </c>
      <c r="AM642" s="238"/>
      <c r="AN642" s="239"/>
      <c r="AO642" s="211">
        <f t="shared" ref="AO642" si="1045">AM642*AN642</f>
        <v>0</v>
      </c>
      <c r="AP642" s="461" t="str">
        <f t="shared" si="967"/>
        <v/>
      </c>
      <c r="AQ642" s="238"/>
      <c r="AR642" s="239"/>
      <c r="AS642" s="211">
        <f t="shared" ref="AS642" si="1046">AQ642*AR642</f>
        <v>0</v>
      </c>
      <c r="AT642" s="240">
        <f t="shared" si="1034"/>
        <v>0</v>
      </c>
      <c r="AU642" s="241">
        <f t="shared" si="1035"/>
        <v>0</v>
      </c>
      <c r="AV642" s="211">
        <f t="shared" si="1036"/>
        <v>0</v>
      </c>
      <c r="AW642" s="461" t="str">
        <f t="shared" si="968"/>
        <v/>
      </c>
      <c r="AY642" s="238"/>
      <c r="AZ642" s="239"/>
      <c r="BA642" s="211">
        <f t="shared" ref="BA642:BA656" si="1047">AY642*AZ642</f>
        <v>0</v>
      </c>
    </row>
    <row r="643" spans="1:53" ht="12.75" customHeight="1" outlineLevel="2" x14ac:dyDescent="0.3">
      <c r="A643" s="209" t="s">
        <v>284</v>
      </c>
      <c r="B643" s="207">
        <v>8</v>
      </c>
      <c r="C643" s="207"/>
      <c r="D643" s="208"/>
      <c r="E643" s="210"/>
      <c r="F643" s="766" t="s">
        <v>440</v>
      </c>
      <c r="G643" s="235"/>
      <c r="H643" s="528"/>
      <c r="I643" s="237"/>
      <c r="J643" s="238"/>
      <c r="K643" s="239"/>
      <c r="L643" s="211">
        <f t="shared" si="1037"/>
        <v>0</v>
      </c>
      <c r="M643" s="238"/>
      <c r="N643" s="239"/>
      <c r="O643" s="422">
        <f t="shared" si="1038"/>
        <v>0</v>
      </c>
      <c r="P643" s="238"/>
      <c r="Q643" s="239"/>
      <c r="R643" s="422">
        <f t="shared" si="1039"/>
        <v>0</v>
      </c>
      <c r="S643" s="238"/>
      <c r="T643" s="239"/>
      <c r="U643" s="422">
        <f t="shared" si="1040"/>
        <v>0</v>
      </c>
      <c r="V643" s="238"/>
      <c r="W643" s="239"/>
      <c r="X643" s="422">
        <f t="shared" si="1041"/>
        <v>0</v>
      </c>
      <c r="Y643" s="211">
        <f t="shared" si="1042"/>
        <v>0</v>
      </c>
      <c r="Z643" s="461" t="str">
        <f t="shared" si="963"/>
        <v/>
      </c>
      <c r="AA643" s="238"/>
      <c r="AB643" s="239"/>
      <c r="AC643" s="211">
        <f t="shared" ref="AC643" si="1048">AA643*AB643</f>
        <v>0</v>
      </c>
      <c r="AD643" s="461" t="str">
        <f t="shared" si="964"/>
        <v/>
      </c>
      <c r="AE643" s="238"/>
      <c r="AF643" s="239"/>
      <c r="AG643" s="211">
        <f t="shared" si="1033"/>
        <v>0</v>
      </c>
      <c r="AH643" s="461" t="str">
        <f t="shared" si="965"/>
        <v/>
      </c>
      <c r="AI643" s="238"/>
      <c r="AJ643" s="239"/>
      <c r="AK643" s="211">
        <f t="shared" ref="AK643" si="1049">AI643*AJ643</f>
        <v>0</v>
      </c>
      <c r="AL643" s="461" t="str">
        <f t="shared" si="966"/>
        <v/>
      </c>
      <c r="AM643" s="238"/>
      <c r="AN643" s="239"/>
      <c r="AO643" s="211">
        <f t="shared" ref="AO643" si="1050">AM643*AN643</f>
        <v>0</v>
      </c>
      <c r="AP643" s="461" t="str">
        <f t="shared" si="967"/>
        <v/>
      </c>
      <c r="AQ643" s="238"/>
      <c r="AR643" s="239"/>
      <c r="AS643" s="211">
        <f t="shared" ref="AS643" si="1051">AQ643*AR643</f>
        <v>0</v>
      </c>
      <c r="AT643" s="240">
        <f t="shared" si="1034"/>
        <v>0</v>
      </c>
      <c r="AU643" s="241">
        <f t="shared" si="1035"/>
        <v>0</v>
      </c>
      <c r="AV643" s="211">
        <f t="shared" ref="AV643" si="1052">AG643+AO643+AS643</f>
        <v>0</v>
      </c>
      <c r="AW643" s="461" t="str">
        <f t="shared" si="968"/>
        <v/>
      </c>
      <c r="AY643" s="238"/>
      <c r="AZ643" s="239"/>
      <c r="BA643" s="211">
        <f t="shared" si="1047"/>
        <v>0</v>
      </c>
    </row>
    <row r="644" spans="1:53" ht="13" outlineLevel="2" x14ac:dyDescent="0.3">
      <c r="A644" s="209" t="s">
        <v>284</v>
      </c>
      <c r="B644" s="207">
        <v>8</v>
      </c>
      <c r="C644" s="207"/>
      <c r="D644" s="208"/>
      <c r="E644" s="210"/>
      <c r="F644" s="766" t="s">
        <v>441</v>
      </c>
      <c r="G644" s="235"/>
      <c r="H644" s="528"/>
      <c r="I644" s="237"/>
      <c r="J644" s="238"/>
      <c r="K644" s="239"/>
      <c r="L644" s="211">
        <f t="shared" si="1037"/>
        <v>0</v>
      </c>
      <c r="M644" s="238"/>
      <c r="N644" s="239"/>
      <c r="O644" s="422">
        <f t="shared" si="1038"/>
        <v>0</v>
      </c>
      <c r="P644" s="238"/>
      <c r="Q644" s="239"/>
      <c r="R644" s="422">
        <f t="shared" si="1039"/>
        <v>0</v>
      </c>
      <c r="S644" s="238"/>
      <c r="T644" s="239"/>
      <c r="U644" s="422">
        <f t="shared" si="1040"/>
        <v>0</v>
      </c>
      <c r="V644" s="238"/>
      <c r="W644" s="239"/>
      <c r="X644" s="422">
        <f t="shared" si="1041"/>
        <v>0</v>
      </c>
      <c r="Y644" s="211">
        <f t="shared" si="1042"/>
        <v>0</v>
      </c>
      <c r="Z644" s="461" t="str">
        <f t="shared" si="963"/>
        <v/>
      </c>
      <c r="AA644" s="238"/>
      <c r="AB644" s="239"/>
      <c r="AC644" s="211">
        <f t="shared" ref="AC644:AC656" si="1053">AA644*AB644</f>
        <v>0</v>
      </c>
      <c r="AD644" s="461" t="str">
        <f t="shared" si="964"/>
        <v/>
      </c>
      <c r="AE644" s="238"/>
      <c r="AF644" s="239"/>
      <c r="AG644" s="211">
        <f t="shared" si="1033"/>
        <v>0</v>
      </c>
      <c r="AH644" s="461" t="str">
        <f t="shared" si="965"/>
        <v/>
      </c>
      <c r="AI644" s="238"/>
      <c r="AJ644" s="239"/>
      <c r="AK644" s="211">
        <f t="shared" ref="AK644:AK656" si="1054">AI644*AJ644</f>
        <v>0</v>
      </c>
      <c r="AL644" s="461" t="str">
        <f t="shared" si="966"/>
        <v/>
      </c>
      <c r="AM644" s="238"/>
      <c r="AN644" s="239"/>
      <c r="AO644" s="211">
        <f t="shared" ref="AO644:AO656" si="1055">AM644*AN644</f>
        <v>0</v>
      </c>
      <c r="AP644" s="461" t="str">
        <f t="shared" si="967"/>
        <v/>
      </c>
      <c r="AQ644" s="238"/>
      <c r="AR644" s="239"/>
      <c r="AS644" s="211">
        <f t="shared" ref="AS644:AS656" si="1056">AQ644*AR644</f>
        <v>0</v>
      </c>
      <c r="AT644" s="240">
        <f t="shared" si="1034"/>
        <v>0</v>
      </c>
      <c r="AU644" s="241">
        <f t="shared" si="1035"/>
        <v>0</v>
      </c>
      <c r="AV644" s="211">
        <f t="shared" ref="AV644:AV656" si="1057">AG644+AO644+AS644</f>
        <v>0</v>
      </c>
      <c r="AW644" s="461" t="str">
        <f t="shared" si="968"/>
        <v/>
      </c>
      <c r="AY644" s="238"/>
      <c r="AZ644" s="239"/>
      <c r="BA644" s="211">
        <f t="shared" si="1047"/>
        <v>0</v>
      </c>
    </row>
    <row r="645" spans="1:53" ht="13" outlineLevel="2" x14ac:dyDescent="0.3">
      <c r="A645" s="209" t="s">
        <v>284</v>
      </c>
      <c r="B645" s="207">
        <v>8</v>
      </c>
      <c r="C645" s="207"/>
      <c r="D645" s="208"/>
      <c r="E645" s="210"/>
      <c r="F645" s="766" t="s">
        <v>442</v>
      </c>
      <c r="G645" s="235"/>
      <c r="H645" s="528"/>
      <c r="I645" s="237"/>
      <c r="J645" s="238"/>
      <c r="K645" s="239"/>
      <c r="L645" s="211">
        <f t="shared" si="1037"/>
        <v>0</v>
      </c>
      <c r="M645" s="238"/>
      <c r="N645" s="239"/>
      <c r="O645" s="422">
        <f t="shared" si="1038"/>
        <v>0</v>
      </c>
      <c r="P645" s="238"/>
      <c r="Q645" s="239"/>
      <c r="R645" s="422">
        <f t="shared" si="1039"/>
        <v>0</v>
      </c>
      <c r="S645" s="238"/>
      <c r="T645" s="239"/>
      <c r="U645" s="422">
        <f t="shared" si="1040"/>
        <v>0</v>
      </c>
      <c r="V645" s="238"/>
      <c r="W645" s="239"/>
      <c r="X645" s="422">
        <f t="shared" si="1041"/>
        <v>0</v>
      </c>
      <c r="Y645" s="211">
        <f t="shared" si="1042"/>
        <v>0</v>
      </c>
      <c r="Z645" s="461" t="str">
        <f t="shared" si="963"/>
        <v/>
      </c>
      <c r="AA645" s="238"/>
      <c r="AB645" s="239"/>
      <c r="AC645" s="211">
        <f t="shared" si="1053"/>
        <v>0</v>
      </c>
      <c r="AD645" s="461" t="str">
        <f t="shared" si="964"/>
        <v/>
      </c>
      <c r="AE645" s="238"/>
      <c r="AF645" s="239"/>
      <c r="AG645" s="211">
        <f t="shared" si="1033"/>
        <v>0</v>
      </c>
      <c r="AH645" s="461" t="str">
        <f t="shared" si="965"/>
        <v/>
      </c>
      <c r="AI645" s="238"/>
      <c r="AJ645" s="239"/>
      <c r="AK645" s="211">
        <f t="shared" si="1054"/>
        <v>0</v>
      </c>
      <c r="AL645" s="461" t="str">
        <f t="shared" si="966"/>
        <v/>
      </c>
      <c r="AM645" s="238"/>
      <c r="AN645" s="239"/>
      <c r="AO645" s="211">
        <f t="shared" si="1055"/>
        <v>0</v>
      </c>
      <c r="AP645" s="461" t="str">
        <f t="shared" si="967"/>
        <v/>
      </c>
      <c r="AQ645" s="238"/>
      <c r="AR645" s="239"/>
      <c r="AS645" s="211">
        <f t="shared" si="1056"/>
        <v>0</v>
      </c>
      <c r="AT645" s="240">
        <f t="shared" si="1034"/>
        <v>0</v>
      </c>
      <c r="AU645" s="241">
        <f t="shared" si="1035"/>
        <v>0</v>
      </c>
      <c r="AV645" s="211">
        <f t="shared" si="1057"/>
        <v>0</v>
      </c>
      <c r="AW645" s="461" t="str">
        <f t="shared" si="968"/>
        <v/>
      </c>
      <c r="AY645" s="238"/>
      <c r="AZ645" s="239"/>
      <c r="BA645" s="211">
        <f t="shared" si="1047"/>
        <v>0</v>
      </c>
    </row>
    <row r="646" spans="1:53" ht="13" outlineLevel="2" x14ac:dyDescent="0.3">
      <c r="A646" s="209" t="s">
        <v>289</v>
      </c>
      <c r="B646" s="207">
        <v>8</v>
      </c>
      <c r="C646" s="207"/>
      <c r="D646" s="208"/>
      <c r="E646" s="210"/>
      <c r="F646" s="766" t="s">
        <v>384</v>
      </c>
      <c r="G646" s="235"/>
      <c r="H646" s="528"/>
      <c r="I646" s="237"/>
      <c r="J646" s="238"/>
      <c r="K646" s="239"/>
      <c r="L646" s="211">
        <f t="shared" si="1037"/>
        <v>0</v>
      </c>
      <c r="M646" s="238"/>
      <c r="N646" s="239"/>
      <c r="O646" s="422">
        <f t="shared" si="1038"/>
        <v>0</v>
      </c>
      <c r="P646" s="238"/>
      <c r="Q646" s="239"/>
      <c r="R646" s="422">
        <f t="shared" si="1039"/>
        <v>0</v>
      </c>
      <c r="S646" s="238"/>
      <c r="T646" s="239"/>
      <c r="U646" s="422">
        <f t="shared" si="1040"/>
        <v>0</v>
      </c>
      <c r="V646" s="238"/>
      <c r="W646" s="239"/>
      <c r="X646" s="422">
        <f t="shared" si="1041"/>
        <v>0</v>
      </c>
      <c r="Y646" s="211">
        <f t="shared" si="1042"/>
        <v>0</v>
      </c>
      <c r="Z646" s="461" t="str">
        <f t="shared" si="963"/>
        <v/>
      </c>
      <c r="AA646" s="238"/>
      <c r="AB646" s="239"/>
      <c r="AC646" s="211">
        <f t="shared" si="1053"/>
        <v>0</v>
      </c>
      <c r="AD646" s="461" t="str">
        <f t="shared" si="964"/>
        <v/>
      </c>
      <c r="AE646" s="238"/>
      <c r="AF646" s="239"/>
      <c r="AG646" s="211">
        <f t="shared" si="1033"/>
        <v>0</v>
      </c>
      <c r="AH646" s="461" t="str">
        <f t="shared" si="965"/>
        <v/>
      </c>
      <c r="AI646" s="238"/>
      <c r="AJ646" s="239"/>
      <c r="AK646" s="211">
        <f t="shared" si="1054"/>
        <v>0</v>
      </c>
      <c r="AL646" s="461" t="str">
        <f t="shared" si="966"/>
        <v/>
      </c>
      <c r="AM646" s="238"/>
      <c r="AN646" s="239"/>
      <c r="AO646" s="211">
        <f t="shared" si="1055"/>
        <v>0</v>
      </c>
      <c r="AP646" s="461" t="str">
        <f t="shared" si="967"/>
        <v/>
      </c>
      <c r="AQ646" s="238"/>
      <c r="AR646" s="239"/>
      <c r="AS646" s="211">
        <f t="shared" si="1056"/>
        <v>0</v>
      </c>
      <c r="AT646" s="240">
        <f t="shared" si="1034"/>
        <v>0</v>
      </c>
      <c r="AU646" s="241">
        <f t="shared" si="1035"/>
        <v>0</v>
      </c>
      <c r="AV646" s="211">
        <f t="shared" si="1057"/>
        <v>0</v>
      </c>
      <c r="AW646" s="461" t="str">
        <f t="shared" si="968"/>
        <v/>
      </c>
      <c r="AY646" s="238"/>
      <c r="AZ646" s="239"/>
      <c r="BA646" s="211">
        <f t="shared" si="1047"/>
        <v>0</v>
      </c>
    </row>
    <row r="647" spans="1:53" ht="13" outlineLevel="2" x14ac:dyDescent="0.3">
      <c r="A647" s="209" t="s">
        <v>289</v>
      </c>
      <c r="B647" s="207">
        <v>8</v>
      </c>
      <c r="C647" s="207"/>
      <c r="D647" s="208"/>
      <c r="E647" s="210"/>
      <c r="F647" s="766" t="s">
        <v>443</v>
      </c>
      <c r="G647" s="235"/>
      <c r="H647" s="528"/>
      <c r="I647" s="327"/>
      <c r="J647" s="238"/>
      <c r="K647" s="239"/>
      <c r="L647" s="211">
        <f t="shared" si="1037"/>
        <v>0</v>
      </c>
      <c r="M647" s="238"/>
      <c r="N647" s="239"/>
      <c r="O647" s="422">
        <f t="shared" si="1038"/>
        <v>0</v>
      </c>
      <c r="P647" s="238"/>
      <c r="Q647" s="239"/>
      <c r="R647" s="422">
        <f t="shared" si="1039"/>
        <v>0</v>
      </c>
      <c r="S647" s="238"/>
      <c r="T647" s="239"/>
      <c r="U647" s="422">
        <f t="shared" si="1040"/>
        <v>0</v>
      </c>
      <c r="V647" s="238"/>
      <c r="W647" s="239"/>
      <c r="X647" s="422">
        <f t="shared" si="1041"/>
        <v>0</v>
      </c>
      <c r="Y647" s="211">
        <f t="shared" si="1042"/>
        <v>0</v>
      </c>
      <c r="Z647" s="461" t="str">
        <f t="shared" si="963"/>
        <v/>
      </c>
      <c r="AA647" s="238"/>
      <c r="AB647" s="239"/>
      <c r="AC647" s="211">
        <f t="shared" si="1053"/>
        <v>0</v>
      </c>
      <c r="AD647" s="461" t="str">
        <f t="shared" si="964"/>
        <v/>
      </c>
      <c r="AE647" s="238"/>
      <c r="AF647" s="239"/>
      <c r="AG647" s="211">
        <f t="shared" si="1033"/>
        <v>0</v>
      </c>
      <c r="AH647" s="461" t="str">
        <f t="shared" si="965"/>
        <v/>
      </c>
      <c r="AI647" s="238"/>
      <c r="AJ647" s="239"/>
      <c r="AK647" s="211">
        <f t="shared" si="1054"/>
        <v>0</v>
      </c>
      <c r="AL647" s="461" t="str">
        <f t="shared" si="966"/>
        <v/>
      </c>
      <c r="AM647" s="238"/>
      <c r="AN647" s="239"/>
      <c r="AO647" s="211">
        <f t="shared" si="1055"/>
        <v>0</v>
      </c>
      <c r="AP647" s="461" t="str">
        <f t="shared" si="967"/>
        <v/>
      </c>
      <c r="AQ647" s="238"/>
      <c r="AR647" s="239"/>
      <c r="AS647" s="211">
        <f t="shared" si="1056"/>
        <v>0</v>
      </c>
      <c r="AT647" s="240">
        <f t="shared" si="1034"/>
        <v>0</v>
      </c>
      <c r="AU647" s="241">
        <f t="shared" si="1035"/>
        <v>0</v>
      </c>
      <c r="AV647" s="211">
        <f t="shared" si="1057"/>
        <v>0</v>
      </c>
      <c r="AW647" s="461" t="str">
        <f t="shared" si="968"/>
        <v/>
      </c>
      <c r="AY647" s="238"/>
      <c r="AZ647" s="239"/>
      <c r="BA647" s="211">
        <f t="shared" si="1047"/>
        <v>0</v>
      </c>
    </row>
    <row r="648" spans="1:53" ht="13" outlineLevel="2" x14ac:dyDescent="0.3">
      <c r="A648" s="209" t="s">
        <v>289</v>
      </c>
      <c r="B648" s="207">
        <v>8</v>
      </c>
      <c r="C648" s="207"/>
      <c r="D648" s="208"/>
      <c r="E648" s="210"/>
      <c r="F648" s="766" t="s">
        <v>444</v>
      </c>
      <c r="G648" s="235"/>
      <c r="H648" s="528"/>
      <c r="I648" s="237"/>
      <c r="J648" s="238"/>
      <c r="K648" s="239"/>
      <c r="L648" s="211">
        <f t="shared" si="1037"/>
        <v>0</v>
      </c>
      <c r="M648" s="238"/>
      <c r="N648" s="239"/>
      <c r="O648" s="422">
        <f t="shared" si="1038"/>
        <v>0</v>
      </c>
      <c r="P648" s="238"/>
      <c r="Q648" s="239"/>
      <c r="R648" s="422">
        <f t="shared" si="1039"/>
        <v>0</v>
      </c>
      <c r="S648" s="238"/>
      <c r="T648" s="239"/>
      <c r="U648" s="422">
        <f t="shared" si="1040"/>
        <v>0</v>
      </c>
      <c r="V648" s="238"/>
      <c r="W648" s="239"/>
      <c r="X648" s="422">
        <f t="shared" si="1041"/>
        <v>0</v>
      </c>
      <c r="Y648" s="211">
        <f t="shared" si="1042"/>
        <v>0</v>
      </c>
      <c r="Z648" s="461" t="str">
        <f t="shared" si="963"/>
        <v/>
      </c>
      <c r="AA648" s="238"/>
      <c r="AB648" s="239"/>
      <c r="AC648" s="211">
        <f t="shared" si="1053"/>
        <v>0</v>
      </c>
      <c r="AD648" s="461" t="str">
        <f t="shared" si="964"/>
        <v/>
      </c>
      <c r="AE648" s="238"/>
      <c r="AF648" s="239"/>
      <c r="AG648" s="211">
        <f t="shared" si="1033"/>
        <v>0</v>
      </c>
      <c r="AH648" s="461" t="str">
        <f t="shared" si="965"/>
        <v/>
      </c>
      <c r="AI648" s="238"/>
      <c r="AJ648" s="239"/>
      <c r="AK648" s="211">
        <f t="shared" si="1054"/>
        <v>0</v>
      </c>
      <c r="AL648" s="461" t="str">
        <f t="shared" si="966"/>
        <v/>
      </c>
      <c r="AM648" s="238"/>
      <c r="AN648" s="239"/>
      <c r="AO648" s="211">
        <f t="shared" si="1055"/>
        <v>0</v>
      </c>
      <c r="AP648" s="461" t="str">
        <f t="shared" si="967"/>
        <v/>
      </c>
      <c r="AQ648" s="238"/>
      <c r="AR648" s="239"/>
      <c r="AS648" s="211">
        <f t="shared" si="1056"/>
        <v>0</v>
      </c>
      <c r="AT648" s="240">
        <f t="shared" si="1034"/>
        <v>0</v>
      </c>
      <c r="AU648" s="241">
        <f t="shared" si="1035"/>
        <v>0</v>
      </c>
      <c r="AV648" s="211">
        <f t="shared" si="1057"/>
        <v>0</v>
      </c>
      <c r="AW648" s="461" t="str">
        <f t="shared" si="968"/>
        <v/>
      </c>
      <c r="AY648" s="238"/>
      <c r="AZ648" s="239"/>
      <c r="BA648" s="211">
        <f t="shared" si="1047"/>
        <v>0</v>
      </c>
    </row>
    <row r="649" spans="1:53" ht="13" outlineLevel="2" x14ac:dyDescent="0.3">
      <c r="A649" s="209" t="s">
        <v>289</v>
      </c>
      <c r="B649" s="207">
        <v>8</v>
      </c>
      <c r="C649" s="207"/>
      <c r="D649" s="208"/>
      <c r="E649" s="210"/>
      <c r="F649" s="235" t="s">
        <v>445</v>
      </c>
      <c r="G649" s="235"/>
      <c r="H649" s="528"/>
      <c r="I649" s="237"/>
      <c r="J649" s="238"/>
      <c r="K649" s="239"/>
      <c r="L649" s="211">
        <f t="shared" si="1037"/>
        <v>0</v>
      </c>
      <c r="M649" s="238"/>
      <c r="N649" s="239"/>
      <c r="O649" s="422">
        <f t="shared" si="1038"/>
        <v>0</v>
      </c>
      <c r="P649" s="238"/>
      <c r="Q649" s="239"/>
      <c r="R649" s="422">
        <f t="shared" si="1039"/>
        <v>0</v>
      </c>
      <c r="S649" s="238"/>
      <c r="T649" s="239"/>
      <c r="U649" s="422">
        <f t="shared" si="1040"/>
        <v>0</v>
      </c>
      <c r="V649" s="238"/>
      <c r="W649" s="239"/>
      <c r="X649" s="422">
        <f t="shared" si="1041"/>
        <v>0</v>
      </c>
      <c r="Y649" s="211">
        <f t="shared" si="1042"/>
        <v>0</v>
      </c>
      <c r="Z649" s="461" t="str">
        <f t="shared" si="963"/>
        <v/>
      </c>
      <c r="AA649" s="238"/>
      <c r="AB649" s="239"/>
      <c r="AC649" s="211">
        <f t="shared" si="1053"/>
        <v>0</v>
      </c>
      <c r="AD649" s="461" t="str">
        <f t="shared" si="964"/>
        <v/>
      </c>
      <c r="AE649" s="238"/>
      <c r="AF649" s="239"/>
      <c r="AG649" s="211">
        <f t="shared" si="1033"/>
        <v>0</v>
      </c>
      <c r="AH649" s="461" t="str">
        <f t="shared" si="965"/>
        <v/>
      </c>
      <c r="AI649" s="238"/>
      <c r="AJ649" s="239"/>
      <c r="AK649" s="211">
        <f t="shared" si="1054"/>
        <v>0</v>
      </c>
      <c r="AL649" s="461" t="str">
        <f t="shared" si="966"/>
        <v/>
      </c>
      <c r="AM649" s="238"/>
      <c r="AN649" s="239"/>
      <c r="AO649" s="211">
        <f t="shared" si="1055"/>
        <v>0</v>
      </c>
      <c r="AP649" s="461" t="str">
        <f t="shared" si="967"/>
        <v/>
      </c>
      <c r="AQ649" s="238"/>
      <c r="AR649" s="239"/>
      <c r="AS649" s="211">
        <f t="shared" si="1056"/>
        <v>0</v>
      </c>
      <c r="AT649" s="240">
        <f t="shared" si="1034"/>
        <v>0</v>
      </c>
      <c r="AU649" s="241">
        <f t="shared" si="1035"/>
        <v>0</v>
      </c>
      <c r="AV649" s="211">
        <f t="shared" si="1057"/>
        <v>0</v>
      </c>
      <c r="AW649" s="461" t="str">
        <f t="shared" si="968"/>
        <v/>
      </c>
      <c r="AY649" s="238"/>
      <c r="AZ649" s="239"/>
      <c r="BA649" s="211">
        <f t="shared" si="1047"/>
        <v>0</v>
      </c>
    </row>
    <row r="650" spans="1:53" ht="13" outlineLevel="2" x14ac:dyDescent="0.3">
      <c r="A650" s="209" t="s">
        <v>289</v>
      </c>
      <c r="B650" s="207">
        <v>8</v>
      </c>
      <c r="C650" s="207"/>
      <c r="D650" s="208"/>
      <c r="E650" s="210"/>
      <c r="F650" s="235" t="s">
        <v>445</v>
      </c>
      <c r="G650" s="235"/>
      <c r="H650" s="528"/>
      <c r="I650" s="237"/>
      <c r="J650" s="238"/>
      <c r="K650" s="239"/>
      <c r="L650" s="211">
        <f t="shared" si="1037"/>
        <v>0</v>
      </c>
      <c r="M650" s="238"/>
      <c r="N650" s="239"/>
      <c r="O650" s="422">
        <f t="shared" si="1038"/>
        <v>0</v>
      </c>
      <c r="P650" s="238"/>
      <c r="Q650" s="239"/>
      <c r="R650" s="422">
        <f t="shared" si="1039"/>
        <v>0</v>
      </c>
      <c r="S650" s="238"/>
      <c r="T650" s="239"/>
      <c r="U650" s="422">
        <f t="shared" si="1040"/>
        <v>0</v>
      </c>
      <c r="V650" s="238"/>
      <c r="W650" s="239"/>
      <c r="X650" s="422">
        <f t="shared" si="1041"/>
        <v>0</v>
      </c>
      <c r="Y650" s="211">
        <f t="shared" si="1042"/>
        <v>0</v>
      </c>
      <c r="Z650" s="461" t="str">
        <f t="shared" si="963"/>
        <v/>
      </c>
      <c r="AA650" s="238"/>
      <c r="AB650" s="239"/>
      <c r="AC650" s="211">
        <f t="shared" si="1053"/>
        <v>0</v>
      </c>
      <c r="AD650" s="461" t="str">
        <f t="shared" si="964"/>
        <v/>
      </c>
      <c r="AE650" s="238"/>
      <c r="AF650" s="239"/>
      <c r="AG650" s="211">
        <f t="shared" si="1033"/>
        <v>0</v>
      </c>
      <c r="AH650" s="461" t="str">
        <f t="shared" si="965"/>
        <v/>
      </c>
      <c r="AI650" s="238"/>
      <c r="AJ650" s="239"/>
      <c r="AK650" s="211">
        <f t="shared" si="1054"/>
        <v>0</v>
      </c>
      <c r="AL650" s="461" t="str">
        <f t="shared" si="966"/>
        <v/>
      </c>
      <c r="AM650" s="238"/>
      <c r="AN650" s="239"/>
      <c r="AO650" s="211">
        <f t="shared" si="1055"/>
        <v>0</v>
      </c>
      <c r="AP650" s="461" t="str">
        <f t="shared" si="967"/>
        <v/>
      </c>
      <c r="AQ650" s="238"/>
      <c r="AR650" s="239"/>
      <c r="AS650" s="211">
        <f t="shared" si="1056"/>
        <v>0</v>
      </c>
      <c r="AT650" s="240">
        <f t="shared" si="1034"/>
        <v>0</v>
      </c>
      <c r="AU650" s="241">
        <f t="shared" si="1035"/>
        <v>0</v>
      </c>
      <c r="AV650" s="211">
        <f t="shared" si="1057"/>
        <v>0</v>
      </c>
      <c r="AW650" s="461" t="str">
        <f t="shared" si="968"/>
        <v/>
      </c>
      <c r="AY650" s="238"/>
      <c r="AZ650" s="239"/>
      <c r="BA650" s="211">
        <f t="shared" si="1047"/>
        <v>0</v>
      </c>
    </row>
    <row r="651" spans="1:53" ht="13" outlineLevel="2" x14ac:dyDescent="0.3">
      <c r="A651" s="209" t="s">
        <v>289</v>
      </c>
      <c r="B651" s="207">
        <v>8</v>
      </c>
      <c r="C651" s="207"/>
      <c r="D651" s="208"/>
      <c r="E651" s="210"/>
      <c r="F651" s="235" t="s">
        <v>445</v>
      </c>
      <c r="G651" s="235"/>
      <c r="H651" s="528"/>
      <c r="I651" s="237"/>
      <c r="J651" s="238"/>
      <c r="K651" s="239"/>
      <c r="L651" s="211">
        <f t="shared" si="1037"/>
        <v>0</v>
      </c>
      <c r="M651" s="238"/>
      <c r="N651" s="239"/>
      <c r="O651" s="422">
        <f t="shared" si="1038"/>
        <v>0</v>
      </c>
      <c r="P651" s="238"/>
      <c r="Q651" s="239"/>
      <c r="R651" s="422">
        <f t="shared" si="1039"/>
        <v>0</v>
      </c>
      <c r="S651" s="238"/>
      <c r="T651" s="239"/>
      <c r="U651" s="422">
        <f t="shared" si="1040"/>
        <v>0</v>
      </c>
      <c r="V651" s="238"/>
      <c r="W651" s="239"/>
      <c r="X651" s="422">
        <f t="shared" si="1041"/>
        <v>0</v>
      </c>
      <c r="Y651" s="211">
        <f t="shared" si="1042"/>
        <v>0</v>
      </c>
      <c r="Z651" s="461" t="str">
        <f t="shared" si="963"/>
        <v/>
      </c>
      <c r="AA651" s="238"/>
      <c r="AB651" s="239"/>
      <c r="AC651" s="211">
        <f t="shared" si="1053"/>
        <v>0</v>
      </c>
      <c r="AD651" s="461" t="str">
        <f t="shared" si="964"/>
        <v/>
      </c>
      <c r="AE651" s="238"/>
      <c r="AF651" s="239"/>
      <c r="AG651" s="211">
        <f t="shared" si="1033"/>
        <v>0</v>
      </c>
      <c r="AH651" s="461" t="str">
        <f t="shared" si="965"/>
        <v/>
      </c>
      <c r="AI651" s="238"/>
      <c r="AJ651" s="239"/>
      <c r="AK651" s="211">
        <f t="shared" si="1054"/>
        <v>0</v>
      </c>
      <c r="AL651" s="461" t="str">
        <f t="shared" si="966"/>
        <v/>
      </c>
      <c r="AM651" s="238"/>
      <c r="AN651" s="239"/>
      <c r="AO651" s="211">
        <f t="shared" si="1055"/>
        <v>0</v>
      </c>
      <c r="AP651" s="461" t="str">
        <f t="shared" si="967"/>
        <v/>
      </c>
      <c r="AQ651" s="238"/>
      <c r="AR651" s="239"/>
      <c r="AS651" s="211">
        <f t="shared" si="1056"/>
        <v>0</v>
      </c>
      <c r="AT651" s="240">
        <f t="shared" si="1034"/>
        <v>0</v>
      </c>
      <c r="AU651" s="241">
        <f t="shared" si="1035"/>
        <v>0</v>
      </c>
      <c r="AV651" s="211">
        <f t="shared" si="1057"/>
        <v>0</v>
      </c>
      <c r="AW651" s="461" t="str">
        <f t="shared" si="968"/>
        <v/>
      </c>
      <c r="AY651" s="238"/>
      <c r="AZ651" s="239"/>
      <c r="BA651" s="211">
        <f t="shared" si="1047"/>
        <v>0</v>
      </c>
    </row>
    <row r="652" spans="1:53" ht="13" outlineLevel="2" x14ac:dyDescent="0.3">
      <c r="A652" s="209" t="s">
        <v>289</v>
      </c>
      <c r="B652" s="207">
        <v>8</v>
      </c>
      <c r="C652" s="207"/>
      <c r="D652" s="208"/>
      <c r="E652" s="210"/>
      <c r="F652" s="235" t="s">
        <v>445</v>
      </c>
      <c r="G652" s="235"/>
      <c r="H652" s="528"/>
      <c r="I652" s="237"/>
      <c r="J652" s="238"/>
      <c r="K652" s="239"/>
      <c r="L652" s="211">
        <f t="shared" si="1037"/>
        <v>0</v>
      </c>
      <c r="M652" s="238"/>
      <c r="N652" s="239"/>
      <c r="O652" s="422">
        <f t="shared" si="1038"/>
        <v>0</v>
      </c>
      <c r="P652" s="238"/>
      <c r="Q652" s="239"/>
      <c r="R652" s="422">
        <f t="shared" si="1039"/>
        <v>0</v>
      </c>
      <c r="S652" s="238"/>
      <c r="T652" s="239"/>
      <c r="U652" s="422">
        <f t="shared" si="1040"/>
        <v>0</v>
      </c>
      <c r="V652" s="238"/>
      <c r="W652" s="239"/>
      <c r="X652" s="422">
        <f t="shared" si="1041"/>
        <v>0</v>
      </c>
      <c r="Y652" s="211">
        <f t="shared" si="1042"/>
        <v>0</v>
      </c>
      <c r="Z652" s="461" t="str">
        <f t="shared" si="963"/>
        <v/>
      </c>
      <c r="AA652" s="238"/>
      <c r="AB652" s="239"/>
      <c r="AC652" s="211">
        <f t="shared" si="1053"/>
        <v>0</v>
      </c>
      <c r="AD652" s="461" t="str">
        <f t="shared" si="964"/>
        <v/>
      </c>
      <c r="AE652" s="238"/>
      <c r="AF652" s="239"/>
      <c r="AG652" s="211">
        <f t="shared" si="1033"/>
        <v>0</v>
      </c>
      <c r="AH652" s="461" t="str">
        <f t="shared" si="965"/>
        <v/>
      </c>
      <c r="AI652" s="238"/>
      <c r="AJ652" s="239"/>
      <c r="AK652" s="211">
        <f t="shared" si="1054"/>
        <v>0</v>
      </c>
      <c r="AL652" s="461" t="str">
        <f t="shared" si="966"/>
        <v/>
      </c>
      <c r="AM652" s="238"/>
      <c r="AN652" s="239"/>
      <c r="AO652" s="211">
        <f t="shared" si="1055"/>
        <v>0</v>
      </c>
      <c r="AP652" s="461" t="str">
        <f t="shared" si="967"/>
        <v/>
      </c>
      <c r="AQ652" s="238"/>
      <c r="AR652" s="239"/>
      <c r="AS652" s="211">
        <f t="shared" si="1056"/>
        <v>0</v>
      </c>
      <c r="AT652" s="240">
        <f t="shared" si="1034"/>
        <v>0</v>
      </c>
      <c r="AU652" s="241">
        <f t="shared" si="1035"/>
        <v>0</v>
      </c>
      <c r="AV652" s="211">
        <f t="shared" si="1057"/>
        <v>0</v>
      </c>
      <c r="AW652" s="461" t="str">
        <f t="shared" si="968"/>
        <v/>
      </c>
      <c r="AY652" s="238"/>
      <c r="AZ652" s="239"/>
      <c r="BA652" s="211">
        <f t="shared" si="1047"/>
        <v>0</v>
      </c>
    </row>
    <row r="653" spans="1:53" ht="13" outlineLevel="2" x14ac:dyDescent="0.3">
      <c r="A653" s="209" t="s">
        <v>289</v>
      </c>
      <c r="B653" s="207">
        <v>8</v>
      </c>
      <c r="C653" s="207"/>
      <c r="D653" s="208"/>
      <c r="E653" s="210"/>
      <c r="F653" s="235" t="s">
        <v>445</v>
      </c>
      <c r="G653" s="235"/>
      <c r="H653" s="528"/>
      <c r="I653" s="237"/>
      <c r="J653" s="238"/>
      <c r="K653" s="239"/>
      <c r="L653" s="211">
        <f t="shared" si="1037"/>
        <v>0</v>
      </c>
      <c r="M653" s="238"/>
      <c r="N653" s="239"/>
      <c r="O653" s="422">
        <f t="shared" si="1038"/>
        <v>0</v>
      </c>
      <c r="P653" s="238"/>
      <c r="Q653" s="239"/>
      <c r="R653" s="422">
        <f t="shared" si="1039"/>
        <v>0</v>
      </c>
      <c r="S653" s="238"/>
      <c r="T653" s="239"/>
      <c r="U653" s="422">
        <f t="shared" si="1040"/>
        <v>0</v>
      </c>
      <c r="V653" s="238"/>
      <c r="W653" s="239"/>
      <c r="X653" s="422">
        <f t="shared" si="1041"/>
        <v>0</v>
      </c>
      <c r="Y653" s="211">
        <f t="shared" si="1042"/>
        <v>0</v>
      </c>
      <c r="Z653" s="461" t="str">
        <f t="shared" si="963"/>
        <v/>
      </c>
      <c r="AA653" s="238"/>
      <c r="AB653" s="239"/>
      <c r="AC653" s="211">
        <f t="shared" si="1053"/>
        <v>0</v>
      </c>
      <c r="AD653" s="461" t="str">
        <f t="shared" si="964"/>
        <v/>
      </c>
      <c r="AE653" s="238"/>
      <c r="AF653" s="239"/>
      <c r="AG653" s="211">
        <f t="shared" si="1033"/>
        <v>0</v>
      </c>
      <c r="AH653" s="461" t="str">
        <f t="shared" si="965"/>
        <v/>
      </c>
      <c r="AI653" s="238"/>
      <c r="AJ653" s="239"/>
      <c r="AK653" s="211">
        <f t="shared" si="1054"/>
        <v>0</v>
      </c>
      <c r="AL653" s="461" t="str">
        <f t="shared" si="966"/>
        <v/>
      </c>
      <c r="AM653" s="238"/>
      <c r="AN653" s="239"/>
      <c r="AO653" s="211">
        <f t="shared" si="1055"/>
        <v>0</v>
      </c>
      <c r="AP653" s="461" t="str">
        <f t="shared" si="967"/>
        <v/>
      </c>
      <c r="AQ653" s="238"/>
      <c r="AR653" s="239"/>
      <c r="AS653" s="211">
        <f t="shared" si="1056"/>
        <v>0</v>
      </c>
      <c r="AT653" s="240">
        <f t="shared" si="1034"/>
        <v>0</v>
      </c>
      <c r="AU653" s="241">
        <f t="shared" si="1035"/>
        <v>0</v>
      </c>
      <c r="AV653" s="211">
        <f t="shared" si="1057"/>
        <v>0</v>
      </c>
      <c r="AW653" s="461" t="str">
        <f t="shared" si="968"/>
        <v/>
      </c>
      <c r="AY653" s="238"/>
      <c r="AZ653" s="239"/>
      <c r="BA653" s="211">
        <f t="shared" si="1047"/>
        <v>0</v>
      </c>
    </row>
    <row r="654" spans="1:53" ht="13" outlineLevel="2" x14ac:dyDescent="0.3">
      <c r="A654" s="209" t="s">
        <v>289</v>
      </c>
      <c r="B654" s="207">
        <v>8</v>
      </c>
      <c r="C654" s="207"/>
      <c r="D654" s="208"/>
      <c r="E654" s="210"/>
      <c r="F654" s="235" t="s">
        <v>445</v>
      </c>
      <c r="G654" s="235"/>
      <c r="H654" s="528"/>
      <c r="I654" s="237"/>
      <c r="J654" s="238"/>
      <c r="K654" s="239"/>
      <c r="L654" s="211">
        <f t="shared" si="1037"/>
        <v>0</v>
      </c>
      <c r="M654" s="238"/>
      <c r="N654" s="239"/>
      <c r="O654" s="422">
        <f t="shared" si="1038"/>
        <v>0</v>
      </c>
      <c r="P654" s="238"/>
      <c r="Q654" s="239"/>
      <c r="R654" s="422">
        <f t="shared" si="1039"/>
        <v>0</v>
      </c>
      <c r="S654" s="238"/>
      <c r="T654" s="239"/>
      <c r="U654" s="422">
        <f t="shared" si="1040"/>
        <v>0</v>
      </c>
      <c r="V654" s="238"/>
      <c r="W654" s="239"/>
      <c r="X654" s="422">
        <f t="shared" si="1041"/>
        <v>0</v>
      </c>
      <c r="Y654" s="211">
        <f t="shared" si="1042"/>
        <v>0</v>
      </c>
      <c r="Z654" s="461" t="str">
        <f t="shared" si="963"/>
        <v/>
      </c>
      <c r="AA654" s="238"/>
      <c r="AB654" s="239"/>
      <c r="AC654" s="211">
        <f t="shared" si="1053"/>
        <v>0</v>
      </c>
      <c r="AD654" s="461" t="str">
        <f t="shared" si="964"/>
        <v/>
      </c>
      <c r="AE654" s="238"/>
      <c r="AF654" s="239"/>
      <c r="AG654" s="211">
        <f t="shared" si="1033"/>
        <v>0</v>
      </c>
      <c r="AH654" s="461" t="str">
        <f t="shared" si="965"/>
        <v/>
      </c>
      <c r="AI654" s="238"/>
      <c r="AJ654" s="239"/>
      <c r="AK654" s="211">
        <f t="shared" si="1054"/>
        <v>0</v>
      </c>
      <c r="AL654" s="461" t="str">
        <f t="shared" si="966"/>
        <v/>
      </c>
      <c r="AM654" s="238"/>
      <c r="AN654" s="239"/>
      <c r="AO654" s="211">
        <f t="shared" si="1055"/>
        <v>0</v>
      </c>
      <c r="AP654" s="461" t="str">
        <f t="shared" si="967"/>
        <v/>
      </c>
      <c r="AQ654" s="238"/>
      <c r="AR654" s="239"/>
      <c r="AS654" s="211">
        <f t="shared" si="1056"/>
        <v>0</v>
      </c>
      <c r="AT654" s="240">
        <f t="shared" si="1034"/>
        <v>0</v>
      </c>
      <c r="AU654" s="241">
        <f t="shared" si="1035"/>
        <v>0</v>
      </c>
      <c r="AV654" s="211">
        <f t="shared" si="1057"/>
        <v>0</v>
      </c>
      <c r="AW654" s="461" t="str">
        <f t="shared" si="968"/>
        <v/>
      </c>
      <c r="AY654" s="238"/>
      <c r="AZ654" s="239"/>
      <c r="BA654" s="211">
        <f t="shared" si="1047"/>
        <v>0</v>
      </c>
    </row>
    <row r="655" spans="1:53" ht="13" outlineLevel="2" x14ac:dyDescent="0.3">
      <c r="A655" s="209" t="s">
        <v>289</v>
      </c>
      <c r="B655" s="207">
        <v>8</v>
      </c>
      <c r="C655" s="207"/>
      <c r="D655" s="208"/>
      <c r="E655" s="210"/>
      <c r="F655" s="235" t="s">
        <v>445</v>
      </c>
      <c r="G655" s="235"/>
      <c r="H655" s="528"/>
      <c r="I655" s="237"/>
      <c r="J655" s="238"/>
      <c r="K655" s="239"/>
      <c r="L655" s="211">
        <f t="shared" si="1037"/>
        <v>0</v>
      </c>
      <c r="M655" s="238"/>
      <c r="N655" s="239"/>
      <c r="O655" s="422">
        <f t="shared" si="1038"/>
        <v>0</v>
      </c>
      <c r="P655" s="238"/>
      <c r="Q655" s="239"/>
      <c r="R655" s="422">
        <f t="shared" si="1039"/>
        <v>0</v>
      </c>
      <c r="S655" s="238"/>
      <c r="T655" s="239"/>
      <c r="U655" s="422">
        <f t="shared" si="1040"/>
        <v>0</v>
      </c>
      <c r="V655" s="238"/>
      <c r="W655" s="239"/>
      <c r="X655" s="422">
        <f t="shared" si="1041"/>
        <v>0</v>
      </c>
      <c r="Y655" s="211">
        <f t="shared" si="1042"/>
        <v>0</v>
      </c>
      <c r="Z655" s="461" t="str">
        <f t="shared" si="963"/>
        <v/>
      </c>
      <c r="AA655" s="238"/>
      <c r="AB655" s="239"/>
      <c r="AC655" s="211">
        <f t="shared" si="1053"/>
        <v>0</v>
      </c>
      <c r="AD655" s="461" t="str">
        <f t="shared" si="964"/>
        <v/>
      </c>
      <c r="AE655" s="238"/>
      <c r="AF655" s="239"/>
      <c r="AG655" s="211">
        <f t="shared" si="1033"/>
        <v>0</v>
      </c>
      <c r="AH655" s="461" t="str">
        <f t="shared" si="965"/>
        <v/>
      </c>
      <c r="AI655" s="238"/>
      <c r="AJ655" s="239"/>
      <c r="AK655" s="211">
        <f t="shared" si="1054"/>
        <v>0</v>
      </c>
      <c r="AL655" s="461" t="str">
        <f t="shared" si="966"/>
        <v/>
      </c>
      <c r="AM655" s="238"/>
      <c r="AN655" s="239"/>
      <c r="AO655" s="211">
        <f t="shared" si="1055"/>
        <v>0</v>
      </c>
      <c r="AP655" s="461" t="str">
        <f t="shared" si="967"/>
        <v/>
      </c>
      <c r="AQ655" s="238"/>
      <c r="AR655" s="239"/>
      <c r="AS655" s="211">
        <f t="shared" si="1056"/>
        <v>0</v>
      </c>
      <c r="AT655" s="240">
        <f t="shared" si="1034"/>
        <v>0</v>
      </c>
      <c r="AU655" s="241">
        <f t="shared" si="1035"/>
        <v>0</v>
      </c>
      <c r="AV655" s="211">
        <f t="shared" si="1057"/>
        <v>0</v>
      </c>
      <c r="AW655" s="461" t="str">
        <f t="shared" si="968"/>
        <v/>
      </c>
      <c r="AY655" s="238"/>
      <c r="AZ655" s="239"/>
      <c r="BA655" s="211">
        <f t="shared" si="1047"/>
        <v>0</v>
      </c>
    </row>
    <row r="656" spans="1:53" ht="13" outlineLevel="2" x14ac:dyDescent="0.3">
      <c r="A656" s="209" t="s">
        <v>289</v>
      </c>
      <c r="B656" s="207">
        <v>8</v>
      </c>
      <c r="C656" s="207"/>
      <c r="D656" s="208"/>
      <c r="E656" s="210"/>
      <c r="F656" s="235" t="s">
        <v>445</v>
      </c>
      <c r="G656" s="235"/>
      <c r="H656" s="528"/>
      <c r="I656" s="237"/>
      <c r="J656" s="238"/>
      <c r="K656" s="239"/>
      <c r="L656" s="211">
        <f t="shared" si="1037"/>
        <v>0</v>
      </c>
      <c r="M656" s="238"/>
      <c r="N656" s="239"/>
      <c r="O656" s="422">
        <f t="shared" si="1038"/>
        <v>0</v>
      </c>
      <c r="P656" s="238"/>
      <c r="Q656" s="239"/>
      <c r="R656" s="422">
        <f t="shared" si="1039"/>
        <v>0</v>
      </c>
      <c r="S656" s="238"/>
      <c r="T656" s="239"/>
      <c r="U656" s="422">
        <f t="shared" si="1040"/>
        <v>0</v>
      </c>
      <c r="V656" s="238"/>
      <c r="W656" s="239"/>
      <c r="X656" s="422">
        <f t="shared" si="1041"/>
        <v>0</v>
      </c>
      <c r="Y656" s="211">
        <f t="shared" si="1042"/>
        <v>0</v>
      </c>
      <c r="Z656" s="461" t="str">
        <f t="shared" si="963"/>
        <v/>
      </c>
      <c r="AA656" s="238"/>
      <c r="AB656" s="239"/>
      <c r="AC656" s="211">
        <f t="shared" si="1053"/>
        <v>0</v>
      </c>
      <c r="AD656" s="461" t="str">
        <f t="shared" si="964"/>
        <v/>
      </c>
      <c r="AE656" s="238"/>
      <c r="AF656" s="239"/>
      <c r="AG656" s="211">
        <f t="shared" si="1033"/>
        <v>0</v>
      </c>
      <c r="AH656" s="461" t="str">
        <f t="shared" si="965"/>
        <v/>
      </c>
      <c r="AI656" s="238"/>
      <c r="AJ656" s="239"/>
      <c r="AK656" s="211">
        <f t="shared" si="1054"/>
        <v>0</v>
      </c>
      <c r="AL656" s="461" t="str">
        <f t="shared" si="966"/>
        <v/>
      </c>
      <c r="AM656" s="238"/>
      <c r="AN656" s="239"/>
      <c r="AO656" s="211">
        <f t="shared" si="1055"/>
        <v>0</v>
      </c>
      <c r="AP656" s="461" t="str">
        <f t="shared" si="967"/>
        <v/>
      </c>
      <c r="AQ656" s="238"/>
      <c r="AR656" s="239"/>
      <c r="AS656" s="211">
        <f t="shared" si="1056"/>
        <v>0</v>
      </c>
      <c r="AT656" s="240">
        <f t="shared" si="1034"/>
        <v>0</v>
      </c>
      <c r="AU656" s="241">
        <f t="shared" si="1035"/>
        <v>0</v>
      </c>
      <c r="AV656" s="211">
        <f t="shared" si="1057"/>
        <v>0</v>
      </c>
      <c r="AW656" s="461" t="str">
        <f t="shared" si="968"/>
        <v/>
      </c>
      <c r="AY656" s="238"/>
      <c r="AZ656" s="239"/>
      <c r="BA656" s="211">
        <f t="shared" si="1047"/>
        <v>0</v>
      </c>
    </row>
    <row r="657" spans="1:53" ht="13" outlineLevel="1" x14ac:dyDescent="0.3">
      <c r="A657" s="212"/>
      <c r="B657" s="213">
        <v>8</v>
      </c>
      <c r="C657" s="213"/>
      <c r="D657" s="214"/>
      <c r="E657" s="215" t="s">
        <v>446</v>
      </c>
      <c r="F657" s="216" t="str">
        <f>F640</f>
        <v>8.2. Internal evaluation</v>
      </c>
      <c r="G657" s="222"/>
      <c r="H657" s="222"/>
      <c r="I657" s="217"/>
      <c r="J657" s="218">
        <f t="shared" ref="J657" si="1058">SUM(J641:J656)</f>
        <v>0</v>
      </c>
      <c r="K657" s="218">
        <f t="shared" ref="K657:Y657" si="1059">SUM(K641:K656)</f>
        <v>0</v>
      </c>
      <c r="L657" s="218">
        <f t="shared" si="1059"/>
        <v>0</v>
      </c>
      <c r="M657" s="218">
        <f t="shared" si="1059"/>
        <v>0</v>
      </c>
      <c r="N657" s="218">
        <f t="shared" si="1059"/>
        <v>0</v>
      </c>
      <c r="O657" s="218">
        <f t="shared" si="1059"/>
        <v>0</v>
      </c>
      <c r="P657" s="218">
        <f t="shared" si="1059"/>
        <v>0</v>
      </c>
      <c r="Q657" s="218">
        <f t="shared" si="1059"/>
        <v>0</v>
      </c>
      <c r="R657" s="218">
        <f t="shared" si="1059"/>
        <v>0</v>
      </c>
      <c r="S657" s="218">
        <f t="shared" si="1059"/>
        <v>0</v>
      </c>
      <c r="T657" s="218">
        <f t="shared" si="1059"/>
        <v>0</v>
      </c>
      <c r="U657" s="218">
        <f t="shared" si="1059"/>
        <v>0</v>
      </c>
      <c r="V657" s="218">
        <f t="shared" si="1059"/>
        <v>0</v>
      </c>
      <c r="W657" s="218">
        <f t="shared" si="1059"/>
        <v>0</v>
      </c>
      <c r="X657" s="218">
        <f t="shared" si="1059"/>
        <v>0</v>
      </c>
      <c r="Y657" s="218">
        <f t="shared" si="1059"/>
        <v>0</v>
      </c>
      <c r="Z657" s="461" t="str">
        <f t="shared" ref="Z657:Z696" si="1060">IFERROR(Y657/$Y$696,"")</f>
        <v/>
      </c>
      <c r="AA657" s="220">
        <f t="shared" ref="AA657:AV657" si="1061">SUM(AA641:AA656)</f>
        <v>0</v>
      </c>
      <c r="AB657" s="221">
        <f t="shared" si="1061"/>
        <v>0</v>
      </c>
      <c r="AC657" s="219">
        <f t="shared" si="1061"/>
        <v>0</v>
      </c>
      <c r="AD657" s="461" t="str">
        <f t="shared" ref="AD657:AD696" si="1062">IFERROR(AC657/$AC$696,"")</f>
        <v/>
      </c>
      <c r="AE657" s="220">
        <f t="shared" si="1061"/>
        <v>0</v>
      </c>
      <c r="AF657" s="221">
        <f t="shared" si="1061"/>
        <v>0</v>
      </c>
      <c r="AG657" s="219">
        <f t="shared" si="1061"/>
        <v>0</v>
      </c>
      <c r="AH657" s="461" t="str">
        <f t="shared" ref="AH657:AH696" si="1063">IFERROR(AG657/$AG$696,"")</f>
        <v/>
      </c>
      <c r="AI657" s="220">
        <f t="shared" si="1061"/>
        <v>0</v>
      </c>
      <c r="AJ657" s="221">
        <f t="shared" si="1061"/>
        <v>0</v>
      </c>
      <c r="AK657" s="219">
        <f t="shared" si="1061"/>
        <v>0</v>
      </c>
      <c r="AL657" s="461" t="str">
        <f t="shared" ref="AL657:AL696" si="1064">IFERROR(AK657/$AK$696,"")</f>
        <v/>
      </c>
      <c r="AM657" s="220">
        <f t="shared" si="1061"/>
        <v>0</v>
      </c>
      <c r="AN657" s="221">
        <f t="shared" si="1061"/>
        <v>0</v>
      </c>
      <c r="AO657" s="219">
        <f t="shared" si="1061"/>
        <v>0</v>
      </c>
      <c r="AP657" s="461" t="str">
        <f t="shared" ref="AP657:AP696" si="1065">IFERROR((AO657+AG657)/($AO$696+$AG$696),"")</f>
        <v/>
      </c>
      <c r="AQ657" s="220">
        <f t="shared" si="1061"/>
        <v>0</v>
      </c>
      <c r="AR657" s="221">
        <f t="shared" si="1061"/>
        <v>0</v>
      </c>
      <c r="AS657" s="219">
        <f t="shared" si="1061"/>
        <v>0</v>
      </c>
      <c r="AT657" s="220">
        <f t="shared" si="1061"/>
        <v>0</v>
      </c>
      <c r="AU657" s="221">
        <f t="shared" si="1061"/>
        <v>0</v>
      </c>
      <c r="AV657" s="219">
        <f t="shared" si="1061"/>
        <v>0</v>
      </c>
      <c r="AW657" s="461" t="str">
        <f t="shared" ref="AW657:AW696" si="1066">IFERROR(AV657/$AV$696,"")</f>
        <v/>
      </c>
      <c r="AY657" s="220">
        <f t="shared" ref="AY657:BA657" si="1067">SUM(AY641:AY656)</f>
        <v>0</v>
      </c>
      <c r="AZ657" s="221">
        <f t="shared" si="1067"/>
        <v>0</v>
      </c>
      <c r="BA657" s="219">
        <f t="shared" si="1067"/>
        <v>0</v>
      </c>
    </row>
    <row r="658" spans="1:53" s="742" customFormat="1" ht="26.25" customHeight="1" x14ac:dyDescent="0.4">
      <c r="A658" s="772" t="s">
        <v>503</v>
      </c>
      <c r="B658" s="733">
        <v>8</v>
      </c>
      <c r="C658" s="1029" t="s">
        <v>504</v>
      </c>
      <c r="D658" s="1030"/>
      <c r="E658" s="1031"/>
      <c r="F658" s="773"/>
      <c r="G658" s="774"/>
      <c r="H658" s="774"/>
      <c r="I658" s="775"/>
      <c r="J658" s="776">
        <f>J657+J639</f>
        <v>0</v>
      </c>
      <c r="K658" s="776">
        <f t="shared" ref="K658:Y658" si="1068">K657+K639</f>
        <v>0</v>
      </c>
      <c r="L658" s="776">
        <f t="shared" si="1068"/>
        <v>0</v>
      </c>
      <c r="M658" s="776">
        <f t="shared" si="1068"/>
        <v>0</v>
      </c>
      <c r="N658" s="776">
        <f t="shared" si="1068"/>
        <v>0</v>
      </c>
      <c r="O658" s="776">
        <f t="shared" si="1068"/>
        <v>0</v>
      </c>
      <c r="P658" s="776">
        <f t="shared" si="1068"/>
        <v>0</v>
      </c>
      <c r="Q658" s="776">
        <f t="shared" si="1068"/>
        <v>0</v>
      </c>
      <c r="R658" s="776">
        <f t="shared" si="1068"/>
        <v>0</v>
      </c>
      <c r="S658" s="776">
        <f t="shared" si="1068"/>
        <v>0</v>
      </c>
      <c r="T658" s="776">
        <f t="shared" si="1068"/>
        <v>0</v>
      </c>
      <c r="U658" s="776">
        <f t="shared" si="1068"/>
        <v>0</v>
      </c>
      <c r="V658" s="776">
        <f t="shared" si="1068"/>
        <v>0</v>
      </c>
      <c r="W658" s="776">
        <f t="shared" si="1068"/>
        <v>0</v>
      </c>
      <c r="X658" s="776">
        <f t="shared" si="1068"/>
        <v>0</v>
      </c>
      <c r="Y658" s="776">
        <f t="shared" si="1068"/>
        <v>0</v>
      </c>
      <c r="Z658" s="777" t="str">
        <f t="shared" si="1060"/>
        <v/>
      </c>
      <c r="AA658" s="776">
        <f t="shared" ref="AA658:AV658" si="1069">AA657+AA639</f>
        <v>0</v>
      </c>
      <c r="AB658" s="776">
        <f t="shared" si="1069"/>
        <v>0</v>
      </c>
      <c r="AC658" s="776">
        <f t="shared" si="1069"/>
        <v>0</v>
      </c>
      <c r="AD658" s="777" t="str">
        <f t="shared" si="1062"/>
        <v/>
      </c>
      <c r="AE658" s="776">
        <f t="shared" si="1069"/>
        <v>0</v>
      </c>
      <c r="AF658" s="776">
        <f t="shared" si="1069"/>
        <v>0</v>
      </c>
      <c r="AG658" s="776">
        <f t="shared" si="1069"/>
        <v>0</v>
      </c>
      <c r="AH658" s="777" t="str">
        <f t="shared" si="1063"/>
        <v/>
      </c>
      <c r="AI658" s="776">
        <f t="shared" si="1069"/>
        <v>0</v>
      </c>
      <c r="AJ658" s="776">
        <f t="shared" si="1069"/>
        <v>0</v>
      </c>
      <c r="AK658" s="776">
        <f t="shared" si="1069"/>
        <v>0</v>
      </c>
      <c r="AL658" s="777" t="str">
        <f t="shared" si="1064"/>
        <v/>
      </c>
      <c r="AM658" s="776">
        <f t="shared" si="1069"/>
        <v>0</v>
      </c>
      <c r="AN658" s="776">
        <f t="shared" si="1069"/>
        <v>0</v>
      </c>
      <c r="AO658" s="776">
        <f t="shared" si="1069"/>
        <v>0</v>
      </c>
      <c r="AP658" s="777" t="str">
        <f t="shared" si="1065"/>
        <v/>
      </c>
      <c r="AQ658" s="776">
        <f t="shared" si="1069"/>
        <v>0</v>
      </c>
      <c r="AR658" s="776">
        <f t="shared" si="1069"/>
        <v>0</v>
      </c>
      <c r="AS658" s="776">
        <f t="shared" si="1069"/>
        <v>0</v>
      </c>
      <c r="AT658" s="776">
        <f t="shared" si="1069"/>
        <v>0</v>
      </c>
      <c r="AU658" s="776">
        <f t="shared" si="1069"/>
        <v>0</v>
      </c>
      <c r="AV658" s="776">
        <f t="shared" si="1069"/>
        <v>0</v>
      </c>
      <c r="AW658" s="777" t="str">
        <f t="shared" si="1066"/>
        <v/>
      </c>
      <c r="AY658" s="776">
        <f t="shared" ref="AY658" si="1070">AY657+AY639</f>
        <v>0</v>
      </c>
      <c r="AZ658" s="776">
        <f t="shared" ref="AZ658" si="1071">AZ657+AZ639</f>
        <v>0</v>
      </c>
      <c r="BA658" s="776">
        <f t="shared" ref="BA658" si="1072">BA657+BA639</f>
        <v>0</v>
      </c>
    </row>
    <row r="659" spans="1:53" s="742" customFormat="1" ht="26.25" customHeight="1" x14ac:dyDescent="0.4">
      <c r="A659" s="734"/>
      <c r="B659" s="735">
        <v>9</v>
      </c>
      <c r="C659" s="1007" t="s">
        <v>505</v>
      </c>
      <c r="D659" s="1008"/>
      <c r="E659" s="1009" t="s">
        <v>506</v>
      </c>
      <c r="F659" s="736" t="s">
        <v>507</v>
      </c>
      <c r="G659" s="737"/>
      <c r="H659" s="737"/>
      <c r="I659" s="738"/>
      <c r="J659" s="739"/>
      <c r="K659" s="740"/>
      <c r="L659" s="741"/>
      <c r="M659" s="741"/>
      <c r="N659" s="741"/>
      <c r="O659" s="741"/>
      <c r="P659" s="741"/>
      <c r="Q659" s="741"/>
      <c r="R659" s="741"/>
      <c r="S659" s="741"/>
      <c r="T659" s="741"/>
      <c r="U659" s="741"/>
      <c r="V659" s="741"/>
      <c r="W659" s="741"/>
      <c r="X659" s="741"/>
      <c r="Y659" s="741"/>
      <c r="Z659" s="461" t="str">
        <f t="shared" si="1060"/>
        <v/>
      </c>
      <c r="AA659" s="738"/>
      <c r="AB659" s="738"/>
      <c r="AC659" s="738"/>
      <c r="AD659" s="461" t="str">
        <f t="shared" si="1062"/>
        <v/>
      </c>
      <c r="AE659" s="738"/>
      <c r="AF659" s="738"/>
      <c r="AG659" s="738"/>
      <c r="AH659" s="461" t="str">
        <f t="shared" si="1063"/>
        <v/>
      </c>
      <c r="AI659" s="738"/>
      <c r="AJ659" s="738"/>
      <c r="AK659" s="738"/>
      <c r="AL659" s="461" t="str">
        <f t="shared" si="1064"/>
        <v/>
      </c>
      <c r="AM659" s="738"/>
      <c r="AN659" s="738"/>
      <c r="AO659" s="738"/>
      <c r="AP659" s="461" t="str">
        <f t="shared" si="1065"/>
        <v/>
      </c>
      <c r="AQ659" s="738"/>
      <c r="AR659" s="738"/>
      <c r="AS659" s="738"/>
      <c r="AT659" s="738"/>
      <c r="AU659" s="738"/>
      <c r="AV659" s="738"/>
      <c r="AW659" s="461" t="str">
        <f t="shared" si="1066"/>
        <v/>
      </c>
      <c r="AY659" s="738"/>
      <c r="AZ659" s="738"/>
      <c r="BA659" s="738"/>
    </row>
    <row r="660" spans="1:53" ht="13" outlineLevel="2" x14ac:dyDescent="0.3">
      <c r="A660" s="209" t="s">
        <v>289</v>
      </c>
      <c r="B660" s="207">
        <v>9</v>
      </c>
      <c r="C660" s="207"/>
      <c r="D660" s="208"/>
      <c r="E660" s="210"/>
      <c r="F660" s="766" t="s">
        <v>438</v>
      </c>
      <c r="G660" s="236"/>
      <c r="H660" s="527"/>
      <c r="I660" s="237"/>
      <c r="J660" s="238"/>
      <c r="K660" s="239"/>
      <c r="L660" s="211">
        <f>J660*K660</f>
        <v>0</v>
      </c>
      <c r="M660" s="238"/>
      <c r="N660" s="239"/>
      <c r="O660" s="422">
        <f>M660*N660</f>
        <v>0</v>
      </c>
      <c r="P660" s="238"/>
      <c r="Q660" s="239"/>
      <c r="R660" s="422">
        <f>P660*Q660</f>
        <v>0</v>
      </c>
      <c r="S660" s="238"/>
      <c r="T660" s="239"/>
      <c r="U660" s="422">
        <f>S660*T660</f>
        <v>0</v>
      </c>
      <c r="V660" s="238"/>
      <c r="W660" s="239"/>
      <c r="X660" s="422">
        <f>V660*W660</f>
        <v>0</v>
      </c>
      <c r="Y660" s="211">
        <f>L660+O660+R660+U660+X660</f>
        <v>0</v>
      </c>
      <c r="Z660" s="461" t="str">
        <f t="shared" si="1060"/>
        <v/>
      </c>
      <c r="AA660" s="238"/>
      <c r="AB660" s="239"/>
      <c r="AC660" s="211">
        <f>AA660*AB660</f>
        <v>0</v>
      </c>
      <c r="AD660" s="461" t="str">
        <f t="shared" si="1062"/>
        <v/>
      </c>
      <c r="AE660" s="238"/>
      <c r="AF660" s="239"/>
      <c r="AG660" s="211">
        <f t="shared" ref="AG660:AG675" si="1073">AE660*AF660</f>
        <v>0</v>
      </c>
      <c r="AH660" s="461" t="str">
        <f t="shared" si="1063"/>
        <v/>
      </c>
      <c r="AI660" s="238"/>
      <c r="AJ660" s="239"/>
      <c r="AK660" s="211">
        <f>AI660*AJ660</f>
        <v>0</v>
      </c>
      <c r="AL660" s="461" t="str">
        <f t="shared" si="1064"/>
        <v/>
      </c>
      <c r="AM660" s="238"/>
      <c r="AN660" s="239"/>
      <c r="AO660" s="211">
        <f>AM660*AN660</f>
        <v>0</v>
      </c>
      <c r="AP660" s="461" t="str">
        <f t="shared" si="1065"/>
        <v/>
      </c>
      <c r="AQ660" s="238"/>
      <c r="AR660" s="239"/>
      <c r="AS660" s="211">
        <f>AQ660*AR660</f>
        <v>0</v>
      </c>
      <c r="AT660" s="240">
        <f t="shared" ref="AT660:AT675" si="1074">AE660+AM660+AQ660</f>
        <v>0</v>
      </c>
      <c r="AU660" s="241">
        <f t="shared" ref="AU660:AU675" si="1075">AF660+AN660+AR660</f>
        <v>0</v>
      </c>
      <c r="AV660" s="211">
        <f t="shared" ref="AV660:AV661" si="1076">AG660+AO660+AS660</f>
        <v>0</v>
      </c>
      <c r="AW660" s="461" t="str">
        <f t="shared" si="1066"/>
        <v/>
      </c>
      <c r="AY660" s="238"/>
      <c r="AZ660" s="239"/>
      <c r="BA660" s="211">
        <f>AY660*AZ660</f>
        <v>0</v>
      </c>
    </row>
    <row r="661" spans="1:53" ht="13" outlineLevel="2" x14ac:dyDescent="0.3">
      <c r="A661" s="209" t="s">
        <v>284</v>
      </c>
      <c r="B661" s="207">
        <v>9</v>
      </c>
      <c r="C661" s="207"/>
      <c r="D661" s="208"/>
      <c r="E661" s="210"/>
      <c r="F661" s="766" t="s">
        <v>439</v>
      </c>
      <c r="G661" s="235"/>
      <c r="H661" s="528"/>
      <c r="I661" s="237"/>
      <c r="J661" s="238"/>
      <c r="K661" s="239"/>
      <c r="L661" s="211">
        <f t="shared" ref="L661:L675" si="1077">J661*K661</f>
        <v>0</v>
      </c>
      <c r="M661" s="238"/>
      <c r="N661" s="239"/>
      <c r="O661" s="422">
        <f t="shared" ref="O661:O675" si="1078">M661*N661</f>
        <v>0</v>
      </c>
      <c r="P661" s="238"/>
      <c r="Q661" s="239"/>
      <c r="R661" s="422">
        <f t="shared" ref="R661:R675" si="1079">P661*Q661</f>
        <v>0</v>
      </c>
      <c r="S661" s="238"/>
      <c r="T661" s="239"/>
      <c r="U661" s="422">
        <f t="shared" ref="U661:U675" si="1080">S661*T661</f>
        <v>0</v>
      </c>
      <c r="V661" s="238"/>
      <c r="W661" s="239"/>
      <c r="X661" s="422">
        <f t="shared" ref="X661:X675" si="1081">V661*W661</f>
        <v>0</v>
      </c>
      <c r="Y661" s="211">
        <f t="shared" ref="Y661:Y675" si="1082">L661+O661+R661+U661+X661</f>
        <v>0</v>
      </c>
      <c r="Z661" s="461" t="str">
        <f t="shared" si="1060"/>
        <v/>
      </c>
      <c r="AA661" s="238"/>
      <c r="AB661" s="239"/>
      <c r="AC661" s="211">
        <f t="shared" ref="AC661" si="1083">AA661*AB661</f>
        <v>0</v>
      </c>
      <c r="AD661" s="461" t="str">
        <f t="shared" si="1062"/>
        <v/>
      </c>
      <c r="AE661" s="238"/>
      <c r="AF661" s="239"/>
      <c r="AG661" s="211">
        <f t="shared" si="1073"/>
        <v>0</v>
      </c>
      <c r="AH661" s="461" t="str">
        <f t="shared" si="1063"/>
        <v/>
      </c>
      <c r="AI661" s="238"/>
      <c r="AJ661" s="239"/>
      <c r="AK661" s="211">
        <f t="shared" ref="AK661" si="1084">AI661*AJ661</f>
        <v>0</v>
      </c>
      <c r="AL661" s="461" t="str">
        <f t="shared" si="1064"/>
        <v/>
      </c>
      <c r="AM661" s="238"/>
      <c r="AN661" s="239"/>
      <c r="AO661" s="211">
        <f t="shared" ref="AO661" si="1085">AM661*AN661</f>
        <v>0</v>
      </c>
      <c r="AP661" s="461" t="str">
        <f t="shared" si="1065"/>
        <v/>
      </c>
      <c r="AQ661" s="238"/>
      <c r="AR661" s="239"/>
      <c r="AS661" s="211">
        <f t="shared" ref="AS661" si="1086">AQ661*AR661</f>
        <v>0</v>
      </c>
      <c r="AT661" s="240">
        <f t="shared" si="1074"/>
        <v>0</v>
      </c>
      <c r="AU661" s="241">
        <f t="shared" si="1075"/>
        <v>0</v>
      </c>
      <c r="AV661" s="211">
        <f t="shared" si="1076"/>
        <v>0</v>
      </c>
      <c r="AW661" s="461" t="str">
        <f t="shared" si="1066"/>
        <v/>
      </c>
      <c r="AY661" s="238"/>
      <c r="AZ661" s="239"/>
      <c r="BA661" s="211">
        <f t="shared" ref="BA661:BA675" si="1087">AY661*AZ661</f>
        <v>0</v>
      </c>
    </row>
    <row r="662" spans="1:53" ht="12.75" customHeight="1" outlineLevel="2" x14ac:dyDescent="0.3">
      <c r="A662" s="209" t="s">
        <v>284</v>
      </c>
      <c r="B662" s="207">
        <v>9</v>
      </c>
      <c r="C662" s="207"/>
      <c r="D662" s="208"/>
      <c r="E662" s="210"/>
      <c r="F662" s="766" t="s">
        <v>440</v>
      </c>
      <c r="G662" s="235"/>
      <c r="H662" s="528"/>
      <c r="I662" s="237"/>
      <c r="J662" s="238"/>
      <c r="K662" s="239"/>
      <c r="L662" s="211">
        <f t="shared" si="1077"/>
        <v>0</v>
      </c>
      <c r="M662" s="238"/>
      <c r="N662" s="239"/>
      <c r="O662" s="422">
        <f t="shared" si="1078"/>
        <v>0</v>
      </c>
      <c r="P662" s="238"/>
      <c r="Q662" s="239"/>
      <c r="R662" s="422">
        <f t="shared" si="1079"/>
        <v>0</v>
      </c>
      <c r="S662" s="238"/>
      <c r="T662" s="239"/>
      <c r="U662" s="422">
        <f t="shared" si="1080"/>
        <v>0</v>
      </c>
      <c r="V662" s="238"/>
      <c r="W662" s="239"/>
      <c r="X662" s="422">
        <f t="shared" si="1081"/>
        <v>0</v>
      </c>
      <c r="Y662" s="211">
        <f t="shared" si="1082"/>
        <v>0</v>
      </c>
      <c r="Z662" s="461" t="str">
        <f t="shared" si="1060"/>
        <v/>
      </c>
      <c r="AA662" s="238"/>
      <c r="AB662" s="239"/>
      <c r="AC662" s="211">
        <f t="shared" ref="AC662" si="1088">AA662*AB662</f>
        <v>0</v>
      </c>
      <c r="AD662" s="461" t="str">
        <f t="shared" si="1062"/>
        <v/>
      </c>
      <c r="AE662" s="238"/>
      <c r="AF662" s="239"/>
      <c r="AG662" s="211">
        <f t="shared" si="1073"/>
        <v>0</v>
      </c>
      <c r="AH662" s="461" t="str">
        <f t="shared" si="1063"/>
        <v/>
      </c>
      <c r="AI662" s="238"/>
      <c r="AJ662" s="239"/>
      <c r="AK662" s="211">
        <f t="shared" ref="AK662" si="1089">AI662*AJ662</f>
        <v>0</v>
      </c>
      <c r="AL662" s="461" t="str">
        <f t="shared" si="1064"/>
        <v/>
      </c>
      <c r="AM662" s="238"/>
      <c r="AN662" s="239"/>
      <c r="AO662" s="211">
        <f t="shared" ref="AO662" si="1090">AM662*AN662</f>
        <v>0</v>
      </c>
      <c r="AP662" s="461" t="str">
        <f t="shared" si="1065"/>
        <v/>
      </c>
      <c r="AQ662" s="238"/>
      <c r="AR662" s="239"/>
      <c r="AS662" s="211">
        <f t="shared" ref="AS662" si="1091">AQ662*AR662</f>
        <v>0</v>
      </c>
      <c r="AT662" s="240">
        <f t="shared" si="1074"/>
        <v>0</v>
      </c>
      <c r="AU662" s="241">
        <f t="shared" si="1075"/>
        <v>0</v>
      </c>
      <c r="AV662" s="211">
        <f t="shared" ref="AV662" si="1092">AG662+AO662+AS662</f>
        <v>0</v>
      </c>
      <c r="AW662" s="461" t="str">
        <f t="shared" si="1066"/>
        <v/>
      </c>
      <c r="AY662" s="238"/>
      <c r="AZ662" s="239"/>
      <c r="BA662" s="211">
        <f t="shared" si="1087"/>
        <v>0</v>
      </c>
    </row>
    <row r="663" spans="1:53" ht="13" outlineLevel="2" x14ac:dyDescent="0.3">
      <c r="A663" s="209" t="s">
        <v>284</v>
      </c>
      <c r="B663" s="207">
        <v>9</v>
      </c>
      <c r="C663" s="207"/>
      <c r="D663" s="208"/>
      <c r="E663" s="210"/>
      <c r="F663" s="766" t="s">
        <v>441</v>
      </c>
      <c r="G663" s="235"/>
      <c r="H663" s="528"/>
      <c r="I663" s="237"/>
      <c r="J663" s="238"/>
      <c r="K663" s="239"/>
      <c r="L663" s="211">
        <f t="shared" si="1077"/>
        <v>0</v>
      </c>
      <c r="M663" s="238"/>
      <c r="N663" s="239"/>
      <c r="O663" s="422">
        <f t="shared" si="1078"/>
        <v>0</v>
      </c>
      <c r="P663" s="238"/>
      <c r="Q663" s="239"/>
      <c r="R663" s="422">
        <f t="shared" si="1079"/>
        <v>0</v>
      </c>
      <c r="S663" s="238"/>
      <c r="T663" s="239"/>
      <c r="U663" s="422">
        <f t="shared" si="1080"/>
        <v>0</v>
      </c>
      <c r="V663" s="238"/>
      <c r="W663" s="239"/>
      <c r="X663" s="422">
        <f t="shared" si="1081"/>
        <v>0</v>
      </c>
      <c r="Y663" s="211">
        <f t="shared" si="1082"/>
        <v>0</v>
      </c>
      <c r="Z663" s="461" t="str">
        <f t="shared" si="1060"/>
        <v/>
      </c>
      <c r="AA663" s="238"/>
      <c r="AB663" s="239"/>
      <c r="AC663" s="211">
        <f t="shared" ref="AC663:AC675" si="1093">AA663*AB663</f>
        <v>0</v>
      </c>
      <c r="AD663" s="461" t="str">
        <f t="shared" si="1062"/>
        <v/>
      </c>
      <c r="AE663" s="238"/>
      <c r="AF663" s="239"/>
      <c r="AG663" s="211">
        <f t="shared" si="1073"/>
        <v>0</v>
      </c>
      <c r="AH663" s="461" t="str">
        <f t="shared" si="1063"/>
        <v/>
      </c>
      <c r="AI663" s="238"/>
      <c r="AJ663" s="239"/>
      <c r="AK663" s="211">
        <f t="shared" ref="AK663:AK675" si="1094">AI663*AJ663</f>
        <v>0</v>
      </c>
      <c r="AL663" s="461" t="str">
        <f t="shared" si="1064"/>
        <v/>
      </c>
      <c r="AM663" s="238"/>
      <c r="AN663" s="239"/>
      <c r="AO663" s="211">
        <f t="shared" ref="AO663:AO675" si="1095">AM663*AN663</f>
        <v>0</v>
      </c>
      <c r="AP663" s="461" t="str">
        <f t="shared" si="1065"/>
        <v/>
      </c>
      <c r="AQ663" s="238"/>
      <c r="AR663" s="239"/>
      <c r="AS663" s="211">
        <f t="shared" ref="AS663:AS675" si="1096">AQ663*AR663</f>
        <v>0</v>
      </c>
      <c r="AT663" s="240">
        <f t="shared" si="1074"/>
        <v>0</v>
      </c>
      <c r="AU663" s="241">
        <f t="shared" si="1075"/>
        <v>0</v>
      </c>
      <c r="AV663" s="211">
        <f t="shared" ref="AV663:AV675" si="1097">AG663+AO663+AS663</f>
        <v>0</v>
      </c>
      <c r="AW663" s="461" t="str">
        <f t="shared" si="1066"/>
        <v/>
      </c>
      <c r="AY663" s="238"/>
      <c r="AZ663" s="239"/>
      <c r="BA663" s="211">
        <f t="shared" si="1087"/>
        <v>0</v>
      </c>
    </row>
    <row r="664" spans="1:53" ht="13" outlineLevel="2" x14ac:dyDescent="0.3">
      <c r="A664" s="209" t="s">
        <v>284</v>
      </c>
      <c r="B664" s="207">
        <v>9</v>
      </c>
      <c r="C664" s="207"/>
      <c r="D664" s="208"/>
      <c r="E664" s="210"/>
      <c r="F664" s="766" t="s">
        <v>442</v>
      </c>
      <c r="G664" s="235"/>
      <c r="H664" s="528"/>
      <c r="I664" s="237"/>
      <c r="J664" s="238"/>
      <c r="K664" s="239"/>
      <c r="L664" s="211">
        <f t="shared" si="1077"/>
        <v>0</v>
      </c>
      <c r="M664" s="238"/>
      <c r="N664" s="239"/>
      <c r="O664" s="422">
        <f t="shared" si="1078"/>
        <v>0</v>
      </c>
      <c r="P664" s="238"/>
      <c r="Q664" s="239"/>
      <c r="R664" s="422">
        <f t="shared" si="1079"/>
        <v>0</v>
      </c>
      <c r="S664" s="238"/>
      <c r="T664" s="239"/>
      <c r="U664" s="422">
        <f t="shared" si="1080"/>
        <v>0</v>
      </c>
      <c r="V664" s="238"/>
      <c r="W664" s="239"/>
      <c r="X664" s="422">
        <f t="shared" si="1081"/>
        <v>0</v>
      </c>
      <c r="Y664" s="211">
        <f t="shared" si="1082"/>
        <v>0</v>
      </c>
      <c r="Z664" s="461" t="str">
        <f t="shared" si="1060"/>
        <v/>
      </c>
      <c r="AA664" s="238"/>
      <c r="AB664" s="239"/>
      <c r="AC664" s="211">
        <f t="shared" si="1093"/>
        <v>0</v>
      </c>
      <c r="AD664" s="461" t="str">
        <f t="shared" si="1062"/>
        <v/>
      </c>
      <c r="AE664" s="238"/>
      <c r="AF664" s="239"/>
      <c r="AG664" s="211">
        <f t="shared" si="1073"/>
        <v>0</v>
      </c>
      <c r="AH664" s="461" t="str">
        <f t="shared" si="1063"/>
        <v/>
      </c>
      <c r="AI664" s="238"/>
      <c r="AJ664" s="239"/>
      <c r="AK664" s="211">
        <f t="shared" si="1094"/>
        <v>0</v>
      </c>
      <c r="AL664" s="461" t="str">
        <f t="shared" si="1064"/>
        <v/>
      </c>
      <c r="AM664" s="238"/>
      <c r="AN664" s="239"/>
      <c r="AO664" s="211">
        <f t="shared" si="1095"/>
        <v>0</v>
      </c>
      <c r="AP664" s="461" t="str">
        <f t="shared" si="1065"/>
        <v/>
      </c>
      <c r="AQ664" s="238"/>
      <c r="AR664" s="239"/>
      <c r="AS664" s="211">
        <f t="shared" si="1096"/>
        <v>0</v>
      </c>
      <c r="AT664" s="240">
        <f t="shared" si="1074"/>
        <v>0</v>
      </c>
      <c r="AU664" s="241">
        <f t="shared" si="1075"/>
        <v>0</v>
      </c>
      <c r="AV664" s="211">
        <f t="shared" si="1097"/>
        <v>0</v>
      </c>
      <c r="AW664" s="461" t="str">
        <f t="shared" si="1066"/>
        <v/>
      </c>
      <c r="AY664" s="238"/>
      <c r="AZ664" s="239"/>
      <c r="BA664" s="211">
        <f t="shared" si="1087"/>
        <v>0</v>
      </c>
    </row>
    <row r="665" spans="1:53" ht="13" outlineLevel="2" x14ac:dyDescent="0.3">
      <c r="A665" s="209" t="s">
        <v>289</v>
      </c>
      <c r="B665" s="207">
        <v>9</v>
      </c>
      <c r="C665" s="207"/>
      <c r="D665" s="208"/>
      <c r="E665" s="210"/>
      <c r="F665" s="766" t="s">
        <v>384</v>
      </c>
      <c r="G665" s="235"/>
      <c r="H665" s="528"/>
      <c r="I665" s="237"/>
      <c r="J665" s="238"/>
      <c r="K665" s="239"/>
      <c r="L665" s="211">
        <f t="shared" si="1077"/>
        <v>0</v>
      </c>
      <c r="M665" s="238"/>
      <c r="N665" s="239"/>
      <c r="O665" s="422">
        <f t="shared" si="1078"/>
        <v>0</v>
      </c>
      <c r="P665" s="238"/>
      <c r="Q665" s="239"/>
      <c r="R665" s="422">
        <f t="shared" si="1079"/>
        <v>0</v>
      </c>
      <c r="S665" s="238"/>
      <c r="T665" s="239"/>
      <c r="U665" s="422">
        <f t="shared" si="1080"/>
        <v>0</v>
      </c>
      <c r="V665" s="238"/>
      <c r="W665" s="239"/>
      <c r="X665" s="422">
        <f t="shared" si="1081"/>
        <v>0</v>
      </c>
      <c r="Y665" s="211">
        <f t="shared" si="1082"/>
        <v>0</v>
      </c>
      <c r="Z665" s="461" t="str">
        <f t="shared" si="1060"/>
        <v/>
      </c>
      <c r="AA665" s="238"/>
      <c r="AB665" s="239"/>
      <c r="AC665" s="211">
        <f t="shared" si="1093"/>
        <v>0</v>
      </c>
      <c r="AD665" s="461" t="str">
        <f t="shared" si="1062"/>
        <v/>
      </c>
      <c r="AE665" s="238"/>
      <c r="AF665" s="239"/>
      <c r="AG665" s="211">
        <f t="shared" si="1073"/>
        <v>0</v>
      </c>
      <c r="AH665" s="461" t="str">
        <f t="shared" si="1063"/>
        <v/>
      </c>
      <c r="AI665" s="238"/>
      <c r="AJ665" s="239"/>
      <c r="AK665" s="211">
        <f t="shared" si="1094"/>
        <v>0</v>
      </c>
      <c r="AL665" s="461" t="str">
        <f t="shared" si="1064"/>
        <v/>
      </c>
      <c r="AM665" s="238"/>
      <c r="AN665" s="239"/>
      <c r="AO665" s="211">
        <f t="shared" si="1095"/>
        <v>0</v>
      </c>
      <c r="AP665" s="461" t="str">
        <f t="shared" si="1065"/>
        <v/>
      </c>
      <c r="AQ665" s="238"/>
      <c r="AR665" s="239"/>
      <c r="AS665" s="211">
        <f t="shared" si="1096"/>
        <v>0</v>
      </c>
      <c r="AT665" s="240">
        <f t="shared" si="1074"/>
        <v>0</v>
      </c>
      <c r="AU665" s="241">
        <f t="shared" si="1075"/>
        <v>0</v>
      </c>
      <c r="AV665" s="211">
        <f t="shared" si="1097"/>
        <v>0</v>
      </c>
      <c r="AW665" s="461" t="str">
        <f t="shared" si="1066"/>
        <v/>
      </c>
      <c r="AY665" s="238"/>
      <c r="AZ665" s="239"/>
      <c r="BA665" s="211">
        <f t="shared" si="1087"/>
        <v>0</v>
      </c>
    </row>
    <row r="666" spans="1:53" ht="13" outlineLevel="2" x14ac:dyDescent="0.3">
      <c r="A666" s="209" t="s">
        <v>289</v>
      </c>
      <c r="B666" s="207">
        <v>9</v>
      </c>
      <c r="C666" s="207"/>
      <c r="D666" s="208"/>
      <c r="E666" s="210"/>
      <c r="F666" s="766" t="s">
        <v>443</v>
      </c>
      <c r="G666" s="235"/>
      <c r="H666" s="528"/>
      <c r="I666" s="327"/>
      <c r="J666" s="238"/>
      <c r="K666" s="239"/>
      <c r="L666" s="211">
        <f t="shared" si="1077"/>
        <v>0</v>
      </c>
      <c r="M666" s="238"/>
      <c r="N666" s="239"/>
      <c r="O666" s="422">
        <f t="shared" si="1078"/>
        <v>0</v>
      </c>
      <c r="P666" s="238"/>
      <c r="Q666" s="239"/>
      <c r="R666" s="422">
        <f t="shared" si="1079"/>
        <v>0</v>
      </c>
      <c r="S666" s="238"/>
      <c r="T666" s="239"/>
      <c r="U666" s="422">
        <f t="shared" si="1080"/>
        <v>0</v>
      </c>
      <c r="V666" s="238"/>
      <c r="W666" s="239"/>
      <c r="X666" s="422">
        <f t="shared" si="1081"/>
        <v>0</v>
      </c>
      <c r="Y666" s="211">
        <f t="shared" si="1082"/>
        <v>0</v>
      </c>
      <c r="Z666" s="461" t="str">
        <f t="shared" si="1060"/>
        <v/>
      </c>
      <c r="AA666" s="238"/>
      <c r="AB666" s="239"/>
      <c r="AC666" s="211">
        <f t="shared" si="1093"/>
        <v>0</v>
      </c>
      <c r="AD666" s="461" t="str">
        <f t="shared" si="1062"/>
        <v/>
      </c>
      <c r="AE666" s="238"/>
      <c r="AF666" s="239"/>
      <c r="AG666" s="211">
        <f t="shared" si="1073"/>
        <v>0</v>
      </c>
      <c r="AH666" s="461" t="str">
        <f t="shared" si="1063"/>
        <v/>
      </c>
      <c r="AI666" s="238"/>
      <c r="AJ666" s="239"/>
      <c r="AK666" s="211">
        <f t="shared" si="1094"/>
        <v>0</v>
      </c>
      <c r="AL666" s="461" t="str">
        <f t="shared" si="1064"/>
        <v/>
      </c>
      <c r="AM666" s="238"/>
      <c r="AN666" s="239"/>
      <c r="AO666" s="211">
        <f t="shared" si="1095"/>
        <v>0</v>
      </c>
      <c r="AP666" s="461" t="str">
        <f t="shared" si="1065"/>
        <v/>
      </c>
      <c r="AQ666" s="238"/>
      <c r="AR666" s="239"/>
      <c r="AS666" s="211">
        <f t="shared" si="1096"/>
        <v>0</v>
      </c>
      <c r="AT666" s="240">
        <f t="shared" si="1074"/>
        <v>0</v>
      </c>
      <c r="AU666" s="241">
        <f t="shared" si="1075"/>
        <v>0</v>
      </c>
      <c r="AV666" s="211">
        <f t="shared" si="1097"/>
        <v>0</v>
      </c>
      <c r="AW666" s="461" t="str">
        <f t="shared" si="1066"/>
        <v/>
      </c>
      <c r="AY666" s="238"/>
      <c r="AZ666" s="239"/>
      <c r="BA666" s="211">
        <f t="shared" si="1087"/>
        <v>0</v>
      </c>
    </row>
    <row r="667" spans="1:53" ht="13" outlineLevel="2" x14ac:dyDescent="0.3">
      <c r="A667" s="209" t="s">
        <v>289</v>
      </c>
      <c r="B667" s="207">
        <v>9</v>
      </c>
      <c r="C667" s="207"/>
      <c r="D667" s="208"/>
      <c r="E667" s="210"/>
      <c r="F667" s="766" t="s">
        <v>444</v>
      </c>
      <c r="G667" s="235"/>
      <c r="H667" s="528"/>
      <c r="I667" s="237"/>
      <c r="J667" s="238"/>
      <c r="K667" s="239"/>
      <c r="L667" s="211">
        <f t="shared" si="1077"/>
        <v>0</v>
      </c>
      <c r="M667" s="238"/>
      <c r="N667" s="239"/>
      <c r="O667" s="422">
        <f t="shared" si="1078"/>
        <v>0</v>
      </c>
      <c r="P667" s="238"/>
      <c r="Q667" s="239"/>
      <c r="R667" s="422">
        <f t="shared" si="1079"/>
        <v>0</v>
      </c>
      <c r="S667" s="238"/>
      <c r="T667" s="239"/>
      <c r="U667" s="422">
        <f t="shared" si="1080"/>
        <v>0</v>
      </c>
      <c r="V667" s="238"/>
      <c r="W667" s="239"/>
      <c r="X667" s="422">
        <f t="shared" si="1081"/>
        <v>0</v>
      </c>
      <c r="Y667" s="211">
        <f t="shared" si="1082"/>
        <v>0</v>
      </c>
      <c r="Z667" s="461" t="str">
        <f t="shared" si="1060"/>
        <v/>
      </c>
      <c r="AA667" s="238"/>
      <c r="AB667" s="239"/>
      <c r="AC667" s="211">
        <f t="shared" si="1093"/>
        <v>0</v>
      </c>
      <c r="AD667" s="461" t="str">
        <f t="shared" si="1062"/>
        <v/>
      </c>
      <c r="AE667" s="238"/>
      <c r="AF667" s="239"/>
      <c r="AG667" s="211">
        <f t="shared" si="1073"/>
        <v>0</v>
      </c>
      <c r="AH667" s="461" t="str">
        <f t="shared" si="1063"/>
        <v/>
      </c>
      <c r="AI667" s="238"/>
      <c r="AJ667" s="239"/>
      <c r="AK667" s="211">
        <f t="shared" si="1094"/>
        <v>0</v>
      </c>
      <c r="AL667" s="461" t="str">
        <f t="shared" si="1064"/>
        <v/>
      </c>
      <c r="AM667" s="238"/>
      <c r="AN667" s="239"/>
      <c r="AO667" s="211">
        <f t="shared" si="1095"/>
        <v>0</v>
      </c>
      <c r="AP667" s="461" t="str">
        <f t="shared" si="1065"/>
        <v/>
      </c>
      <c r="AQ667" s="238"/>
      <c r="AR667" s="239"/>
      <c r="AS667" s="211">
        <f t="shared" si="1096"/>
        <v>0</v>
      </c>
      <c r="AT667" s="240">
        <f t="shared" si="1074"/>
        <v>0</v>
      </c>
      <c r="AU667" s="241">
        <f t="shared" si="1075"/>
        <v>0</v>
      </c>
      <c r="AV667" s="211">
        <f t="shared" si="1097"/>
        <v>0</v>
      </c>
      <c r="AW667" s="461" t="str">
        <f t="shared" si="1066"/>
        <v/>
      </c>
      <c r="AY667" s="238"/>
      <c r="AZ667" s="239"/>
      <c r="BA667" s="211">
        <f t="shared" si="1087"/>
        <v>0</v>
      </c>
    </row>
    <row r="668" spans="1:53" ht="13" outlineLevel="2" x14ac:dyDescent="0.3">
      <c r="A668" s="209" t="s">
        <v>289</v>
      </c>
      <c r="B668" s="207">
        <v>9</v>
      </c>
      <c r="C668" s="207"/>
      <c r="D668" s="208"/>
      <c r="E668" s="210"/>
      <c r="F668" s="235" t="s">
        <v>445</v>
      </c>
      <c r="G668" s="235"/>
      <c r="H668" s="528"/>
      <c r="I668" s="237"/>
      <c r="J668" s="238"/>
      <c r="K668" s="239"/>
      <c r="L668" s="211">
        <f t="shared" si="1077"/>
        <v>0</v>
      </c>
      <c r="M668" s="238"/>
      <c r="N668" s="239"/>
      <c r="O668" s="422">
        <f t="shared" si="1078"/>
        <v>0</v>
      </c>
      <c r="P668" s="238"/>
      <c r="Q668" s="239"/>
      <c r="R668" s="422">
        <f t="shared" si="1079"/>
        <v>0</v>
      </c>
      <c r="S668" s="238"/>
      <c r="T668" s="239"/>
      <c r="U668" s="422">
        <f t="shared" si="1080"/>
        <v>0</v>
      </c>
      <c r="V668" s="238"/>
      <c r="W668" s="239"/>
      <c r="X668" s="422">
        <f t="shared" si="1081"/>
        <v>0</v>
      </c>
      <c r="Y668" s="211">
        <f t="shared" si="1082"/>
        <v>0</v>
      </c>
      <c r="Z668" s="461" t="str">
        <f t="shared" si="1060"/>
        <v/>
      </c>
      <c r="AA668" s="238"/>
      <c r="AB668" s="239"/>
      <c r="AC668" s="211">
        <f t="shared" si="1093"/>
        <v>0</v>
      </c>
      <c r="AD668" s="461" t="str">
        <f t="shared" si="1062"/>
        <v/>
      </c>
      <c r="AE668" s="238"/>
      <c r="AF668" s="239"/>
      <c r="AG668" s="211">
        <f t="shared" si="1073"/>
        <v>0</v>
      </c>
      <c r="AH668" s="461" t="str">
        <f t="shared" si="1063"/>
        <v/>
      </c>
      <c r="AI668" s="238"/>
      <c r="AJ668" s="239"/>
      <c r="AK668" s="211">
        <f t="shared" si="1094"/>
        <v>0</v>
      </c>
      <c r="AL668" s="461" t="str">
        <f t="shared" si="1064"/>
        <v/>
      </c>
      <c r="AM668" s="238"/>
      <c r="AN668" s="239"/>
      <c r="AO668" s="211">
        <f t="shared" si="1095"/>
        <v>0</v>
      </c>
      <c r="AP668" s="461" t="str">
        <f t="shared" si="1065"/>
        <v/>
      </c>
      <c r="AQ668" s="238"/>
      <c r="AR668" s="239"/>
      <c r="AS668" s="211">
        <f t="shared" si="1096"/>
        <v>0</v>
      </c>
      <c r="AT668" s="240">
        <f t="shared" si="1074"/>
        <v>0</v>
      </c>
      <c r="AU668" s="241">
        <f t="shared" si="1075"/>
        <v>0</v>
      </c>
      <c r="AV668" s="211">
        <f t="shared" si="1097"/>
        <v>0</v>
      </c>
      <c r="AW668" s="461" t="str">
        <f t="shared" si="1066"/>
        <v/>
      </c>
      <c r="AY668" s="238"/>
      <c r="AZ668" s="239"/>
      <c r="BA668" s="211">
        <f t="shared" si="1087"/>
        <v>0</v>
      </c>
    </row>
    <row r="669" spans="1:53" ht="13" outlineLevel="2" x14ac:dyDescent="0.3">
      <c r="A669" s="209" t="s">
        <v>289</v>
      </c>
      <c r="B669" s="207">
        <v>9</v>
      </c>
      <c r="C669" s="207"/>
      <c r="D669" s="208"/>
      <c r="E669" s="210"/>
      <c r="F669" s="235" t="s">
        <v>445</v>
      </c>
      <c r="G669" s="235"/>
      <c r="H669" s="528"/>
      <c r="I669" s="237"/>
      <c r="J669" s="238"/>
      <c r="K669" s="239"/>
      <c r="L669" s="211">
        <f t="shared" si="1077"/>
        <v>0</v>
      </c>
      <c r="M669" s="238"/>
      <c r="N669" s="239"/>
      <c r="O669" s="422">
        <f t="shared" si="1078"/>
        <v>0</v>
      </c>
      <c r="P669" s="238"/>
      <c r="Q669" s="239"/>
      <c r="R669" s="422">
        <f t="shared" si="1079"/>
        <v>0</v>
      </c>
      <c r="S669" s="238"/>
      <c r="T669" s="239"/>
      <c r="U669" s="422">
        <f t="shared" si="1080"/>
        <v>0</v>
      </c>
      <c r="V669" s="238"/>
      <c r="W669" s="239"/>
      <c r="X669" s="422">
        <f t="shared" si="1081"/>
        <v>0</v>
      </c>
      <c r="Y669" s="211">
        <f t="shared" si="1082"/>
        <v>0</v>
      </c>
      <c r="Z669" s="461" t="str">
        <f t="shared" si="1060"/>
        <v/>
      </c>
      <c r="AA669" s="238"/>
      <c r="AB669" s="239"/>
      <c r="AC669" s="211">
        <f t="shared" si="1093"/>
        <v>0</v>
      </c>
      <c r="AD669" s="461" t="str">
        <f t="shared" si="1062"/>
        <v/>
      </c>
      <c r="AE669" s="238"/>
      <c r="AF669" s="239"/>
      <c r="AG669" s="211">
        <f t="shared" si="1073"/>
        <v>0</v>
      </c>
      <c r="AH669" s="461" t="str">
        <f t="shared" si="1063"/>
        <v/>
      </c>
      <c r="AI669" s="238"/>
      <c r="AJ669" s="239"/>
      <c r="AK669" s="211">
        <f t="shared" si="1094"/>
        <v>0</v>
      </c>
      <c r="AL669" s="461" t="str">
        <f t="shared" si="1064"/>
        <v/>
      </c>
      <c r="AM669" s="238"/>
      <c r="AN669" s="239"/>
      <c r="AO669" s="211">
        <f t="shared" si="1095"/>
        <v>0</v>
      </c>
      <c r="AP669" s="461" t="str">
        <f t="shared" si="1065"/>
        <v/>
      </c>
      <c r="AQ669" s="238"/>
      <c r="AR669" s="239"/>
      <c r="AS669" s="211">
        <f t="shared" si="1096"/>
        <v>0</v>
      </c>
      <c r="AT669" s="240">
        <f t="shared" si="1074"/>
        <v>0</v>
      </c>
      <c r="AU669" s="241">
        <f t="shared" si="1075"/>
        <v>0</v>
      </c>
      <c r="AV669" s="211">
        <f t="shared" si="1097"/>
        <v>0</v>
      </c>
      <c r="AW669" s="461" t="str">
        <f t="shared" si="1066"/>
        <v/>
      </c>
      <c r="AY669" s="238"/>
      <c r="AZ669" s="239"/>
      <c r="BA669" s="211">
        <f t="shared" si="1087"/>
        <v>0</v>
      </c>
    </row>
    <row r="670" spans="1:53" ht="13" outlineLevel="2" x14ac:dyDescent="0.3">
      <c r="A670" s="209" t="s">
        <v>289</v>
      </c>
      <c r="B670" s="207">
        <v>9</v>
      </c>
      <c r="C670" s="207"/>
      <c r="D670" s="208"/>
      <c r="E670" s="210"/>
      <c r="F670" s="235" t="s">
        <v>445</v>
      </c>
      <c r="G670" s="235"/>
      <c r="H670" s="528"/>
      <c r="I670" s="237"/>
      <c r="J670" s="238"/>
      <c r="K670" s="239"/>
      <c r="L670" s="211">
        <f t="shared" si="1077"/>
        <v>0</v>
      </c>
      <c r="M670" s="238"/>
      <c r="N670" s="239"/>
      <c r="O670" s="422">
        <f t="shared" si="1078"/>
        <v>0</v>
      </c>
      <c r="P670" s="238"/>
      <c r="Q670" s="239"/>
      <c r="R670" s="422">
        <f t="shared" si="1079"/>
        <v>0</v>
      </c>
      <c r="S670" s="238"/>
      <c r="T670" s="239"/>
      <c r="U670" s="422">
        <f t="shared" si="1080"/>
        <v>0</v>
      </c>
      <c r="V670" s="238"/>
      <c r="W670" s="239"/>
      <c r="X670" s="422">
        <f t="shared" si="1081"/>
        <v>0</v>
      </c>
      <c r="Y670" s="211">
        <f t="shared" si="1082"/>
        <v>0</v>
      </c>
      <c r="Z670" s="461" t="str">
        <f t="shared" si="1060"/>
        <v/>
      </c>
      <c r="AA670" s="238"/>
      <c r="AB670" s="239"/>
      <c r="AC670" s="211">
        <f t="shared" si="1093"/>
        <v>0</v>
      </c>
      <c r="AD670" s="461" t="str">
        <f t="shared" si="1062"/>
        <v/>
      </c>
      <c r="AE670" s="238"/>
      <c r="AF670" s="239"/>
      <c r="AG670" s="211">
        <f t="shared" si="1073"/>
        <v>0</v>
      </c>
      <c r="AH670" s="461" t="str">
        <f t="shared" si="1063"/>
        <v/>
      </c>
      <c r="AI670" s="238"/>
      <c r="AJ670" s="239"/>
      <c r="AK670" s="211">
        <f t="shared" si="1094"/>
        <v>0</v>
      </c>
      <c r="AL670" s="461" t="str">
        <f t="shared" si="1064"/>
        <v/>
      </c>
      <c r="AM670" s="238"/>
      <c r="AN670" s="239"/>
      <c r="AO670" s="211">
        <f t="shared" si="1095"/>
        <v>0</v>
      </c>
      <c r="AP670" s="461" t="str">
        <f t="shared" si="1065"/>
        <v/>
      </c>
      <c r="AQ670" s="238"/>
      <c r="AR670" s="239"/>
      <c r="AS670" s="211">
        <f t="shared" si="1096"/>
        <v>0</v>
      </c>
      <c r="AT670" s="240">
        <f t="shared" si="1074"/>
        <v>0</v>
      </c>
      <c r="AU670" s="241">
        <f t="shared" si="1075"/>
        <v>0</v>
      </c>
      <c r="AV670" s="211">
        <f t="shared" si="1097"/>
        <v>0</v>
      </c>
      <c r="AW670" s="461" t="str">
        <f t="shared" si="1066"/>
        <v/>
      </c>
      <c r="AY670" s="238"/>
      <c r="AZ670" s="239"/>
      <c r="BA670" s="211">
        <f t="shared" si="1087"/>
        <v>0</v>
      </c>
    </row>
    <row r="671" spans="1:53" ht="13" outlineLevel="2" x14ac:dyDescent="0.3">
      <c r="A671" s="209" t="s">
        <v>289</v>
      </c>
      <c r="B671" s="207">
        <v>9</v>
      </c>
      <c r="C671" s="207"/>
      <c r="D671" s="208"/>
      <c r="E671" s="210"/>
      <c r="F671" s="235" t="s">
        <v>445</v>
      </c>
      <c r="G671" s="235"/>
      <c r="H671" s="528"/>
      <c r="I671" s="237"/>
      <c r="J671" s="238"/>
      <c r="K671" s="239"/>
      <c r="L671" s="211">
        <f t="shared" si="1077"/>
        <v>0</v>
      </c>
      <c r="M671" s="238"/>
      <c r="N671" s="239"/>
      <c r="O671" s="422">
        <f t="shared" si="1078"/>
        <v>0</v>
      </c>
      <c r="P671" s="238"/>
      <c r="Q671" s="239"/>
      <c r="R671" s="422">
        <f t="shared" si="1079"/>
        <v>0</v>
      </c>
      <c r="S671" s="238"/>
      <c r="T671" s="239"/>
      <c r="U671" s="422">
        <f t="shared" si="1080"/>
        <v>0</v>
      </c>
      <c r="V671" s="238"/>
      <c r="W671" s="239"/>
      <c r="X671" s="422">
        <f t="shared" si="1081"/>
        <v>0</v>
      </c>
      <c r="Y671" s="211">
        <f t="shared" si="1082"/>
        <v>0</v>
      </c>
      <c r="Z671" s="461" t="str">
        <f t="shared" si="1060"/>
        <v/>
      </c>
      <c r="AA671" s="238"/>
      <c r="AB671" s="239"/>
      <c r="AC671" s="211">
        <f t="shared" si="1093"/>
        <v>0</v>
      </c>
      <c r="AD671" s="461" t="str">
        <f t="shared" si="1062"/>
        <v/>
      </c>
      <c r="AE671" s="238"/>
      <c r="AF671" s="239"/>
      <c r="AG671" s="211">
        <f t="shared" si="1073"/>
        <v>0</v>
      </c>
      <c r="AH671" s="461" t="str">
        <f t="shared" si="1063"/>
        <v/>
      </c>
      <c r="AI671" s="238"/>
      <c r="AJ671" s="239"/>
      <c r="AK671" s="211">
        <f t="shared" si="1094"/>
        <v>0</v>
      </c>
      <c r="AL671" s="461" t="str">
        <f t="shared" si="1064"/>
        <v/>
      </c>
      <c r="AM671" s="238"/>
      <c r="AN671" s="239"/>
      <c r="AO671" s="211">
        <f t="shared" si="1095"/>
        <v>0</v>
      </c>
      <c r="AP671" s="461" t="str">
        <f t="shared" si="1065"/>
        <v/>
      </c>
      <c r="AQ671" s="238"/>
      <c r="AR671" s="239"/>
      <c r="AS671" s="211">
        <f t="shared" si="1096"/>
        <v>0</v>
      </c>
      <c r="AT671" s="240">
        <f t="shared" si="1074"/>
        <v>0</v>
      </c>
      <c r="AU671" s="241">
        <f t="shared" si="1075"/>
        <v>0</v>
      </c>
      <c r="AV671" s="211">
        <f t="shared" si="1097"/>
        <v>0</v>
      </c>
      <c r="AW671" s="461" t="str">
        <f t="shared" si="1066"/>
        <v/>
      </c>
      <c r="AY671" s="238"/>
      <c r="AZ671" s="239"/>
      <c r="BA671" s="211">
        <f t="shared" si="1087"/>
        <v>0</v>
      </c>
    </row>
    <row r="672" spans="1:53" ht="13" outlineLevel="2" x14ac:dyDescent="0.3">
      <c r="A672" s="209" t="s">
        <v>289</v>
      </c>
      <c r="B672" s="207">
        <v>9</v>
      </c>
      <c r="C672" s="207"/>
      <c r="D672" s="208"/>
      <c r="E672" s="210"/>
      <c r="F672" s="235" t="s">
        <v>445</v>
      </c>
      <c r="G672" s="235"/>
      <c r="H672" s="528"/>
      <c r="I672" s="237"/>
      <c r="J672" s="238"/>
      <c r="K672" s="239"/>
      <c r="L672" s="211">
        <f t="shared" si="1077"/>
        <v>0</v>
      </c>
      <c r="M672" s="238"/>
      <c r="N672" s="239"/>
      <c r="O672" s="422">
        <f t="shared" si="1078"/>
        <v>0</v>
      </c>
      <c r="P672" s="238"/>
      <c r="Q672" s="239"/>
      <c r="R672" s="422">
        <f t="shared" si="1079"/>
        <v>0</v>
      </c>
      <c r="S672" s="238"/>
      <c r="T672" s="239"/>
      <c r="U672" s="422">
        <f t="shared" si="1080"/>
        <v>0</v>
      </c>
      <c r="V672" s="238"/>
      <c r="W672" s="239"/>
      <c r="X672" s="422">
        <f t="shared" si="1081"/>
        <v>0</v>
      </c>
      <c r="Y672" s="211">
        <f t="shared" si="1082"/>
        <v>0</v>
      </c>
      <c r="Z672" s="461" t="str">
        <f t="shared" si="1060"/>
        <v/>
      </c>
      <c r="AA672" s="238"/>
      <c r="AB672" s="239"/>
      <c r="AC672" s="211">
        <f t="shared" si="1093"/>
        <v>0</v>
      </c>
      <c r="AD672" s="461" t="str">
        <f t="shared" si="1062"/>
        <v/>
      </c>
      <c r="AE672" s="238"/>
      <c r="AF672" s="239"/>
      <c r="AG672" s="211">
        <f t="shared" si="1073"/>
        <v>0</v>
      </c>
      <c r="AH672" s="461" t="str">
        <f t="shared" si="1063"/>
        <v/>
      </c>
      <c r="AI672" s="238"/>
      <c r="AJ672" s="239"/>
      <c r="AK672" s="211">
        <f t="shared" si="1094"/>
        <v>0</v>
      </c>
      <c r="AL672" s="461" t="str">
        <f t="shared" si="1064"/>
        <v/>
      </c>
      <c r="AM672" s="238"/>
      <c r="AN672" s="239"/>
      <c r="AO672" s="211">
        <f t="shared" si="1095"/>
        <v>0</v>
      </c>
      <c r="AP672" s="461" t="str">
        <f t="shared" si="1065"/>
        <v/>
      </c>
      <c r="AQ672" s="238"/>
      <c r="AR672" s="239"/>
      <c r="AS672" s="211">
        <f t="shared" si="1096"/>
        <v>0</v>
      </c>
      <c r="AT672" s="240">
        <f t="shared" si="1074"/>
        <v>0</v>
      </c>
      <c r="AU672" s="241">
        <f t="shared" si="1075"/>
        <v>0</v>
      </c>
      <c r="AV672" s="211">
        <f t="shared" si="1097"/>
        <v>0</v>
      </c>
      <c r="AW672" s="461" t="str">
        <f t="shared" si="1066"/>
        <v/>
      </c>
      <c r="AY672" s="238"/>
      <c r="AZ672" s="239"/>
      <c r="BA672" s="211">
        <f t="shared" si="1087"/>
        <v>0</v>
      </c>
    </row>
    <row r="673" spans="1:53" ht="13" outlineLevel="2" x14ac:dyDescent="0.3">
      <c r="A673" s="209" t="s">
        <v>289</v>
      </c>
      <c r="B673" s="207">
        <v>9</v>
      </c>
      <c r="C673" s="207"/>
      <c r="D673" s="208"/>
      <c r="E673" s="210"/>
      <c r="F673" s="235" t="s">
        <v>445</v>
      </c>
      <c r="G673" s="235"/>
      <c r="H673" s="528"/>
      <c r="I673" s="237"/>
      <c r="J673" s="238"/>
      <c r="K673" s="239"/>
      <c r="L673" s="211">
        <f t="shared" si="1077"/>
        <v>0</v>
      </c>
      <c r="M673" s="238"/>
      <c r="N673" s="239"/>
      <c r="O673" s="422">
        <f t="shared" si="1078"/>
        <v>0</v>
      </c>
      <c r="P673" s="238"/>
      <c r="Q673" s="239"/>
      <c r="R673" s="422">
        <f t="shared" si="1079"/>
        <v>0</v>
      </c>
      <c r="S673" s="238"/>
      <c r="T673" s="239"/>
      <c r="U673" s="422">
        <f t="shared" si="1080"/>
        <v>0</v>
      </c>
      <c r="V673" s="238"/>
      <c r="W673" s="239"/>
      <c r="X673" s="422">
        <f t="shared" si="1081"/>
        <v>0</v>
      </c>
      <c r="Y673" s="211">
        <f t="shared" si="1082"/>
        <v>0</v>
      </c>
      <c r="Z673" s="461" t="str">
        <f t="shared" si="1060"/>
        <v/>
      </c>
      <c r="AA673" s="238"/>
      <c r="AB673" s="239"/>
      <c r="AC673" s="211">
        <f t="shared" si="1093"/>
        <v>0</v>
      </c>
      <c r="AD673" s="461" t="str">
        <f t="shared" si="1062"/>
        <v/>
      </c>
      <c r="AE673" s="238"/>
      <c r="AF673" s="239"/>
      <c r="AG673" s="211">
        <f t="shared" si="1073"/>
        <v>0</v>
      </c>
      <c r="AH673" s="461" t="str">
        <f t="shared" si="1063"/>
        <v/>
      </c>
      <c r="AI673" s="238"/>
      <c r="AJ673" s="239"/>
      <c r="AK673" s="211">
        <f t="shared" si="1094"/>
        <v>0</v>
      </c>
      <c r="AL673" s="461" t="str">
        <f t="shared" si="1064"/>
        <v/>
      </c>
      <c r="AM673" s="238"/>
      <c r="AN673" s="239"/>
      <c r="AO673" s="211">
        <f t="shared" si="1095"/>
        <v>0</v>
      </c>
      <c r="AP673" s="461" t="str">
        <f t="shared" si="1065"/>
        <v/>
      </c>
      <c r="AQ673" s="238"/>
      <c r="AR673" s="239"/>
      <c r="AS673" s="211">
        <f t="shared" si="1096"/>
        <v>0</v>
      </c>
      <c r="AT673" s="240">
        <f t="shared" si="1074"/>
        <v>0</v>
      </c>
      <c r="AU673" s="241">
        <f t="shared" si="1075"/>
        <v>0</v>
      </c>
      <c r="AV673" s="211">
        <f t="shared" si="1097"/>
        <v>0</v>
      </c>
      <c r="AW673" s="461" t="str">
        <f t="shared" si="1066"/>
        <v/>
      </c>
      <c r="AY673" s="238"/>
      <c r="AZ673" s="239"/>
      <c r="BA673" s="211">
        <f t="shared" si="1087"/>
        <v>0</v>
      </c>
    </row>
    <row r="674" spans="1:53" ht="13" outlineLevel="2" x14ac:dyDescent="0.3">
      <c r="A674" s="209" t="s">
        <v>289</v>
      </c>
      <c r="B674" s="207">
        <v>9</v>
      </c>
      <c r="C674" s="207"/>
      <c r="D674" s="208"/>
      <c r="E674" s="210"/>
      <c r="F674" s="235" t="s">
        <v>445</v>
      </c>
      <c r="G674" s="235"/>
      <c r="H674" s="528"/>
      <c r="I674" s="237"/>
      <c r="J674" s="238"/>
      <c r="K674" s="239"/>
      <c r="L674" s="211">
        <f t="shared" si="1077"/>
        <v>0</v>
      </c>
      <c r="M674" s="238"/>
      <c r="N674" s="239"/>
      <c r="O674" s="422">
        <f t="shared" si="1078"/>
        <v>0</v>
      </c>
      <c r="P674" s="238"/>
      <c r="Q674" s="239"/>
      <c r="R674" s="422">
        <f t="shared" si="1079"/>
        <v>0</v>
      </c>
      <c r="S674" s="238"/>
      <c r="T674" s="239"/>
      <c r="U674" s="422">
        <f t="shared" si="1080"/>
        <v>0</v>
      </c>
      <c r="V674" s="238"/>
      <c r="W674" s="239"/>
      <c r="X674" s="422">
        <f t="shared" si="1081"/>
        <v>0</v>
      </c>
      <c r="Y674" s="211">
        <f t="shared" si="1082"/>
        <v>0</v>
      </c>
      <c r="Z674" s="461" t="str">
        <f t="shared" si="1060"/>
        <v/>
      </c>
      <c r="AA674" s="238"/>
      <c r="AB674" s="239"/>
      <c r="AC674" s="211">
        <f t="shared" si="1093"/>
        <v>0</v>
      </c>
      <c r="AD674" s="461" t="str">
        <f t="shared" si="1062"/>
        <v/>
      </c>
      <c r="AE674" s="238"/>
      <c r="AF674" s="239"/>
      <c r="AG674" s="211">
        <f t="shared" si="1073"/>
        <v>0</v>
      </c>
      <c r="AH674" s="461" t="str">
        <f t="shared" si="1063"/>
        <v/>
      </c>
      <c r="AI674" s="238"/>
      <c r="AJ674" s="239"/>
      <c r="AK674" s="211">
        <f t="shared" si="1094"/>
        <v>0</v>
      </c>
      <c r="AL674" s="461" t="str">
        <f t="shared" si="1064"/>
        <v/>
      </c>
      <c r="AM674" s="238"/>
      <c r="AN674" s="239"/>
      <c r="AO674" s="211">
        <f t="shared" si="1095"/>
        <v>0</v>
      </c>
      <c r="AP674" s="461" t="str">
        <f t="shared" si="1065"/>
        <v/>
      </c>
      <c r="AQ674" s="238"/>
      <c r="AR674" s="239"/>
      <c r="AS674" s="211">
        <f t="shared" si="1096"/>
        <v>0</v>
      </c>
      <c r="AT674" s="240">
        <f t="shared" si="1074"/>
        <v>0</v>
      </c>
      <c r="AU674" s="241">
        <f t="shared" si="1075"/>
        <v>0</v>
      </c>
      <c r="AV674" s="211">
        <f t="shared" si="1097"/>
        <v>0</v>
      </c>
      <c r="AW674" s="461" t="str">
        <f t="shared" si="1066"/>
        <v/>
      </c>
      <c r="AY674" s="238"/>
      <c r="AZ674" s="239"/>
      <c r="BA674" s="211">
        <f t="shared" si="1087"/>
        <v>0</v>
      </c>
    </row>
    <row r="675" spans="1:53" ht="13" outlineLevel="2" x14ac:dyDescent="0.3">
      <c r="A675" s="209" t="s">
        <v>289</v>
      </c>
      <c r="B675" s="207">
        <v>9</v>
      </c>
      <c r="C675" s="207"/>
      <c r="D675" s="208"/>
      <c r="E675" s="210"/>
      <c r="F675" s="235" t="s">
        <v>445</v>
      </c>
      <c r="G675" s="235"/>
      <c r="H675" s="528"/>
      <c r="I675" s="237"/>
      <c r="J675" s="238"/>
      <c r="K675" s="239"/>
      <c r="L675" s="211">
        <f t="shared" si="1077"/>
        <v>0</v>
      </c>
      <c r="M675" s="238"/>
      <c r="N675" s="239"/>
      <c r="O675" s="422">
        <f t="shared" si="1078"/>
        <v>0</v>
      </c>
      <c r="P675" s="238"/>
      <c r="Q675" s="239"/>
      <c r="R675" s="422">
        <f t="shared" si="1079"/>
        <v>0</v>
      </c>
      <c r="S675" s="238"/>
      <c r="T675" s="239"/>
      <c r="U675" s="422">
        <f t="shared" si="1080"/>
        <v>0</v>
      </c>
      <c r="V675" s="238"/>
      <c r="W675" s="239"/>
      <c r="X675" s="422">
        <f t="shared" si="1081"/>
        <v>0</v>
      </c>
      <c r="Y675" s="211">
        <f t="shared" si="1082"/>
        <v>0</v>
      </c>
      <c r="Z675" s="461" t="str">
        <f t="shared" si="1060"/>
        <v/>
      </c>
      <c r="AA675" s="238"/>
      <c r="AB675" s="239"/>
      <c r="AC675" s="211">
        <f t="shared" si="1093"/>
        <v>0</v>
      </c>
      <c r="AD675" s="461" t="str">
        <f t="shared" si="1062"/>
        <v/>
      </c>
      <c r="AE675" s="238"/>
      <c r="AF675" s="239"/>
      <c r="AG675" s="211">
        <f t="shared" si="1073"/>
        <v>0</v>
      </c>
      <c r="AH675" s="461" t="str">
        <f t="shared" si="1063"/>
        <v/>
      </c>
      <c r="AI675" s="238"/>
      <c r="AJ675" s="239"/>
      <c r="AK675" s="211">
        <f t="shared" si="1094"/>
        <v>0</v>
      </c>
      <c r="AL675" s="461" t="str">
        <f t="shared" si="1064"/>
        <v/>
      </c>
      <c r="AM675" s="238"/>
      <c r="AN675" s="239"/>
      <c r="AO675" s="211">
        <f t="shared" si="1095"/>
        <v>0</v>
      </c>
      <c r="AP675" s="461" t="str">
        <f t="shared" si="1065"/>
        <v/>
      </c>
      <c r="AQ675" s="238"/>
      <c r="AR675" s="239"/>
      <c r="AS675" s="211">
        <f t="shared" si="1096"/>
        <v>0</v>
      </c>
      <c r="AT675" s="240">
        <f t="shared" si="1074"/>
        <v>0</v>
      </c>
      <c r="AU675" s="241">
        <f t="shared" si="1075"/>
        <v>0</v>
      </c>
      <c r="AV675" s="211">
        <f t="shared" si="1097"/>
        <v>0</v>
      </c>
      <c r="AW675" s="461" t="str">
        <f t="shared" si="1066"/>
        <v/>
      </c>
      <c r="AY675" s="238"/>
      <c r="AZ675" s="239"/>
      <c r="BA675" s="211">
        <f t="shared" si="1087"/>
        <v>0</v>
      </c>
    </row>
    <row r="676" spans="1:53" ht="26" outlineLevel="1" x14ac:dyDescent="0.3">
      <c r="A676" s="212"/>
      <c r="B676" s="213">
        <v>9</v>
      </c>
      <c r="C676" s="213"/>
      <c r="D676" s="214"/>
      <c r="E676" s="215" t="s">
        <v>446</v>
      </c>
      <c r="F676" s="216" t="str">
        <f>F659</f>
        <v>9.1.Admin activity expenses</v>
      </c>
      <c r="G676" s="222"/>
      <c r="H676" s="222"/>
      <c r="I676" s="217"/>
      <c r="J676" s="218">
        <f t="shared" ref="J676:Y676" si="1098">SUM(J660:J675)</f>
        <v>0</v>
      </c>
      <c r="K676" s="218">
        <f t="shared" si="1098"/>
        <v>0</v>
      </c>
      <c r="L676" s="218">
        <f t="shared" si="1098"/>
        <v>0</v>
      </c>
      <c r="M676" s="218">
        <f t="shared" si="1098"/>
        <v>0</v>
      </c>
      <c r="N676" s="218">
        <f t="shared" si="1098"/>
        <v>0</v>
      </c>
      <c r="O676" s="218">
        <f t="shared" si="1098"/>
        <v>0</v>
      </c>
      <c r="P676" s="218">
        <f t="shared" si="1098"/>
        <v>0</v>
      </c>
      <c r="Q676" s="218">
        <f t="shared" si="1098"/>
        <v>0</v>
      </c>
      <c r="R676" s="218">
        <f t="shared" si="1098"/>
        <v>0</v>
      </c>
      <c r="S676" s="218">
        <f t="shared" si="1098"/>
        <v>0</v>
      </c>
      <c r="T676" s="218">
        <f t="shared" si="1098"/>
        <v>0</v>
      </c>
      <c r="U676" s="218">
        <f t="shared" si="1098"/>
        <v>0</v>
      </c>
      <c r="V676" s="218">
        <f t="shared" si="1098"/>
        <v>0</v>
      </c>
      <c r="W676" s="218">
        <f t="shared" si="1098"/>
        <v>0</v>
      </c>
      <c r="X676" s="218">
        <f t="shared" si="1098"/>
        <v>0</v>
      </c>
      <c r="Y676" s="218">
        <f t="shared" si="1098"/>
        <v>0</v>
      </c>
      <c r="Z676" s="461" t="str">
        <f t="shared" si="1060"/>
        <v/>
      </c>
      <c r="AA676" s="220">
        <f t="shared" ref="AA676:AV676" si="1099">SUM(AA660:AA675)</f>
        <v>0</v>
      </c>
      <c r="AB676" s="221">
        <f t="shared" si="1099"/>
        <v>0</v>
      </c>
      <c r="AC676" s="219">
        <f t="shared" si="1099"/>
        <v>0</v>
      </c>
      <c r="AD676" s="461" t="str">
        <f t="shared" si="1062"/>
        <v/>
      </c>
      <c r="AE676" s="220">
        <f t="shared" si="1099"/>
        <v>0</v>
      </c>
      <c r="AF676" s="221">
        <f t="shared" si="1099"/>
        <v>0</v>
      </c>
      <c r="AG676" s="219">
        <f t="shared" si="1099"/>
        <v>0</v>
      </c>
      <c r="AH676" s="461" t="str">
        <f t="shared" si="1063"/>
        <v/>
      </c>
      <c r="AI676" s="220">
        <f t="shared" si="1099"/>
        <v>0</v>
      </c>
      <c r="AJ676" s="221">
        <f t="shared" si="1099"/>
        <v>0</v>
      </c>
      <c r="AK676" s="219">
        <f t="shared" si="1099"/>
        <v>0</v>
      </c>
      <c r="AL676" s="461" t="str">
        <f t="shared" si="1064"/>
        <v/>
      </c>
      <c r="AM676" s="220">
        <f t="shared" si="1099"/>
        <v>0</v>
      </c>
      <c r="AN676" s="221">
        <f t="shared" si="1099"/>
        <v>0</v>
      </c>
      <c r="AO676" s="219">
        <f t="shared" si="1099"/>
        <v>0</v>
      </c>
      <c r="AP676" s="461" t="str">
        <f t="shared" si="1065"/>
        <v/>
      </c>
      <c r="AQ676" s="220">
        <f t="shared" si="1099"/>
        <v>0</v>
      </c>
      <c r="AR676" s="221">
        <f t="shared" si="1099"/>
        <v>0</v>
      </c>
      <c r="AS676" s="219">
        <f t="shared" si="1099"/>
        <v>0</v>
      </c>
      <c r="AT676" s="220">
        <f t="shared" si="1099"/>
        <v>0</v>
      </c>
      <c r="AU676" s="221">
        <f t="shared" si="1099"/>
        <v>0</v>
      </c>
      <c r="AV676" s="219">
        <f t="shared" si="1099"/>
        <v>0</v>
      </c>
      <c r="AW676" s="461" t="str">
        <f t="shared" si="1066"/>
        <v/>
      </c>
      <c r="AY676" s="220">
        <f t="shared" ref="AY676:BA676" si="1100">SUM(AY660:AY675)</f>
        <v>0</v>
      </c>
      <c r="AZ676" s="221">
        <f t="shared" si="1100"/>
        <v>0</v>
      </c>
      <c r="BA676" s="219">
        <f t="shared" si="1100"/>
        <v>0</v>
      </c>
    </row>
    <row r="677" spans="1:53" s="742" customFormat="1" ht="26.25" customHeight="1" outlineLevel="1" x14ac:dyDescent="0.4">
      <c r="A677" s="734"/>
      <c r="B677" s="735">
        <v>9</v>
      </c>
      <c r="C677" s="1007" t="s">
        <v>505</v>
      </c>
      <c r="D677" s="1008"/>
      <c r="E677" s="1009" t="s">
        <v>506</v>
      </c>
      <c r="F677" s="736" t="s">
        <v>508</v>
      </c>
      <c r="G677" s="737"/>
      <c r="H677" s="737"/>
      <c r="I677" s="738"/>
      <c r="J677" s="739"/>
      <c r="K677" s="740"/>
      <c r="L677" s="741"/>
      <c r="M677" s="741"/>
      <c r="N677" s="741"/>
      <c r="O677" s="741"/>
      <c r="P677" s="741"/>
      <c r="Q677" s="741"/>
      <c r="R677" s="741"/>
      <c r="S677" s="741"/>
      <c r="T677" s="741"/>
      <c r="U677" s="741"/>
      <c r="V677" s="741"/>
      <c r="W677" s="741"/>
      <c r="X677" s="741"/>
      <c r="Y677" s="741"/>
      <c r="Z677" s="461" t="str">
        <f t="shared" si="1060"/>
        <v/>
      </c>
      <c r="AA677" s="738"/>
      <c r="AB677" s="738"/>
      <c r="AC677" s="738"/>
      <c r="AD677" s="461" t="str">
        <f t="shared" si="1062"/>
        <v/>
      </c>
      <c r="AE677" s="738"/>
      <c r="AF677" s="738"/>
      <c r="AG677" s="738"/>
      <c r="AH677" s="461" t="str">
        <f t="shared" si="1063"/>
        <v/>
      </c>
      <c r="AI677" s="738"/>
      <c r="AJ677" s="738"/>
      <c r="AK677" s="738"/>
      <c r="AL677" s="461" t="str">
        <f t="shared" si="1064"/>
        <v/>
      </c>
      <c r="AM677" s="738"/>
      <c r="AN677" s="738"/>
      <c r="AO677" s="738"/>
      <c r="AP677" s="461" t="str">
        <f t="shared" si="1065"/>
        <v/>
      </c>
      <c r="AQ677" s="738"/>
      <c r="AR677" s="738"/>
      <c r="AS677" s="738"/>
      <c r="AT677" s="738"/>
      <c r="AU677" s="738"/>
      <c r="AV677" s="738"/>
      <c r="AW677" s="461" t="str">
        <f t="shared" si="1066"/>
        <v/>
      </c>
      <c r="AY677" s="738"/>
      <c r="AZ677" s="738"/>
      <c r="BA677" s="738"/>
    </row>
    <row r="678" spans="1:53" ht="13" outlineLevel="2" x14ac:dyDescent="0.3">
      <c r="A678" s="209" t="s">
        <v>289</v>
      </c>
      <c r="B678" s="207">
        <v>9</v>
      </c>
      <c r="C678" s="207"/>
      <c r="D678" s="208"/>
      <c r="E678" s="210"/>
      <c r="F678" s="766" t="s">
        <v>438</v>
      </c>
      <c r="G678" s="236"/>
      <c r="H678" s="527"/>
      <c r="I678" s="237"/>
      <c r="J678" s="238"/>
      <c r="K678" s="239"/>
      <c r="L678" s="211">
        <f>J678*K678</f>
        <v>0</v>
      </c>
      <c r="M678" s="238"/>
      <c r="N678" s="239"/>
      <c r="O678" s="422">
        <f>M678*N678</f>
        <v>0</v>
      </c>
      <c r="P678" s="238"/>
      <c r="Q678" s="239"/>
      <c r="R678" s="422">
        <f>P678*Q678</f>
        <v>0</v>
      </c>
      <c r="S678" s="238"/>
      <c r="T678" s="239"/>
      <c r="U678" s="422">
        <f>S678*T678</f>
        <v>0</v>
      </c>
      <c r="V678" s="238"/>
      <c r="W678" s="239"/>
      <c r="X678" s="422">
        <f>V678*W678</f>
        <v>0</v>
      </c>
      <c r="Y678" s="211">
        <f>L678+O678+R678+U678+X678</f>
        <v>0</v>
      </c>
      <c r="Z678" s="461" t="str">
        <f t="shared" si="1060"/>
        <v/>
      </c>
      <c r="AA678" s="238"/>
      <c r="AB678" s="239"/>
      <c r="AC678" s="211">
        <f>AA678*AB678</f>
        <v>0</v>
      </c>
      <c r="AD678" s="461" t="str">
        <f t="shared" si="1062"/>
        <v/>
      </c>
      <c r="AE678" s="238"/>
      <c r="AF678" s="239"/>
      <c r="AG678" s="211">
        <f t="shared" ref="AG678:AG693" si="1101">AE678*AF678</f>
        <v>0</v>
      </c>
      <c r="AH678" s="461" t="str">
        <f t="shared" si="1063"/>
        <v/>
      </c>
      <c r="AI678" s="238"/>
      <c r="AJ678" s="239"/>
      <c r="AK678" s="211">
        <f>AI678*AJ678</f>
        <v>0</v>
      </c>
      <c r="AL678" s="461" t="str">
        <f t="shared" si="1064"/>
        <v/>
      </c>
      <c r="AM678" s="238"/>
      <c r="AN678" s="239"/>
      <c r="AO678" s="211">
        <f>AM678*AN678</f>
        <v>0</v>
      </c>
      <c r="AP678" s="461" t="str">
        <f t="shared" si="1065"/>
        <v/>
      </c>
      <c r="AQ678" s="238"/>
      <c r="AR678" s="239"/>
      <c r="AS678" s="211">
        <f>AQ678*AR678</f>
        <v>0</v>
      </c>
      <c r="AT678" s="240">
        <f t="shared" ref="AT678:AT693" si="1102">AE678+AM678+AQ678</f>
        <v>0</v>
      </c>
      <c r="AU678" s="241">
        <f t="shared" ref="AU678:AU693" si="1103">AF678+AN678+AR678</f>
        <v>0</v>
      </c>
      <c r="AV678" s="211">
        <f t="shared" ref="AV678:AV679" si="1104">AG678+AO678+AS678</f>
        <v>0</v>
      </c>
      <c r="AW678" s="461" t="str">
        <f t="shared" si="1066"/>
        <v/>
      </c>
      <c r="AY678" s="238"/>
      <c r="AZ678" s="239"/>
      <c r="BA678" s="211">
        <f>AY678*AZ678</f>
        <v>0</v>
      </c>
    </row>
    <row r="679" spans="1:53" ht="13" outlineLevel="2" x14ac:dyDescent="0.3">
      <c r="A679" s="209" t="s">
        <v>284</v>
      </c>
      <c r="B679" s="207">
        <v>9</v>
      </c>
      <c r="C679" s="207"/>
      <c r="D679" s="208"/>
      <c r="E679" s="210"/>
      <c r="F679" s="766" t="s">
        <v>439</v>
      </c>
      <c r="G679" s="235"/>
      <c r="H679" s="528"/>
      <c r="I679" s="237"/>
      <c r="J679" s="238"/>
      <c r="K679" s="239"/>
      <c r="L679" s="211">
        <f t="shared" ref="L679:L693" si="1105">J679*K679</f>
        <v>0</v>
      </c>
      <c r="M679" s="238"/>
      <c r="N679" s="239"/>
      <c r="O679" s="422">
        <f t="shared" ref="O679:O693" si="1106">M679*N679</f>
        <v>0</v>
      </c>
      <c r="P679" s="238"/>
      <c r="Q679" s="239"/>
      <c r="R679" s="422">
        <f t="shared" ref="R679:R693" si="1107">P679*Q679</f>
        <v>0</v>
      </c>
      <c r="S679" s="238"/>
      <c r="T679" s="239"/>
      <c r="U679" s="422">
        <f t="shared" ref="U679:U693" si="1108">S679*T679</f>
        <v>0</v>
      </c>
      <c r="V679" s="238"/>
      <c r="W679" s="239"/>
      <c r="X679" s="422">
        <f t="shared" ref="X679:X693" si="1109">V679*W679</f>
        <v>0</v>
      </c>
      <c r="Y679" s="211">
        <f t="shared" ref="Y679:Y693" si="1110">L679+O679+R679+U679+X679</f>
        <v>0</v>
      </c>
      <c r="Z679" s="461" t="str">
        <f t="shared" si="1060"/>
        <v/>
      </c>
      <c r="AA679" s="238"/>
      <c r="AB679" s="239"/>
      <c r="AC679" s="211">
        <f t="shared" ref="AC679" si="1111">AA679*AB679</f>
        <v>0</v>
      </c>
      <c r="AD679" s="461" t="str">
        <f t="shared" si="1062"/>
        <v/>
      </c>
      <c r="AE679" s="238"/>
      <c r="AF679" s="239"/>
      <c r="AG679" s="211">
        <f t="shared" si="1101"/>
        <v>0</v>
      </c>
      <c r="AH679" s="461" t="str">
        <f t="shared" si="1063"/>
        <v/>
      </c>
      <c r="AI679" s="238"/>
      <c r="AJ679" s="239"/>
      <c r="AK679" s="211">
        <f t="shared" ref="AK679" si="1112">AI679*AJ679</f>
        <v>0</v>
      </c>
      <c r="AL679" s="461" t="str">
        <f t="shared" si="1064"/>
        <v/>
      </c>
      <c r="AM679" s="238"/>
      <c r="AN679" s="239"/>
      <c r="AO679" s="211">
        <f t="shared" ref="AO679" si="1113">AM679*AN679</f>
        <v>0</v>
      </c>
      <c r="AP679" s="461" t="str">
        <f t="shared" si="1065"/>
        <v/>
      </c>
      <c r="AQ679" s="238"/>
      <c r="AR679" s="239"/>
      <c r="AS679" s="211">
        <f t="shared" ref="AS679" si="1114">AQ679*AR679</f>
        <v>0</v>
      </c>
      <c r="AT679" s="240">
        <f t="shared" si="1102"/>
        <v>0</v>
      </c>
      <c r="AU679" s="241">
        <f t="shared" si="1103"/>
        <v>0</v>
      </c>
      <c r="AV679" s="211">
        <f t="shared" si="1104"/>
        <v>0</v>
      </c>
      <c r="AW679" s="461" t="str">
        <f t="shared" si="1066"/>
        <v/>
      </c>
      <c r="AY679" s="238"/>
      <c r="AZ679" s="239"/>
      <c r="BA679" s="211">
        <f t="shared" ref="BA679:BA693" si="1115">AY679*AZ679</f>
        <v>0</v>
      </c>
    </row>
    <row r="680" spans="1:53" ht="12.75" customHeight="1" outlineLevel="2" x14ac:dyDescent="0.3">
      <c r="A680" s="209" t="s">
        <v>284</v>
      </c>
      <c r="B680" s="207">
        <v>9</v>
      </c>
      <c r="C680" s="207"/>
      <c r="D680" s="208"/>
      <c r="E680" s="210"/>
      <c r="F680" s="766" t="s">
        <v>440</v>
      </c>
      <c r="G680" s="235"/>
      <c r="H680" s="528"/>
      <c r="I680" s="237"/>
      <c r="J680" s="238"/>
      <c r="K680" s="239"/>
      <c r="L680" s="211">
        <f t="shared" si="1105"/>
        <v>0</v>
      </c>
      <c r="M680" s="238"/>
      <c r="N680" s="239"/>
      <c r="O680" s="422">
        <f t="shared" si="1106"/>
        <v>0</v>
      </c>
      <c r="P680" s="238"/>
      <c r="Q680" s="239"/>
      <c r="R680" s="422">
        <f t="shared" si="1107"/>
        <v>0</v>
      </c>
      <c r="S680" s="238"/>
      <c r="T680" s="239"/>
      <c r="U680" s="422">
        <f t="shared" si="1108"/>
        <v>0</v>
      </c>
      <c r="V680" s="238"/>
      <c r="W680" s="239"/>
      <c r="X680" s="422">
        <f t="shared" si="1109"/>
        <v>0</v>
      </c>
      <c r="Y680" s="211">
        <f t="shared" si="1110"/>
        <v>0</v>
      </c>
      <c r="Z680" s="461" t="str">
        <f t="shared" si="1060"/>
        <v/>
      </c>
      <c r="AA680" s="238"/>
      <c r="AB680" s="239"/>
      <c r="AC680" s="211">
        <f t="shared" ref="AC680" si="1116">AA680*AB680</f>
        <v>0</v>
      </c>
      <c r="AD680" s="461" t="str">
        <f t="shared" si="1062"/>
        <v/>
      </c>
      <c r="AE680" s="238"/>
      <c r="AF680" s="239"/>
      <c r="AG680" s="211">
        <f t="shared" si="1101"/>
        <v>0</v>
      </c>
      <c r="AH680" s="461" t="str">
        <f t="shared" si="1063"/>
        <v/>
      </c>
      <c r="AI680" s="238"/>
      <c r="AJ680" s="239"/>
      <c r="AK680" s="211">
        <f t="shared" ref="AK680" si="1117">AI680*AJ680</f>
        <v>0</v>
      </c>
      <c r="AL680" s="461" t="str">
        <f t="shared" si="1064"/>
        <v/>
      </c>
      <c r="AM680" s="238"/>
      <c r="AN680" s="239"/>
      <c r="AO680" s="211">
        <f t="shared" ref="AO680" si="1118">AM680*AN680</f>
        <v>0</v>
      </c>
      <c r="AP680" s="461" t="str">
        <f t="shared" si="1065"/>
        <v/>
      </c>
      <c r="AQ680" s="238"/>
      <c r="AR680" s="239"/>
      <c r="AS680" s="211">
        <f t="shared" ref="AS680" si="1119">AQ680*AR680</f>
        <v>0</v>
      </c>
      <c r="AT680" s="240">
        <f t="shared" si="1102"/>
        <v>0</v>
      </c>
      <c r="AU680" s="241">
        <f t="shared" si="1103"/>
        <v>0</v>
      </c>
      <c r="AV680" s="211">
        <f t="shared" ref="AV680" si="1120">AG680+AO680+AS680</f>
        <v>0</v>
      </c>
      <c r="AW680" s="461" t="str">
        <f t="shared" si="1066"/>
        <v/>
      </c>
      <c r="AY680" s="238"/>
      <c r="AZ680" s="239"/>
      <c r="BA680" s="211">
        <f t="shared" si="1115"/>
        <v>0</v>
      </c>
    </row>
    <row r="681" spans="1:53" ht="13" outlineLevel="2" x14ac:dyDescent="0.3">
      <c r="A681" s="209" t="s">
        <v>284</v>
      </c>
      <c r="B681" s="207">
        <v>9</v>
      </c>
      <c r="C681" s="207"/>
      <c r="D681" s="208"/>
      <c r="E681" s="210"/>
      <c r="F681" s="766" t="s">
        <v>441</v>
      </c>
      <c r="G681" s="235"/>
      <c r="H681" s="528"/>
      <c r="I681" s="237"/>
      <c r="J681" s="238"/>
      <c r="K681" s="239"/>
      <c r="L681" s="211">
        <f t="shared" si="1105"/>
        <v>0</v>
      </c>
      <c r="M681" s="238"/>
      <c r="N681" s="239"/>
      <c r="O681" s="422">
        <f t="shared" si="1106"/>
        <v>0</v>
      </c>
      <c r="P681" s="238"/>
      <c r="Q681" s="239"/>
      <c r="R681" s="422">
        <f t="shared" si="1107"/>
        <v>0</v>
      </c>
      <c r="S681" s="238"/>
      <c r="T681" s="239"/>
      <c r="U681" s="422">
        <f t="shared" si="1108"/>
        <v>0</v>
      </c>
      <c r="V681" s="238"/>
      <c r="W681" s="239"/>
      <c r="X681" s="422">
        <f t="shared" si="1109"/>
        <v>0</v>
      </c>
      <c r="Y681" s="211">
        <f t="shared" si="1110"/>
        <v>0</v>
      </c>
      <c r="Z681" s="461" t="str">
        <f t="shared" si="1060"/>
        <v/>
      </c>
      <c r="AA681" s="238"/>
      <c r="AB681" s="239"/>
      <c r="AC681" s="211">
        <f t="shared" ref="AC681:AC693" si="1121">AA681*AB681</f>
        <v>0</v>
      </c>
      <c r="AD681" s="461" t="str">
        <f t="shared" si="1062"/>
        <v/>
      </c>
      <c r="AE681" s="238"/>
      <c r="AF681" s="239"/>
      <c r="AG681" s="211">
        <f t="shared" si="1101"/>
        <v>0</v>
      </c>
      <c r="AH681" s="461" t="str">
        <f t="shared" si="1063"/>
        <v/>
      </c>
      <c r="AI681" s="238"/>
      <c r="AJ681" s="239"/>
      <c r="AK681" s="211">
        <f t="shared" ref="AK681:AK693" si="1122">AI681*AJ681</f>
        <v>0</v>
      </c>
      <c r="AL681" s="461" t="str">
        <f t="shared" si="1064"/>
        <v/>
      </c>
      <c r="AM681" s="238"/>
      <c r="AN681" s="239"/>
      <c r="AO681" s="211">
        <f t="shared" ref="AO681:AO693" si="1123">AM681*AN681</f>
        <v>0</v>
      </c>
      <c r="AP681" s="461" t="str">
        <f t="shared" si="1065"/>
        <v/>
      </c>
      <c r="AQ681" s="238"/>
      <c r="AR681" s="239"/>
      <c r="AS681" s="211">
        <f t="shared" ref="AS681:AS693" si="1124">AQ681*AR681</f>
        <v>0</v>
      </c>
      <c r="AT681" s="240">
        <f t="shared" si="1102"/>
        <v>0</v>
      </c>
      <c r="AU681" s="241">
        <f t="shared" si="1103"/>
        <v>0</v>
      </c>
      <c r="AV681" s="211">
        <f t="shared" ref="AV681:AV693" si="1125">AG681+AO681+AS681</f>
        <v>0</v>
      </c>
      <c r="AW681" s="461" t="str">
        <f t="shared" si="1066"/>
        <v/>
      </c>
      <c r="AY681" s="238"/>
      <c r="AZ681" s="239"/>
      <c r="BA681" s="211">
        <f t="shared" si="1115"/>
        <v>0</v>
      </c>
    </row>
    <row r="682" spans="1:53" ht="13" outlineLevel="2" x14ac:dyDescent="0.3">
      <c r="A682" s="209" t="s">
        <v>284</v>
      </c>
      <c r="B682" s="207">
        <v>9</v>
      </c>
      <c r="C682" s="207"/>
      <c r="D682" s="208"/>
      <c r="E682" s="210"/>
      <c r="F682" s="766" t="s">
        <v>442</v>
      </c>
      <c r="G682" s="235"/>
      <c r="H682" s="528"/>
      <c r="I682" s="237"/>
      <c r="J682" s="238"/>
      <c r="K682" s="239"/>
      <c r="L682" s="211">
        <f t="shared" si="1105"/>
        <v>0</v>
      </c>
      <c r="M682" s="238"/>
      <c r="N682" s="239"/>
      <c r="O682" s="422">
        <f t="shared" si="1106"/>
        <v>0</v>
      </c>
      <c r="P682" s="238"/>
      <c r="Q682" s="239"/>
      <c r="R682" s="422">
        <f t="shared" si="1107"/>
        <v>0</v>
      </c>
      <c r="S682" s="238"/>
      <c r="T682" s="239"/>
      <c r="U682" s="422">
        <f t="shared" si="1108"/>
        <v>0</v>
      </c>
      <c r="V682" s="238"/>
      <c r="W682" s="239"/>
      <c r="X682" s="422">
        <f t="shared" si="1109"/>
        <v>0</v>
      </c>
      <c r="Y682" s="211">
        <f t="shared" si="1110"/>
        <v>0</v>
      </c>
      <c r="Z682" s="461" t="str">
        <f t="shared" si="1060"/>
        <v/>
      </c>
      <c r="AA682" s="238"/>
      <c r="AB682" s="239"/>
      <c r="AC682" s="211">
        <f t="shared" si="1121"/>
        <v>0</v>
      </c>
      <c r="AD682" s="461" t="str">
        <f t="shared" si="1062"/>
        <v/>
      </c>
      <c r="AE682" s="238"/>
      <c r="AF682" s="239"/>
      <c r="AG682" s="211">
        <f t="shared" si="1101"/>
        <v>0</v>
      </c>
      <c r="AH682" s="461" t="str">
        <f t="shared" si="1063"/>
        <v/>
      </c>
      <c r="AI682" s="238"/>
      <c r="AJ682" s="239"/>
      <c r="AK682" s="211">
        <f t="shared" si="1122"/>
        <v>0</v>
      </c>
      <c r="AL682" s="461" t="str">
        <f t="shared" si="1064"/>
        <v/>
      </c>
      <c r="AM682" s="238"/>
      <c r="AN682" s="239"/>
      <c r="AO682" s="211">
        <f t="shared" si="1123"/>
        <v>0</v>
      </c>
      <c r="AP682" s="461" t="str">
        <f t="shared" si="1065"/>
        <v/>
      </c>
      <c r="AQ682" s="238"/>
      <c r="AR682" s="239"/>
      <c r="AS682" s="211">
        <f t="shared" si="1124"/>
        <v>0</v>
      </c>
      <c r="AT682" s="240">
        <f t="shared" si="1102"/>
        <v>0</v>
      </c>
      <c r="AU682" s="241">
        <f t="shared" si="1103"/>
        <v>0</v>
      </c>
      <c r="AV682" s="211">
        <f t="shared" si="1125"/>
        <v>0</v>
      </c>
      <c r="AW682" s="461" t="str">
        <f t="shared" si="1066"/>
        <v/>
      </c>
      <c r="AY682" s="238"/>
      <c r="AZ682" s="239"/>
      <c r="BA682" s="211">
        <f t="shared" si="1115"/>
        <v>0</v>
      </c>
    </row>
    <row r="683" spans="1:53" ht="13" outlineLevel="2" x14ac:dyDescent="0.3">
      <c r="A683" s="209" t="s">
        <v>289</v>
      </c>
      <c r="B683" s="207">
        <v>9</v>
      </c>
      <c r="C683" s="207"/>
      <c r="D683" s="208"/>
      <c r="E683" s="210"/>
      <c r="F683" s="766" t="s">
        <v>384</v>
      </c>
      <c r="G683" s="235"/>
      <c r="H683" s="528"/>
      <c r="I683" s="237"/>
      <c r="J683" s="238"/>
      <c r="K683" s="239"/>
      <c r="L683" s="211">
        <f t="shared" si="1105"/>
        <v>0</v>
      </c>
      <c r="M683" s="238"/>
      <c r="N683" s="239"/>
      <c r="O683" s="422">
        <f t="shared" si="1106"/>
        <v>0</v>
      </c>
      <c r="P683" s="238"/>
      <c r="Q683" s="239"/>
      <c r="R683" s="422">
        <f t="shared" si="1107"/>
        <v>0</v>
      </c>
      <c r="S683" s="238"/>
      <c r="T683" s="239"/>
      <c r="U683" s="422">
        <f t="shared" si="1108"/>
        <v>0</v>
      </c>
      <c r="V683" s="238"/>
      <c r="W683" s="239"/>
      <c r="X683" s="422">
        <f t="shared" si="1109"/>
        <v>0</v>
      </c>
      <c r="Y683" s="211">
        <f t="shared" si="1110"/>
        <v>0</v>
      </c>
      <c r="Z683" s="461" t="str">
        <f t="shared" si="1060"/>
        <v/>
      </c>
      <c r="AA683" s="238"/>
      <c r="AB683" s="239"/>
      <c r="AC683" s="211">
        <f t="shared" si="1121"/>
        <v>0</v>
      </c>
      <c r="AD683" s="461" t="str">
        <f t="shared" si="1062"/>
        <v/>
      </c>
      <c r="AE683" s="238"/>
      <c r="AF683" s="239"/>
      <c r="AG683" s="211">
        <f t="shared" si="1101"/>
        <v>0</v>
      </c>
      <c r="AH683" s="461" t="str">
        <f t="shared" si="1063"/>
        <v/>
      </c>
      <c r="AI683" s="238"/>
      <c r="AJ683" s="239"/>
      <c r="AK683" s="211">
        <f t="shared" si="1122"/>
        <v>0</v>
      </c>
      <c r="AL683" s="461" t="str">
        <f t="shared" si="1064"/>
        <v/>
      </c>
      <c r="AM683" s="238"/>
      <c r="AN683" s="239"/>
      <c r="AO683" s="211">
        <f t="shared" si="1123"/>
        <v>0</v>
      </c>
      <c r="AP683" s="461" t="str">
        <f t="shared" si="1065"/>
        <v/>
      </c>
      <c r="AQ683" s="238"/>
      <c r="AR683" s="239"/>
      <c r="AS683" s="211">
        <f t="shared" si="1124"/>
        <v>0</v>
      </c>
      <c r="AT683" s="240">
        <f t="shared" si="1102"/>
        <v>0</v>
      </c>
      <c r="AU683" s="241">
        <f t="shared" si="1103"/>
        <v>0</v>
      </c>
      <c r="AV683" s="211">
        <f t="shared" si="1125"/>
        <v>0</v>
      </c>
      <c r="AW683" s="461" t="str">
        <f t="shared" si="1066"/>
        <v/>
      </c>
      <c r="AY683" s="238"/>
      <c r="AZ683" s="239"/>
      <c r="BA683" s="211">
        <f t="shared" si="1115"/>
        <v>0</v>
      </c>
    </row>
    <row r="684" spans="1:53" ht="13" outlineLevel="2" x14ac:dyDescent="0.3">
      <c r="A684" s="209" t="s">
        <v>289</v>
      </c>
      <c r="B684" s="207">
        <v>9</v>
      </c>
      <c r="C684" s="207"/>
      <c r="D684" s="208"/>
      <c r="E684" s="210"/>
      <c r="F684" s="766" t="s">
        <v>443</v>
      </c>
      <c r="G684" s="235"/>
      <c r="H684" s="528"/>
      <c r="I684" s="327"/>
      <c r="J684" s="238"/>
      <c r="K684" s="239"/>
      <c r="L684" s="211">
        <f t="shared" si="1105"/>
        <v>0</v>
      </c>
      <c r="M684" s="238"/>
      <c r="N684" s="239"/>
      <c r="O684" s="422">
        <f t="shared" si="1106"/>
        <v>0</v>
      </c>
      <c r="P684" s="238"/>
      <c r="Q684" s="239"/>
      <c r="R684" s="422">
        <f t="shared" si="1107"/>
        <v>0</v>
      </c>
      <c r="S684" s="238"/>
      <c r="T684" s="239"/>
      <c r="U684" s="422">
        <f t="shared" si="1108"/>
        <v>0</v>
      </c>
      <c r="V684" s="238"/>
      <c r="W684" s="239"/>
      <c r="X684" s="422">
        <f t="shared" si="1109"/>
        <v>0</v>
      </c>
      <c r="Y684" s="211">
        <f t="shared" si="1110"/>
        <v>0</v>
      </c>
      <c r="Z684" s="461" t="str">
        <f t="shared" si="1060"/>
        <v/>
      </c>
      <c r="AA684" s="238"/>
      <c r="AB684" s="239"/>
      <c r="AC684" s="211">
        <f t="shared" si="1121"/>
        <v>0</v>
      </c>
      <c r="AD684" s="461" t="str">
        <f t="shared" si="1062"/>
        <v/>
      </c>
      <c r="AE684" s="238"/>
      <c r="AF684" s="239"/>
      <c r="AG684" s="211">
        <f t="shared" si="1101"/>
        <v>0</v>
      </c>
      <c r="AH684" s="461" t="str">
        <f t="shared" si="1063"/>
        <v/>
      </c>
      <c r="AI684" s="238"/>
      <c r="AJ684" s="239"/>
      <c r="AK684" s="211">
        <f t="shared" si="1122"/>
        <v>0</v>
      </c>
      <c r="AL684" s="461" t="str">
        <f t="shared" si="1064"/>
        <v/>
      </c>
      <c r="AM684" s="238"/>
      <c r="AN684" s="239"/>
      <c r="AO684" s="211">
        <f t="shared" si="1123"/>
        <v>0</v>
      </c>
      <c r="AP684" s="461" t="str">
        <f t="shared" si="1065"/>
        <v/>
      </c>
      <c r="AQ684" s="238"/>
      <c r="AR684" s="239"/>
      <c r="AS684" s="211">
        <f t="shared" si="1124"/>
        <v>0</v>
      </c>
      <c r="AT684" s="240">
        <f t="shared" si="1102"/>
        <v>0</v>
      </c>
      <c r="AU684" s="241">
        <f t="shared" si="1103"/>
        <v>0</v>
      </c>
      <c r="AV684" s="211">
        <f t="shared" si="1125"/>
        <v>0</v>
      </c>
      <c r="AW684" s="461" t="str">
        <f t="shared" si="1066"/>
        <v/>
      </c>
      <c r="AY684" s="238"/>
      <c r="AZ684" s="239"/>
      <c r="BA684" s="211">
        <f t="shared" si="1115"/>
        <v>0</v>
      </c>
    </row>
    <row r="685" spans="1:53" ht="13" outlineLevel="2" x14ac:dyDescent="0.3">
      <c r="A685" s="209" t="s">
        <v>289</v>
      </c>
      <c r="B685" s="207">
        <v>9</v>
      </c>
      <c r="C685" s="207"/>
      <c r="D685" s="208"/>
      <c r="E685" s="210"/>
      <c r="F685" s="766" t="s">
        <v>444</v>
      </c>
      <c r="G685" s="235"/>
      <c r="H685" s="528"/>
      <c r="I685" s="237"/>
      <c r="J685" s="238"/>
      <c r="K685" s="239"/>
      <c r="L685" s="211">
        <f t="shared" si="1105"/>
        <v>0</v>
      </c>
      <c r="M685" s="238"/>
      <c r="N685" s="239"/>
      <c r="O685" s="422">
        <f t="shared" si="1106"/>
        <v>0</v>
      </c>
      <c r="P685" s="238"/>
      <c r="Q685" s="239"/>
      <c r="R685" s="422">
        <f t="shared" si="1107"/>
        <v>0</v>
      </c>
      <c r="S685" s="238"/>
      <c r="T685" s="239"/>
      <c r="U685" s="422">
        <f t="shared" si="1108"/>
        <v>0</v>
      </c>
      <c r="V685" s="238"/>
      <c r="W685" s="239"/>
      <c r="X685" s="422">
        <f t="shared" si="1109"/>
        <v>0</v>
      </c>
      <c r="Y685" s="211">
        <f t="shared" si="1110"/>
        <v>0</v>
      </c>
      <c r="Z685" s="461" t="str">
        <f t="shared" si="1060"/>
        <v/>
      </c>
      <c r="AA685" s="238"/>
      <c r="AB685" s="239"/>
      <c r="AC685" s="211">
        <f t="shared" si="1121"/>
        <v>0</v>
      </c>
      <c r="AD685" s="461" t="str">
        <f t="shared" si="1062"/>
        <v/>
      </c>
      <c r="AE685" s="238"/>
      <c r="AF685" s="239"/>
      <c r="AG685" s="211">
        <f t="shared" si="1101"/>
        <v>0</v>
      </c>
      <c r="AH685" s="461" t="str">
        <f t="shared" si="1063"/>
        <v/>
      </c>
      <c r="AI685" s="238"/>
      <c r="AJ685" s="239"/>
      <c r="AK685" s="211">
        <f t="shared" si="1122"/>
        <v>0</v>
      </c>
      <c r="AL685" s="461" t="str">
        <f t="shared" si="1064"/>
        <v/>
      </c>
      <c r="AM685" s="238"/>
      <c r="AN685" s="239"/>
      <c r="AO685" s="211">
        <f t="shared" si="1123"/>
        <v>0</v>
      </c>
      <c r="AP685" s="461" t="str">
        <f t="shared" si="1065"/>
        <v/>
      </c>
      <c r="AQ685" s="238"/>
      <c r="AR685" s="239"/>
      <c r="AS685" s="211">
        <f t="shared" si="1124"/>
        <v>0</v>
      </c>
      <c r="AT685" s="240">
        <f t="shared" si="1102"/>
        <v>0</v>
      </c>
      <c r="AU685" s="241">
        <f t="shared" si="1103"/>
        <v>0</v>
      </c>
      <c r="AV685" s="211">
        <f t="shared" si="1125"/>
        <v>0</v>
      </c>
      <c r="AW685" s="461" t="str">
        <f t="shared" si="1066"/>
        <v/>
      </c>
      <c r="AY685" s="238"/>
      <c r="AZ685" s="239"/>
      <c r="BA685" s="211">
        <f t="shared" si="1115"/>
        <v>0</v>
      </c>
    </row>
    <row r="686" spans="1:53" ht="13" outlineLevel="2" x14ac:dyDescent="0.3">
      <c r="A686" s="209" t="s">
        <v>289</v>
      </c>
      <c r="B686" s="207">
        <v>9</v>
      </c>
      <c r="C686" s="207"/>
      <c r="D686" s="208"/>
      <c r="E686" s="210"/>
      <c r="F686" s="235" t="s">
        <v>445</v>
      </c>
      <c r="G686" s="235"/>
      <c r="H686" s="528"/>
      <c r="I686" s="237"/>
      <c r="J686" s="238"/>
      <c r="K686" s="239"/>
      <c r="L686" s="211">
        <f t="shared" si="1105"/>
        <v>0</v>
      </c>
      <c r="M686" s="238"/>
      <c r="N686" s="239"/>
      <c r="O686" s="422">
        <f t="shared" si="1106"/>
        <v>0</v>
      </c>
      <c r="P686" s="238"/>
      <c r="Q686" s="239"/>
      <c r="R686" s="422">
        <f t="shared" si="1107"/>
        <v>0</v>
      </c>
      <c r="S686" s="238"/>
      <c r="T686" s="239"/>
      <c r="U686" s="422">
        <f t="shared" si="1108"/>
        <v>0</v>
      </c>
      <c r="V686" s="238"/>
      <c r="W686" s="239"/>
      <c r="X686" s="422">
        <f t="shared" si="1109"/>
        <v>0</v>
      </c>
      <c r="Y686" s="211">
        <f t="shared" si="1110"/>
        <v>0</v>
      </c>
      <c r="Z686" s="461" t="str">
        <f t="shared" si="1060"/>
        <v/>
      </c>
      <c r="AA686" s="238"/>
      <c r="AB686" s="239"/>
      <c r="AC686" s="211">
        <f t="shared" si="1121"/>
        <v>0</v>
      </c>
      <c r="AD686" s="461" t="str">
        <f t="shared" si="1062"/>
        <v/>
      </c>
      <c r="AE686" s="238"/>
      <c r="AF686" s="239"/>
      <c r="AG686" s="211">
        <f t="shared" si="1101"/>
        <v>0</v>
      </c>
      <c r="AH686" s="461" t="str">
        <f t="shared" si="1063"/>
        <v/>
      </c>
      <c r="AI686" s="238"/>
      <c r="AJ686" s="239"/>
      <c r="AK686" s="211">
        <f t="shared" si="1122"/>
        <v>0</v>
      </c>
      <c r="AL686" s="461" t="str">
        <f t="shared" si="1064"/>
        <v/>
      </c>
      <c r="AM686" s="238"/>
      <c r="AN686" s="239"/>
      <c r="AO686" s="211">
        <f t="shared" si="1123"/>
        <v>0</v>
      </c>
      <c r="AP686" s="461" t="str">
        <f t="shared" si="1065"/>
        <v/>
      </c>
      <c r="AQ686" s="238"/>
      <c r="AR686" s="239"/>
      <c r="AS686" s="211">
        <f t="shared" si="1124"/>
        <v>0</v>
      </c>
      <c r="AT686" s="240">
        <f t="shared" si="1102"/>
        <v>0</v>
      </c>
      <c r="AU686" s="241">
        <f t="shared" si="1103"/>
        <v>0</v>
      </c>
      <c r="AV686" s="211">
        <f t="shared" si="1125"/>
        <v>0</v>
      </c>
      <c r="AW686" s="461" t="str">
        <f t="shared" si="1066"/>
        <v/>
      </c>
      <c r="AY686" s="238"/>
      <c r="AZ686" s="239"/>
      <c r="BA686" s="211">
        <f t="shared" si="1115"/>
        <v>0</v>
      </c>
    </row>
    <row r="687" spans="1:53" ht="13" outlineLevel="2" x14ac:dyDescent="0.3">
      <c r="A687" s="209" t="s">
        <v>289</v>
      </c>
      <c r="B687" s="207">
        <v>9</v>
      </c>
      <c r="C687" s="207"/>
      <c r="D687" s="208"/>
      <c r="E687" s="210"/>
      <c r="F687" s="235" t="s">
        <v>445</v>
      </c>
      <c r="G687" s="235"/>
      <c r="H687" s="528"/>
      <c r="I687" s="237"/>
      <c r="J687" s="238"/>
      <c r="K687" s="239"/>
      <c r="L687" s="211">
        <f t="shared" si="1105"/>
        <v>0</v>
      </c>
      <c r="M687" s="238"/>
      <c r="N687" s="239"/>
      <c r="O687" s="422">
        <f t="shared" si="1106"/>
        <v>0</v>
      </c>
      <c r="P687" s="238"/>
      <c r="Q687" s="239"/>
      <c r="R687" s="422">
        <f t="shared" si="1107"/>
        <v>0</v>
      </c>
      <c r="S687" s="238"/>
      <c r="T687" s="239"/>
      <c r="U687" s="422">
        <f t="shared" si="1108"/>
        <v>0</v>
      </c>
      <c r="V687" s="238"/>
      <c r="W687" s="239"/>
      <c r="X687" s="422">
        <f t="shared" si="1109"/>
        <v>0</v>
      </c>
      <c r="Y687" s="211">
        <f t="shared" si="1110"/>
        <v>0</v>
      </c>
      <c r="Z687" s="461" t="str">
        <f t="shared" si="1060"/>
        <v/>
      </c>
      <c r="AA687" s="238"/>
      <c r="AB687" s="239"/>
      <c r="AC687" s="211">
        <f t="shared" si="1121"/>
        <v>0</v>
      </c>
      <c r="AD687" s="461" t="str">
        <f t="shared" si="1062"/>
        <v/>
      </c>
      <c r="AE687" s="238"/>
      <c r="AF687" s="239"/>
      <c r="AG687" s="211">
        <f t="shared" si="1101"/>
        <v>0</v>
      </c>
      <c r="AH687" s="461" t="str">
        <f t="shared" si="1063"/>
        <v/>
      </c>
      <c r="AI687" s="238"/>
      <c r="AJ687" s="239"/>
      <c r="AK687" s="211">
        <f t="shared" si="1122"/>
        <v>0</v>
      </c>
      <c r="AL687" s="461" t="str">
        <f t="shared" si="1064"/>
        <v/>
      </c>
      <c r="AM687" s="238"/>
      <c r="AN687" s="239"/>
      <c r="AO687" s="211">
        <f t="shared" si="1123"/>
        <v>0</v>
      </c>
      <c r="AP687" s="461" t="str">
        <f t="shared" si="1065"/>
        <v/>
      </c>
      <c r="AQ687" s="238"/>
      <c r="AR687" s="239"/>
      <c r="AS687" s="211">
        <f t="shared" si="1124"/>
        <v>0</v>
      </c>
      <c r="AT687" s="240">
        <f t="shared" si="1102"/>
        <v>0</v>
      </c>
      <c r="AU687" s="241">
        <f t="shared" si="1103"/>
        <v>0</v>
      </c>
      <c r="AV687" s="211">
        <f t="shared" si="1125"/>
        <v>0</v>
      </c>
      <c r="AW687" s="461" t="str">
        <f t="shared" si="1066"/>
        <v/>
      </c>
      <c r="AY687" s="238"/>
      <c r="AZ687" s="239"/>
      <c r="BA687" s="211">
        <f t="shared" si="1115"/>
        <v>0</v>
      </c>
    </row>
    <row r="688" spans="1:53" ht="13" outlineLevel="2" x14ac:dyDescent="0.3">
      <c r="A688" s="209" t="s">
        <v>289</v>
      </c>
      <c r="B688" s="207">
        <v>9</v>
      </c>
      <c r="C688" s="207"/>
      <c r="D688" s="208"/>
      <c r="E688" s="210"/>
      <c r="F688" s="235" t="s">
        <v>445</v>
      </c>
      <c r="G688" s="235"/>
      <c r="H688" s="528"/>
      <c r="I688" s="237"/>
      <c r="J688" s="238"/>
      <c r="K688" s="239"/>
      <c r="L688" s="211">
        <f t="shared" si="1105"/>
        <v>0</v>
      </c>
      <c r="M688" s="238"/>
      <c r="N688" s="239"/>
      <c r="O688" s="422">
        <f t="shared" si="1106"/>
        <v>0</v>
      </c>
      <c r="P688" s="238"/>
      <c r="Q688" s="239"/>
      <c r="R688" s="422">
        <f t="shared" si="1107"/>
        <v>0</v>
      </c>
      <c r="S688" s="238"/>
      <c r="T688" s="239"/>
      <c r="U688" s="422">
        <f t="shared" si="1108"/>
        <v>0</v>
      </c>
      <c r="V688" s="238"/>
      <c r="W688" s="239"/>
      <c r="X688" s="422">
        <f t="shared" si="1109"/>
        <v>0</v>
      </c>
      <c r="Y688" s="211">
        <f t="shared" si="1110"/>
        <v>0</v>
      </c>
      <c r="Z688" s="461" t="str">
        <f t="shared" si="1060"/>
        <v/>
      </c>
      <c r="AA688" s="238"/>
      <c r="AB688" s="239"/>
      <c r="AC688" s="211">
        <f t="shared" si="1121"/>
        <v>0</v>
      </c>
      <c r="AD688" s="461" t="str">
        <f t="shared" si="1062"/>
        <v/>
      </c>
      <c r="AE688" s="238"/>
      <c r="AF688" s="239"/>
      <c r="AG688" s="211">
        <f t="shared" si="1101"/>
        <v>0</v>
      </c>
      <c r="AH688" s="461" t="str">
        <f t="shared" si="1063"/>
        <v/>
      </c>
      <c r="AI688" s="238"/>
      <c r="AJ688" s="239"/>
      <c r="AK688" s="211">
        <f t="shared" si="1122"/>
        <v>0</v>
      </c>
      <c r="AL688" s="461" t="str">
        <f t="shared" si="1064"/>
        <v/>
      </c>
      <c r="AM688" s="238"/>
      <c r="AN688" s="239"/>
      <c r="AO688" s="211">
        <f t="shared" si="1123"/>
        <v>0</v>
      </c>
      <c r="AP688" s="461" t="str">
        <f t="shared" si="1065"/>
        <v/>
      </c>
      <c r="AQ688" s="238"/>
      <c r="AR688" s="239"/>
      <c r="AS688" s="211">
        <f t="shared" si="1124"/>
        <v>0</v>
      </c>
      <c r="AT688" s="240">
        <f t="shared" si="1102"/>
        <v>0</v>
      </c>
      <c r="AU688" s="241">
        <f t="shared" si="1103"/>
        <v>0</v>
      </c>
      <c r="AV688" s="211">
        <f t="shared" si="1125"/>
        <v>0</v>
      </c>
      <c r="AW688" s="461" t="str">
        <f t="shared" si="1066"/>
        <v/>
      </c>
      <c r="AY688" s="238"/>
      <c r="AZ688" s="239"/>
      <c r="BA688" s="211">
        <f t="shared" si="1115"/>
        <v>0</v>
      </c>
    </row>
    <row r="689" spans="1:53" ht="13" outlineLevel="2" x14ac:dyDescent="0.3">
      <c r="A689" s="209" t="s">
        <v>289</v>
      </c>
      <c r="B689" s="207">
        <v>9</v>
      </c>
      <c r="C689" s="207"/>
      <c r="D689" s="208"/>
      <c r="E689" s="210"/>
      <c r="F689" s="235" t="s">
        <v>445</v>
      </c>
      <c r="G689" s="235"/>
      <c r="H689" s="528"/>
      <c r="I689" s="237"/>
      <c r="J689" s="238"/>
      <c r="K689" s="239"/>
      <c r="L689" s="211">
        <f t="shared" si="1105"/>
        <v>0</v>
      </c>
      <c r="M689" s="238"/>
      <c r="N689" s="239"/>
      <c r="O689" s="422">
        <f t="shared" si="1106"/>
        <v>0</v>
      </c>
      <c r="P689" s="238"/>
      <c r="Q689" s="239"/>
      <c r="R689" s="422">
        <f t="shared" si="1107"/>
        <v>0</v>
      </c>
      <c r="S689" s="238"/>
      <c r="T689" s="239"/>
      <c r="U689" s="422">
        <f t="shared" si="1108"/>
        <v>0</v>
      </c>
      <c r="V689" s="238"/>
      <c r="W689" s="239"/>
      <c r="X689" s="422">
        <f t="shared" si="1109"/>
        <v>0</v>
      </c>
      <c r="Y689" s="211">
        <f t="shared" si="1110"/>
        <v>0</v>
      </c>
      <c r="Z689" s="461" t="str">
        <f t="shared" si="1060"/>
        <v/>
      </c>
      <c r="AA689" s="238"/>
      <c r="AB689" s="239"/>
      <c r="AC689" s="211">
        <f t="shared" si="1121"/>
        <v>0</v>
      </c>
      <c r="AD689" s="461" t="str">
        <f t="shared" si="1062"/>
        <v/>
      </c>
      <c r="AE689" s="238"/>
      <c r="AF689" s="239"/>
      <c r="AG689" s="211">
        <f t="shared" si="1101"/>
        <v>0</v>
      </c>
      <c r="AH689" s="461" t="str">
        <f t="shared" si="1063"/>
        <v/>
      </c>
      <c r="AI689" s="238"/>
      <c r="AJ689" s="239"/>
      <c r="AK689" s="211">
        <f t="shared" si="1122"/>
        <v>0</v>
      </c>
      <c r="AL689" s="461" t="str">
        <f t="shared" si="1064"/>
        <v/>
      </c>
      <c r="AM689" s="238"/>
      <c r="AN689" s="239"/>
      <c r="AO689" s="211">
        <f t="shared" si="1123"/>
        <v>0</v>
      </c>
      <c r="AP689" s="461" t="str">
        <f t="shared" si="1065"/>
        <v/>
      </c>
      <c r="AQ689" s="238"/>
      <c r="AR689" s="239"/>
      <c r="AS689" s="211">
        <f t="shared" si="1124"/>
        <v>0</v>
      </c>
      <c r="AT689" s="240">
        <f t="shared" si="1102"/>
        <v>0</v>
      </c>
      <c r="AU689" s="241">
        <f t="shared" si="1103"/>
        <v>0</v>
      </c>
      <c r="AV689" s="211">
        <f t="shared" si="1125"/>
        <v>0</v>
      </c>
      <c r="AW689" s="461" t="str">
        <f t="shared" si="1066"/>
        <v/>
      </c>
      <c r="AY689" s="238"/>
      <c r="AZ689" s="239"/>
      <c r="BA689" s="211">
        <f t="shared" si="1115"/>
        <v>0</v>
      </c>
    </row>
    <row r="690" spans="1:53" ht="13" outlineLevel="2" x14ac:dyDescent="0.3">
      <c r="A690" s="209" t="s">
        <v>289</v>
      </c>
      <c r="B690" s="207">
        <v>9</v>
      </c>
      <c r="C690" s="207"/>
      <c r="D690" s="208"/>
      <c r="E690" s="210"/>
      <c r="F690" s="235" t="s">
        <v>445</v>
      </c>
      <c r="G690" s="235"/>
      <c r="H690" s="528"/>
      <c r="I690" s="237"/>
      <c r="J690" s="238"/>
      <c r="K690" s="239"/>
      <c r="L690" s="211">
        <f t="shared" si="1105"/>
        <v>0</v>
      </c>
      <c r="M690" s="238"/>
      <c r="N690" s="239"/>
      <c r="O690" s="422">
        <f t="shared" si="1106"/>
        <v>0</v>
      </c>
      <c r="P690" s="238"/>
      <c r="Q690" s="239"/>
      <c r="R690" s="422">
        <f t="shared" si="1107"/>
        <v>0</v>
      </c>
      <c r="S690" s="238"/>
      <c r="T690" s="239"/>
      <c r="U690" s="422">
        <f t="shared" si="1108"/>
        <v>0</v>
      </c>
      <c r="V690" s="238"/>
      <c r="W690" s="239"/>
      <c r="X690" s="422">
        <f t="shared" si="1109"/>
        <v>0</v>
      </c>
      <c r="Y690" s="211">
        <f t="shared" si="1110"/>
        <v>0</v>
      </c>
      <c r="Z690" s="461" t="str">
        <f t="shared" si="1060"/>
        <v/>
      </c>
      <c r="AA690" s="238"/>
      <c r="AB690" s="239"/>
      <c r="AC690" s="211">
        <f t="shared" si="1121"/>
        <v>0</v>
      </c>
      <c r="AD690" s="461" t="str">
        <f t="shared" si="1062"/>
        <v/>
      </c>
      <c r="AE690" s="238"/>
      <c r="AF690" s="239"/>
      <c r="AG690" s="211">
        <f t="shared" si="1101"/>
        <v>0</v>
      </c>
      <c r="AH690" s="461" t="str">
        <f t="shared" si="1063"/>
        <v/>
      </c>
      <c r="AI690" s="238"/>
      <c r="AJ690" s="239"/>
      <c r="AK690" s="211">
        <f t="shared" si="1122"/>
        <v>0</v>
      </c>
      <c r="AL690" s="461" t="str">
        <f t="shared" si="1064"/>
        <v/>
      </c>
      <c r="AM690" s="238"/>
      <c r="AN690" s="239"/>
      <c r="AO690" s="211">
        <f t="shared" si="1123"/>
        <v>0</v>
      </c>
      <c r="AP690" s="461" t="str">
        <f t="shared" si="1065"/>
        <v/>
      </c>
      <c r="AQ690" s="238"/>
      <c r="AR690" s="239"/>
      <c r="AS690" s="211">
        <f t="shared" si="1124"/>
        <v>0</v>
      </c>
      <c r="AT690" s="240">
        <f t="shared" si="1102"/>
        <v>0</v>
      </c>
      <c r="AU690" s="241">
        <f t="shared" si="1103"/>
        <v>0</v>
      </c>
      <c r="AV690" s="211">
        <f t="shared" si="1125"/>
        <v>0</v>
      </c>
      <c r="AW690" s="461" t="str">
        <f t="shared" si="1066"/>
        <v/>
      </c>
      <c r="AY690" s="238"/>
      <c r="AZ690" s="239"/>
      <c r="BA690" s="211">
        <f t="shared" si="1115"/>
        <v>0</v>
      </c>
    </row>
    <row r="691" spans="1:53" ht="13" outlineLevel="2" x14ac:dyDescent="0.3">
      <c r="A691" s="209" t="s">
        <v>289</v>
      </c>
      <c r="B691" s="207">
        <v>9</v>
      </c>
      <c r="C691" s="207"/>
      <c r="D691" s="208"/>
      <c r="E691" s="210"/>
      <c r="F691" s="235" t="s">
        <v>445</v>
      </c>
      <c r="G691" s="235"/>
      <c r="H691" s="528"/>
      <c r="I691" s="237"/>
      <c r="J691" s="238"/>
      <c r="K691" s="239"/>
      <c r="L691" s="211">
        <f t="shared" si="1105"/>
        <v>0</v>
      </c>
      <c r="M691" s="238"/>
      <c r="N691" s="239"/>
      <c r="O691" s="422">
        <f t="shared" si="1106"/>
        <v>0</v>
      </c>
      <c r="P691" s="238"/>
      <c r="Q691" s="239"/>
      <c r="R691" s="422">
        <f t="shared" si="1107"/>
        <v>0</v>
      </c>
      <c r="S691" s="238"/>
      <c r="T691" s="239"/>
      <c r="U691" s="422">
        <f t="shared" si="1108"/>
        <v>0</v>
      </c>
      <c r="V691" s="238"/>
      <c r="W691" s="239"/>
      <c r="X691" s="422">
        <f t="shared" si="1109"/>
        <v>0</v>
      </c>
      <c r="Y691" s="211">
        <f t="shared" si="1110"/>
        <v>0</v>
      </c>
      <c r="Z691" s="461" t="str">
        <f t="shared" si="1060"/>
        <v/>
      </c>
      <c r="AA691" s="238"/>
      <c r="AB691" s="239"/>
      <c r="AC691" s="211">
        <f t="shared" si="1121"/>
        <v>0</v>
      </c>
      <c r="AD691" s="461" t="str">
        <f t="shared" si="1062"/>
        <v/>
      </c>
      <c r="AE691" s="238"/>
      <c r="AF691" s="239"/>
      <c r="AG691" s="211">
        <f t="shared" si="1101"/>
        <v>0</v>
      </c>
      <c r="AH691" s="461" t="str">
        <f t="shared" si="1063"/>
        <v/>
      </c>
      <c r="AI691" s="238"/>
      <c r="AJ691" s="239"/>
      <c r="AK691" s="211">
        <f t="shared" si="1122"/>
        <v>0</v>
      </c>
      <c r="AL691" s="461" t="str">
        <f t="shared" si="1064"/>
        <v/>
      </c>
      <c r="AM691" s="238"/>
      <c r="AN691" s="239"/>
      <c r="AO691" s="211">
        <f t="shared" si="1123"/>
        <v>0</v>
      </c>
      <c r="AP691" s="461" t="str">
        <f t="shared" si="1065"/>
        <v/>
      </c>
      <c r="AQ691" s="238"/>
      <c r="AR691" s="239"/>
      <c r="AS691" s="211">
        <f t="shared" si="1124"/>
        <v>0</v>
      </c>
      <c r="AT691" s="240">
        <f t="shared" si="1102"/>
        <v>0</v>
      </c>
      <c r="AU691" s="241">
        <f t="shared" si="1103"/>
        <v>0</v>
      </c>
      <c r="AV691" s="211">
        <f t="shared" si="1125"/>
        <v>0</v>
      </c>
      <c r="AW691" s="461" t="str">
        <f t="shared" si="1066"/>
        <v/>
      </c>
      <c r="AY691" s="238"/>
      <c r="AZ691" s="239"/>
      <c r="BA691" s="211">
        <f t="shared" si="1115"/>
        <v>0</v>
      </c>
    </row>
    <row r="692" spans="1:53" ht="13" outlineLevel="2" x14ac:dyDescent="0.3">
      <c r="A692" s="209" t="s">
        <v>289</v>
      </c>
      <c r="B692" s="207">
        <v>9</v>
      </c>
      <c r="C692" s="207"/>
      <c r="D692" s="208"/>
      <c r="E692" s="210"/>
      <c r="F692" s="235" t="s">
        <v>445</v>
      </c>
      <c r="G692" s="235"/>
      <c r="H692" s="528"/>
      <c r="I692" s="237"/>
      <c r="J692" s="238"/>
      <c r="K692" s="239"/>
      <c r="L692" s="211">
        <f t="shared" si="1105"/>
        <v>0</v>
      </c>
      <c r="M692" s="238"/>
      <c r="N692" s="239"/>
      <c r="O692" s="422">
        <f t="shared" si="1106"/>
        <v>0</v>
      </c>
      <c r="P692" s="238"/>
      <c r="Q692" s="239"/>
      <c r="R692" s="422">
        <f t="shared" si="1107"/>
        <v>0</v>
      </c>
      <c r="S692" s="238"/>
      <c r="T692" s="239"/>
      <c r="U692" s="422">
        <f t="shared" si="1108"/>
        <v>0</v>
      </c>
      <c r="V692" s="238"/>
      <c r="W692" s="239"/>
      <c r="X692" s="422">
        <f t="shared" si="1109"/>
        <v>0</v>
      </c>
      <c r="Y692" s="211">
        <f t="shared" si="1110"/>
        <v>0</v>
      </c>
      <c r="Z692" s="461" t="str">
        <f t="shared" si="1060"/>
        <v/>
      </c>
      <c r="AA692" s="238"/>
      <c r="AB692" s="239"/>
      <c r="AC692" s="211">
        <f t="shared" si="1121"/>
        <v>0</v>
      </c>
      <c r="AD692" s="461" t="str">
        <f t="shared" si="1062"/>
        <v/>
      </c>
      <c r="AE692" s="238"/>
      <c r="AF692" s="239"/>
      <c r="AG692" s="211">
        <f t="shared" si="1101"/>
        <v>0</v>
      </c>
      <c r="AH692" s="461" t="str">
        <f t="shared" si="1063"/>
        <v/>
      </c>
      <c r="AI692" s="238"/>
      <c r="AJ692" s="239"/>
      <c r="AK692" s="211">
        <f t="shared" si="1122"/>
        <v>0</v>
      </c>
      <c r="AL692" s="461" t="str">
        <f t="shared" si="1064"/>
        <v/>
      </c>
      <c r="AM692" s="238"/>
      <c r="AN692" s="239"/>
      <c r="AO692" s="211">
        <f t="shared" si="1123"/>
        <v>0</v>
      </c>
      <c r="AP692" s="461" t="str">
        <f t="shared" si="1065"/>
        <v/>
      </c>
      <c r="AQ692" s="238"/>
      <c r="AR692" s="239"/>
      <c r="AS692" s="211">
        <f t="shared" si="1124"/>
        <v>0</v>
      </c>
      <c r="AT692" s="240">
        <f t="shared" si="1102"/>
        <v>0</v>
      </c>
      <c r="AU692" s="241">
        <f t="shared" si="1103"/>
        <v>0</v>
      </c>
      <c r="AV692" s="211">
        <f t="shared" si="1125"/>
        <v>0</v>
      </c>
      <c r="AW692" s="461" t="str">
        <f t="shared" si="1066"/>
        <v/>
      </c>
      <c r="AY692" s="238"/>
      <c r="AZ692" s="239"/>
      <c r="BA692" s="211">
        <f t="shared" si="1115"/>
        <v>0</v>
      </c>
    </row>
    <row r="693" spans="1:53" ht="13" outlineLevel="2" x14ac:dyDescent="0.3">
      <c r="A693" s="209" t="s">
        <v>289</v>
      </c>
      <c r="B693" s="207">
        <v>9</v>
      </c>
      <c r="C693" s="207"/>
      <c r="D693" s="208"/>
      <c r="E693" s="210"/>
      <c r="F693" s="235" t="s">
        <v>445</v>
      </c>
      <c r="G693" s="235"/>
      <c r="H693" s="528"/>
      <c r="I693" s="237"/>
      <c r="J693" s="238"/>
      <c r="K693" s="239"/>
      <c r="L693" s="211">
        <f t="shared" si="1105"/>
        <v>0</v>
      </c>
      <c r="M693" s="238"/>
      <c r="N693" s="239"/>
      <c r="O693" s="422">
        <f t="shared" si="1106"/>
        <v>0</v>
      </c>
      <c r="P693" s="238"/>
      <c r="Q693" s="239"/>
      <c r="R693" s="422">
        <f t="shared" si="1107"/>
        <v>0</v>
      </c>
      <c r="S693" s="238"/>
      <c r="T693" s="239"/>
      <c r="U693" s="422">
        <f t="shared" si="1108"/>
        <v>0</v>
      </c>
      <c r="V693" s="238"/>
      <c r="W693" s="239"/>
      <c r="X693" s="422">
        <f t="shared" si="1109"/>
        <v>0</v>
      </c>
      <c r="Y693" s="211">
        <f t="shared" si="1110"/>
        <v>0</v>
      </c>
      <c r="Z693" s="461" t="str">
        <f t="shared" si="1060"/>
        <v/>
      </c>
      <c r="AA693" s="238"/>
      <c r="AB693" s="239"/>
      <c r="AC693" s="211">
        <f t="shared" si="1121"/>
        <v>0</v>
      </c>
      <c r="AD693" s="461" t="str">
        <f t="shared" si="1062"/>
        <v/>
      </c>
      <c r="AE693" s="238"/>
      <c r="AF693" s="239"/>
      <c r="AG693" s="211">
        <f t="shared" si="1101"/>
        <v>0</v>
      </c>
      <c r="AH693" s="461" t="str">
        <f t="shared" si="1063"/>
        <v/>
      </c>
      <c r="AI693" s="238"/>
      <c r="AJ693" s="239"/>
      <c r="AK693" s="211">
        <f t="shared" si="1122"/>
        <v>0</v>
      </c>
      <c r="AL693" s="461" t="str">
        <f t="shared" si="1064"/>
        <v/>
      </c>
      <c r="AM693" s="238"/>
      <c r="AN693" s="239"/>
      <c r="AO693" s="211">
        <f t="shared" si="1123"/>
        <v>0</v>
      </c>
      <c r="AP693" s="461" t="str">
        <f t="shared" si="1065"/>
        <v/>
      </c>
      <c r="AQ693" s="238"/>
      <c r="AR693" s="239"/>
      <c r="AS693" s="211">
        <f t="shared" si="1124"/>
        <v>0</v>
      </c>
      <c r="AT693" s="240">
        <f t="shared" si="1102"/>
        <v>0</v>
      </c>
      <c r="AU693" s="241">
        <f t="shared" si="1103"/>
        <v>0</v>
      </c>
      <c r="AV693" s="211">
        <f t="shared" si="1125"/>
        <v>0</v>
      </c>
      <c r="AW693" s="461" t="str">
        <f t="shared" si="1066"/>
        <v/>
      </c>
      <c r="AY693" s="238"/>
      <c r="AZ693" s="239"/>
      <c r="BA693" s="211">
        <f t="shared" si="1115"/>
        <v>0</v>
      </c>
    </row>
    <row r="694" spans="1:53" ht="26" outlineLevel="1" x14ac:dyDescent="0.3">
      <c r="A694" s="212"/>
      <c r="B694" s="213">
        <v>9</v>
      </c>
      <c r="C694" s="213"/>
      <c r="D694" s="214"/>
      <c r="E694" s="215" t="s">
        <v>446</v>
      </c>
      <c r="F694" s="216" t="str">
        <f>F677</f>
        <v>9.2.Admin activity expenses</v>
      </c>
      <c r="G694" s="222"/>
      <c r="H694" s="222"/>
      <c r="I694" s="217"/>
      <c r="J694" s="218">
        <f t="shared" ref="J694" si="1126">SUM(J678:J693)</f>
        <v>0</v>
      </c>
      <c r="K694" s="218">
        <f t="shared" ref="K694:Y694" si="1127">SUM(K678:K693)</f>
        <v>0</v>
      </c>
      <c r="L694" s="218">
        <f t="shared" si="1127"/>
        <v>0</v>
      </c>
      <c r="M694" s="218">
        <f t="shared" si="1127"/>
        <v>0</v>
      </c>
      <c r="N694" s="218">
        <f t="shared" si="1127"/>
        <v>0</v>
      </c>
      <c r="O694" s="218">
        <f t="shared" si="1127"/>
        <v>0</v>
      </c>
      <c r="P694" s="218">
        <f t="shared" si="1127"/>
        <v>0</v>
      </c>
      <c r="Q694" s="218">
        <f t="shared" si="1127"/>
        <v>0</v>
      </c>
      <c r="R694" s="218">
        <f t="shared" si="1127"/>
        <v>0</v>
      </c>
      <c r="S694" s="218">
        <f t="shared" si="1127"/>
        <v>0</v>
      </c>
      <c r="T694" s="218">
        <f t="shared" si="1127"/>
        <v>0</v>
      </c>
      <c r="U694" s="218">
        <f t="shared" si="1127"/>
        <v>0</v>
      </c>
      <c r="V694" s="218">
        <f t="shared" si="1127"/>
        <v>0</v>
      </c>
      <c r="W694" s="218">
        <f t="shared" si="1127"/>
        <v>0</v>
      </c>
      <c r="X694" s="218">
        <f t="shared" si="1127"/>
        <v>0</v>
      </c>
      <c r="Y694" s="218">
        <f t="shared" si="1127"/>
        <v>0</v>
      </c>
      <c r="Z694" s="461" t="str">
        <f t="shared" si="1060"/>
        <v/>
      </c>
      <c r="AA694" s="220">
        <f t="shared" ref="AA694:AV694" si="1128">SUM(AA678:AA693)</f>
        <v>0</v>
      </c>
      <c r="AB694" s="221">
        <f t="shared" si="1128"/>
        <v>0</v>
      </c>
      <c r="AC694" s="219">
        <f t="shared" si="1128"/>
        <v>0</v>
      </c>
      <c r="AD694" s="461" t="str">
        <f t="shared" si="1062"/>
        <v/>
      </c>
      <c r="AE694" s="220">
        <f t="shared" si="1128"/>
        <v>0</v>
      </c>
      <c r="AF694" s="221">
        <f t="shared" si="1128"/>
        <v>0</v>
      </c>
      <c r="AG694" s="219">
        <f t="shared" si="1128"/>
        <v>0</v>
      </c>
      <c r="AH694" s="461" t="str">
        <f t="shared" si="1063"/>
        <v/>
      </c>
      <c r="AI694" s="220">
        <f t="shared" si="1128"/>
        <v>0</v>
      </c>
      <c r="AJ694" s="221">
        <f t="shared" si="1128"/>
        <v>0</v>
      </c>
      <c r="AK694" s="219">
        <f t="shared" si="1128"/>
        <v>0</v>
      </c>
      <c r="AL694" s="461" t="str">
        <f t="shared" si="1064"/>
        <v/>
      </c>
      <c r="AM694" s="220">
        <f t="shared" si="1128"/>
        <v>0</v>
      </c>
      <c r="AN694" s="221">
        <f t="shared" si="1128"/>
        <v>0</v>
      </c>
      <c r="AO694" s="219">
        <f t="shared" si="1128"/>
        <v>0</v>
      </c>
      <c r="AP694" s="461" t="str">
        <f t="shared" si="1065"/>
        <v/>
      </c>
      <c r="AQ694" s="220">
        <f t="shared" si="1128"/>
        <v>0</v>
      </c>
      <c r="AR694" s="221">
        <f t="shared" si="1128"/>
        <v>0</v>
      </c>
      <c r="AS694" s="219">
        <f t="shared" si="1128"/>
        <v>0</v>
      </c>
      <c r="AT694" s="220">
        <f t="shared" si="1128"/>
        <v>0</v>
      </c>
      <c r="AU694" s="221">
        <f t="shared" si="1128"/>
        <v>0</v>
      </c>
      <c r="AV694" s="219">
        <f t="shared" si="1128"/>
        <v>0</v>
      </c>
      <c r="AW694" s="461" t="str">
        <f t="shared" si="1066"/>
        <v/>
      </c>
      <c r="AY694" s="220">
        <f t="shared" ref="AY694:BA694" si="1129">SUM(AY678:AY693)</f>
        <v>0</v>
      </c>
      <c r="AZ694" s="221">
        <f t="shared" si="1129"/>
        <v>0</v>
      </c>
      <c r="BA694" s="219">
        <f t="shared" si="1129"/>
        <v>0</v>
      </c>
    </row>
    <row r="695" spans="1:53" s="742" customFormat="1" ht="26.25" customHeight="1" x14ac:dyDescent="0.4">
      <c r="A695" s="762" t="s">
        <v>509</v>
      </c>
      <c r="B695" s="733">
        <v>9</v>
      </c>
      <c r="C695" s="1025" t="s">
        <v>510</v>
      </c>
      <c r="D695" s="1026"/>
      <c r="E695" s="1027"/>
      <c r="F695" s="764"/>
      <c r="G695" s="764"/>
      <c r="H695" s="764"/>
      <c r="I695" s="764"/>
      <c r="J695" s="765">
        <f>J694+J676</f>
        <v>0</v>
      </c>
      <c r="K695" s="765">
        <f t="shared" ref="K695:Y695" si="1130">K694+K676</f>
        <v>0</v>
      </c>
      <c r="L695" s="765">
        <f t="shared" si="1130"/>
        <v>0</v>
      </c>
      <c r="M695" s="765">
        <f t="shared" si="1130"/>
        <v>0</v>
      </c>
      <c r="N695" s="765">
        <f t="shared" si="1130"/>
        <v>0</v>
      </c>
      <c r="O695" s="765">
        <f t="shared" si="1130"/>
        <v>0</v>
      </c>
      <c r="P695" s="765">
        <f t="shared" si="1130"/>
        <v>0</v>
      </c>
      <c r="Q695" s="765">
        <f t="shared" si="1130"/>
        <v>0</v>
      </c>
      <c r="R695" s="765">
        <f t="shared" si="1130"/>
        <v>0</v>
      </c>
      <c r="S695" s="765">
        <f t="shared" si="1130"/>
        <v>0</v>
      </c>
      <c r="T695" s="765">
        <f t="shared" si="1130"/>
        <v>0</v>
      </c>
      <c r="U695" s="765">
        <f t="shared" si="1130"/>
        <v>0</v>
      </c>
      <c r="V695" s="765">
        <f t="shared" si="1130"/>
        <v>0</v>
      </c>
      <c r="W695" s="765">
        <f t="shared" si="1130"/>
        <v>0</v>
      </c>
      <c r="X695" s="765">
        <f t="shared" si="1130"/>
        <v>0</v>
      </c>
      <c r="Y695" s="765">
        <f t="shared" si="1130"/>
        <v>0</v>
      </c>
      <c r="Z695" s="461" t="str">
        <f t="shared" si="1060"/>
        <v/>
      </c>
      <c r="AA695" s="765">
        <f t="shared" ref="AA695:AV695" si="1131">AA694+AA676</f>
        <v>0</v>
      </c>
      <c r="AB695" s="765">
        <f t="shared" si="1131"/>
        <v>0</v>
      </c>
      <c r="AC695" s="765">
        <f t="shared" si="1131"/>
        <v>0</v>
      </c>
      <c r="AD695" s="461" t="str">
        <f t="shared" si="1062"/>
        <v/>
      </c>
      <c r="AE695" s="765">
        <f t="shared" si="1131"/>
        <v>0</v>
      </c>
      <c r="AF695" s="765">
        <f t="shared" si="1131"/>
        <v>0</v>
      </c>
      <c r="AG695" s="765">
        <f t="shared" si="1131"/>
        <v>0</v>
      </c>
      <c r="AH695" s="461" t="str">
        <f t="shared" si="1063"/>
        <v/>
      </c>
      <c r="AI695" s="765">
        <f t="shared" si="1131"/>
        <v>0</v>
      </c>
      <c r="AJ695" s="765">
        <f t="shared" si="1131"/>
        <v>0</v>
      </c>
      <c r="AK695" s="765">
        <f t="shared" si="1131"/>
        <v>0</v>
      </c>
      <c r="AL695" s="461" t="str">
        <f t="shared" si="1064"/>
        <v/>
      </c>
      <c r="AM695" s="765">
        <f t="shared" si="1131"/>
        <v>0</v>
      </c>
      <c r="AN695" s="765">
        <f t="shared" si="1131"/>
        <v>0</v>
      </c>
      <c r="AO695" s="765">
        <f t="shared" si="1131"/>
        <v>0</v>
      </c>
      <c r="AP695" s="461" t="str">
        <f t="shared" si="1065"/>
        <v/>
      </c>
      <c r="AQ695" s="765">
        <f t="shared" si="1131"/>
        <v>0</v>
      </c>
      <c r="AR695" s="765">
        <f t="shared" si="1131"/>
        <v>0</v>
      </c>
      <c r="AS695" s="765">
        <f t="shared" si="1131"/>
        <v>0</v>
      </c>
      <c r="AT695" s="765">
        <f t="shared" si="1131"/>
        <v>0</v>
      </c>
      <c r="AU695" s="765">
        <f t="shared" si="1131"/>
        <v>0</v>
      </c>
      <c r="AV695" s="765">
        <f t="shared" si="1131"/>
        <v>0</v>
      </c>
      <c r="AW695" s="461" t="str">
        <f t="shared" si="1066"/>
        <v/>
      </c>
      <c r="AY695" s="765">
        <f t="shared" ref="AY695" si="1132">AY694+AY676</f>
        <v>0</v>
      </c>
      <c r="AZ695" s="765">
        <f t="shared" ref="AZ695" si="1133">AZ694+AZ676</f>
        <v>0</v>
      </c>
      <c r="BA695" s="765">
        <f t="shared" ref="BA695" si="1134">BA694+BA676</f>
        <v>0</v>
      </c>
    </row>
    <row r="696" spans="1:53" ht="26.25" customHeight="1" x14ac:dyDescent="0.3">
      <c r="A696" s="223"/>
      <c r="B696" s="223"/>
      <c r="C696" s="1022" t="s">
        <v>511</v>
      </c>
      <c r="D696" s="1023"/>
      <c r="E696" s="1024"/>
      <c r="F696" s="223"/>
      <c r="G696" s="224"/>
      <c r="H696" s="529"/>
      <c r="I696" s="224"/>
      <c r="J696" s="224">
        <f t="shared" ref="J696:K696" si="1135">J695+J658+J584+J621</f>
        <v>0</v>
      </c>
      <c r="K696" s="224">
        <f t="shared" si="1135"/>
        <v>0</v>
      </c>
      <c r="L696" s="224">
        <f>L695+L658+L584+L621</f>
        <v>0</v>
      </c>
      <c r="M696" s="224">
        <f t="shared" ref="M696" si="1136">M695+M658+M584+M621</f>
        <v>0</v>
      </c>
      <c r="N696" s="224">
        <f t="shared" ref="N696:O696" si="1137">N695+N658+N584+N621</f>
        <v>0</v>
      </c>
      <c r="O696" s="224">
        <f t="shared" si="1137"/>
        <v>0</v>
      </c>
      <c r="P696" s="224">
        <f t="shared" ref="P696" si="1138">P695+P658+P584+P621</f>
        <v>0</v>
      </c>
      <c r="Q696" s="224">
        <f t="shared" ref="Q696:R696" si="1139">Q695+Q658+Q584+Q621</f>
        <v>0</v>
      </c>
      <c r="R696" s="224">
        <f t="shared" si="1139"/>
        <v>0</v>
      </c>
      <c r="S696" s="224">
        <f t="shared" ref="S696" si="1140">S695+S658+S584+S621</f>
        <v>0</v>
      </c>
      <c r="T696" s="224">
        <f t="shared" ref="T696:U696" si="1141">T695+T658+T584+T621</f>
        <v>0</v>
      </c>
      <c r="U696" s="224">
        <f t="shared" si="1141"/>
        <v>0</v>
      </c>
      <c r="V696" s="224">
        <f t="shared" ref="V696" si="1142">V695+V658+V584+V621</f>
        <v>0</v>
      </c>
      <c r="W696" s="224">
        <f t="shared" ref="W696:X696" si="1143">W695+W658+W584+W621</f>
        <v>0</v>
      </c>
      <c r="X696" s="224">
        <f t="shared" si="1143"/>
        <v>0</v>
      </c>
      <c r="Y696" s="224">
        <f t="shared" ref="Y696" si="1144">Y695+Y658+Y584+Y621</f>
        <v>0</v>
      </c>
      <c r="Z696" s="461" t="str">
        <f t="shared" si="1060"/>
        <v/>
      </c>
      <c r="AA696" s="224">
        <f t="shared" ref="AA696" si="1145">AA695+AA658+AA584+AA621</f>
        <v>0</v>
      </c>
      <c r="AB696" s="224">
        <f t="shared" ref="AB696" si="1146">AB695+AB658+AB584+AB621</f>
        <v>0</v>
      </c>
      <c r="AC696" s="224">
        <f t="shared" ref="AC696" si="1147">AC695+AC658+AC584+AC621</f>
        <v>0</v>
      </c>
      <c r="AD696" s="461" t="str">
        <f t="shared" si="1062"/>
        <v/>
      </c>
      <c r="AE696" s="224">
        <f t="shared" ref="AE696" si="1148">AE695+AE658+AE584+AE621</f>
        <v>0</v>
      </c>
      <c r="AF696" s="224">
        <f t="shared" ref="AF696" si="1149">AF695+AF658+AF584+AF621</f>
        <v>0</v>
      </c>
      <c r="AG696" s="224">
        <f t="shared" ref="AG696" si="1150">AG695+AG658+AG584+AG621</f>
        <v>0</v>
      </c>
      <c r="AH696" s="461" t="str">
        <f t="shared" si="1063"/>
        <v/>
      </c>
      <c r="AI696" s="224">
        <f t="shared" ref="AI696" si="1151">AI695+AI658+AI584+AI621</f>
        <v>0</v>
      </c>
      <c r="AJ696" s="224">
        <f t="shared" ref="AJ696" si="1152">AJ695+AJ658+AJ584+AJ621</f>
        <v>0</v>
      </c>
      <c r="AK696" s="224">
        <f t="shared" ref="AK696" si="1153">AK695+AK658+AK584+AK621</f>
        <v>0</v>
      </c>
      <c r="AL696" s="461" t="str">
        <f t="shared" si="1064"/>
        <v/>
      </c>
      <c r="AM696" s="224">
        <f t="shared" ref="AM696" si="1154">AM695+AM658+AM584+AM621</f>
        <v>0</v>
      </c>
      <c r="AN696" s="224">
        <f t="shared" ref="AN696" si="1155">AN695+AN658+AN584+AN621</f>
        <v>0</v>
      </c>
      <c r="AO696" s="224">
        <f t="shared" ref="AO696" si="1156">AO695+AO658+AO584+AO621</f>
        <v>0</v>
      </c>
      <c r="AP696" s="461" t="str">
        <f t="shared" si="1065"/>
        <v/>
      </c>
      <c r="AQ696" s="224">
        <f t="shared" ref="AQ696" si="1157">AQ695+AQ658+AQ584+AQ621</f>
        <v>0</v>
      </c>
      <c r="AR696" s="224">
        <f t="shared" ref="AR696" si="1158">AR695+AR658+AR584+AR621</f>
        <v>0</v>
      </c>
      <c r="AS696" s="224">
        <f t="shared" ref="AS696" si="1159">AS695+AS658+AS584+AS621</f>
        <v>0</v>
      </c>
      <c r="AT696" s="224">
        <f t="shared" ref="AT696" si="1160">AT695+AT658+AT584+AT621</f>
        <v>0</v>
      </c>
      <c r="AU696" s="224">
        <f t="shared" ref="AU696" si="1161">AU695+AU658+AU584+AU621</f>
        <v>0</v>
      </c>
      <c r="AV696" s="224">
        <f t="shared" ref="AV696" si="1162">AV695+AV658+AV584+AV621</f>
        <v>0</v>
      </c>
      <c r="AW696" s="461" t="str">
        <f t="shared" si="1066"/>
        <v/>
      </c>
      <c r="AY696" s="224">
        <f t="shared" ref="AY696" si="1163">AY695+AY658+AY584+AY621</f>
        <v>0</v>
      </c>
      <c r="AZ696" s="224">
        <f t="shared" ref="AZ696" si="1164">AZ695+AZ658+AZ584+AZ621</f>
        <v>0</v>
      </c>
      <c r="BA696" s="224">
        <f t="shared" ref="BA696" si="1165">BA695+BA658+BA584+BA621</f>
        <v>0</v>
      </c>
    </row>
    <row r="697" spans="1:53" ht="27" customHeight="1" x14ac:dyDescent="0.3">
      <c r="B697" s="225"/>
      <c r="C697" s="225"/>
      <c r="D697" s="2"/>
      <c r="E697" s="9"/>
      <c r="F697" s="226"/>
      <c r="G697" s="226"/>
      <c r="H697" s="226"/>
      <c r="I697" s="227"/>
      <c r="J697" s="228"/>
      <c r="K697" s="228"/>
      <c r="L697" s="228"/>
      <c r="M697" s="228"/>
      <c r="N697" s="228"/>
      <c r="O697" s="228"/>
      <c r="P697" s="228"/>
      <c r="Q697" s="228"/>
      <c r="R697" s="228"/>
      <c r="S697" s="228"/>
      <c r="T697" s="228"/>
      <c r="U697" s="228"/>
      <c r="V697" s="228"/>
      <c r="W697" s="228"/>
      <c r="X697" s="228"/>
      <c r="Y697" s="228"/>
      <c r="AA697" s="1"/>
      <c r="AB697" s="165"/>
    </row>
    <row r="698" spans="1:53" ht="13" x14ac:dyDescent="0.3">
      <c r="B698" s="225"/>
      <c r="C698" s="225"/>
      <c r="D698" s="2"/>
      <c r="E698" s="9"/>
      <c r="F698" s="226"/>
      <c r="G698" s="229"/>
      <c r="H698" s="229"/>
      <c r="I698" s="230"/>
      <c r="J698" s="231"/>
      <c r="K698" s="232" t="s">
        <v>512</v>
      </c>
      <c r="L698" s="233">
        <f ca="1">L584/'Digni LTB 2022- 2026'!C44</f>
        <v>0</v>
      </c>
      <c r="M698" s="233"/>
      <c r="N698" s="233"/>
      <c r="O698" s="233" t="e">
        <f>O584/'Digni LTB 2022- 2026'!D44</f>
        <v>#DIV/0!</v>
      </c>
      <c r="P698" s="233"/>
      <c r="Q698" s="233"/>
      <c r="R698" s="233" t="e">
        <f>R584/'Digni LTB 2022- 2026'!E44</f>
        <v>#DIV/0!</v>
      </c>
      <c r="S698" s="233"/>
      <c r="T698" s="233"/>
      <c r="U698" s="233" t="e">
        <f>U584/'Digni LTB 2022- 2026'!F44</f>
        <v>#DIV/0!</v>
      </c>
      <c r="V698" s="233"/>
      <c r="W698" s="233"/>
      <c r="X698" s="233" t="e">
        <f>X584/'Digni LTB 2022- 2026'!G44</f>
        <v>#DIV/0!</v>
      </c>
      <c r="Y698" s="233" t="e">
        <f>Y584/'Digni LTB 2022- 2026'!H44</f>
        <v>#DIV/0!</v>
      </c>
      <c r="AA698" s="1"/>
      <c r="AB698" s="165"/>
      <c r="AC698" s="233" t="e">
        <f>AC584/'Digni budget &amp; accounts 2022'!F46</f>
        <v>#DIV/0!</v>
      </c>
      <c r="AG698" s="233" t="e">
        <f>AG584/'Digni budget &amp; accounts 2022'!I46</f>
        <v>#DIV/0!</v>
      </c>
      <c r="AK698" s="233" t="e">
        <f>AK584/'Digni budget &amp; accounts 2022'!M46</f>
        <v>#DIV/0!</v>
      </c>
      <c r="AO698" s="233" t="e">
        <f>AO584/'Digni budget &amp; accounts 2022'!Q46</f>
        <v>#DIV/0!</v>
      </c>
      <c r="AS698" s="233" t="e">
        <f>AS584/'Digni budget &amp; accounts 2022'!T46</f>
        <v>#DIV/0!</v>
      </c>
      <c r="AV698" s="233" t="e">
        <f>AV584/'Digni budget &amp; accounts 2022'!T46</f>
        <v>#DIV/0!</v>
      </c>
      <c r="BA698" s="233" t="e">
        <f>BA584/'Digni budget &amp; accounts 2022'!X46</f>
        <v>#DIV/0!</v>
      </c>
    </row>
    <row r="699" spans="1:53" outlineLevel="1" x14ac:dyDescent="0.25">
      <c r="F699" s="242" t="s">
        <v>513</v>
      </c>
      <c r="G699" s="243"/>
      <c r="H699" s="243"/>
      <c r="I699" s="244"/>
      <c r="J699" s="245"/>
      <c r="K699" s="246"/>
      <c r="L699" s="247"/>
      <c r="M699" s="247"/>
      <c r="N699" s="247"/>
      <c r="O699" s="247"/>
      <c r="P699" s="247"/>
      <c r="Q699" s="247"/>
      <c r="R699" s="427"/>
      <c r="S699" s="247"/>
      <c r="T699" s="247"/>
      <c r="U699" s="427"/>
      <c r="V699" s="247"/>
      <c r="W699" s="247"/>
      <c r="X699" s="428"/>
      <c r="Y699" s="429"/>
      <c r="AA699" s="768"/>
      <c r="AB699" s="165"/>
      <c r="AC699" s="251"/>
      <c r="AE699" s="1"/>
      <c r="AF699" s="165"/>
      <c r="AG699" s="251"/>
      <c r="AI699" s="1"/>
      <c r="AJ699" s="165"/>
      <c r="AK699" s="255"/>
      <c r="AM699" s="1"/>
      <c r="AN699" s="165"/>
      <c r="AO699" s="255"/>
      <c r="AQ699" s="1"/>
      <c r="AR699" s="165"/>
      <c r="AS699" s="255"/>
      <c r="AT699" s="1"/>
      <c r="AU699" s="165"/>
      <c r="AV699" s="255"/>
      <c r="AY699" s="1"/>
      <c r="AZ699" s="165"/>
      <c r="BA699" s="255"/>
    </row>
    <row r="700" spans="1:53" ht="16.5" customHeight="1" outlineLevel="1" x14ac:dyDescent="0.25">
      <c r="F700" s="248" t="s">
        <v>514</v>
      </c>
      <c r="G700" s="415" t="s">
        <v>284</v>
      </c>
      <c r="H700" s="521"/>
      <c r="I700" s="416"/>
      <c r="J700" s="249"/>
      <c r="K700" s="250"/>
      <c r="L700" s="251">
        <f>'Digni LTB 2022- 2026'!C37</f>
        <v>0</v>
      </c>
      <c r="M700" s="69"/>
      <c r="N700" s="69"/>
      <c r="O700" s="69">
        <f>'Digni LTB 2022- 2026'!D37</f>
        <v>0</v>
      </c>
      <c r="P700" s="69"/>
      <c r="Q700" s="69"/>
      <c r="R700" s="69">
        <f>'Digni LTB 2022- 2026'!E37</f>
        <v>0</v>
      </c>
      <c r="S700" s="69"/>
      <c r="T700" s="69"/>
      <c r="U700" s="69">
        <f>'Digni LTB 2022- 2026'!F37</f>
        <v>0</v>
      </c>
      <c r="V700" s="69"/>
      <c r="W700" s="424"/>
      <c r="X700" s="424">
        <f>'Digni LTB 2022- 2026'!G37</f>
        <v>0</v>
      </c>
      <c r="Y700" s="430">
        <f t="shared" ref="Y700:Y716" si="1166">L700+O700+R700+U700+X700</f>
        <v>0</v>
      </c>
      <c r="AA700" s="769" t="s">
        <v>284</v>
      </c>
      <c r="AB700" s="165"/>
      <c r="AC700" s="251">
        <f>+'Digni budget &amp; accounts 2022'!F38</f>
        <v>0</v>
      </c>
      <c r="AE700" s="1"/>
      <c r="AF700" s="165"/>
      <c r="AG700" s="251">
        <f>+'Digni budget &amp; accounts 2022'!I38</f>
        <v>0</v>
      </c>
      <c r="AI700" s="1"/>
      <c r="AJ700" s="165"/>
      <c r="AK700" s="251">
        <f>+'Digni budget &amp; accounts 2022'!M38</f>
        <v>0</v>
      </c>
      <c r="AM700" s="1"/>
      <c r="AN700" s="165"/>
      <c r="AO700" s="251">
        <f>+'Digni budget &amp; accounts 2022'!Q38</f>
        <v>0</v>
      </c>
      <c r="AQ700" s="1"/>
      <c r="AR700" s="165"/>
      <c r="AS700" s="251">
        <f>+'Digni budget &amp; accounts 2022'!T38</f>
        <v>0</v>
      </c>
      <c r="AT700" s="1"/>
      <c r="AU700" s="165"/>
      <c r="AV700" s="251">
        <f>+'Digni budget &amp; accounts 2022'!T38</f>
        <v>0</v>
      </c>
      <c r="AY700" s="1"/>
      <c r="AZ700" s="165"/>
      <c r="BA700" s="251" t="e">
        <f>+'Digni budget &amp; accounts 2022'!AB38</f>
        <v>#VALUE!</v>
      </c>
    </row>
    <row r="701" spans="1:53" ht="27" customHeight="1" outlineLevel="1" x14ac:dyDescent="0.25">
      <c r="F701" s="252"/>
      <c r="G701" s="415" t="s">
        <v>289</v>
      </c>
      <c r="H701" s="521"/>
      <c r="I701" s="416"/>
      <c r="J701" s="253"/>
      <c r="K701" s="254"/>
      <c r="L701" s="251">
        <f>'Digni LTB 2022- 2026'!C41</f>
        <v>0</v>
      </c>
      <c r="M701" s="251"/>
      <c r="N701" s="251"/>
      <c r="O701" s="251">
        <f>'Digni LTB 2022- 2026'!D41</f>
        <v>0</v>
      </c>
      <c r="P701" s="251"/>
      <c r="Q701" s="251"/>
      <c r="R701" s="251">
        <f>'Digni LTB 2022- 2026'!E41</f>
        <v>0</v>
      </c>
      <c r="S701" s="251"/>
      <c r="T701" s="251"/>
      <c r="U701" s="251">
        <f>'Digni LTB 2022- 2026'!F41</f>
        <v>0</v>
      </c>
      <c r="V701" s="251"/>
      <c r="W701" s="425"/>
      <c r="X701" s="425">
        <f>'Digni LTB 2022- 2026'!G41</f>
        <v>0</v>
      </c>
      <c r="Y701" s="430">
        <f t="shared" si="1166"/>
        <v>0</v>
      </c>
      <c r="AA701" s="769" t="s">
        <v>289</v>
      </c>
      <c r="AB701" s="165"/>
      <c r="AC701" s="251">
        <f>+'Digni budget &amp; accounts 2022'!F42</f>
        <v>0</v>
      </c>
      <c r="AE701" s="1"/>
      <c r="AF701" s="165"/>
      <c r="AG701" s="251">
        <f>+'Digni budget &amp; accounts 2022'!I42</f>
        <v>0</v>
      </c>
      <c r="AI701" s="1"/>
      <c r="AJ701" s="165"/>
      <c r="AK701" s="251">
        <f>+'Digni budget &amp; accounts 2022'!M42</f>
        <v>0</v>
      </c>
      <c r="AM701" s="1"/>
      <c r="AN701" s="165"/>
      <c r="AO701" s="251">
        <f>+'Digni budget &amp; accounts 2022'!Q42</f>
        <v>0</v>
      </c>
      <c r="AQ701" s="1"/>
      <c r="AR701" s="165"/>
      <c r="AS701" s="251">
        <f>+'Digni budget &amp; accounts 2022'!T42</f>
        <v>0</v>
      </c>
      <c r="AT701" s="1"/>
      <c r="AU701" s="165"/>
      <c r="AV701" s="251">
        <f>+'Digni budget &amp; accounts 2022'!T42</f>
        <v>0</v>
      </c>
      <c r="AY701" s="1"/>
      <c r="AZ701" s="165"/>
      <c r="BA701" s="251" t="e">
        <f>+'Digni budget &amp; accounts 2022'!AB42</f>
        <v>#VALUE!</v>
      </c>
    </row>
    <row r="702" spans="1:53" ht="30" customHeight="1" outlineLevel="1" x14ac:dyDescent="0.25">
      <c r="F702" s="252"/>
      <c r="G702" s="415" t="s">
        <v>287</v>
      </c>
      <c r="H702" s="521"/>
      <c r="I702" s="416"/>
      <c r="J702" s="253"/>
      <c r="K702" s="254"/>
      <c r="L702" s="251">
        <f>'Digni LTB 2022- 2026'!C39</f>
        <v>0</v>
      </c>
      <c r="M702" s="251"/>
      <c r="N702" s="251"/>
      <c r="O702" s="251">
        <f>'Digni LTB 2022- 2026'!D39</f>
        <v>0</v>
      </c>
      <c r="P702" s="251"/>
      <c r="Q702" s="251"/>
      <c r="R702" s="251">
        <f>'Digni LTB 2022- 2026'!E39</f>
        <v>0</v>
      </c>
      <c r="S702" s="251"/>
      <c r="T702" s="251"/>
      <c r="U702" s="251">
        <f>'Digni LTB 2022- 2026'!F39</f>
        <v>0</v>
      </c>
      <c r="V702" s="251"/>
      <c r="W702" s="425"/>
      <c r="X702" s="425">
        <f>'Digni LTB 2022- 2026'!G39</f>
        <v>0</v>
      </c>
      <c r="Y702" s="430">
        <f t="shared" si="1166"/>
        <v>0</v>
      </c>
      <c r="AA702" s="769" t="s">
        <v>287</v>
      </c>
      <c r="AB702" s="165"/>
      <c r="AC702" s="251">
        <f>+'Digni budget &amp; accounts 2022'!F40</f>
        <v>0</v>
      </c>
      <c r="AE702" s="1"/>
      <c r="AF702" s="165"/>
      <c r="AG702" s="251">
        <f>+'Digni budget &amp; accounts 2022'!I40</f>
        <v>0</v>
      </c>
      <c r="AI702" s="1"/>
      <c r="AJ702" s="165"/>
      <c r="AK702" s="251">
        <f>+'Digni budget &amp; accounts 2022'!M40</f>
        <v>0</v>
      </c>
      <c r="AM702" s="1"/>
      <c r="AN702" s="165"/>
      <c r="AO702" s="251">
        <f>+'Digni budget &amp; accounts 2022'!Q40</f>
        <v>0</v>
      </c>
      <c r="AQ702" s="1"/>
      <c r="AR702" s="165"/>
      <c r="AS702" s="251">
        <f>+'Digni budget &amp; accounts 2022'!T40</f>
        <v>0</v>
      </c>
      <c r="AT702" s="1"/>
      <c r="AU702" s="165"/>
      <c r="AV702" s="251">
        <f>+'Digni budget &amp; accounts 2022'!T40</f>
        <v>0</v>
      </c>
      <c r="AY702" s="1"/>
      <c r="AZ702" s="165"/>
      <c r="BA702" s="251" t="e">
        <f>+'Digni budget &amp; accounts 2022'!AB40</f>
        <v>#VALUE!</v>
      </c>
    </row>
    <row r="703" spans="1:53" ht="12.75" customHeight="1" outlineLevel="1" x14ac:dyDescent="0.25">
      <c r="F703" s="252"/>
      <c r="G703" s="415" t="s">
        <v>288</v>
      </c>
      <c r="H703" s="521"/>
      <c r="I703" s="416"/>
      <c r="J703" s="253"/>
      <c r="K703" s="254"/>
      <c r="L703" s="251">
        <f>'Digni LTB 2022- 2026'!C40</f>
        <v>0</v>
      </c>
      <c r="M703" s="251"/>
      <c r="N703" s="251"/>
      <c r="O703" s="251">
        <f>'Digni LTB 2022- 2026'!D40</f>
        <v>0</v>
      </c>
      <c r="P703" s="251"/>
      <c r="Q703" s="251"/>
      <c r="R703" s="251">
        <f>'Digni LTB 2022- 2026'!E40</f>
        <v>0</v>
      </c>
      <c r="S703" s="251"/>
      <c r="T703" s="251"/>
      <c r="U703" s="251">
        <f>'Digni LTB 2022- 2026'!F40</f>
        <v>0</v>
      </c>
      <c r="V703" s="251"/>
      <c r="W703" s="425"/>
      <c r="X703" s="425">
        <f>'Digni LTB 2022- 2026'!G40</f>
        <v>0</v>
      </c>
      <c r="Y703" s="430">
        <f t="shared" si="1166"/>
        <v>0</v>
      </c>
      <c r="AA703" s="769" t="s">
        <v>288</v>
      </c>
      <c r="AB703" s="165"/>
      <c r="AC703" s="251">
        <f>+'Digni budget &amp; accounts 2022'!F41</f>
        <v>0</v>
      </c>
      <c r="AE703" s="1"/>
      <c r="AF703" s="165"/>
      <c r="AG703" s="251">
        <f>+'Digni budget &amp; accounts 2022'!I41</f>
        <v>0</v>
      </c>
      <c r="AI703" s="1"/>
      <c r="AJ703" s="165"/>
      <c r="AK703" s="251">
        <f>+'Digni budget &amp; accounts 2022'!M41</f>
        <v>0</v>
      </c>
      <c r="AM703" s="1"/>
      <c r="AN703" s="165"/>
      <c r="AO703" s="251">
        <f>+'Digni budget &amp; accounts 2022'!Q41</f>
        <v>0</v>
      </c>
      <c r="AQ703" s="1"/>
      <c r="AR703" s="165"/>
      <c r="AS703" s="251">
        <f>+'Digni budget &amp; accounts 2022'!T41</f>
        <v>0</v>
      </c>
      <c r="AT703" s="1"/>
      <c r="AU703" s="165"/>
      <c r="AV703" s="251">
        <f>+'Digni budget &amp; accounts 2022'!T41</f>
        <v>0</v>
      </c>
      <c r="AY703" s="1"/>
      <c r="AZ703" s="165"/>
      <c r="BA703" s="251" t="e">
        <f>+'Digni budget &amp; accounts 2022'!AB41</f>
        <v>#VALUE!</v>
      </c>
    </row>
    <row r="704" spans="1:53" ht="12.75" customHeight="1" outlineLevel="1" x14ac:dyDescent="0.25">
      <c r="F704" s="252"/>
      <c r="G704" s="415" t="s">
        <v>286</v>
      </c>
      <c r="H704" s="521"/>
      <c r="I704" s="416"/>
      <c r="J704" s="253"/>
      <c r="K704" s="254"/>
      <c r="L704" s="251">
        <f ca="1">'Digni LTB 2022- 2026'!C38</f>
        <v>0</v>
      </c>
      <c r="M704" s="251"/>
      <c r="N704" s="251"/>
      <c r="O704" s="251">
        <f ca="1">'Digni LTB 2022- 2026'!D38</f>
        <v>0</v>
      </c>
      <c r="P704" s="251"/>
      <c r="Q704" s="251"/>
      <c r="R704" s="251">
        <f ca="1">'Digni LTB 2022- 2026'!E38</f>
        <v>0</v>
      </c>
      <c r="S704" s="251"/>
      <c r="T704" s="251"/>
      <c r="U704" s="251">
        <f ca="1">'Digni LTB 2022- 2026'!F38</f>
        <v>0</v>
      </c>
      <c r="V704" s="251"/>
      <c r="W704" s="425"/>
      <c r="X704" s="425">
        <f ca="1">'Digni LTB 2022- 2026'!G38</f>
        <v>0</v>
      </c>
      <c r="Y704" s="430">
        <f t="shared" ca="1" si="1166"/>
        <v>0</v>
      </c>
      <c r="AA704" s="769" t="s">
        <v>286</v>
      </c>
      <c r="AB704" s="165"/>
      <c r="AC704" s="251">
        <f>+'Digni budget &amp; accounts 2022'!F39</f>
        <v>0</v>
      </c>
      <c r="AE704" s="1"/>
      <c r="AF704" s="165"/>
      <c r="AG704" s="251">
        <f>+'Digni budget &amp; accounts 2022'!I39</f>
        <v>0</v>
      </c>
      <c r="AI704" s="1"/>
      <c r="AJ704" s="165"/>
      <c r="AK704" s="251">
        <f>+'Digni budget &amp; accounts 2022'!M39</f>
        <v>0</v>
      </c>
      <c r="AM704" s="1"/>
      <c r="AN704" s="165"/>
      <c r="AO704" s="251">
        <f>+'Digni budget &amp; accounts 2022'!Q39</f>
        <v>0</v>
      </c>
      <c r="AQ704" s="1"/>
      <c r="AR704" s="165"/>
      <c r="AS704" s="251">
        <f>+'Digni budget &amp; accounts 2022'!T39</f>
        <v>0</v>
      </c>
      <c r="AT704" s="1"/>
      <c r="AU704" s="165"/>
      <c r="AV704" s="251">
        <f>+'Digni budget &amp; accounts 2022'!T39</f>
        <v>0</v>
      </c>
      <c r="AY704" s="1"/>
      <c r="AZ704" s="165"/>
      <c r="BA704" s="251" t="e">
        <f>+'Digni budget &amp; accounts 2022'!AB39</f>
        <v>#VALUE!</v>
      </c>
    </row>
    <row r="705" spans="6:53" outlineLevel="1" x14ac:dyDescent="0.25">
      <c r="F705" s="252"/>
      <c r="G705" s="419" t="s">
        <v>515</v>
      </c>
      <c r="H705" s="522"/>
      <c r="I705" s="420"/>
      <c r="J705" s="253"/>
      <c r="K705" s="254"/>
      <c r="L705" s="256">
        <f ca="1">SUM(L700:L704)</f>
        <v>0</v>
      </c>
      <c r="M705" s="256">
        <f t="shared" ref="M705:X705" si="1167">SUM(M700:M704)</f>
        <v>0</v>
      </c>
      <c r="N705" s="256"/>
      <c r="O705" s="256">
        <f t="shared" ca="1" si="1167"/>
        <v>0</v>
      </c>
      <c r="P705" s="256">
        <f t="shared" si="1167"/>
        <v>0</v>
      </c>
      <c r="Q705" s="256"/>
      <c r="R705" s="256">
        <f t="shared" ca="1" si="1167"/>
        <v>0</v>
      </c>
      <c r="S705" s="256">
        <f t="shared" si="1167"/>
        <v>0</v>
      </c>
      <c r="T705" s="256"/>
      <c r="U705" s="256">
        <f t="shared" ca="1" si="1167"/>
        <v>0</v>
      </c>
      <c r="V705" s="256">
        <f t="shared" si="1167"/>
        <v>0</v>
      </c>
      <c r="W705" s="256"/>
      <c r="X705" s="256">
        <f t="shared" ca="1" si="1167"/>
        <v>0</v>
      </c>
      <c r="Y705" s="430">
        <f t="shared" ca="1" si="1166"/>
        <v>0</v>
      </c>
      <c r="AA705" s="770" t="s">
        <v>515</v>
      </c>
      <c r="AB705" s="165"/>
      <c r="AC705" s="256">
        <f>SUM(AC700:AC704)</f>
        <v>0</v>
      </c>
      <c r="AG705" s="256">
        <f>SUM(AG700:AG704)</f>
        <v>0</v>
      </c>
      <c r="AK705" s="256">
        <f>SUM(AK700:AK704)</f>
        <v>0</v>
      </c>
      <c r="AO705" s="256">
        <f>SUM(AO700:AO704)</f>
        <v>0</v>
      </c>
      <c r="AS705" s="256">
        <f>SUM(AS700:AS704)</f>
        <v>0</v>
      </c>
      <c r="AV705" s="256">
        <f>SUM(AV700:AV704)</f>
        <v>0</v>
      </c>
      <c r="BA705" s="256" t="e">
        <f>SUM(BA700:BA704)</f>
        <v>#VALUE!</v>
      </c>
    </row>
    <row r="706" spans="6:53" outlineLevel="1" x14ac:dyDescent="0.25">
      <c r="F706" s="248" t="s">
        <v>285</v>
      </c>
      <c r="G706" s="415" t="s">
        <v>284</v>
      </c>
      <c r="H706" s="521"/>
      <c r="I706" s="416"/>
      <c r="J706" s="249"/>
      <c r="K706" s="250"/>
      <c r="L706" s="251">
        <f ca="1">SUMIF($A$16:$A$700,$G706,L$16:L$696)</f>
        <v>0</v>
      </c>
      <c r="M706" s="251"/>
      <c r="N706" s="251"/>
      <c r="O706" s="251">
        <f ca="1">SUMIF($A$16:$A$700,$G706,O$16:O$696)</f>
        <v>0</v>
      </c>
      <c r="P706" s="251"/>
      <c r="Q706" s="251"/>
      <c r="R706" s="251">
        <f ca="1">SUMIF($A$16:$A$700,$G706,R$16:R$696)</f>
        <v>0</v>
      </c>
      <c r="S706" s="251"/>
      <c r="T706" s="251"/>
      <c r="U706" s="251">
        <f ca="1">SUMIF($A$16:$A$700,$G706,U$16:U$696)</f>
        <v>0</v>
      </c>
      <c r="V706" s="251"/>
      <c r="W706" s="425"/>
      <c r="X706" s="425">
        <f ca="1">SUMIF($A$16:$A$700,$G706,X$16:X$696)</f>
        <v>0</v>
      </c>
      <c r="Y706" s="430">
        <f t="shared" ca="1" si="1166"/>
        <v>0</v>
      </c>
      <c r="AA706" s="769" t="s">
        <v>284</v>
      </c>
      <c r="AB706" s="165"/>
      <c r="AC706" s="251">
        <f ca="1">SUMIF($A$16:$A$700,$G706,AC$16:AC$696)</f>
        <v>0</v>
      </c>
      <c r="AE706" s="1"/>
      <c r="AF706" s="165"/>
      <c r="AG706" s="251">
        <f ca="1">SUMIF($A$16:$A$700,$G706,AG$16:AG$696)</f>
        <v>0</v>
      </c>
      <c r="AI706" s="1"/>
      <c r="AJ706" s="165"/>
      <c r="AK706" s="251">
        <f ca="1">SUMIF($A$16:$A$700,$G706,AK$16:AK$696)</f>
        <v>0</v>
      </c>
      <c r="AM706" s="1"/>
      <c r="AN706" s="165"/>
      <c r="AO706" s="251">
        <f ca="1">SUMIF($A$16:$A$700,$G706,AO$16:AO$696)</f>
        <v>0</v>
      </c>
      <c r="AQ706" s="1"/>
      <c r="AR706" s="165"/>
      <c r="AS706" s="251">
        <f ca="1">SUMIF($A$16:$A$700,$G706,AS$16:AS$696)</f>
        <v>0</v>
      </c>
      <c r="AT706" s="1"/>
      <c r="AU706" s="165"/>
      <c r="AV706" s="251">
        <f ca="1">SUMIF($A$16:$A$700,$G706,AV$16:AV$696)</f>
        <v>0</v>
      </c>
      <c r="AY706" s="1"/>
      <c r="AZ706" s="165"/>
      <c r="BA706" s="251">
        <f ca="1">SUMIF($A$16:$A$700,$G706,BA$16:BA$696)</f>
        <v>0</v>
      </c>
    </row>
    <row r="707" spans="6:53" ht="23" outlineLevel="1" x14ac:dyDescent="0.25">
      <c r="F707" s="252"/>
      <c r="G707" s="415" t="s">
        <v>289</v>
      </c>
      <c r="H707" s="521"/>
      <c r="I707" s="416"/>
      <c r="J707" s="253"/>
      <c r="K707" s="254"/>
      <c r="L707" s="251">
        <f ca="1">SUMIF($A$16:$A$700,$G707,L$16:L$696)</f>
        <v>0</v>
      </c>
      <c r="M707" s="251"/>
      <c r="N707" s="251"/>
      <c r="O707" s="251">
        <f ca="1">SUMIF($A$16:$A$700,$G707,O$16:O$696)</f>
        <v>0</v>
      </c>
      <c r="P707" s="251"/>
      <c r="Q707" s="251"/>
      <c r="R707" s="251">
        <f ca="1">SUMIF($A$16:$A$700,$G707,R$16:R$696)</f>
        <v>0</v>
      </c>
      <c r="S707" s="251"/>
      <c r="T707" s="251"/>
      <c r="U707" s="251">
        <f ca="1">SUMIF($A$16:$A$700,$G707,U$16:U$696)</f>
        <v>0</v>
      </c>
      <c r="V707" s="251"/>
      <c r="W707" s="425"/>
      <c r="X707" s="425">
        <f ca="1">SUMIF($A$16:$A$700,$G707,X$16:X$696)</f>
        <v>0</v>
      </c>
      <c r="Y707" s="430">
        <f t="shared" ca="1" si="1166"/>
        <v>0</v>
      </c>
      <c r="AA707" s="769" t="s">
        <v>289</v>
      </c>
      <c r="AB707" s="165"/>
      <c r="AC707" s="251">
        <f ca="1">SUMIF($A$16:$A$700,$G707,AC$16:AC$696)</f>
        <v>0</v>
      </c>
      <c r="AE707" s="1"/>
      <c r="AF707" s="165"/>
      <c r="AG707" s="251">
        <f ca="1">SUMIF($A$16:$A$700,$G707,AG$16:AG$696)</f>
        <v>0</v>
      </c>
      <c r="AI707" s="1"/>
      <c r="AJ707" s="165"/>
      <c r="AK707" s="251">
        <f ca="1">SUMIF($A$16:$A$700,$G707,AK$16:AK$696)</f>
        <v>0</v>
      </c>
      <c r="AM707" s="1"/>
      <c r="AN707" s="165"/>
      <c r="AO707" s="251">
        <f ca="1">SUMIF($A$16:$A$700,$G707,AO$16:AO$696)</f>
        <v>0</v>
      </c>
      <c r="AQ707" s="1"/>
      <c r="AR707" s="165"/>
      <c r="AS707" s="251">
        <f ca="1">SUMIF($A$16:$A$700,$G707,AS$16:AS$696)</f>
        <v>0</v>
      </c>
      <c r="AT707" s="1"/>
      <c r="AU707" s="165"/>
      <c r="AV707" s="251">
        <f ca="1">SUMIF($A$16:$A$700,$G707,AV$16:AV$696)</f>
        <v>0</v>
      </c>
      <c r="AY707" s="1"/>
      <c r="AZ707" s="165"/>
      <c r="BA707" s="251">
        <f ca="1">SUMIF($A$16:$A$700,$G707,BA$16:BA$696)</f>
        <v>0</v>
      </c>
    </row>
    <row r="708" spans="6:53" ht="12.75" customHeight="1" outlineLevel="1" x14ac:dyDescent="0.25">
      <c r="F708" s="252"/>
      <c r="G708" s="415" t="s">
        <v>287</v>
      </c>
      <c r="H708" s="521"/>
      <c r="I708" s="416"/>
      <c r="J708" s="253"/>
      <c r="K708" s="254"/>
      <c r="L708" s="251">
        <f ca="1">SUMIF($A$16:$A$700,$G708,L$16:L$696)</f>
        <v>0</v>
      </c>
      <c r="M708" s="251"/>
      <c r="N708" s="251"/>
      <c r="O708" s="251">
        <f ca="1">SUMIF($A$16:$A$700,$G708,O$16:O$696)</f>
        <v>0</v>
      </c>
      <c r="P708" s="251"/>
      <c r="Q708" s="251"/>
      <c r="R708" s="251">
        <f ca="1">SUMIF($A$16:$A$700,$G708,R$16:R$696)</f>
        <v>0</v>
      </c>
      <c r="S708" s="251"/>
      <c r="T708" s="251"/>
      <c r="U708" s="251">
        <f ca="1">SUMIF($A$16:$A$700,$G708,U$16:U$696)</f>
        <v>0</v>
      </c>
      <c r="V708" s="251"/>
      <c r="W708" s="425"/>
      <c r="X708" s="425">
        <f ca="1">SUMIF($A$16:$A$700,$G708,X$16:X$696)</f>
        <v>0</v>
      </c>
      <c r="Y708" s="430">
        <f t="shared" ca="1" si="1166"/>
        <v>0</v>
      </c>
      <c r="AA708" s="769" t="s">
        <v>287</v>
      </c>
      <c r="AB708" s="165"/>
      <c r="AC708" s="251">
        <f ca="1">SUMIF($A$16:$A$700,$G708,AC$16:AC$696)</f>
        <v>0</v>
      </c>
      <c r="AE708" s="1"/>
      <c r="AF708" s="165"/>
      <c r="AG708" s="251">
        <f ca="1">SUMIF($A$16:$A$700,$G708,AG$16:AG$696)</f>
        <v>0</v>
      </c>
      <c r="AI708" s="1"/>
      <c r="AJ708" s="165"/>
      <c r="AK708" s="251">
        <f ca="1">SUMIF($A$16:$A$700,$G708,AK$16:AK$696)</f>
        <v>0</v>
      </c>
      <c r="AM708" s="1"/>
      <c r="AN708" s="165"/>
      <c r="AO708" s="251">
        <f ca="1">SUMIF($A$16:$A$700,$G708,AO$16:AO$696)</f>
        <v>0</v>
      </c>
      <c r="AQ708" s="1"/>
      <c r="AR708" s="165"/>
      <c r="AS708" s="251">
        <f ca="1">SUMIF($A$16:$A$700,$G708,AS$16:AS$696)</f>
        <v>0</v>
      </c>
      <c r="AT708" s="1"/>
      <c r="AU708" s="165"/>
      <c r="AV708" s="251">
        <f ca="1">SUMIF($A$16:$A$700,$G708,AV$16:AV$696)</f>
        <v>0</v>
      </c>
      <c r="AY708" s="1"/>
      <c r="AZ708" s="165"/>
      <c r="BA708" s="251">
        <f ca="1">SUMIF($A$16:$A$700,$G708,BA$16:BA$696)</f>
        <v>0</v>
      </c>
    </row>
    <row r="709" spans="6:53" ht="12.75" customHeight="1" outlineLevel="1" x14ac:dyDescent="0.25">
      <c r="F709" s="252"/>
      <c r="G709" s="415" t="s">
        <v>288</v>
      </c>
      <c r="H709" s="521"/>
      <c r="I709" s="416"/>
      <c r="J709" s="253"/>
      <c r="K709" s="254"/>
      <c r="L709" s="251">
        <f ca="1">SUMIF($A$16:$A$700,$G709,L$16:L$696)</f>
        <v>0</v>
      </c>
      <c r="M709" s="251"/>
      <c r="N709" s="251"/>
      <c r="O709" s="251">
        <f ca="1">SUMIF($A$16:$A$700,$G709,O$16:O$696)</f>
        <v>0</v>
      </c>
      <c r="P709" s="251"/>
      <c r="Q709" s="251"/>
      <c r="R709" s="251">
        <f ca="1">SUMIF($A$16:$A$700,$G709,R$16:R$696)</f>
        <v>0</v>
      </c>
      <c r="S709" s="251"/>
      <c r="T709" s="251"/>
      <c r="U709" s="251">
        <f ca="1">SUMIF($A$16:$A$700,$G709,U$16:U$696)</f>
        <v>0</v>
      </c>
      <c r="V709" s="251"/>
      <c r="W709" s="425"/>
      <c r="X709" s="425">
        <f ca="1">SUMIF($A$16:$A$700,$G709,X$16:X$696)</f>
        <v>0</v>
      </c>
      <c r="Y709" s="430">
        <f t="shared" ca="1" si="1166"/>
        <v>0</v>
      </c>
      <c r="AA709" s="769" t="s">
        <v>288</v>
      </c>
      <c r="AB709" s="165"/>
      <c r="AC709" s="251">
        <f ca="1">SUMIF($A$16:$A$700,$G709,AC$16:AC$696)</f>
        <v>0</v>
      </c>
      <c r="AE709" s="1"/>
      <c r="AF709" s="165"/>
      <c r="AG709" s="251">
        <f ca="1">SUMIF($A$16:$A$700,$G709,AG$16:AG$696)</f>
        <v>0</v>
      </c>
      <c r="AI709" s="1"/>
      <c r="AJ709" s="165"/>
      <c r="AK709" s="251">
        <f ca="1">SUMIF($A$16:$A$700,$G709,AK$16:AK$696)</f>
        <v>0</v>
      </c>
      <c r="AM709" s="1"/>
      <c r="AN709" s="165"/>
      <c r="AO709" s="251">
        <f ca="1">SUMIF($A$16:$A$700,$G709,AO$16:AO$696)</f>
        <v>0</v>
      </c>
      <c r="AQ709" s="1"/>
      <c r="AR709" s="165"/>
      <c r="AS709" s="251">
        <f ca="1">SUMIF($A$16:$A$700,$G709,AS$16:AS$696)</f>
        <v>0</v>
      </c>
      <c r="AT709" s="1"/>
      <c r="AU709" s="165"/>
      <c r="AV709" s="251">
        <f ca="1">SUMIF($A$16:$A$700,$G709,AV$16:AV$696)</f>
        <v>0</v>
      </c>
      <c r="AY709" s="1"/>
      <c r="AZ709" s="165"/>
      <c r="BA709" s="251">
        <f ca="1">SUMIF($A$16:$A$700,$G709,BA$16:BA$696)</f>
        <v>0</v>
      </c>
    </row>
    <row r="710" spans="6:53" ht="12.75" customHeight="1" outlineLevel="1" x14ac:dyDescent="0.25">
      <c r="F710" s="252"/>
      <c r="G710" s="415" t="s">
        <v>286</v>
      </c>
      <c r="H710" s="521"/>
      <c r="I710" s="416"/>
      <c r="J710" s="253"/>
      <c r="K710" s="254"/>
      <c r="L710" s="251">
        <f ca="1">SUMIF($A$16:$A$700,$G710,L$16:L$696)</f>
        <v>0</v>
      </c>
      <c r="M710" s="251"/>
      <c r="N710" s="251"/>
      <c r="O710" s="251">
        <f ca="1">SUMIF($A$16:$A$700,$G710,O$16:O$696)</f>
        <v>0</v>
      </c>
      <c r="P710" s="251"/>
      <c r="Q710" s="251"/>
      <c r="R710" s="251">
        <f ca="1">SUMIF($A$16:$A$700,$G710,R$16:R$696)</f>
        <v>0</v>
      </c>
      <c r="S710" s="251"/>
      <c r="T710" s="251"/>
      <c r="U710" s="251">
        <f ca="1">SUMIF($A$16:$A$700,$G710,U$16:U$696)</f>
        <v>0</v>
      </c>
      <c r="V710" s="251"/>
      <c r="W710" s="425"/>
      <c r="X710" s="425">
        <f ca="1">SUMIF($A$16:$A$700,$G710,X$16:X$696)</f>
        <v>0</v>
      </c>
      <c r="Y710" s="430"/>
      <c r="AA710" s="769" t="s">
        <v>286</v>
      </c>
      <c r="AB710" s="165"/>
      <c r="AC710" s="251">
        <f ca="1">SUMIF($A$16:$A$700,$G710,AC$16:AC$696)</f>
        <v>0</v>
      </c>
      <c r="AE710" s="1"/>
      <c r="AF710" s="165"/>
      <c r="AG710" s="251">
        <f ca="1">SUMIF($A$16:$A$700,$G710,AG$16:AG$696)</f>
        <v>0</v>
      </c>
      <c r="AI710" s="1"/>
      <c r="AJ710" s="165"/>
      <c r="AK710" s="251">
        <f ca="1">SUMIF($A$16:$A$700,$G710,AK$16:AK$696)</f>
        <v>0</v>
      </c>
      <c r="AM710" s="1"/>
      <c r="AN710" s="165"/>
      <c r="AO710" s="251">
        <f ca="1">SUMIF($A$16:$A$700,$G710,AO$16:AO$696)</f>
        <v>0</v>
      </c>
      <c r="AQ710" s="1"/>
      <c r="AR710" s="165"/>
      <c r="AS710" s="251">
        <f ca="1">SUMIF($A$16:$A$700,$G710,AS$16:AS$696)</f>
        <v>0</v>
      </c>
      <c r="AT710" s="1"/>
      <c r="AU710" s="165"/>
      <c r="AV710" s="251">
        <f ca="1">SUMIF($A$16:$A$700,$G710,AV$16:AV$696)</f>
        <v>0</v>
      </c>
      <c r="AY710" s="1"/>
      <c r="AZ710" s="165"/>
      <c r="BA710" s="251">
        <f ca="1">SUMIF($A$16:$A$700,$G710,BA$16:BA$696)</f>
        <v>0</v>
      </c>
    </row>
    <row r="711" spans="6:53" outlineLevel="1" x14ac:dyDescent="0.25">
      <c r="F711" s="252"/>
      <c r="G711" s="419" t="s">
        <v>515</v>
      </c>
      <c r="H711" s="522"/>
      <c r="I711" s="420"/>
      <c r="J711" s="253"/>
      <c r="K711" s="460">
        <f ca="1">L696-L711</f>
        <v>0</v>
      </c>
      <c r="L711" s="256">
        <f ca="1">SUM(L706:L710)</f>
        <v>0</v>
      </c>
      <c r="M711" s="256">
        <f>SUM(M706:M710)</f>
        <v>0</v>
      </c>
      <c r="N711" s="460">
        <f ca="1">O696-O711</f>
        <v>0</v>
      </c>
      <c r="O711" s="256">
        <f t="shared" ref="O711:X711" ca="1" si="1168">SUM(O706:O710)</f>
        <v>0</v>
      </c>
      <c r="P711" s="256">
        <f t="shared" si="1168"/>
        <v>0</v>
      </c>
      <c r="Q711" s="460">
        <f ca="1">R696-R711</f>
        <v>0</v>
      </c>
      <c r="R711" s="256">
        <f t="shared" ca="1" si="1168"/>
        <v>0</v>
      </c>
      <c r="S711" s="256">
        <f t="shared" si="1168"/>
        <v>0</v>
      </c>
      <c r="T711" s="460">
        <f ca="1">U696-U711</f>
        <v>0</v>
      </c>
      <c r="U711" s="256">
        <f t="shared" ca="1" si="1168"/>
        <v>0</v>
      </c>
      <c r="V711" s="256">
        <f t="shared" si="1168"/>
        <v>0</v>
      </c>
      <c r="W711" s="460">
        <f ca="1">X696-X711</f>
        <v>0</v>
      </c>
      <c r="X711" s="256">
        <f t="shared" ca="1" si="1168"/>
        <v>0</v>
      </c>
      <c r="Y711" s="430">
        <f t="shared" ca="1" si="1166"/>
        <v>0</v>
      </c>
      <c r="Z711" s="460">
        <f ca="1">Y696-Y711</f>
        <v>0</v>
      </c>
      <c r="AA711" s="770" t="s">
        <v>515</v>
      </c>
      <c r="AB711" s="165"/>
      <c r="AC711" s="256">
        <f ca="1">SUM(AC706:AC710)</f>
        <v>0</v>
      </c>
      <c r="AD711" s="460">
        <f ca="1">AC696-AC711</f>
        <v>0</v>
      </c>
      <c r="AE711" s="1"/>
      <c r="AF711" s="165"/>
      <c r="AG711" s="256">
        <f ca="1">SUM(AG706:AG710)</f>
        <v>0</v>
      </c>
      <c r="AH711" s="460">
        <f ca="1">AG711-AG696</f>
        <v>0</v>
      </c>
      <c r="AI711" s="1"/>
      <c r="AJ711" s="165"/>
      <c r="AK711" s="256">
        <f ca="1">SUM(AK706:AK710)</f>
        <v>0</v>
      </c>
      <c r="AL711" s="460">
        <f ca="1">AK711-AK696</f>
        <v>0</v>
      </c>
      <c r="AM711" s="1"/>
      <c r="AN711" s="165"/>
      <c r="AO711" s="256">
        <f ca="1">SUM(AO706:AO710)</f>
        <v>0</v>
      </c>
      <c r="AP711" s="460">
        <f ca="1">AO711-AO696</f>
        <v>0</v>
      </c>
      <c r="AQ711" s="1"/>
      <c r="AR711" s="165"/>
      <c r="AS711" s="256">
        <f ca="1">SUM(AS706:AS710)</f>
        <v>0</v>
      </c>
      <c r="AT711" s="460">
        <f ca="1">AS711-AS696</f>
        <v>0</v>
      </c>
      <c r="AU711" s="165"/>
      <c r="AV711" s="256">
        <f ca="1">SUM(AV706:AV710)</f>
        <v>0</v>
      </c>
      <c r="AW711" s="460">
        <f ca="1">AV711-AV696</f>
        <v>0</v>
      </c>
      <c r="AY711" s="1"/>
      <c r="AZ711" s="165"/>
      <c r="BA711" s="256">
        <f ca="1">SUM(BA706:BA710)</f>
        <v>0</v>
      </c>
    </row>
    <row r="712" spans="6:53" outlineLevel="1" x14ac:dyDescent="0.25">
      <c r="F712" s="248" t="s">
        <v>391</v>
      </c>
      <c r="G712" s="415" t="s">
        <v>284</v>
      </c>
      <c r="H712" s="521"/>
      <c r="I712" s="416"/>
      <c r="J712" s="253"/>
      <c r="K712" s="254"/>
      <c r="L712" s="257">
        <f ca="1">L700-L706</f>
        <v>0</v>
      </c>
      <c r="M712" s="257"/>
      <c r="N712" s="257"/>
      <c r="O712" s="257">
        <f ca="1">O700-O706</f>
        <v>0</v>
      </c>
      <c r="P712" s="257"/>
      <c r="Q712" s="257"/>
      <c r="R712" s="257">
        <f t="shared" ref="R712:X712" ca="1" si="1169">R700-R706</f>
        <v>0</v>
      </c>
      <c r="S712" s="257"/>
      <c r="T712" s="257"/>
      <c r="U712" s="257">
        <f t="shared" ca="1" si="1169"/>
        <v>0</v>
      </c>
      <c r="V712" s="257"/>
      <c r="W712" s="423"/>
      <c r="X712" s="423">
        <f t="shared" ca="1" si="1169"/>
        <v>0</v>
      </c>
      <c r="Y712" s="430">
        <f t="shared" ca="1" si="1166"/>
        <v>0</v>
      </c>
      <c r="AA712" s="769" t="s">
        <v>284</v>
      </c>
      <c r="AB712" s="165"/>
      <c r="AC712" s="257">
        <f ca="1">AC700-AC706</f>
        <v>0</v>
      </c>
      <c r="AE712" s="1"/>
      <c r="AF712" s="165"/>
      <c r="AG712" s="257">
        <f ca="1">AG700-AG706</f>
        <v>0</v>
      </c>
      <c r="AI712" s="1"/>
      <c r="AJ712" s="165"/>
      <c r="AK712" s="257">
        <f ca="1">AK700-AK706</f>
        <v>0</v>
      </c>
      <c r="AM712" s="1"/>
      <c r="AN712" s="165"/>
      <c r="AO712" s="257">
        <f ca="1">AO700-AO706</f>
        <v>0</v>
      </c>
      <c r="AQ712" s="1"/>
      <c r="AR712" s="165"/>
      <c r="AS712" s="257">
        <f ca="1">AS700-AS706</f>
        <v>0</v>
      </c>
      <c r="AT712" s="1"/>
      <c r="AU712" s="165"/>
      <c r="AV712" s="257">
        <f ca="1">AV700-AV706</f>
        <v>0</v>
      </c>
      <c r="AY712" s="1"/>
      <c r="AZ712" s="165"/>
      <c r="BA712" s="257" t="e">
        <f ca="1">BA700-BA706</f>
        <v>#VALUE!</v>
      </c>
    </row>
    <row r="713" spans="6:53" ht="23" outlineLevel="1" x14ac:dyDescent="0.25">
      <c r="F713" s="258"/>
      <c r="G713" s="415" t="s">
        <v>289</v>
      </c>
      <c r="H713" s="521"/>
      <c r="I713" s="416"/>
      <c r="J713" s="253"/>
      <c r="K713" s="254"/>
      <c r="L713" s="251">
        <f ca="1">L701-L707</f>
        <v>0</v>
      </c>
      <c r="M713" s="251"/>
      <c r="N713" s="251"/>
      <c r="O713" s="251">
        <f ca="1">O701-O707</f>
        <v>0</v>
      </c>
      <c r="P713" s="251"/>
      <c r="Q713" s="251"/>
      <c r="R713" s="251">
        <f t="shared" ref="R713:X713" ca="1" si="1170">R701-R707</f>
        <v>0</v>
      </c>
      <c r="S713" s="251"/>
      <c r="T713" s="251"/>
      <c r="U713" s="251">
        <f t="shared" ca="1" si="1170"/>
        <v>0</v>
      </c>
      <c r="V713" s="251"/>
      <c r="W713" s="425"/>
      <c r="X713" s="425">
        <f t="shared" ca="1" si="1170"/>
        <v>0</v>
      </c>
      <c r="Y713" s="430">
        <f t="shared" ca="1" si="1166"/>
        <v>0</v>
      </c>
      <c r="AA713" s="769" t="s">
        <v>289</v>
      </c>
      <c r="AB713" s="165"/>
      <c r="AC713" s="251">
        <f ca="1">AC701-AC707</f>
        <v>0</v>
      </c>
      <c r="AE713" s="1"/>
      <c r="AF713" s="165"/>
      <c r="AG713" s="251">
        <f ca="1">AG701-AG707</f>
        <v>0</v>
      </c>
      <c r="AI713" s="1"/>
      <c r="AJ713" s="165"/>
      <c r="AK713" s="251">
        <f ca="1">AK701-AK707</f>
        <v>0</v>
      </c>
      <c r="AM713" s="1"/>
      <c r="AN713" s="165"/>
      <c r="AO713" s="251">
        <f ca="1">AO701-AO707</f>
        <v>0</v>
      </c>
      <c r="AQ713" s="1"/>
      <c r="AR713" s="165"/>
      <c r="AS713" s="251">
        <f ca="1">AS701-AS707</f>
        <v>0</v>
      </c>
      <c r="AT713" s="1"/>
      <c r="AU713" s="165"/>
      <c r="AV713" s="251">
        <f ca="1">AV701-AV707</f>
        <v>0</v>
      </c>
      <c r="AY713" s="1"/>
      <c r="AZ713" s="165"/>
      <c r="BA713" s="251" t="e">
        <f ca="1">BA701-BA707</f>
        <v>#VALUE!</v>
      </c>
    </row>
    <row r="714" spans="6:53" ht="12.75" customHeight="1" outlineLevel="1" x14ac:dyDescent="0.25">
      <c r="F714" s="258"/>
      <c r="G714" s="415" t="s">
        <v>287</v>
      </c>
      <c r="H714" s="521"/>
      <c r="I714" s="416"/>
      <c r="J714" s="253"/>
      <c r="K714" s="254"/>
      <c r="L714" s="251">
        <f ca="1">L702-L708</f>
        <v>0</v>
      </c>
      <c r="M714" s="251"/>
      <c r="N714" s="251"/>
      <c r="O714" s="251">
        <f ca="1">O702-O708</f>
        <v>0</v>
      </c>
      <c r="P714" s="251"/>
      <c r="Q714" s="251"/>
      <c r="R714" s="251">
        <f t="shared" ref="R714:X714" ca="1" si="1171">R702-R708</f>
        <v>0</v>
      </c>
      <c r="S714" s="251"/>
      <c r="T714" s="251"/>
      <c r="U714" s="251">
        <f t="shared" ca="1" si="1171"/>
        <v>0</v>
      </c>
      <c r="V714" s="251"/>
      <c r="W714" s="425"/>
      <c r="X714" s="425">
        <f t="shared" ca="1" si="1171"/>
        <v>0</v>
      </c>
      <c r="Y714" s="430">
        <f t="shared" ca="1" si="1166"/>
        <v>0</v>
      </c>
      <c r="AA714" s="769" t="s">
        <v>287</v>
      </c>
      <c r="AB714" s="165"/>
      <c r="AC714" s="251">
        <f ca="1">AC702-AC708</f>
        <v>0</v>
      </c>
      <c r="AE714" s="1"/>
      <c r="AF714" s="165"/>
      <c r="AG714" s="251">
        <f ca="1">AG702-AG708</f>
        <v>0</v>
      </c>
      <c r="AI714" s="1"/>
      <c r="AJ714" s="165"/>
      <c r="AK714" s="251">
        <f ca="1">AK702-AK708</f>
        <v>0</v>
      </c>
      <c r="AM714" s="1"/>
      <c r="AN714" s="165"/>
      <c r="AO714" s="251">
        <f ca="1">AO702-AO708</f>
        <v>0</v>
      </c>
      <c r="AQ714" s="1"/>
      <c r="AR714" s="165"/>
      <c r="AS714" s="251">
        <f ca="1">AS702-AS708</f>
        <v>0</v>
      </c>
      <c r="AT714" s="1"/>
      <c r="AU714" s="165"/>
      <c r="AV714" s="251">
        <f ca="1">AV702-AV708</f>
        <v>0</v>
      </c>
      <c r="AY714" s="1"/>
      <c r="AZ714" s="165"/>
      <c r="BA714" s="251" t="e">
        <f ca="1">BA702-BA708</f>
        <v>#VALUE!</v>
      </c>
    </row>
    <row r="715" spans="6:53" ht="12.75" customHeight="1" outlineLevel="1" x14ac:dyDescent="0.25">
      <c r="F715" s="258"/>
      <c r="G715" s="415" t="s">
        <v>286</v>
      </c>
      <c r="H715" s="523"/>
      <c r="I715" s="466"/>
      <c r="J715" s="253"/>
      <c r="K715" s="254"/>
      <c r="L715" s="251">
        <f ca="1">L704-L710</f>
        <v>0</v>
      </c>
      <c r="M715" s="251">
        <f t="shared" ref="M715:X715" si="1172">M704-M710</f>
        <v>0</v>
      </c>
      <c r="N715" s="251"/>
      <c r="O715" s="251">
        <f t="shared" ca="1" si="1172"/>
        <v>0</v>
      </c>
      <c r="P715" s="251">
        <f t="shared" si="1172"/>
        <v>0</v>
      </c>
      <c r="Q715" s="251"/>
      <c r="R715" s="251">
        <f t="shared" ca="1" si="1172"/>
        <v>0</v>
      </c>
      <c r="S715" s="251">
        <f t="shared" si="1172"/>
        <v>0</v>
      </c>
      <c r="T715" s="251"/>
      <c r="U715" s="251">
        <f t="shared" ca="1" si="1172"/>
        <v>0</v>
      </c>
      <c r="V715" s="251">
        <f t="shared" si="1172"/>
        <v>0</v>
      </c>
      <c r="W715" s="251"/>
      <c r="X715" s="251">
        <f t="shared" ca="1" si="1172"/>
        <v>0</v>
      </c>
      <c r="Y715" s="430">
        <f t="shared" ca="1" si="1166"/>
        <v>0</v>
      </c>
      <c r="AA715" s="769" t="s">
        <v>286</v>
      </c>
      <c r="AB715" s="165"/>
      <c r="AC715" s="251">
        <f ca="1">AC704-AC710</f>
        <v>0</v>
      </c>
      <c r="AE715" s="1"/>
      <c r="AF715" s="165"/>
      <c r="AG715" s="251">
        <f ca="1">AG704-AG710</f>
        <v>0</v>
      </c>
      <c r="AI715" s="1"/>
      <c r="AJ715" s="165"/>
      <c r="AK715" s="251">
        <f ca="1">AK704-AK710</f>
        <v>0</v>
      </c>
      <c r="AM715" s="1"/>
      <c r="AN715" s="165"/>
      <c r="AO715" s="251">
        <f ca="1">AO704-AO710</f>
        <v>0</v>
      </c>
      <c r="AQ715" s="1"/>
      <c r="AR715" s="165"/>
      <c r="AS715" s="251">
        <f ca="1">AS704-AS710</f>
        <v>0</v>
      </c>
      <c r="AT715" s="1"/>
      <c r="AU715" s="165"/>
      <c r="AV715" s="251">
        <f ca="1">AV704-AV710</f>
        <v>0</v>
      </c>
      <c r="AY715" s="1"/>
      <c r="AZ715" s="165"/>
      <c r="BA715" s="251" t="e">
        <f ca="1">BA704-BA710</f>
        <v>#VALUE!</v>
      </c>
    </row>
    <row r="716" spans="6:53" ht="23.5" outlineLevel="1" thickBot="1" x14ac:dyDescent="0.3">
      <c r="F716" s="259"/>
      <c r="G716" s="417" t="s">
        <v>288</v>
      </c>
      <c r="H716" s="524"/>
      <c r="I716" s="418"/>
      <c r="J716" s="260"/>
      <c r="K716" s="261"/>
      <c r="L716" s="262">
        <f ca="1">L703-L709</f>
        <v>0</v>
      </c>
      <c r="M716" s="262"/>
      <c r="N716" s="262"/>
      <c r="O716" s="262">
        <f ca="1">O703-O709</f>
        <v>0</v>
      </c>
      <c r="P716" s="262"/>
      <c r="Q716" s="262"/>
      <c r="R716" s="262">
        <f t="shared" ref="R716:X716" ca="1" si="1173">R703-R709</f>
        <v>0</v>
      </c>
      <c r="S716" s="262"/>
      <c r="T716" s="262"/>
      <c r="U716" s="262">
        <f t="shared" ca="1" si="1173"/>
        <v>0</v>
      </c>
      <c r="V716" s="262"/>
      <c r="W716" s="426"/>
      <c r="X716" s="426">
        <f t="shared" ca="1" si="1173"/>
        <v>0</v>
      </c>
      <c r="Y716" s="431">
        <f t="shared" ca="1" si="1166"/>
        <v>0</v>
      </c>
      <c r="AA716" s="771" t="s">
        <v>288</v>
      </c>
      <c r="AB716" s="165"/>
      <c r="AC716" s="262">
        <f ca="1">AC703-AC709</f>
        <v>0</v>
      </c>
      <c r="AE716" s="1"/>
      <c r="AF716" s="165"/>
      <c r="AG716" s="262">
        <f ca="1">AG703-AG709</f>
        <v>0</v>
      </c>
      <c r="AI716" s="1"/>
      <c r="AJ716" s="165"/>
      <c r="AK716" s="262">
        <f ca="1">AK703-AK709</f>
        <v>0</v>
      </c>
      <c r="AM716" s="1"/>
      <c r="AN716" s="165"/>
      <c r="AO716" s="262">
        <f ca="1">AO703-AO709</f>
        <v>0</v>
      </c>
      <c r="AQ716" s="1"/>
      <c r="AR716" s="165"/>
      <c r="AS716" s="262">
        <f ca="1">AS703-AS709</f>
        <v>0</v>
      </c>
      <c r="AT716" s="1"/>
      <c r="AU716" s="165"/>
      <c r="AV716" s="262">
        <f ca="1">AV703-AV709</f>
        <v>0</v>
      </c>
      <c r="AY716" s="1"/>
      <c r="AZ716" s="165"/>
      <c r="BA716" s="262" t="e">
        <f ca="1">BA703-BA709</f>
        <v>#VALUE!</v>
      </c>
    </row>
  </sheetData>
  <sheetProtection formatColumns="0" formatRows="0" insertColumns="0" insertRows="0" selectLockedCells="1"/>
  <mergeCells count="16">
    <mergeCell ref="C677:E677"/>
    <mergeCell ref="C696:E696"/>
    <mergeCell ref="C695:E695"/>
    <mergeCell ref="C622:E622"/>
    <mergeCell ref="C640:E640"/>
    <mergeCell ref="C658:E658"/>
    <mergeCell ref="C659:E659"/>
    <mergeCell ref="C585:E585"/>
    <mergeCell ref="C603:E603"/>
    <mergeCell ref="M10:Y10"/>
    <mergeCell ref="C3:D4"/>
    <mergeCell ref="C5:D5"/>
    <mergeCell ref="C6:D6"/>
    <mergeCell ref="C7:D7"/>
    <mergeCell ref="C8:D8"/>
    <mergeCell ref="C9:D9"/>
  </mergeCells>
  <phoneticPr fontId="4" type="noConversion"/>
  <conditionalFormatting sqref="K711">
    <cfRule type="cellIs" dxfId="67" priority="63" operator="lessThan">
      <formula>-0.5</formula>
    </cfRule>
    <cfRule type="cellIs" dxfId="66" priority="62" operator="greaterThan">
      <formula>0.5</formula>
    </cfRule>
    <cfRule type="cellIs" dxfId="65" priority="61" operator="between">
      <formula>-0.5</formula>
      <formula>0.5</formula>
    </cfRule>
  </conditionalFormatting>
  <conditionalFormatting sqref="N711">
    <cfRule type="cellIs" dxfId="64" priority="59" operator="lessThan">
      <formula>-0.5</formula>
    </cfRule>
    <cfRule type="cellIs" dxfId="63" priority="58" operator="greaterThan">
      <formula>0.5</formula>
    </cfRule>
    <cfRule type="cellIs" dxfId="62" priority="57" operator="between">
      <formula>-0.5</formula>
      <formula>0.5</formula>
    </cfRule>
  </conditionalFormatting>
  <conditionalFormatting sqref="Q711">
    <cfRule type="cellIs" dxfId="61" priority="55" operator="lessThan">
      <formula>-0.5</formula>
    </cfRule>
    <cfRule type="cellIs" dxfId="60" priority="54" operator="greaterThan">
      <formula>0.5</formula>
    </cfRule>
    <cfRule type="cellIs" dxfId="59" priority="53" operator="between">
      <formula>-0.5</formula>
      <formula>0.5</formula>
    </cfRule>
  </conditionalFormatting>
  <conditionalFormatting sqref="T711">
    <cfRule type="cellIs" dxfId="58" priority="49" operator="between">
      <formula>-0.5</formula>
      <formula>0.5</formula>
    </cfRule>
    <cfRule type="cellIs" dxfId="57" priority="51" operator="lessThan">
      <formula>-0.5</formula>
    </cfRule>
    <cfRule type="cellIs" dxfId="56" priority="50" operator="greaterThan">
      <formula>0.5</formula>
    </cfRule>
  </conditionalFormatting>
  <conditionalFormatting sqref="W711">
    <cfRule type="cellIs" dxfId="55" priority="45" operator="between">
      <formula>-0.5</formula>
      <formula>0.5</formula>
    </cfRule>
    <cfRule type="cellIs" dxfId="54" priority="47" operator="lessThan">
      <formula>-0.5</formula>
    </cfRule>
    <cfRule type="cellIs" dxfId="53" priority="46" operator="greaterThan">
      <formula>0.5</formula>
    </cfRule>
  </conditionalFormatting>
  <conditionalFormatting sqref="Z711">
    <cfRule type="cellIs" dxfId="52" priority="67" operator="lessThan">
      <formula>-0.5</formula>
    </cfRule>
    <cfRule type="cellIs" dxfId="51" priority="65" operator="between">
      <formula>-0.5</formula>
      <formula>0.5</formula>
    </cfRule>
    <cfRule type="cellIs" dxfId="50" priority="66" operator="greaterThan">
      <formula>0.5</formula>
    </cfRule>
  </conditionalFormatting>
  <conditionalFormatting sqref="AD711">
    <cfRule type="cellIs" dxfId="49" priority="41" operator="between">
      <formula>-0.5</formula>
      <formula>0.5</formula>
    </cfRule>
    <cfRule type="cellIs" dxfId="48" priority="43" operator="lessThan">
      <formula>-0.5</formula>
    </cfRule>
    <cfRule type="cellIs" dxfId="47" priority="42" operator="greaterThan">
      <formula>0.5</formula>
    </cfRule>
  </conditionalFormatting>
  <conditionalFormatting sqref="AH711">
    <cfRule type="cellIs" dxfId="46" priority="39" operator="lessThan">
      <formula>-0.5</formula>
    </cfRule>
    <cfRule type="cellIs" dxfId="45" priority="38" operator="greaterThan">
      <formula>0.5</formula>
    </cfRule>
    <cfRule type="cellIs" dxfId="44" priority="37" operator="between">
      <formula>-0.5</formula>
      <formula>0.5</formula>
    </cfRule>
  </conditionalFormatting>
  <conditionalFormatting sqref="AL711">
    <cfRule type="cellIs" dxfId="43" priority="19" operator="lessThan">
      <formula>-0.5</formula>
    </cfRule>
    <cfRule type="cellIs" dxfId="42" priority="18" operator="greaterThan">
      <formula>0.5</formula>
    </cfRule>
    <cfRule type="cellIs" dxfId="41" priority="17" operator="between">
      <formula>-0.5</formula>
      <formula>0.5</formula>
    </cfRule>
  </conditionalFormatting>
  <conditionalFormatting sqref="AP711">
    <cfRule type="cellIs" dxfId="40" priority="15" operator="lessThan">
      <formula>-0.5</formula>
    </cfRule>
    <cfRule type="cellIs" dxfId="39" priority="14" operator="greaterThan">
      <formula>0.5</formula>
    </cfRule>
    <cfRule type="cellIs" dxfId="38" priority="13" operator="between">
      <formula>-0.5</formula>
      <formula>0.5</formula>
    </cfRule>
  </conditionalFormatting>
  <conditionalFormatting sqref="AT711">
    <cfRule type="cellIs" dxfId="37" priority="9" operator="between">
      <formula>-0.5</formula>
      <formula>0.5</formula>
    </cfRule>
    <cfRule type="cellIs" dxfId="36" priority="11" operator="lessThan">
      <formula>-0.5</formula>
    </cfRule>
    <cfRule type="cellIs" dxfId="35" priority="10" operator="greaterThan">
      <formula>0.5</formula>
    </cfRule>
  </conditionalFormatting>
  <conditionalFormatting sqref="AW711">
    <cfRule type="cellIs" dxfId="34" priority="6" operator="greaterThan">
      <formula>0.5</formula>
    </cfRule>
    <cfRule type="cellIs" dxfId="33" priority="7" operator="lessThan">
      <formula>-0.5</formula>
    </cfRule>
    <cfRule type="cellIs" dxfId="32" priority="5" operator="between">
      <formula>-0.5</formula>
      <formula>0.5</formula>
    </cfRule>
  </conditionalFormatting>
  <pageMargins left="0.7" right="0.7" top="0.75" bottom="0.75" header="0.3" footer="0.3"/>
  <pageSetup paperSize="9" orientation="portrait" verticalDpi="300" r:id="rId1"/>
  <extLst>
    <ext xmlns:x14="http://schemas.microsoft.com/office/spreadsheetml/2009/9/main" uri="{CCE6A557-97BC-4b89-ADB6-D9C93CAAB3DF}">
      <x14:dataValidations xmlns:xm="http://schemas.microsoft.com/office/excel/2006/main" xWindow="226" yWindow="674" count="1">
        <x14:dataValidation type="list" allowBlank="1" showInputMessage="1" showErrorMessage="1" error="Please choose category" promptTitle="Choose Digni Category" prompt="Choose" xr:uid="{00000000-0002-0000-0B00-000000000000}">
          <x14:formula1>
            <xm:f>'Digni budget &amp; accounts 2022'!$A$37:$A$43</xm:f>
          </x14:formula1>
          <xm:sqref>A678:A693 A34:A49 A52:A67 A70:A85 A88:A103 A106:A121 A126:A141 A144:A159 A162:A177 A180:A195 A198:A213 A218:A233 A236:A251 A254:A269 A272:A287 A290:A305 A310:A325 A328:A343 A346:A361 A364:A379 A382:A397 A402:A417 A420:A435 A438:A453 A456:A471 A474:A489 A494:A509 A512:A527 A530:A545 A548:A563 A566:A581 A623:A638 A641:A656 A660:A675 A586:A601 A604:A619 A16:A31</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CC"/>
  </sheetPr>
  <dimension ref="A1:BQ43"/>
  <sheetViews>
    <sheetView topLeftCell="F10" zoomScale="85" zoomScaleNormal="85" workbookViewId="0">
      <selection activeCell="C16" sqref="C16"/>
    </sheetView>
  </sheetViews>
  <sheetFormatPr defaultColWidth="11.453125" defaultRowHeight="12.5" outlineLevelRow="1" outlineLevelCol="4" x14ac:dyDescent="0.25"/>
  <cols>
    <col min="1" max="1" width="13.453125" customWidth="1"/>
    <col min="2" max="2" width="25.26953125" customWidth="1"/>
    <col min="3" max="3" width="29.7265625" style="318" customWidth="1" outlineLevel="1"/>
    <col min="4" max="4" width="21" style="318" hidden="1" customWidth="1" outlineLevel="2"/>
    <col min="5" max="5" width="11.453125" customWidth="1" outlineLevel="1" collapsed="1"/>
    <col min="6" max="6" width="11.1796875" customWidth="1" outlineLevel="2"/>
    <col min="7" max="7" width="13.453125" customWidth="1" outlineLevel="1"/>
    <col min="8" max="9" width="11.453125" customWidth="1" outlineLevel="3"/>
    <col min="10" max="10" width="12.81640625" customWidth="1" outlineLevel="2"/>
    <col min="11" max="12" width="11.453125" customWidth="1" outlineLevel="3"/>
    <col min="13" max="13" width="13" customWidth="1" outlineLevel="2"/>
    <col min="14" max="15" width="11.453125" customWidth="1" outlineLevel="3"/>
    <col min="16" max="16" width="13.453125" customWidth="1" outlineLevel="2"/>
    <col min="17" max="18" width="11.453125" customWidth="1" outlineLevel="4"/>
    <col min="19" max="19" width="12.81640625" style="39" customWidth="1" outlineLevel="2"/>
    <col min="20" max="20" width="14.81640625" customWidth="1" outlineLevel="1"/>
    <col min="21" max="21" width="4.26953125" customWidth="1"/>
    <col min="22" max="22" width="9.453125" hidden="1" customWidth="1" outlineLevel="1"/>
    <col min="23" max="23" width="11.1796875" hidden="1" customWidth="1" outlineLevel="1"/>
    <col min="24" max="24" width="12.26953125" hidden="1" customWidth="1" outlineLevel="1"/>
    <col min="25" max="25" width="10.26953125" hidden="1" customWidth="1" outlineLevel="1"/>
    <col min="26" max="26" width="9.1796875" hidden="1" customWidth="1" outlineLevel="1"/>
    <col min="27" max="27" width="12" hidden="1" customWidth="1" outlineLevel="1"/>
    <col min="28" max="28" width="5.1796875" customWidth="1" collapsed="1"/>
    <col min="29" max="29" width="26.453125" hidden="1" customWidth="1" outlineLevel="1"/>
    <col min="30" max="30" width="22.1796875" hidden="1" customWidth="1" outlineLevel="1"/>
    <col min="31" max="31" width="24.26953125" hidden="1" customWidth="1" outlineLevel="2"/>
    <col min="32" max="34" width="11.453125" hidden="1" customWidth="1" outlineLevel="2"/>
    <col min="35" max="36" width="13.453125" hidden="1" customWidth="1" outlineLevel="2"/>
    <col min="37" max="37" width="11.453125" hidden="1" customWidth="1" outlineLevel="1"/>
    <col min="38" max="38" width="11.453125" collapsed="1"/>
    <col min="39" max="39" width="26.453125" hidden="1" customWidth="1" outlineLevel="1"/>
    <col min="40" max="40" width="22.1796875" hidden="1" customWidth="1" outlineLevel="1"/>
    <col min="41" max="41" width="24.26953125" hidden="1" customWidth="1" outlineLevel="2"/>
    <col min="42" max="44" width="11.453125" hidden="1" customWidth="1" outlineLevel="2"/>
    <col min="45" max="46" width="13.453125" hidden="1" customWidth="1" outlineLevel="2"/>
    <col min="47" max="47" width="11.453125" hidden="1" customWidth="1" outlineLevel="1"/>
    <col min="48" max="48" width="11.453125" collapsed="1"/>
    <col min="49" max="49" width="26.453125" hidden="1" customWidth="1" outlineLevel="1"/>
    <col min="50" max="50" width="22.1796875" hidden="1" customWidth="1" outlineLevel="1"/>
    <col min="51" max="51" width="24.26953125" hidden="1" customWidth="1" outlineLevel="2"/>
    <col min="52" max="54" width="11.453125" hidden="1" customWidth="1" outlineLevel="2"/>
    <col min="55" max="56" width="13.453125" hidden="1" customWidth="1" outlineLevel="2"/>
    <col min="57" max="57" width="11.453125" hidden="1" customWidth="1" outlineLevel="1"/>
    <col min="58" max="58" width="11.453125" collapsed="1"/>
    <col min="59" max="59" width="26.453125" hidden="1" customWidth="1" outlineLevel="1"/>
    <col min="60" max="60" width="22.1796875" hidden="1" customWidth="1" outlineLevel="1"/>
    <col min="61" max="61" width="24.26953125" hidden="1" customWidth="1" outlineLevel="2"/>
    <col min="62" max="64" width="11.453125" hidden="1" customWidth="1" outlineLevel="2"/>
    <col min="65" max="66" width="13.453125" hidden="1" customWidth="1" outlineLevel="2"/>
    <col min="67" max="67" width="11.453125" hidden="1" customWidth="1" outlineLevel="1"/>
    <col min="68" max="68" width="11.453125" collapsed="1"/>
    <col min="69" max="69" width="11.453125" customWidth="1" outlineLevel="2"/>
  </cols>
  <sheetData>
    <row r="1" spans="1:69" ht="15.5" x14ac:dyDescent="0.35">
      <c r="A1" s="1032" t="s">
        <v>516</v>
      </c>
      <c r="B1" s="1032"/>
      <c r="C1" s="451"/>
      <c r="D1" s="451"/>
      <c r="AC1" s="566" t="s">
        <v>517</v>
      </c>
      <c r="AD1" s="567"/>
      <c r="AE1" s="568"/>
      <c r="AF1" s="568"/>
      <c r="AG1" s="568"/>
      <c r="AH1" s="568"/>
      <c r="AI1" s="568"/>
      <c r="AJ1" s="568"/>
      <c r="AK1" s="568"/>
      <c r="AM1" s="563" t="s">
        <v>518</v>
      </c>
      <c r="AN1" s="564"/>
      <c r="AO1" s="565"/>
      <c r="AW1" s="560" t="s">
        <v>519</v>
      </c>
      <c r="AX1" s="561"/>
      <c r="AY1" s="562"/>
      <c r="AZ1" s="562"/>
      <c r="BA1" s="562"/>
      <c r="BB1" s="562"/>
      <c r="BC1" s="562"/>
      <c r="BD1" s="562"/>
      <c r="BE1" s="562"/>
      <c r="BG1" s="569" t="s">
        <v>520</v>
      </c>
      <c r="BH1" s="570"/>
      <c r="BI1" s="571"/>
      <c r="BJ1" s="571"/>
      <c r="BK1" s="571"/>
      <c r="BL1" s="571"/>
      <c r="BM1" s="571"/>
      <c r="BN1" s="571"/>
      <c r="BO1" s="571"/>
      <c r="BQ1" s="571"/>
    </row>
    <row r="2" spans="1:69" ht="3.75" customHeight="1" outlineLevel="1" x14ac:dyDescent="0.35">
      <c r="A2" s="12"/>
      <c r="B2" s="12"/>
      <c r="C2" s="451"/>
      <c r="D2" s="451"/>
      <c r="AC2" s="5"/>
      <c r="AM2" s="5"/>
      <c r="AW2" s="5"/>
      <c r="BG2" s="5"/>
    </row>
    <row r="3" spans="1:69" outlineLevel="1" x14ac:dyDescent="0.25">
      <c r="A3" s="13" t="str">
        <f>'Input + read me'!B3</f>
        <v>Name of partner organisation:</v>
      </c>
      <c r="B3" s="13"/>
      <c r="C3" s="885">
        <f>'Input + read me'!D3</f>
        <v>0</v>
      </c>
      <c r="D3" s="1006"/>
      <c r="E3" s="886"/>
      <c r="F3" s="1"/>
    </row>
    <row r="4" spans="1:69" outlineLevel="1" x14ac:dyDescent="0.25">
      <c r="A4" s="13" t="str">
        <f>'Input + read me'!B4</f>
        <v>Project name:</v>
      </c>
      <c r="B4" s="14"/>
      <c r="C4" s="885">
        <f>'Input + read me'!D4</f>
        <v>0</v>
      </c>
      <c r="D4" s="1006"/>
      <c r="E4" s="886"/>
    </row>
    <row r="5" spans="1:69" outlineLevel="1" x14ac:dyDescent="0.25">
      <c r="A5" s="13" t="str">
        <f>'Input + read me'!B5</f>
        <v>Fiscal year:</v>
      </c>
      <c r="B5" s="13"/>
      <c r="C5" s="885">
        <f>'Input + read me'!D5</f>
        <v>0</v>
      </c>
      <c r="D5" s="1006"/>
      <c r="E5" s="886"/>
    </row>
    <row r="6" spans="1:69" outlineLevel="1" x14ac:dyDescent="0.25">
      <c r="A6" s="13" t="str">
        <f>'Input + read me'!B6</f>
        <v>Digni project number:</v>
      </c>
      <c r="B6" s="14"/>
      <c r="C6" s="885">
        <f>'Input + read me'!D6</f>
        <v>0</v>
      </c>
      <c r="D6" s="1006"/>
      <c r="E6" s="886"/>
    </row>
    <row r="7" spans="1:69" outlineLevel="1" x14ac:dyDescent="0.25">
      <c r="A7" s="13" t="str">
        <f>'Input + read me'!B7</f>
        <v>QZA-number:</v>
      </c>
      <c r="B7" s="13"/>
      <c r="C7" s="885">
        <f>'Input + read me'!D7</f>
        <v>0</v>
      </c>
      <c r="D7" s="1006"/>
      <c r="E7" s="886"/>
      <c r="G7" s="432"/>
    </row>
    <row r="8" spans="1:69" outlineLevel="1" x14ac:dyDescent="0.25">
      <c r="A8" s="13" t="str">
        <f>'Input + read me'!B8</f>
        <v>NMS project number:</v>
      </c>
      <c r="B8" s="14"/>
      <c r="C8" s="885">
        <f>'Input + read me'!D8</f>
        <v>0</v>
      </c>
      <c r="D8" s="1006"/>
      <c r="E8" s="886"/>
    </row>
    <row r="9" spans="1:69" ht="13" outlineLevel="1" thickBot="1" x14ac:dyDescent="0.3">
      <c r="A9" s="13" t="str">
        <f>'Input + read me'!B9</f>
        <v>Currency at local partner</v>
      </c>
      <c r="B9" s="14"/>
      <c r="C9" s="885">
        <f>'Input + read me'!D9</f>
        <v>0</v>
      </c>
      <c r="D9" s="1006"/>
      <c r="E9" s="886"/>
      <c r="G9" s="1"/>
      <c r="H9" s="1" t="s">
        <v>521</v>
      </c>
      <c r="I9" s="462"/>
      <c r="L9" s="462"/>
      <c r="O9" s="462"/>
      <c r="R9" s="462"/>
    </row>
    <row r="10" spans="1:69" ht="13" x14ac:dyDescent="0.3">
      <c r="E10" s="1003">
        <v>2022</v>
      </c>
      <c r="F10" s="1004"/>
      <c r="G10" s="1005"/>
      <c r="H10" s="1003">
        <v>2023</v>
      </c>
      <c r="I10" s="1004"/>
      <c r="J10" s="1005"/>
      <c r="K10" s="1003">
        <v>2024</v>
      </c>
      <c r="L10" s="1004"/>
      <c r="M10" s="1005"/>
      <c r="N10" s="1003">
        <v>2025</v>
      </c>
      <c r="O10" s="1004"/>
      <c r="P10" s="1005"/>
      <c r="Q10" s="1003">
        <v>2026</v>
      </c>
      <c r="R10" s="1004"/>
      <c r="S10" s="1004">
        <v>2026</v>
      </c>
      <c r="T10" s="435" t="s">
        <v>366</v>
      </c>
      <c r="V10" s="1000" t="s">
        <v>522</v>
      </c>
      <c r="W10" s="1001"/>
      <c r="X10" s="1002"/>
      <c r="Y10" s="1000" t="s">
        <v>523</v>
      </c>
      <c r="Z10" s="1001"/>
      <c r="AA10" s="1002"/>
      <c r="AG10" s="436">
        <v>2022</v>
      </c>
      <c r="AQ10" s="436">
        <v>2022</v>
      </c>
      <c r="BA10" s="436">
        <v>2022</v>
      </c>
      <c r="BK10" s="436">
        <v>2022</v>
      </c>
      <c r="BQ10" s="834">
        <v>2021</v>
      </c>
    </row>
    <row r="11" spans="1:69" ht="42" x14ac:dyDescent="0.3">
      <c r="A11" s="692" t="s">
        <v>524</v>
      </c>
      <c r="B11" s="439" t="s">
        <v>376</v>
      </c>
      <c r="C11" s="693" t="s">
        <v>525</v>
      </c>
      <c r="D11" s="694" t="s">
        <v>138</v>
      </c>
      <c r="E11" s="438" t="s">
        <v>372</v>
      </c>
      <c r="F11" s="439" t="s">
        <v>373</v>
      </c>
      <c r="G11" s="440" t="s">
        <v>374</v>
      </c>
      <c r="H11" s="438" t="s">
        <v>372</v>
      </c>
      <c r="I11" s="439" t="s">
        <v>373</v>
      </c>
      <c r="J11" s="440" t="s">
        <v>374</v>
      </c>
      <c r="K11" s="438" t="s">
        <v>372</v>
      </c>
      <c r="L11" s="439" t="s">
        <v>373</v>
      </c>
      <c r="M11" s="440" t="s">
        <v>374</v>
      </c>
      <c r="N11" s="438" t="s">
        <v>372</v>
      </c>
      <c r="O11" s="439" t="s">
        <v>373</v>
      </c>
      <c r="P11" s="440" t="s">
        <v>374</v>
      </c>
      <c r="Q11" s="438" t="s">
        <v>372</v>
      </c>
      <c r="R11" s="439" t="s">
        <v>373</v>
      </c>
      <c r="S11" s="439" t="s">
        <v>374</v>
      </c>
      <c r="T11" s="696" t="s">
        <v>526</v>
      </c>
      <c r="V11" s="439" t="s">
        <v>372</v>
      </c>
      <c r="W11" s="439" t="s">
        <v>373</v>
      </c>
      <c r="X11" s="439" t="s">
        <v>374</v>
      </c>
      <c r="Y11" s="439" t="s">
        <v>372</v>
      </c>
      <c r="Z11" s="439" t="s">
        <v>373</v>
      </c>
      <c r="AA11" s="439" t="s">
        <v>374</v>
      </c>
      <c r="AC11" s="692" t="s">
        <v>527</v>
      </c>
      <c r="AD11" s="692" t="s">
        <v>524</v>
      </c>
      <c r="AE11" s="439" t="s">
        <v>376</v>
      </c>
      <c r="AF11" s="439" t="s">
        <v>372</v>
      </c>
      <c r="AG11" s="439" t="s">
        <v>373</v>
      </c>
      <c r="AH11" s="439" t="s">
        <v>374</v>
      </c>
      <c r="AI11" s="439" t="s">
        <v>528</v>
      </c>
      <c r="AJ11" s="439" t="s">
        <v>529</v>
      </c>
      <c r="AK11" s="439" t="s">
        <v>530</v>
      </c>
      <c r="AM11" s="692" t="s">
        <v>527</v>
      </c>
      <c r="AN11" s="692" t="s">
        <v>524</v>
      </c>
      <c r="AO11" s="439" t="s">
        <v>376</v>
      </c>
      <c r="AP11" s="439" t="s">
        <v>372</v>
      </c>
      <c r="AQ11" s="439" t="s">
        <v>373</v>
      </c>
      <c r="AR11" s="439" t="s">
        <v>374</v>
      </c>
      <c r="AS11" s="439" t="s">
        <v>528</v>
      </c>
      <c r="AT11" s="439" t="s">
        <v>529</v>
      </c>
      <c r="AU11" s="439" t="s">
        <v>530</v>
      </c>
      <c r="AW11" s="692" t="s">
        <v>527</v>
      </c>
      <c r="AX11" s="692" t="s">
        <v>524</v>
      </c>
      <c r="AY11" s="439" t="s">
        <v>376</v>
      </c>
      <c r="AZ11" s="439" t="s">
        <v>372</v>
      </c>
      <c r="BA11" s="439" t="s">
        <v>373</v>
      </c>
      <c r="BB11" s="439" t="s">
        <v>374</v>
      </c>
      <c r="BC11" s="439" t="s">
        <v>528</v>
      </c>
      <c r="BD11" s="439" t="s">
        <v>529</v>
      </c>
      <c r="BE11" s="439" t="s">
        <v>530</v>
      </c>
      <c r="BG11" s="692" t="s">
        <v>527</v>
      </c>
      <c r="BH11" s="692" t="s">
        <v>524</v>
      </c>
      <c r="BI11" s="439" t="s">
        <v>376</v>
      </c>
      <c r="BJ11" s="439" t="s">
        <v>372</v>
      </c>
      <c r="BK11" s="439" t="s">
        <v>373</v>
      </c>
      <c r="BL11" s="439" t="s">
        <v>374</v>
      </c>
      <c r="BM11" s="439" t="s">
        <v>528</v>
      </c>
      <c r="BN11" s="439" t="s">
        <v>529</v>
      </c>
      <c r="BO11" s="439" t="s">
        <v>530</v>
      </c>
      <c r="BQ11" s="697" t="s">
        <v>531</v>
      </c>
    </row>
    <row r="12" spans="1:69" ht="13" outlineLevel="1" x14ac:dyDescent="0.3">
      <c r="A12" s="346" t="s">
        <v>532</v>
      </c>
      <c r="B12" s="395" t="s">
        <v>533</v>
      </c>
      <c r="C12" s="872" t="s">
        <v>534</v>
      </c>
      <c r="D12" s="506"/>
      <c r="E12" s="874"/>
      <c r="F12" s="874"/>
      <c r="G12" s="442">
        <f>E12*F12</f>
        <v>0</v>
      </c>
      <c r="H12" s="396"/>
      <c r="I12" s="396"/>
      <c r="J12" s="442">
        <f>H12*I12</f>
        <v>0</v>
      </c>
      <c r="K12" s="396"/>
      <c r="L12" s="396"/>
      <c r="M12" s="442">
        <f>K12*L12</f>
        <v>0</v>
      </c>
      <c r="N12" s="396"/>
      <c r="O12" s="396"/>
      <c r="P12" s="442">
        <f>N12*O12</f>
        <v>0</v>
      </c>
      <c r="Q12" s="396"/>
      <c r="R12" s="396"/>
      <c r="S12" s="443">
        <f>Q12*R12</f>
        <v>0</v>
      </c>
      <c r="T12" s="695">
        <f>G12+J12+M12+P12+S12</f>
        <v>0</v>
      </c>
      <c r="V12" s="396"/>
      <c r="W12" s="396"/>
      <c r="X12" s="442">
        <f>V12*W12</f>
        <v>0</v>
      </c>
      <c r="Y12" s="396"/>
      <c r="Z12" s="396"/>
      <c r="AA12" s="442">
        <f>Y12*Z12</f>
        <v>0</v>
      </c>
      <c r="AC12" s="829" t="s">
        <v>535</v>
      </c>
      <c r="AD12" s="830" t="s">
        <v>532</v>
      </c>
      <c r="AE12" s="831" t="s">
        <v>536</v>
      </c>
      <c r="AF12" s="396"/>
      <c r="AG12" s="396"/>
      <c r="AH12" s="442">
        <f>AF12*AG12</f>
        <v>0</v>
      </c>
      <c r="AI12" s="691"/>
      <c r="AJ12" s="691"/>
      <c r="AK12" s="691"/>
      <c r="AM12" s="829" t="s">
        <v>535</v>
      </c>
      <c r="AN12" s="830" t="s">
        <v>532</v>
      </c>
      <c r="AO12" s="831" t="s">
        <v>536</v>
      </c>
      <c r="AP12" s="396"/>
      <c r="AQ12" s="396"/>
      <c r="AR12" s="442">
        <f>AP12*AQ12</f>
        <v>0</v>
      </c>
      <c r="AS12" s="691"/>
      <c r="AT12" s="691"/>
      <c r="AU12" s="691"/>
      <c r="AW12" s="829" t="s">
        <v>535</v>
      </c>
      <c r="AX12" s="830" t="s">
        <v>532</v>
      </c>
      <c r="AY12" s="831" t="s">
        <v>536</v>
      </c>
      <c r="AZ12" s="396"/>
      <c r="BA12" s="396"/>
      <c r="BB12" s="442">
        <f>AZ12*BA12</f>
        <v>0</v>
      </c>
      <c r="BC12" s="691"/>
      <c r="BD12" s="691"/>
      <c r="BE12" s="691"/>
      <c r="BG12" s="829" t="s">
        <v>535</v>
      </c>
      <c r="BH12" s="830" t="s">
        <v>532</v>
      </c>
      <c r="BI12" s="831" t="s">
        <v>536</v>
      </c>
      <c r="BJ12" s="396"/>
      <c r="BK12" s="396"/>
      <c r="BL12" s="442">
        <f>BJ12*BK12</f>
        <v>0</v>
      </c>
      <c r="BM12" s="691"/>
      <c r="BN12" s="691"/>
      <c r="BO12" s="691"/>
      <c r="BQ12" s="833"/>
    </row>
    <row r="13" spans="1:69" ht="13" outlineLevel="1" x14ac:dyDescent="0.3">
      <c r="A13" s="346" t="s">
        <v>532</v>
      </c>
      <c r="B13" s="395" t="s">
        <v>537</v>
      </c>
      <c r="C13" s="873" t="s">
        <v>538</v>
      </c>
      <c r="D13" s="452"/>
      <c r="E13" s="874"/>
      <c r="F13" s="874"/>
      <c r="G13" s="442">
        <f t="shared" ref="G13:G36" si="0">E13*F13</f>
        <v>0</v>
      </c>
      <c r="H13" s="396"/>
      <c r="I13" s="396"/>
      <c r="J13" s="445">
        <f t="shared" ref="J13:J27" si="1">H13*I13</f>
        <v>0</v>
      </c>
      <c r="K13" s="396"/>
      <c r="L13" s="396"/>
      <c r="M13" s="445">
        <f t="shared" ref="M13:M27" si="2">K13*L13</f>
        <v>0</v>
      </c>
      <c r="N13" s="396"/>
      <c r="O13" s="396"/>
      <c r="P13" s="445">
        <f t="shared" ref="P13:P27" si="3">N13*O13</f>
        <v>0</v>
      </c>
      <c r="Q13" s="396"/>
      <c r="R13" s="396"/>
      <c r="S13" s="446">
        <f t="shared" ref="S13:S27" si="4">Q13*R13</f>
        <v>0</v>
      </c>
      <c r="T13" s="444">
        <f t="shared" ref="T13:T27" si="5">G13+J13+M13+P13+S13</f>
        <v>0</v>
      </c>
      <c r="V13" s="396"/>
      <c r="W13" s="396"/>
      <c r="X13" s="445">
        <f t="shared" ref="X13:X27" si="6">V13*W13</f>
        <v>0</v>
      </c>
      <c r="Y13" s="396"/>
      <c r="Z13" s="396"/>
      <c r="AA13" s="445">
        <f t="shared" ref="AA13:AA27" si="7">Y13*Z13</f>
        <v>0</v>
      </c>
      <c r="AC13" s="829" t="s">
        <v>535</v>
      </c>
      <c r="AD13" s="830" t="s">
        <v>539</v>
      </c>
      <c r="AE13" s="92"/>
      <c r="AF13" s="396"/>
      <c r="AG13" s="396"/>
      <c r="AH13" s="445">
        <f t="shared" ref="AH13:AH27" si="8">AF13*AG13</f>
        <v>0</v>
      </c>
      <c r="AI13" s="92"/>
      <c r="AJ13" s="92"/>
      <c r="AK13" s="92"/>
      <c r="AM13" s="829" t="s">
        <v>535</v>
      </c>
      <c r="AN13" s="830" t="s">
        <v>539</v>
      </c>
      <c r="AO13" s="92"/>
      <c r="AP13" s="396"/>
      <c r="AQ13" s="396"/>
      <c r="AR13" s="445">
        <f t="shared" ref="AR13:AR36" si="9">AP13*AQ13</f>
        <v>0</v>
      </c>
      <c r="AS13" s="92"/>
      <c r="AT13" s="92"/>
      <c r="AU13" s="92"/>
      <c r="AW13" s="829" t="s">
        <v>535</v>
      </c>
      <c r="AX13" s="830" t="s">
        <v>539</v>
      </c>
      <c r="AY13" s="92"/>
      <c r="AZ13" s="396"/>
      <c r="BA13" s="396"/>
      <c r="BB13" s="445">
        <f t="shared" ref="BB13:BB36" si="10">AZ13*BA13</f>
        <v>0</v>
      </c>
      <c r="BC13" s="92"/>
      <c r="BD13" s="92"/>
      <c r="BE13" s="92"/>
      <c r="BG13" s="829" t="s">
        <v>535</v>
      </c>
      <c r="BH13" s="830" t="s">
        <v>539</v>
      </c>
      <c r="BI13" s="92"/>
      <c r="BJ13" s="396"/>
      <c r="BK13" s="396"/>
      <c r="BL13" s="445">
        <f t="shared" ref="BL13:BL36" si="11">BJ13*BK13</f>
        <v>0</v>
      </c>
      <c r="BM13" s="92"/>
      <c r="BN13" s="92"/>
      <c r="BO13" s="92"/>
      <c r="BQ13" s="826"/>
    </row>
    <row r="14" spans="1:69" ht="13" outlineLevel="1" x14ac:dyDescent="0.3">
      <c r="A14" s="346" t="s">
        <v>539</v>
      </c>
      <c r="B14" s="395"/>
      <c r="C14" s="452"/>
      <c r="D14" s="452"/>
      <c r="E14" s="396"/>
      <c r="F14" s="396"/>
      <c r="G14" s="442">
        <f t="shared" si="0"/>
        <v>0</v>
      </c>
      <c r="H14" s="396"/>
      <c r="I14" s="396"/>
      <c r="J14" s="445">
        <f>H14*I14</f>
        <v>0</v>
      </c>
      <c r="K14" s="396"/>
      <c r="L14" s="396"/>
      <c r="M14" s="445">
        <f t="shared" si="2"/>
        <v>0</v>
      </c>
      <c r="N14" s="396"/>
      <c r="O14" s="396"/>
      <c r="P14" s="445">
        <f t="shared" si="3"/>
        <v>0</v>
      </c>
      <c r="Q14" s="396"/>
      <c r="R14" s="396"/>
      <c r="S14" s="446">
        <f t="shared" si="4"/>
        <v>0</v>
      </c>
      <c r="T14" s="444">
        <f t="shared" si="5"/>
        <v>0</v>
      </c>
      <c r="V14" s="396"/>
      <c r="W14" s="396"/>
      <c r="X14" s="445">
        <f t="shared" si="6"/>
        <v>0</v>
      </c>
      <c r="Y14" s="396"/>
      <c r="Z14" s="396"/>
      <c r="AA14" s="445">
        <f t="shared" si="7"/>
        <v>0</v>
      </c>
      <c r="AC14" s="829" t="s">
        <v>535</v>
      </c>
      <c r="AD14" s="832" t="s">
        <v>540</v>
      </c>
      <c r="AE14" s="92"/>
      <c r="AF14" s="396"/>
      <c r="AG14" s="396"/>
      <c r="AH14" s="445">
        <f t="shared" si="8"/>
        <v>0</v>
      </c>
      <c r="AI14" s="92"/>
      <c r="AJ14" s="92"/>
      <c r="AK14" s="92"/>
      <c r="AM14" s="829" t="s">
        <v>535</v>
      </c>
      <c r="AN14" s="832" t="s">
        <v>540</v>
      </c>
      <c r="AO14" s="92"/>
      <c r="AP14" s="396"/>
      <c r="AQ14" s="396"/>
      <c r="AR14" s="445">
        <f t="shared" si="9"/>
        <v>0</v>
      </c>
      <c r="AS14" s="92"/>
      <c r="AT14" s="92"/>
      <c r="AU14" s="92"/>
      <c r="AW14" s="829" t="s">
        <v>535</v>
      </c>
      <c r="AX14" s="832" t="s">
        <v>540</v>
      </c>
      <c r="AY14" s="92"/>
      <c r="AZ14" s="396"/>
      <c r="BA14" s="396"/>
      <c r="BB14" s="445">
        <f t="shared" si="10"/>
        <v>0</v>
      </c>
      <c r="BC14" s="92"/>
      <c r="BD14" s="92"/>
      <c r="BE14" s="92"/>
      <c r="BG14" s="829" t="s">
        <v>535</v>
      </c>
      <c r="BH14" s="832" t="s">
        <v>540</v>
      </c>
      <c r="BI14" s="92"/>
      <c r="BJ14" s="396"/>
      <c r="BK14" s="396"/>
      <c r="BL14" s="445">
        <f t="shared" si="11"/>
        <v>0</v>
      </c>
      <c r="BM14" s="92"/>
      <c r="BN14" s="92"/>
      <c r="BO14" s="92"/>
      <c r="BQ14" s="826"/>
    </row>
    <row r="15" spans="1:69" ht="13" outlineLevel="1" x14ac:dyDescent="0.3">
      <c r="A15" s="828" t="s">
        <v>540</v>
      </c>
      <c r="B15" s="395"/>
      <c r="C15" s="452"/>
      <c r="D15" s="452"/>
      <c r="E15" s="396"/>
      <c r="F15" s="396"/>
      <c r="G15" s="442">
        <f t="shared" si="0"/>
        <v>0</v>
      </c>
      <c r="H15" s="396"/>
      <c r="I15" s="396"/>
      <c r="J15" s="445">
        <f>H15*I15</f>
        <v>0</v>
      </c>
      <c r="K15" s="396"/>
      <c r="L15" s="396"/>
      <c r="M15" s="445">
        <f t="shared" si="2"/>
        <v>0</v>
      </c>
      <c r="N15" s="396"/>
      <c r="O15" s="396"/>
      <c r="P15" s="445">
        <f t="shared" si="3"/>
        <v>0</v>
      </c>
      <c r="Q15" s="396"/>
      <c r="R15" s="396"/>
      <c r="S15" s="446">
        <f t="shared" si="4"/>
        <v>0</v>
      </c>
      <c r="T15" s="444">
        <f t="shared" si="5"/>
        <v>0</v>
      </c>
      <c r="V15" s="396"/>
      <c r="W15" s="396"/>
      <c r="X15" s="445">
        <f t="shared" si="6"/>
        <v>0</v>
      </c>
      <c r="Y15" s="396"/>
      <c r="Z15" s="396"/>
      <c r="AA15" s="445">
        <f t="shared" si="7"/>
        <v>0</v>
      </c>
      <c r="AC15" s="829" t="s">
        <v>535</v>
      </c>
      <c r="AD15" s="832" t="s">
        <v>540</v>
      </c>
      <c r="AE15" s="92"/>
      <c r="AF15" s="396"/>
      <c r="AG15" s="396"/>
      <c r="AH15" s="445">
        <f t="shared" si="8"/>
        <v>0</v>
      </c>
      <c r="AI15" s="92"/>
      <c r="AJ15" s="92"/>
      <c r="AK15" s="92"/>
      <c r="AM15" s="829" t="s">
        <v>535</v>
      </c>
      <c r="AN15" s="832" t="s">
        <v>540</v>
      </c>
      <c r="AO15" s="92"/>
      <c r="AP15" s="396"/>
      <c r="AQ15" s="396"/>
      <c r="AR15" s="445">
        <f t="shared" si="9"/>
        <v>0</v>
      </c>
      <c r="AS15" s="92"/>
      <c r="AT15" s="92"/>
      <c r="AU15" s="92"/>
      <c r="AW15" s="829" t="s">
        <v>535</v>
      </c>
      <c r="AX15" s="832" t="s">
        <v>540</v>
      </c>
      <c r="AY15" s="92"/>
      <c r="AZ15" s="396"/>
      <c r="BA15" s="396"/>
      <c r="BB15" s="445">
        <f t="shared" si="10"/>
        <v>0</v>
      </c>
      <c r="BC15" s="92"/>
      <c r="BD15" s="92"/>
      <c r="BE15" s="92"/>
      <c r="BG15" s="829" t="s">
        <v>535</v>
      </c>
      <c r="BH15" s="832" t="s">
        <v>540</v>
      </c>
      <c r="BI15" s="92"/>
      <c r="BJ15" s="396"/>
      <c r="BK15" s="396"/>
      <c r="BL15" s="445">
        <f t="shared" si="11"/>
        <v>0</v>
      </c>
      <c r="BM15" s="92"/>
      <c r="BN15" s="92"/>
      <c r="BO15" s="92"/>
      <c r="BQ15" s="826"/>
    </row>
    <row r="16" spans="1:69" ht="13" outlineLevel="1" x14ac:dyDescent="0.3">
      <c r="A16" s="828" t="s">
        <v>540</v>
      </c>
      <c r="B16" s="395"/>
      <c r="C16" s="452"/>
      <c r="D16" s="452"/>
      <c r="E16" s="396"/>
      <c r="F16" s="396"/>
      <c r="G16" s="442">
        <f t="shared" si="0"/>
        <v>0</v>
      </c>
      <c r="H16" s="396"/>
      <c r="I16" s="396"/>
      <c r="J16" s="445">
        <f t="shared" si="1"/>
        <v>0</v>
      </c>
      <c r="K16" s="396"/>
      <c r="L16" s="396"/>
      <c r="M16" s="445">
        <f t="shared" si="2"/>
        <v>0</v>
      </c>
      <c r="N16" s="396"/>
      <c r="O16" s="396"/>
      <c r="P16" s="445">
        <f t="shared" si="3"/>
        <v>0</v>
      </c>
      <c r="Q16" s="396"/>
      <c r="R16" s="396"/>
      <c r="S16" s="446">
        <f t="shared" si="4"/>
        <v>0</v>
      </c>
      <c r="T16" s="444">
        <f t="shared" si="5"/>
        <v>0</v>
      </c>
      <c r="V16" s="396"/>
      <c r="W16" s="396"/>
      <c r="X16" s="445">
        <f t="shared" si="6"/>
        <v>0</v>
      </c>
      <c r="Y16" s="396"/>
      <c r="Z16" s="396"/>
      <c r="AA16" s="445">
        <f t="shared" si="7"/>
        <v>0</v>
      </c>
      <c r="AC16" s="829" t="s">
        <v>535</v>
      </c>
      <c r="AD16" s="832" t="s">
        <v>540</v>
      </c>
      <c r="AE16" s="92"/>
      <c r="AF16" s="396"/>
      <c r="AG16" s="396"/>
      <c r="AH16" s="445">
        <f t="shared" si="8"/>
        <v>0</v>
      </c>
      <c r="AI16" s="92"/>
      <c r="AJ16" s="92"/>
      <c r="AK16" s="92"/>
      <c r="AM16" s="829" t="s">
        <v>535</v>
      </c>
      <c r="AN16" s="832" t="s">
        <v>540</v>
      </c>
      <c r="AO16" s="92"/>
      <c r="AP16" s="396"/>
      <c r="AQ16" s="396"/>
      <c r="AR16" s="445">
        <f t="shared" si="9"/>
        <v>0</v>
      </c>
      <c r="AS16" s="92"/>
      <c r="AT16" s="92"/>
      <c r="AU16" s="92"/>
      <c r="AW16" s="829" t="s">
        <v>535</v>
      </c>
      <c r="AX16" s="832" t="s">
        <v>540</v>
      </c>
      <c r="AY16" s="92"/>
      <c r="AZ16" s="396"/>
      <c r="BA16" s="396"/>
      <c r="BB16" s="445">
        <f t="shared" si="10"/>
        <v>0</v>
      </c>
      <c r="BC16" s="92"/>
      <c r="BD16" s="92"/>
      <c r="BE16" s="92"/>
      <c r="BG16" s="829" t="s">
        <v>535</v>
      </c>
      <c r="BH16" s="832" t="s">
        <v>540</v>
      </c>
      <c r="BI16" s="92"/>
      <c r="BJ16" s="396"/>
      <c r="BK16" s="396"/>
      <c r="BL16" s="445">
        <f t="shared" si="11"/>
        <v>0</v>
      </c>
      <c r="BM16" s="92"/>
      <c r="BN16" s="92"/>
      <c r="BO16" s="92"/>
      <c r="BQ16" s="826"/>
    </row>
    <row r="17" spans="1:69" ht="13" outlineLevel="1" x14ac:dyDescent="0.3">
      <c r="A17" s="828" t="s">
        <v>540</v>
      </c>
      <c r="B17" s="395"/>
      <c r="C17" s="452"/>
      <c r="D17" s="452"/>
      <c r="E17" s="396"/>
      <c r="F17" s="396"/>
      <c r="G17" s="442">
        <f t="shared" si="0"/>
        <v>0</v>
      </c>
      <c r="H17" s="396"/>
      <c r="I17" s="396"/>
      <c r="J17" s="445">
        <f t="shared" si="1"/>
        <v>0</v>
      </c>
      <c r="K17" s="396"/>
      <c r="L17" s="396"/>
      <c r="M17" s="445">
        <f t="shared" si="2"/>
        <v>0</v>
      </c>
      <c r="N17" s="396"/>
      <c r="O17" s="396"/>
      <c r="P17" s="445">
        <f t="shared" si="3"/>
        <v>0</v>
      </c>
      <c r="Q17" s="396"/>
      <c r="R17" s="396"/>
      <c r="S17" s="446">
        <f t="shared" si="4"/>
        <v>0</v>
      </c>
      <c r="T17" s="444">
        <f t="shared" si="5"/>
        <v>0</v>
      </c>
      <c r="V17" s="396"/>
      <c r="W17" s="396"/>
      <c r="X17" s="445">
        <f t="shared" si="6"/>
        <v>0</v>
      </c>
      <c r="Y17" s="396"/>
      <c r="Z17" s="396"/>
      <c r="AA17" s="445">
        <f t="shared" si="7"/>
        <v>0</v>
      </c>
      <c r="AC17" s="829" t="s">
        <v>535</v>
      </c>
      <c r="AD17" s="832" t="s">
        <v>540</v>
      </c>
      <c r="AE17" s="92"/>
      <c r="AF17" s="396"/>
      <c r="AG17" s="396"/>
      <c r="AH17" s="445">
        <f t="shared" si="8"/>
        <v>0</v>
      </c>
      <c r="AI17" s="92"/>
      <c r="AJ17" s="92"/>
      <c r="AK17" s="92"/>
      <c r="AM17" s="829" t="s">
        <v>535</v>
      </c>
      <c r="AN17" s="832" t="s">
        <v>540</v>
      </c>
      <c r="AO17" s="92"/>
      <c r="AP17" s="396"/>
      <c r="AQ17" s="396"/>
      <c r="AR17" s="445">
        <f t="shared" si="9"/>
        <v>0</v>
      </c>
      <c r="AS17" s="92"/>
      <c r="AT17" s="92"/>
      <c r="AU17" s="92"/>
      <c r="AW17" s="829" t="s">
        <v>535</v>
      </c>
      <c r="AX17" s="832" t="s">
        <v>540</v>
      </c>
      <c r="AY17" s="92"/>
      <c r="AZ17" s="396"/>
      <c r="BA17" s="396"/>
      <c r="BB17" s="445">
        <f t="shared" si="10"/>
        <v>0</v>
      </c>
      <c r="BC17" s="92"/>
      <c r="BD17" s="92"/>
      <c r="BE17" s="92"/>
      <c r="BG17" s="829" t="s">
        <v>535</v>
      </c>
      <c r="BH17" s="832" t="s">
        <v>540</v>
      </c>
      <c r="BI17" s="92"/>
      <c r="BJ17" s="396"/>
      <c r="BK17" s="396"/>
      <c r="BL17" s="445">
        <f t="shared" si="11"/>
        <v>0</v>
      </c>
      <c r="BM17" s="92"/>
      <c r="BN17" s="92"/>
      <c r="BO17" s="92"/>
      <c r="BQ17" s="826"/>
    </row>
    <row r="18" spans="1:69" ht="13" outlineLevel="1" x14ac:dyDescent="0.3">
      <c r="A18" s="828" t="s">
        <v>540</v>
      </c>
      <c r="B18" s="395"/>
      <c r="C18" s="452"/>
      <c r="D18" s="452"/>
      <c r="E18" s="396"/>
      <c r="F18" s="396"/>
      <c r="G18" s="442">
        <f t="shared" si="0"/>
        <v>0</v>
      </c>
      <c r="H18" s="396"/>
      <c r="I18" s="396"/>
      <c r="J18" s="445">
        <f t="shared" si="1"/>
        <v>0</v>
      </c>
      <c r="K18" s="396"/>
      <c r="L18" s="396"/>
      <c r="M18" s="445">
        <f t="shared" si="2"/>
        <v>0</v>
      </c>
      <c r="N18" s="396"/>
      <c r="O18" s="396"/>
      <c r="P18" s="445">
        <f t="shared" si="3"/>
        <v>0</v>
      </c>
      <c r="Q18" s="396"/>
      <c r="R18" s="396"/>
      <c r="S18" s="446">
        <f t="shared" si="4"/>
        <v>0</v>
      </c>
      <c r="T18" s="444">
        <f t="shared" si="5"/>
        <v>0</v>
      </c>
      <c r="V18" s="396"/>
      <c r="W18" s="396"/>
      <c r="X18" s="445">
        <f t="shared" si="6"/>
        <v>0</v>
      </c>
      <c r="Y18" s="396"/>
      <c r="Z18" s="396"/>
      <c r="AA18" s="445">
        <f t="shared" si="7"/>
        <v>0</v>
      </c>
      <c r="AC18" s="829" t="s">
        <v>535</v>
      </c>
      <c r="AD18" s="832" t="s">
        <v>540</v>
      </c>
      <c r="AE18" s="92"/>
      <c r="AF18" s="396"/>
      <c r="AG18" s="396"/>
      <c r="AH18" s="445">
        <f t="shared" si="8"/>
        <v>0</v>
      </c>
      <c r="AI18" s="92"/>
      <c r="AJ18" s="92"/>
      <c r="AK18" s="92"/>
      <c r="AM18" s="829" t="s">
        <v>535</v>
      </c>
      <c r="AN18" s="832" t="s">
        <v>540</v>
      </c>
      <c r="AO18" s="92"/>
      <c r="AP18" s="396"/>
      <c r="AQ18" s="396"/>
      <c r="AR18" s="445">
        <f t="shared" si="9"/>
        <v>0</v>
      </c>
      <c r="AS18" s="92"/>
      <c r="AT18" s="92"/>
      <c r="AU18" s="92"/>
      <c r="AW18" s="829" t="s">
        <v>535</v>
      </c>
      <c r="AX18" s="832" t="s">
        <v>540</v>
      </c>
      <c r="AY18" s="92"/>
      <c r="AZ18" s="396"/>
      <c r="BA18" s="396"/>
      <c r="BB18" s="445">
        <f t="shared" si="10"/>
        <v>0</v>
      </c>
      <c r="BC18" s="92"/>
      <c r="BD18" s="92"/>
      <c r="BE18" s="92"/>
      <c r="BG18" s="829" t="s">
        <v>535</v>
      </c>
      <c r="BH18" s="832" t="s">
        <v>540</v>
      </c>
      <c r="BI18" s="92"/>
      <c r="BJ18" s="396"/>
      <c r="BK18" s="396"/>
      <c r="BL18" s="445">
        <f t="shared" si="11"/>
        <v>0</v>
      </c>
      <c r="BM18" s="92"/>
      <c r="BN18" s="92"/>
      <c r="BO18" s="92"/>
      <c r="BQ18" s="826"/>
    </row>
    <row r="19" spans="1:69" ht="13" outlineLevel="1" x14ac:dyDescent="0.3">
      <c r="A19" s="828" t="s">
        <v>540</v>
      </c>
      <c r="B19" s="395"/>
      <c r="C19" s="452"/>
      <c r="D19" s="452"/>
      <c r="E19" s="396"/>
      <c r="F19" s="396"/>
      <c r="G19" s="442">
        <f t="shared" si="0"/>
        <v>0</v>
      </c>
      <c r="H19" s="396"/>
      <c r="I19" s="396"/>
      <c r="J19" s="445">
        <f t="shared" si="1"/>
        <v>0</v>
      </c>
      <c r="K19" s="396"/>
      <c r="L19" s="396"/>
      <c r="M19" s="445">
        <f t="shared" si="2"/>
        <v>0</v>
      </c>
      <c r="N19" s="396"/>
      <c r="O19" s="396"/>
      <c r="P19" s="445">
        <f t="shared" si="3"/>
        <v>0</v>
      </c>
      <c r="Q19" s="396"/>
      <c r="R19" s="396"/>
      <c r="S19" s="446">
        <f t="shared" si="4"/>
        <v>0</v>
      </c>
      <c r="T19" s="444">
        <f t="shared" si="5"/>
        <v>0</v>
      </c>
      <c r="V19" s="396"/>
      <c r="W19" s="396"/>
      <c r="X19" s="445">
        <f t="shared" si="6"/>
        <v>0</v>
      </c>
      <c r="Y19" s="396"/>
      <c r="Z19" s="396"/>
      <c r="AA19" s="445">
        <f t="shared" si="7"/>
        <v>0</v>
      </c>
      <c r="AC19" s="829" t="s">
        <v>535</v>
      </c>
      <c r="AD19" s="832" t="s">
        <v>540</v>
      </c>
      <c r="AE19" s="92"/>
      <c r="AF19" s="396"/>
      <c r="AG19" s="396"/>
      <c r="AH19" s="445">
        <f t="shared" si="8"/>
        <v>0</v>
      </c>
      <c r="AI19" s="92"/>
      <c r="AJ19" s="92"/>
      <c r="AK19" s="92"/>
      <c r="AM19" s="829" t="s">
        <v>535</v>
      </c>
      <c r="AN19" s="832" t="s">
        <v>540</v>
      </c>
      <c r="AO19" s="92"/>
      <c r="AP19" s="396"/>
      <c r="AQ19" s="396"/>
      <c r="AR19" s="445">
        <f t="shared" si="9"/>
        <v>0</v>
      </c>
      <c r="AS19" s="92"/>
      <c r="AT19" s="92"/>
      <c r="AU19" s="92"/>
      <c r="AW19" s="829" t="s">
        <v>535</v>
      </c>
      <c r="AX19" s="832" t="s">
        <v>540</v>
      </c>
      <c r="AY19" s="92"/>
      <c r="AZ19" s="396"/>
      <c r="BA19" s="396"/>
      <c r="BB19" s="445">
        <f t="shared" si="10"/>
        <v>0</v>
      </c>
      <c r="BC19" s="92"/>
      <c r="BD19" s="92"/>
      <c r="BE19" s="92"/>
      <c r="BG19" s="829" t="s">
        <v>535</v>
      </c>
      <c r="BH19" s="832" t="s">
        <v>540</v>
      </c>
      <c r="BI19" s="92"/>
      <c r="BJ19" s="396"/>
      <c r="BK19" s="396"/>
      <c r="BL19" s="445">
        <f t="shared" si="11"/>
        <v>0</v>
      </c>
      <c r="BM19" s="92"/>
      <c r="BN19" s="92"/>
      <c r="BO19" s="92"/>
      <c r="BQ19" s="826"/>
    </row>
    <row r="20" spans="1:69" ht="13" outlineLevel="1" x14ac:dyDescent="0.3">
      <c r="A20" s="828" t="s">
        <v>540</v>
      </c>
      <c r="B20" s="395"/>
      <c r="C20" s="452"/>
      <c r="D20" s="452"/>
      <c r="E20" s="396"/>
      <c r="F20" s="396"/>
      <c r="G20" s="442">
        <f t="shared" si="0"/>
        <v>0</v>
      </c>
      <c r="H20" s="396"/>
      <c r="I20" s="396"/>
      <c r="J20" s="445">
        <f t="shared" si="1"/>
        <v>0</v>
      </c>
      <c r="K20" s="396"/>
      <c r="L20" s="396"/>
      <c r="M20" s="445">
        <f t="shared" si="2"/>
        <v>0</v>
      </c>
      <c r="N20" s="396"/>
      <c r="O20" s="396"/>
      <c r="P20" s="445">
        <f t="shared" si="3"/>
        <v>0</v>
      </c>
      <c r="Q20" s="396"/>
      <c r="R20" s="396"/>
      <c r="S20" s="446">
        <f t="shared" si="4"/>
        <v>0</v>
      </c>
      <c r="T20" s="444">
        <f t="shared" si="5"/>
        <v>0</v>
      </c>
      <c r="V20" s="396"/>
      <c r="W20" s="396"/>
      <c r="X20" s="445">
        <f t="shared" si="6"/>
        <v>0</v>
      </c>
      <c r="Y20" s="396"/>
      <c r="Z20" s="396"/>
      <c r="AA20" s="445">
        <f t="shared" si="7"/>
        <v>0</v>
      </c>
      <c r="AC20" s="829" t="s">
        <v>535</v>
      </c>
      <c r="AD20" s="832" t="s">
        <v>540</v>
      </c>
      <c r="AE20" s="92"/>
      <c r="AF20" s="396"/>
      <c r="AG20" s="396"/>
      <c r="AH20" s="445">
        <f t="shared" si="8"/>
        <v>0</v>
      </c>
      <c r="AI20" s="92"/>
      <c r="AJ20" s="92"/>
      <c r="AK20" s="92"/>
      <c r="AM20" s="829" t="s">
        <v>535</v>
      </c>
      <c r="AN20" s="832" t="s">
        <v>540</v>
      </c>
      <c r="AO20" s="92"/>
      <c r="AP20" s="396"/>
      <c r="AQ20" s="396"/>
      <c r="AR20" s="445">
        <f t="shared" si="9"/>
        <v>0</v>
      </c>
      <c r="AS20" s="92"/>
      <c r="AT20" s="92"/>
      <c r="AU20" s="92"/>
      <c r="AW20" s="829" t="s">
        <v>535</v>
      </c>
      <c r="AX20" s="832" t="s">
        <v>540</v>
      </c>
      <c r="AY20" s="92"/>
      <c r="AZ20" s="396"/>
      <c r="BA20" s="396"/>
      <c r="BB20" s="445">
        <f t="shared" si="10"/>
        <v>0</v>
      </c>
      <c r="BC20" s="92"/>
      <c r="BD20" s="92"/>
      <c r="BE20" s="92"/>
      <c r="BG20" s="829" t="s">
        <v>535</v>
      </c>
      <c r="BH20" s="832" t="s">
        <v>540</v>
      </c>
      <c r="BI20" s="92"/>
      <c r="BJ20" s="396"/>
      <c r="BK20" s="396"/>
      <c r="BL20" s="445">
        <f t="shared" si="11"/>
        <v>0</v>
      </c>
      <c r="BM20" s="92"/>
      <c r="BN20" s="92"/>
      <c r="BO20" s="92"/>
      <c r="BQ20" s="826"/>
    </row>
    <row r="21" spans="1:69" ht="13" outlineLevel="1" x14ac:dyDescent="0.3">
      <c r="A21" s="828" t="s">
        <v>540</v>
      </c>
      <c r="B21" s="395"/>
      <c r="C21" s="452"/>
      <c r="D21" s="452"/>
      <c r="E21" s="396"/>
      <c r="F21" s="396"/>
      <c r="G21" s="442">
        <f t="shared" si="0"/>
        <v>0</v>
      </c>
      <c r="H21" s="396"/>
      <c r="I21" s="396"/>
      <c r="J21" s="445">
        <f t="shared" si="1"/>
        <v>0</v>
      </c>
      <c r="K21" s="396"/>
      <c r="L21" s="396"/>
      <c r="M21" s="445">
        <f t="shared" si="2"/>
        <v>0</v>
      </c>
      <c r="N21" s="396"/>
      <c r="O21" s="396"/>
      <c r="P21" s="445">
        <f t="shared" si="3"/>
        <v>0</v>
      </c>
      <c r="Q21" s="396"/>
      <c r="R21" s="396"/>
      <c r="S21" s="446">
        <f t="shared" si="4"/>
        <v>0</v>
      </c>
      <c r="T21" s="444">
        <f t="shared" si="5"/>
        <v>0</v>
      </c>
      <c r="V21" s="396"/>
      <c r="W21" s="396"/>
      <c r="X21" s="445">
        <f t="shared" si="6"/>
        <v>0</v>
      </c>
      <c r="Y21" s="396"/>
      <c r="Z21" s="396"/>
      <c r="AA21" s="445">
        <f t="shared" si="7"/>
        <v>0</v>
      </c>
      <c r="AC21" s="829" t="s">
        <v>535</v>
      </c>
      <c r="AD21" s="832" t="s">
        <v>540</v>
      </c>
      <c r="AE21" s="92"/>
      <c r="AF21" s="396"/>
      <c r="AG21" s="396"/>
      <c r="AH21" s="445">
        <f t="shared" si="8"/>
        <v>0</v>
      </c>
      <c r="AI21" s="92"/>
      <c r="AJ21" s="92"/>
      <c r="AK21" s="92"/>
      <c r="AM21" s="829" t="s">
        <v>535</v>
      </c>
      <c r="AN21" s="832" t="s">
        <v>540</v>
      </c>
      <c r="AO21" s="92"/>
      <c r="AP21" s="396"/>
      <c r="AQ21" s="396"/>
      <c r="AR21" s="445">
        <f t="shared" si="9"/>
        <v>0</v>
      </c>
      <c r="AS21" s="92"/>
      <c r="AT21" s="92"/>
      <c r="AU21" s="92"/>
      <c r="AW21" s="829" t="s">
        <v>535</v>
      </c>
      <c r="AX21" s="832" t="s">
        <v>540</v>
      </c>
      <c r="AY21" s="92"/>
      <c r="AZ21" s="396"/>
      <c r="BA21" s="396"/>
      <c r="BB21" s="445">
        <f t="shared" si="10"/>
        <v>0</v>
      </c>
      <c r="BC21" s="92"/>
      <c r="BD21" s="92"/>
      <c r="BE21" s="92"/>
      <c r="BG21" s="829" t="s">
        <v>535</v>
      </c>
      <c r="BH21" s="832" t="s">
        <v>540</v>
      </c>
      <c r="BI21" s="92"/>
      <c r="BJ21" s="396"/>
      <c r="BK21" s="396"/>
      <c r="BL21" s="445">
        <f t="shared" si="11"/>
        <v>0</v>
      </c>
      <c r="BM21" s="92"/>
      <c r="BN21" s="92"/>
      <c r="BO21" s="92"/>
      <c r="BQ21" s="826"/>
    </row>
    <row r="22" spans="1:69" ht="13" outlineLevel="1" x14ac:dyDescent="0.3">
      <c r="A22" s="828" t="s">
        <v>540</v>
      </c>
      <c r="B22" s="395"/>
      <c r="C22" s="452"/>
      <c r="D22" s="452"/>
      <c r="E22" s="396"/>
      <c r="F22" s="396"/>
      <c r="G22" s="442">
        <f t="shared" si="0"/>
        <v>0</v>
      </c>
      <c r="H22" s="396"/>
      <c r="I22" s="396"/>
      <c r="J22" s="445">
        <f t="shared" si="1"/>
        <v>0</v>
      </c>
      <c r="K22" s="396"/>
      <c r="L22" s="396"/>
      <c r="M22" s="445">
        <f t="shared" si="2"/>
        <v>0</v>
      </c>
      <c r="N22" s="396"/>
      <c r="O22" s="396"/>
      <c r="P22" s="445">
        <f t="shared" si="3"/>
        <v>0</v>
      </c>
      <c r="Q22" s="396"/>
      <c r="R22" s="396"/>
      <c r="S22" s="446">
        <f t="shared" si="4"/>
        <v>0</v>
      </c>
      <c r="T22" s="444">
        <f t="shared" si="5"/>
        <v>0</v>
      </c>
      <c r="V22" s="396"/>
      <c r="W22" s="396"/>
      <c r="X22" s="445">
        <f t="shared" si="6"/>
        <v>0</v>
      </c>
      <c r="Y22" s="396"/>
      <c r="Z22" s="396"/>
      <c r="AA22" s="445">
        <f t="shared" si="7"/>
        <v>0</v>
      </c>
      <c r="AC22" s="829" t="s">
        <v>535</v>
      </c>
      <c r="AD22" s="832" t="s">
        <v>540</v>
      </c>
      <c r="AE22" s="92"/>
      <c r="AF22" s="396"/>
      <c r="AG22" s="396"/>
      <c r="AH22" s="445">
        <f t="shared" si="8"/>
        <v>0</v>
      </c>
      <c r="AI22" s="92"/>
      <c r="AJ22" s="92"/>
      <c r="AK22" s="92"/>
      <c r="AM22" s="829" t="s">
        <v>535</v>
      </c>
      <c r="AN22" s="832" t="s">
        <v>540</v>
      </c>
      <c r="AO22" s="92"/>
      <c r="AP22" s="396"/>
      <c r="AQ22" s="396"/>
      <c r="AR22" s="445">
        <f t="shared" si="9"/>
        <v>0</v>
      </c>
      <c r="AS22" s="92"/>
      <c r="AT22" s="92"/>
      <c r="AU22" s="92"/>
      <c r="AW22" s="829" t="s">
        <v>535</v>
      </c>
      <c r="AX22" s="832" t="s">
        <v>540</v>
      </c>
      <c r="AY22" s="92"/>
      <c r="AZ22" s="396"/>
      <c r="BA22" s="396"/>
      <c r="BB22" s="445">
        <f t="shared" si="10"/>
        <v>0</v>
      </c>
      <c r="BC22" s="92"/>
      <c r="BD22" s="92"/>
      <c r="BE22" s="92"/>
      <c r="BG22" s="829" t="s">
        <v>535</v>
      </c>
      <c r="BH22" s="832" t="s">
        <v>540</v>
      </c>
      <c r="BI22" s="92"/>
      <c r="BJ22" s="396"/>
      <c r="BK22" s="396"/>
      <c r="BL22" s="445">
        <f t="shared" si="11"/>
        <v>0</v>
      </c>
      <c r="BM22" s="92"/>
      <c r="BN22" s="92"/>
      <c r="BO22" s="92"/>
      <c r="BQ22" s="826"/>
    </row>
    <row r="23" spans="1:69" ht="13" outlineLevel="1" x14ac:dyDescent="0.3">
      <c r="A23" s="828" t="s">
        <v>540</v>
      </c>
      <c r="B23" s="395"/>
      <c r="C23" s="452"/>
      <c r="D23" s="452"/>
      <c r="E23" s="396"/>
      <c r="F23" s="396"/>
      <c r="G23" s="442">
        <f t="shared" si="0"/>
        <v>0</v>
      </c>
      <c r="H23" s="396"/>
      <c r="I23" s="396"/>
      <c r="J23" s="445">
        <f t="shared" si="1"/>
        <v>0</v>
      </c>
      <c r="K23" s="396"/>
      <c r="L23" s="396"/>
      <c r="M23" s="445">
        <f t="shared" si="2"/>
        <v>0</v>
      </c>
      <c r="N23" s="396"/>
      <c r="O23" s="396"/>
      <c r="P23" s="445">
        <f t="shared" si="3"/>
        <v>0</v>
      </c>
      <c r="Q23" s="396"/>
      <c r="R23" s="396"/>
      <c r="S23" s="446">
        <f t="shared" si="4"/>
        <v>0</v>
      </c>
      <c r="T23" s="444">
        <f t="shared" si="5"/>
        <v>0</v>
      </c>
      <c r="V23" s="396"/>
      <c r="W23" s="396"/>
      <c r="X23" s="445">
        <f t="shared" si="6"/>
        <v>0</v>
      </c>
      <c r="Y23" s="396"/>
      <c r="Z23" s="396"/>
      <c r="AA23" s="445">
        <f t="shared" si="7"/>
        <v>0</v>
      </c>
      <c r="AC23" s="829" t="s">
        <v>535</v>
      </c>
      <c r="AD23" s="832" t="s">
        <v>540</v>
      </c>
      <c r="AE23" s="92"/>
      <c r="AF23" s="396"/>
      <c r="AG23" s="396"/>
      <c r="AH23" s="445">
        <f t="shared" si="8"/>
        <v>0</v>
      </c>
      <c r="AI23" s="92"/>
      <c r="AJ23" s="92"/>
      <c r="AK23" s="92"/>
      <c r="AM23" s="829" t="s">
        <v>535</v>
      </c>
      <c r="AN23" s="832" t="s">
        <v>540</v>
      </c>
      <c r="AO23" s="92"/>
      <c r="AP23" s="396"/>
      <c r="AQ23" s="396"/>
      <c r="AR23" s="445">
        <f t="shared" si="9"/>
        <v>0</v>
      </c>
      <c r="AS23" s="92"/>
      <c r="AT23" s="92"/>
      <c r="AU23" s="92"/>
      <c r="AW23" s="829" t="s">
        <v>535</v>
      </c>
      <c r="AX23" s="832" t="s">
        <v>540</v>
      </c>
      <c r="AY23" s="92"/>
      <c r="AZ23" s="396"/>
      <c r="BA23" s="396"/>
      <c r="BB23" s="445">
        <f t="shared" si="10"/>
        <v>0</v>
      </c>
      <c r="BC23" s="92"/>
      <c r="BD23" s="92"/>
      <c r="BE23" s="92"/>
      <c r="BG23" s="829" t="s">
        <v>535</v>
      </c>
      <c r="BH23" s="832" t="s">
        <v>540</v>
      </c>
      <c r="BI23" s="92"/>
      <c r="BJ23" s="396"/>
      <c r="BK23" s="396"/>
      <c r="BL23" s="445">
        <f t="shared" si="11"/>
        <v>0</v>
      </c>
      <c r="BM23" s="92"/>
      <c r="BN23" s="92"/>
      <c r="BO23" s="92"/>
      <c r="BQ23" s="826"/>
    </row>
    <row r="24" spans="1:69" ht="13" outlineLevel="1" x14ac:dyDescent="0.3">
      <c r="A24" s="828" t="s">
        <v>540</v>
      </c>
      <c r="B24" s="395"/>
      <c r="C24" s="452"/>
      <c r="D24" s="452"/>
      <c r="E24" s="396"/>
      <c r="F24" s="396"/>
      <c r="G24" s="442">
        <f t="shared" si="0"/>
        <v>0</v>
      </c>
      <c r="H24" s="396"/>
      <c r="I24" s="396"/>
      <c r="J24" s="445">
        <f t="shared" si="1"/>
        <v>0</v>
      </c>
      <c r="K24" s="396"/>
      <c r="L24" s="396"/>
      <c r="M24" s="445">
        <f t="shared" si="2"/>
        <v>0</v>
      </c>
      <c r="N24" s="396"/>
      <c r="O24" s="396"/>
      <c r="P24" s="445">
        <f t="shared" si="3"/>
        <v>0</v>
      </c>
      <c r="Q24" s="396"/>
      <c r="R24" s="396"/>
      <c r="S24" s="446">
        <f t="shared" si="4"/>
        <v>0</v>
      </c>
      <c r="T24" s="444">
        <f t="shared" si="5"/>
        <v>0</v>
      </c>
      <c r="V24" s="396"/>
      <c r="W24" s="396"/>
      <c r="X24" s="445">
        <f t="shared" si="6"/>
        <v>0</v>
      </c>
      <c r="Y24" s="396"/>
      <c r="Z24" s="396"/>
      <c r="AA24" s="445">
        <f t="shared" si="7"/>
        <v>0</v>
      </c>
      <c r="AC24" s="829" t="s">
        <v>535</v>
      </c>
      <c r="AD24" s="832" t="s">
        <v>540</v>
      </c>
      <c r="AE24" s="92"/>
      <c r="AF24" s="396"/>
      <c r="AG24" s="396"/>
      <c r="AH24" s="445">
        <f t="shared" si="8"/>
        <v>0</v>
      </c>
      <c r="AI24" s="92"/>
      <c r="AJ24" s="92"/>
      <c r="AK24" s="92"/>
      <c r="AM24" s="829" t="s">
        <v>535</v>
      </c>
      <c r="AN24" s="832" t="s">
        <v>540</v>
      </c>
      <c r="AO24" s="92"/>
      <c r="AP24" s="396"/>
      <c r="AQ24" s="396"/>
      <c r="AR24" s="445">
        <f t="shared" si="9"/>
        <v>0</v>
      </c>
      <c r="AS24" s="92"/>
      <c r="AT24" s="92"/>
      <c r="AU24" s="92"/>
      <c r="AW24" s="829" t="s">
        <v>535</v>
      </c>
      <c r="AX24" s="832" t="s">
        <v>540</v>
      </c>
      <c r="AY24" s="92"/>
      <c r="AZ24" s="396"/>
      <c r="BA24" s="396"/>
      <c r="BB24" s="445">
        <f t="shared" si="10"/>
        <v>0</v>
      </c>
      <c r="BC24" s="92"/>
      <c r="BD24" s="92"/>
      <c r="BE24" s="92"/>
      <c r="BG24" s="829" t="s">
        <v>535</v>
      </c>
      <c r="BH24" s="832" t="s">
        <v>540</v>
      </c>
      <c r="BI24" s="92"/>
      <c r="BJ24" s="396"/>
      <c r="BK24" s="396"/>
      <c r="BL24" s="445">
        <f t="shared" si="11"/>
        <v>0</v>
      </c>
      <c r="BM24" s="92"/>
      <c r="BN24" s="92"/>
      <c r="BO24" s="92"/>
      <c r="BQ24" s="826"/>
    </row>
    <row r="25" spans="1:69" ht="13" outlineLevel="1" x14ac:dyDescent="0.3">
      <c r="A25" s="828" t="s">
        <v>540</v>
      </c>
      <c r="B25" s="395"/>
      <c r="C25" s="452"/>
      <c r="D25" s="452"/>
      <c r="E25" s="396"/>
      <c r="F25" s="396"/>
      <c r="G25" s="442">
        <f t="shared" si="0"/>
        <v>0</v>
      </c>
      <c r="H25" s="396"/>
      <c r="I25" s="396"/>
      <c r="J25" s="445">
        <f>H25*I25</f>
        <v>0</v>
      </c>
      <c r="K25" s="396"/>
      <c r="L25" s="396"/>
      <c r="M25" s="445">
        <f t="shared" si="2"/>
        <v>0</v>
      </c>
      <c r="N25" s="396"/>
      <c r="O25" s="396"/>
      <c r="P25" s="445">
        <f t="shared" si="3"/>
        <v>0</v>
      </c>
      <c r="Q25" s="396"/>
      <c r="R25" s="396"/>
      <c r="S25" s="446">
        <f t="shared" si="4"/>
        <v>0</v>
      </c>
      <c r="T25" s="444">
        <f t="shared" si="5"/>
        <v>0</v>
      </c>
      <c r="V25" s="396"/>
      <c r="W25" s="396"/>
      <c r="X25" s="445">
        <f t="shared" si="6"/>
        <v>0</v>
      </c>
      <c r="Y25" s="396"/>
      <c r="Z25" s="396"/>
      <c r="AA25" s="445">
        <f t="shared" si="7"/>
        <v>0</v>
      </c>
      <c r="AC25" s="829" t="s">
        <v>535</v>
      </c>
      <c r="AD25" s="832" t="s">
        <v>540</v>
      </c>
      <c r="AE25" s="92"/>
      <c r="AF25" s="396"/>
      <c r="AG25" s="396"/>
      <c r="AH25" s="445">
        <f t="shared" si="8"/>
        <v>0</v>
      </c>
      <c r="AI25" s="92"/>
      <c r="AJ25" s="92"/>
      <c r="AK25" s="92"/>
      <c r="AM25" s="829" t="s">
        <v>535</v>
      </c>
      <c r="AN25" s="832" t="s">
        <v>540</v>
      </c>
      <c r="AO25" s="92"/>
      <c r="AP25" s="396"/>
      <c r="AQ25" s="396"/>
      <c r="AR25" s="445">
        <f t="shared" si="9"/>
        <v>0</v>
      </c>
      <c r="AS25" s="92"/>
      <c r="AT25" s="92"/>
      <c r="AU25" s="92"/>
      <c r="AW25" s="829" t="s">
        <v>535</v>
      </c>
      <c r="AX25" s="832" t="s">
        <v>540</v>
      </c>
      <c r="AY25" s="92"/>
      <c r="AZ25" s="396"/>
      <c r="BA25" s="396"/>
      <c r="BB25" s="445">
        <f t="shared" si="10"/>
        <v>0</v>
      </c>
      <c r="BC25" s="92"/>
      <c r="BD25" s="92"/>
      <c r="BE25" s="92"/>
      <c r="BG25" s="829" t="s">
        <v>535</v>
      </c>
      <c r="BH25" s="832" t="s">
        <v>540</v>
      </c>
      <c r="BI25" s="92"/>
      <c r="BJ25" s="396"/>
      <c r="BK25" s="396"/>
      <c r="BL25" s="445">
        <f t="shared" si="11"/>
        <v>0</v>
      </c>
      <c r="BM25" s="92"/>
      <c r="BN25" s="92"/>
      <c r="BO25" s="92"/>
      <c r="BQ25" s="826"/>
    </row>
    <row r="26" spans="1:69" ht="13" outlineLevel="1" x14ac:dyDescent="0.3">
      <c r="A26" s="828" t="s">
        <v>540</v>
      </c>
      <c r="B26" s="395"/>
      <c r="C26" s="452"/>
      <c r="D26" s="452"/>
      <c r="E26" s="396"/>
      <c r="F26" s="396"/>
      <c r="G26" s="442">
        <f t="shared" si="0"/>
        <v>0</v>
      </c>
      <c r="H26" s="396"/>
      <c r="I26" s="396"/>
      <c r="J26" s="445">
        <f t="shared" si="1"/>
        <v>0</v>
      </c>
      <c r="K26" s="396"/>
      <c r="L26" s="396"/>
      <c r="M26" s="445">
        <f t="shared" si="2"/>
        <v>0</v>
      </c>
      <c r="N26" s="396"/>
      <c r="O26" s="396"/>
      <c r="P26" s="445">
        <f t="shared" si="3"/>
        <v>0</v>
      </c>
      <c r="Q26" s="396"/>
      <c r="R26" s="396"/>
      <c r="S26" s="446">
        <f t="shared" si="4"/>
        <v>0</v>
      </c>
      <c r="T26" s="444">
        <f t="shared" si="5"/>
        <v>0</v>
      </c>
      <c r="V26" s="396"/>
      <c r="W26" s="396"/>
      <c r="X26" s="445">
        <f t="shared" si="6"/>
        <v>0</v>
      </c>
      <c r="Y26" s="396"/>
      <c r="Z26" s="396"/>
      <c r="AA26" s="445">
        <f t="shared" si="7"/>
        <v>0</v>
      </c>
      <c r="AC26" s="829" t="s">
        <v>535</v>
      </c>
      <c r="AD26" s="832" t="s">
        <v>540</v>
      </c>
      <c r="AE26" s="92"/>
      <c r="AF26" s="396"/>
      <c r="AG26" s="396"/>
      <c r="AH26" s="445">
        <f t="shared" si="8"/>
        <v>0</v>
      </c>
      <c r="AI26" s="92"/>
      <c r="AJ26" s="92"/>
      <c r="AK26" s="92"/>
      <c r="AM26" s="829" t="s">
        <v>535</v>
      </c>
      <c r="AN26" s="832" t="s">
        <v>540</v>
      </c>
      <c r="AO26" s="92"/>
      <c r="AP26" s="396"/>
      <c r="AQ26" s="396"/>
      <c r="AR26" s="445">
        <f t="shared" si="9"/>
        <v>0</v>
      </c>
      <c r="AS26" s="92"/>
      <c r="AT26" s="92"/>
      <c r="AU26" s="92"/>
      <c r="AW26" s="829" t="s">
        <v>535</v>
      </c>
      <c r="AX26" s="832" t="s">
        <v>540</v>
      </c>
      <c r="AY26" s="92"/>
      <c r="AZ26" s="396"/>
      <c r="BA26" s="396"/>
      <c r="BB26" s="445">
        <f t="shared" si="10"/>
        <v>0</v>
      </c>
      <c r="BC26" s="92"/>
      <c r="BD26" s="92"/>
      <c r="BE26" s="92"/>
      <c r="BG26" s="829" t="s">
        <v>535</v>
      </c>
      <c r="BH26" s="832" t="s">
        <v>540</v>
      </c>
      <c r="BI26" s="92"/>
      <c r="BJ26" s="396"/>
      <c r="BK26" s="396"/>
      <c r="BL26" s="445">
        <f t="shared" si="11"/>
        <v>0</v>
      </c>
      <c r="BM26" s="92"/>
      <c r="BN26" s="92"/>
      <c r="BO26" s="92"/>
      <c r="BQ26" s="826"/>
    </row>
    <row r="27" spans="1:69" ht="13" outlineLevel="1" x14ac:dyDescent="0.3">
      <c r="A27" s="828" t="s">
        <v>540</v>
      </c>
      <c r="B27" s="395"/>
      <c r="C27" s="452"/>
      <c r="D27" s="452"/>
      <c r="E27" s="396"/>
      <c r="F27" s="396"/>
      <c r="G27" s="442">
        <f t="shared" si="0"/>
        <v>0</v>
      </c>
      <c r="H27" s="396"/>
      <c r="I27" s="396"/>
      <c r="J27" s="445">
        <f t="shared" si="1"/>
        <v>0</v>
      </c>
      <c r="K27" s="396"/>
      <c r="L27" s="396"/>
      <c r="M27" s="445">
        <f t="shared" si="2"/>
        <v>0</v>
      </c>
      <c r="N27" s="396"/>
      <c r="O27" s="396"/>
      <c r="P27" s="445">
        <f t="shared" si="3"/>
        <v>0</v>
      </c>
      <c r="Q27" s="396"/>
      <c r="R27" s="396"/>
      <c r="S27" s="446">
        <f t="shared" si="4"/>
        <v>0</v>
      </c>
      <c r="T27" s="444">
        <f t="shared" si="5"/>
        <v>0</v>
      </c>
      <c r="V27" s="396"/>
      <c r="W27" s="396"/>
      <c r="X27" s="445">
        <f t="shared" si="6"/>
        <v>0</v>
      </c>
      <c r="Y27" s="396"/>
      <c r="Z27" s="396"/>
      <c r="AA27" s="445">
        <f t="shared" si="7"/>
        <v>0</v>
      </c>
      <c r="AC27" s="829" t="s">
        <v>535</v>
      </c>
      <c r="AD27" s="832" t="s">
        <v>540</v>
      </c>
      <c r="AE27" s="92"/>
      <c r="AF27" s="396"/>
      <c r="AG27" s="396"/>
      <c r="AH27" s="445">
        <f t="shared" si="8"/>
        <v>0</v>
      </c>
      <c r="AI27" s="92"/>
      <c r="AJ27" s="92"/>
      <c r="AK27" s="92"/>
      <c r="AM27" s="829" t="s">
        <v>535</v>
      </c>
      <c r="AN27" s="832" t="s">
        <v>540</v>
      </c>
      <c r="AO27" s="92"/>
      <c r="AP27" s="396"/>
      <c r="AQ27" s="396"/>
      <c r="AR27" s="445">
        <f t="shared" si="9"/>
        <v>0</v>
      </c>
      <c r="AS27" s="92"/>
      <c r="AT27" s="92"/>
      <c r="AU27" s="92"/>
      <c r="AW27" s="829" t="s">
        <v>535</v>
      </c>
      <c r="AX27" s="832" t="s">
        <v>540</v>
      </c>
      <c r="AY27" s="92"/>
      <c r="AZ27" s="396"/>
      <c r="BA27" s="396"/>
      <c r="BB27" s="445">
        <f t="shared" si="10"/>
        <v>0</v>
      </c>
      <c r="BC27" s="92"/>
      <c r="BD27" s="92"/>
      <c r="BE27" s="92"/>
      <c r="BG27" s="829" t="s">
        <v>535</v>
      </c>
      <c r="BH27" s="832" t="s">
        <v>540</v>
      </c>
      <c r="BI27" s="92"/>
      <c r="BJ27" s="396"/>
      <c r="BK27" s="396"/>
      <c r="BL27" s="445">
        <f t="shared" si="11"/>
        <v>0</v>
      </c>
      <c r="BM27" s="92"/>
      <c r="BN27" s="92"/>
      <c r="BO27" s="92"/>
      <c r="BQ27" s="826"/>
    </row>
    <row r="28" spans="1:69" ht="13" outlineLevel="1" x14ac:dyDescent="0.3">
      <c r="A28" s="828" t="s">
        <v>540</v>
      </c>
      <c r="B28" s="325"/>
      <c r="C28" s="452"/>
      <c r="D28" s="452"/>
      <c r="E28" s="396"/>
      <c r="F28" s="396"/>
      <c r="G28" s="442">
        <f t="shared" si="0"/>
        <v>0</v>
      </c>
      <c r="H28" s="396"/>
      <c r="I28" s="396"/>
      <c r="J28" s="445">
        <f t="shared" ref="J28:J36" si="12">H28*I28</f>
        <v>0</v>
      </c>
      <c r="K28" s="396"/>
      <c r="L28" s="396"/>
      <c r="M28" s="445">
        <f t="shared" ref="M28:M36" si="13">K28*L28</f>
        <v>0</v>
      </c>
      <c r="N28" s="396"/>
      <c r="O28" s="396"/>
      <c r="P28" s="445">
        <f t="shared" ref="P28:P36" si="14">N28*O28</f>
        <v>0</v>
      </c>
      <c r="Q28" s="396"/>
      <c r="R28" s="396"/>
      <c r="S28" s="446">
        <f t="shared" ref="S28:S36" si="15">Q28*R28</f>
        <v>0</v>
      </c>
      <c r="T28" s="444">
        <f t="shared" ref="T28:T36" si="16">G28+J28+M28+P28+S28</f>
        <v>0</v>
      </c>
      <c r="V28" s="396"/>
      <c r="W28" s="396"/>
      <c r="X28" s="445">
        <f t="shared" ref="X28:X36" si="17">V28*W28</f>
        <v>0</v>
      </c>
      <c r="Y28" s="396"/>
      <c r="Z28" s="396"/>
      <c r="AA28" s="445">
        <f t="shared" ref="AA28:AA36" si="18">Y28*Z28</f>
        <v>0</v>
      </c>
      <c r="AC28" s="829" t="s">
        <v>535</v>
      </c>
      <c r="AD28" s="832" t="s">
        <v>540</v>
      </c>
      <c r="AE28" s="92"/>
      <c r="AF28" s="396"/>
      <c r="AG28" s="396"/>
      <c r="AH28" s="445">
        <f t="shared" ref="AH28:AH36" si="19">AF28*AG28</f>
        <v>0</v>
      </c>
      <c r="AI28" s="92"/>
      <c r="AJ28" s="92"/>
      <c r="AK28" s="92"/>
      <c r="AM28" s="829" t="s">
        <v>535</v>
      </c>
      <c r="AN28" s="832" t="s">
        <v>540</v>
      </c>
      <c r="AO28" s="92"/>
      <c r="AP28" s="396"/>
      <c r="AQ28" s="396"/>
      <c r="AR28" s="445">
        <f t="shared" si="9"/>
        <v>0</v>
      </c>
      <c r="AS28" s="92"/>
      <c r="AT28" s="92"/>
      <c r="AU28" s="92"/>
      <c r="AW28" s="829" t="s">
        <v>535</v>
      </c>
      <c r="AX28" s="832" t="s">
        <v>540</v>
      </c>
      <c r="AY28" s="92"/>
      <c r="AZ28" s="396"/>
      <c r="BA28" s="396"/>
      <c r="BB28" s="445">
        <f t="shared" si="10"/>
        <v>0</v>
      </c>
      <c r="BC28" s="92"/>
      <c r="BD28" s="92"/>
      <c r="BE28" s="92"/>
      <c r="BG28" s="829" t="s">
        <v>535</v>
      </c>
      <c r="BH28" s="832" t="s">
        <v>540</v>
      </c>
      <c r="BI28" s="92"/>
      <c r="BJ28" s="396"/>
      <c r="BK28" s="396"/>
      <c r="BL28" s="445">
        <f t="shared" si="11"/>
        <v>0</v>
      </c>
      <c r="BM28" s="92"/>
      <c r="BN28" s="92"/>
      <c r="BO28" s="92"/>
      <c r="BQ28" s="826"/>
    </row>
    <row r="29" spans="1:69" ht="13" outlineLevel="1" x14ac:dyDescent="0.3">
      <c r="A29" s="828" t="s">
        <v>540</v>
      </c>
      <c r="B29" s="325"/>
      <c r="C29" s="452"/>
      <c r="D29" s="452"/>
      <c r="E29" s="396"/>
      <c r="F29" s="396"/>
      <c r="G29" s="442">
        <f t="shared" si="0"/>
        <v>0</v>
      </c>
      <c r="H29" s="396"/>
      <c r="I29" s="396"/>
      <c r="J29" s="445">
        <f t="shared" si="12"/>
        <v>0</v>
      </c>
      <c r="K29" s="396"/>
      <c r="L29" s="396"/>
      <c r="M29" s="445">
        <f t="shared" si="13"/>
        <v>0</v>
      </c>
      <c r="N29" s="396"/>
      <c r="O29" s="396"/>
      <c r="P29" s="445">
        <f t="shared" si="14"/>
        <v>0</v>
      </c>
      <c r="Q29" s="396"/>
      <c r="R29" s="396"/>
      <c r="S29" s="446">
        <f t="shared" si="15"/>
        <v>0</v>
      </c>
      <c r="T29" s="444">
        <f t="shared" si="16"/>
        <v>0</v>
      </c>
      <c r="V29" s="396"/>
      <c r="W29" s="396"/>
      <c r="X29" s="445">
        <f t="shared" si="17"/>
        <v>0</v>
      </c>
      <c r="Y29" s="396"/>
      <c r="Z29" s="396"/>
      <c r="AA29" s="445">
        <f t="shared" si="18"/>
        <v>0</v>
      </c>
      <c r="AC29" s="829" t="s">
        <v>535</v>
      </c>
      <c r="AD29" s="832" t="s">
        <v>540</v>
      </c>
      <c r="AE29" s="92"/>
      <c r="AF29" s="396"/>
      <c r="AG29" s="396"/>
      <c r="AH29" s="445">
        <f t="shared" si="19"/>
        <v>0</v>
      </c>
      <c r="AI29" s="92"/>
      <c r="AJ29" s="92"/>
      <c r="AK29" s="92"/>
      <c r="AM29" s="829" t="s">
        <v>535</v>
      </c>
      <c r="AN29" s="832" t="s">
        <v>540</v>
      </c>
      <c r="AO29" s="92"/>
      <c r="AP29" s="396"/>
      <c r="AQ29" s="396"/>
      <c r="AR29" s="445">
        <f t="shared" si="9"/>
        <v>0</v>
      </c>
      <c r="AS29" s="92"/>
      <c r="AT29" s="92"/>
      <c r="AU29" s="92"/>
      <c r="AW29" s="829" t="s">
        <v>535</v>
      </c>
      <c r="AX29" s="832" t="s">
        <v>540</v>
      </c>
      <c r="AY29" s="92"/>
      <c r="AZ29" s="396"/>
      <c r="BA29" s="396"/>
      <c r="BB29" s="445">
        <f t="shared" si="10"/>
        <v>0</v>
      </c>
      <c r="BC29" s="92"/>
      <c r="BD29" s="92"/>
      <c r="BE29" s="92"/>
      <c r="BG29" s="829" t="s">
        <v>535</v>
      </c>
      <c r="BH29" s="832" t="s">
        <v>540</v>
      </c>
      <c r="BI29" s="92"/>
      <c r="BJ29" s="396"/>
      <c r="BK29" s="396"/>
      <c r="BL29" s="445">
        <f t="shared" si="11"/>
        <v>0</v>
      </c>
      <c r="BM29" s="92"/>
      <c r="BN29" s="92"/>
      <c r="BO29" s="92"/>
      <c r="BQ29" s="826"/>
    </row>
    <row r="30" spans="1:69" ht="13" outlineLevel="1" x14ac:dyDescent="0.3">
      <c r="A30" s="828" t="s">
        <v>540</v>
      </c>
      <c r="B30" s="325"/>
      <c r="C30" s="452"/>
      <c r="D30" s="452"/>
      <c r="E30" s="396"/>
      <c r="F30" s="396"/>
      <c r="G30" s="442">
        <f t="shared" si="0"/>
        <v>0</v>
      </c>
      <c r="H30" s="396"/>
      <c r="I30" s="396"/>
      <c r="J30" s="445">
        <f t="shared" si="12"/>
        <v>0</v>
      </c>
      <c r="K30" s="396"/>
      <c r="L30" s="396"/>
      <c r="M30" s="445">
        <f t="shared" si="13"/>
        <v>0</v>
      </c>
      <c r="N30" s="396"/>
      <c r="O30" s="396"/>
      <c r="P30" s="445">
        <f t="shared" si="14"/>
        <v>0</v>
      </c>
      <c r="Q30" s="396"/>
      <c r="R30" s="396"/>
      <c r="S30" s="446">
        <f t="shared" si="15"/>
        <v>0</v>
      </c>
      <c r="T30" s="444">
        <f t="shared" si="16"/>
        <v>0</v>
      </c>
      <c r="V30" s="396"/>
      <c r="W30" s="396"/>
      <c r="X30" s="445">
        <f t="shared" si="17"/>
        <v>0</v>
      </c>
      <c r="Y30" s="396"/>
      <c r="Z30" s="396"/>
      <c r="AA30" s="445">
        <f t="shared" si="18"/>
        <v>0</v>
      </c>
      <c r="AC30" s="829" t="s">
        <v>535</v>
      </c>
      <c r="AD30" s="832" t="s">
        <v>540</v>
      </c>
      <c r="AE30" s="92"/>
      <c r="AF30" s="396"/>
      <c r="AG30" s="396"/>
      <c r="AH30" s="445">
        <f t="shared" si="19"/>
        <v>0</v>
      </c>
      <c r="AI30" s="92"/>
      <c r="AJ30" s="92"/>
      <c r="AK30" s="92"/>
      <c r="AM30" s="829" t="s">
        <v>535</v>
      </c>
      <c r="AN30" s="832" t="s">
        <v>540</v>
      </c>
      <c r="AO30" s="92"/>
      <c r="AP30" s="396"/>
      <c r="AQ30" s="396"/>
      <c r="AR30" s="445">
        <f t="shared" si="9"/>
        <v>0</v>
      </c>
      <c r="AS30" s="92"/>
      <c r="AT30" s="92"/>
      <c r="AU30" s="92"/>
      <c r="AW30" s="829" t="s">
        <v>535</v>
      </c>
      <c r="AX30" s="832" t="s">
        <v>540</v>
      </c>
      <c r="AY30" s="92"/>
      <c r="AZ30" s="396"/>
      <c r="BA30" s="396"/>
      <c r="BB30" s="445">
        <f t="shared" si="10"/>
        <v>0</v>
      </c>
      <c r="BC30" s="92"/>
      <c r="BD30" s="92"/>
      <c r="BE30" s="92"/>
      <c r="BG30" s="829" t="s">
        <v>535</v>
      </c>
      <c r="BH30" s="832" t="s">
        <v>540</v>
      </c>
      <c r="BI30" s="92"/>
      <c r="BJ30" s="396"/>
      <c r="BK30" s="396"/>
      <c r="BL30" s="445">
        <f t="shared" si="11"/>
        <v>0</v>
      </c>
      <c r="BM30" s="92"/>
      <c r="BN30" s="92"/>
      <c r="BO30" s="92"/>
      <c r="BQ30" s="826"/>
    </row>
    <row r="31" spans="1:69" ht="13" outlineLevel="1" x14ac:dyDescent="0.3">
      <c r="A31" s="828" t="s">
        <v>540</v>
      </c>
      <c r="B31" s="325"/>
      <c r="C31" s="452"/>
      <c r="D31" s="452"/>
      <c r="E31" s="396"/>
      <c r="F31" s="396"/>
      <c r="G31" s="442">
        <f t="shared" si="0"/>
        <v>0</v>
      </c>
      <c r="H31" s="396"/>
      <c r="I31" s="396"/>
      <c r="J31" s="445">
        <f t="shared" si="12"/>
        <v>0</v>
      </c>
      <c r="K31" s="396"/>
      <c r="L31" s="396"/>
      <c r="M31" s="445">
        <f t="shared" si="13"/>
        <v>0</v>
      </c>
      <c r="N31" s="396"/>
      <c r="O31" s="396"/>
      <c r="P31" s="445">
        <f t="shared" si="14"/>
        <v>0</v>
      </c>
      <c r="Q31" s="396"/>
      <c r="R31" s="396"/>
      <c r="S31" s="446">
        <f t="shared" si="15"/>
        <v>0</v>
      </c>
      <c r="T31" s="444">
        <f t="shared" si="16"/>
        <v>0</v>
      </c>
      <c r="V31" s="396"/>
      <c r="W31" s="396"/>
      <c r="X31" s="445">
        <f t="shared" si="17"/>
        <v>0</v>
      </c>
      <c r="Y31" s="396"/>
      <c r="Z31" s="396"/>
      <c r="AA31" s="445">
        <f t="shared" si="18"/>
        <v>0</v>
      </c>
      <c r="AC31" s="829" t="s">
        <v>535</v>
      </c>
      <c r="AD31" s="832" t="s">
        <v>540</v>
      </c>
      <c r="AE31" s="92"/>
      <c r="AF31" s="396"/>
      <c r="AG31" s="396"/>
      <c r="AH31" s="445">
        <f t="shared" si="19"/>
        <v>0</v>
      </c>
      <c r="AI31" s="92"/>
      <c r="AJ31" s="92"/>
      <c r="AK31" s="92"/>
      <c r="AM31" s="829" t="s">
        <v>535</v>
      </c>
      <c r="AN31" s="832" t="s">
        <v>540</v>
      </c>
      <c r="AO31" s="92"/>
      <c r="AP31" s="396"/>
      <c r="AQ31" s="396"/>
      <c r="AR31" s="445">
        <f t="shared" si="9"/>
        <v>0</v>
      </c>
      <c r="AS31" s="92"/>
      <c r="AT31" s="92"/>
      <c r="AU31" s="92"/>
      <c r="AW31" s="829" t="s">
        <v>535</v>
      </c>
      <c r="AX31" s="832" t="s">
        <v>540</v>
      </c>
      <c r="AY31" s="92"/>
      <c r="AZ31" s="396"/>
      <c r="BA31" s="396"/>
      <c r="BB31" s="445">
        <f t="shared" si="10"/>
        <v>0</v>
      </c>
      <c r="BC31" s="92"/>
      <c r="BD31" s="92"/>
      <c r="BE31" s="92"/>
      <c r="BG31" s="829" t="s">
        <v>535</v>
      </c>
      <c r="BH31" s="832" t="s">
        <v>540</v>
      </c>
      <c r="BI31" s="92"/>
      <c r="BJ31" s="396"/>
      <c r="BK31" s="396"/>
      <c r="BL31" s="445">
        <f t="shared" si="11"/>
        <v>0</v>
      </c>
      <c r="BM31" s="92"/>
      <c r="BN31" s="92"/>
      <c r="BO31" s="92"/>
      <c r="BQ31" s="826"/>
    </row>
    <row r="32" spans="1:69" ht="13" outlineLevel="1" x14ac:dyDescent="0.3">
      <c r="A32" s="828" t="s">
        <v>540</v>
      </c>
      <c r="B32" s="325"/>
      <c r="C32" s="452"/>
      <c r="D32" s="452"/>
      <c r="E32" s="396"/>
      <c r="F32" s="396"/>
      <c r="G32" s="442">
        <f t="shared" si="0"/>
        <v>0</v>
      </c>
      <c r="H32" s="396"/>
      <c r="I32" s="396"/>
      <c r="J32" s="445">
        <f t="shared" si="12"/>
        <v>0</v>
      </c>
      <c r="K32" s="396"/>
      <c r="L32" s="396"/>
      <c r="M32" s="445">
        <f t="shared" si="13"/>
        <v>0</v>
      </c>
      <c r="N32" s="396"/>
      <c r="O32" s="396"/>
      <c r="P32" s="445">
        <f t="shared" si="14"/>
        <v>0</v>
      </c>
      <c r="Q32" s="396"/>
      <c r="R32" s="396"/>
      <c r="S32" s="446">
        <f t="shared" si="15"/>
        <v>0</v>
      </c>
      <c r="T32" s="444">
        <f t="shared" si="16"/>
        <v>0</v>
      </c>
      <c r="V32" s="396"/>
      <c r="W32" s="396"/>
      <c r="X32" s="445">
        <f t="shared" si="17"/>
        <v>0</v>
      </c>
      <c r="Y32" s="396"/>
      <c r="Z32" s="396"/>
      <c r="AA32" s="445">
        <f t="shared" si="18"/>
        <v>0</v>
      </c>
      <c r="AC32" s="829" t="s">
        <v>535</v>
      </c>
      <c r="AD32" s="832" t="s">
        <v>540</v>
      </c>
      <c r="AE32" s="92"/>
      <c r="AF32" s="396"/>
      <c r="AG32" s="396"/>
      <c r="AH32" s="445">
        <f t="shared" si="19"/>
        <v>0</v>
      </c>
      <c r="AI32" s="92"/>
      <c r="AJ32" s="92"/>
      <c r="AK32" s="92"/>
      <c r="AM32" s="829" t="s">
        <v>535</v>
      </c>
      <c r="AN32" s="832" t="s">
        <v>540</v>
      </c>
      <c r="AO32" s="92"/>
      <c r="AP32" s="396"/>
      <c r="AQ32" s="396"/>
      <c r="AR32" s="445">
        <f t="shared" si="9"/>
        <v>0</v>
      </c>
      <c r="AS32" s="92"/>
      <c r="AT32" s="92"/>
      <c r="AU32" s="92"/>
      <c r="AW32" s="829" t="s">
        <v>535</v>
      </c>
      <c r="AX32" s="832" t="s">
        <v>540</v>
      </c>
      <c r="AY32" s="92"/>
      <c r="AZ32" s="396"/>
      <c r="BA32" s="396"/>
      <c r="BB32" s="445">
        <f t="shared" si="10"/>
        <v>0</v>
      </c>
      <c r="BC32" s="92"/>
      <c r="BD32" s="92"/>
      <c r="BE32" s="92"/>
      <c r="BG32" s="829" t="s">
        <v>535</v>
      </c>
      <c r="BH32" s="832" t="s">
        <v>540</v>
      </c>
      <c r="BI32" s="92"/>
      <c r="BJ32" s="396"/>
      <c r="BK32" s="396"/>
      <c r="BL32" s="445">
        <f t="shared" si="11"/>
        <v>0</v>
      </c>
      <c r="BM32" s="92"/>
      <c r="BN32" s="92"/>
      <c r="BO32" s="92"/>
      <c r="BQ32" s="826"/>
    </row>
    <row r="33" spans="1:69" ht="13" outlineLevel="1" x14ac:dyDescent="0.3">
      <c r="A33" s="828" t="s">
        <v>540</v>
      </c>
      <c r="B33" s="325"/>
      <c r="C33" s="452"/>
      <c r="D33" s="452"/>
      <c r="E33" s="396"/>
      <c r="F33" s="396"/>
      <c r="G33" s="442">
        <f t="shared" si="0"/>
        <v>0</v>
      </c>
      <c r="H33" s="396"/>
      <c r="I33" s="396"/>
      <c r="J33" s="445">
        <f t="shared" si="12"/>
        <v>0</v>
      </c>
      <c r="K33" s="396"/>
      <c r="L33" s="396"/>
      <c r="M33" s="445">
        <f t="shared" si="13"/>
        <v>0</v>
      </c>
      <c r="N33" s="396"/>
      <c r="O33" s="396"/>
      <c r="P33" s="445">
        <f t="shared" si="14"/>
        <v>0</v>
      </c>
      <c r="Q33" s="396"/>
      <c r="R33" s="396"/>
      <c r="S33" s="446">
        <f t="shared" si="15"/>
        <v>0</v>
      </c>
      <c r="T33" s="444">
        <f t="shared" si="16"/>
        <v>0</v>
      </c>
      <c r="V33" s="396"/>
      <c r="W33" s="396"/>
      <c r="X33" s="445">
        <f t="shared" si="17"/>
        <v>0</v>
      </c>
      <c r="Y33" s="396"/>
      <c r="Z33" s="396"/>
      <c r="AA33" s="445">
        <f t="shared" si="18"/>
        <v>0</v>
      </c>
      <c r="AC33" s="829" t="s">
        <v>535</v>
      </c>
      <c r="AD33" s="832" t="s">
        <v>540</v>
      </c>
      <c r="AE33" s="92"/>
      <c r="AF33" s="396"/>
      <c r="AG33" s="396"/>
      <c r="AH33" s="445">
        <f t="shared" si="19"/>
        <v>0</v>
      </c>
      <c r="AI33" s="92"/>
      <c r="AJ33" s="92"/>
      <c r="AK33" s="92"/>
      <c r="AM33" s="829" t="s">
        <v>535</v>
      </c>
      <c r="AN33" s="832" t="s">
        <v>540</v>
      </c>
      <c r="AO33" s="92"/>
      <c r="AP33" s="396"/>
      <c r="AQ33" s="396"/>
      <c r="AR33" s="445">
        <f t="shared" si="9"/>
        <v>0</v>
      </c>
      <c r="AS33" s="92"/>
      <c r="AT33" s="92"/>
      <c r="AU33" s="92"/>
      <c r="AW33" s="829" t="s">
        <v>535</v>
      </c>
      <c r="AX33" s="832" t="s">
        <v>540</v>
      </c>
      <c r="AY33" s="92"/>
      <c r="AZ33" s="396"/>
      <c r="BA33" s="396"/>
      <c r="BB33" s="445">
        <f t="shared" si="10"/>
        <v>0</v>
      </c>
      <c r="BC33" s="92"/>
      <c r="BD33" s="92"/>
      <c r="BE33" s="92"/>
      <c r="BG33" s="829" t="s">
        <v>535</v>
      </c>
      <c r="BH33" s="832" t="s">
        <v>540</v>
      </c>
      <c r="BI33" s="92"/>
      <c r="BJ33" s="396"/>
      <c r="BK33" s="396"/>
      <c r="BL33" s="445">
        <f t="shared" si="11"/>
        <v>0</v>
      </c>
      <c r="BM33" s="92"/>
      <c r="BN33" s="92"/>
      <c r="BO33" s="92"/>
      <c r="BQ33" s="826"/>
    </row>
    <row r="34" spans="1:69" ht="13" outlineLevel="1" x14ac:dyDescent="0.3">
      <c r="A34" s="828" t="s">
        <v>540</v>
      </c>
      <c r="B34" s="325"/>
      <c r="C34" s="452"/>
      <c r="D34" s="452"/>
      <c r="E34" s="396"/>
      <c r="F34" s="396"/>
      <c r="G34" s="442">
        <f t="shared" si="0"/>
        <v>0</v>
      </c>
      <c r="H34" s="396"/>
      <c r="I34" s="396"/>
      <c r="J34" s="445">
        <f t="shared" si="12"/>
        <v>0</v>
      </c>
      <c r="K34" s="396"/>
      <c r="L34" s="396"/>
      <c r="M34" s="445">
        <f t="shared" si="13"/>
        <v>0</v>
      </c>
      <c r="N34" s="396"/>
      <c r="O34" s="396"/>
      <c r="P34" s="445">
        <f t="shared" si="14"/>
        <v>0</v>
      </c>
      <c r="Q34" s="396"/>
      <c r="R34" s="396"/>
      <c r="S34" s="446">
        <f t="shared" si="15"/>
        <v>0</v>
      </c>
      <c r="T34" s="444">
        <f t="shared" si="16"/>
        <v>0</v>
      </c>
      <c r="V34" s="396"/>
      <c r="W34" s="396"/>
      <c r="X34" s="445">
        <f t="shared" si="17"/>
        <v>0</v>
      </c>
      <c r="Y34" s="396"/>
      <c r="Z34" s="396"/>
      <c r="AA34" s="445">
        <f t="shared" si="18"/>
        <v>0</v>
      </c>
      <c r="AC34" s="829" t="s">
        <v>535</v>
      </c>
      <c r="AD34" s="832" t="s">
        <v>540</v>
      </c>
      <c r="AE34" s="92"/>
      <c r="AF34" s="396"/>
      <c r="AG34" s="396"/>
      <c r="AH34" s="445">
        <f t="shared" si="19"/>
        <v>0</v>
      </c>
      <c r="AI34" s="92"/>
      <c r="AJ34" s="92"/>
      <c r="AK34" s="92"/>
      <c r="AM34" s="829" t="s">
        <v>535</v>
      </c>
      <c r="AN34" s="832" t="s">
        <v>540</v>
      </c>
      <c r="AO34" s="92"/>
      <c r="AP34" s="396"/>
      <c r="AQ34" s="396"/>
      <c r="AR34" s="445">
        <f t="shared" si="9"/>
        <v>0</v>
      </c>
      <c r="AS34" s="92"/>
      <c r="AT34" s="92"/>
      <c r="AU34" s="92"/>
      <c r="AW34" s="829" t="s">
        <v>535</v>
      </c>
      <c r="AX34" s="832" t="s">
        <v>540</v>
      </c>
      <c r="AY34" s="92"/>
      <c r="AZ34" s="396"/>
      <c r="BA34" s="396"/>
      <c r="BB34" s="445">
        <f t="shared" si="10"/>
        <v>0</v>
      </c>
      <c r="BC34" s="92"/>
      <c r="BD34" s="92"/>
      <c r="BE34" s="92"/>
      <c r="BG34" s="829" t="s">
        <v>535</v>
      </c>
      <c r="BH34" s="832" t="s">
        <v>540</v>
      </c>
      <c r="BI34" s="92"/>
      <c r="BJ34" s="396"/>
      <c r="BK34" s="396"/>
      <c r="BL34" s="445">
        <f t="shared" si="11"/>
        <v>0</v>
      </c>
      <c r="BM34" s="92"/>
      <c r="BN34" s="92"/>
      <c r="BO34" s="92"/>
      <c r="BQ34" s="826"/>
    </row>
    <row r="35" spans="1:69" ht="13" outlineLevel="1" x14ac:dyDescent="0.3">
      <c r="A35" s="828" t="s">
        <v>540</v>
      </c>
      <c r="B35" s="325"/>
      <c r="C35" s="452"/>
      <c r="D35" s="452"/>
      <c r="E35" s="396"/>
      <c r="F35" s="396"/>
      <c r="G35" s="442">
        <f t="shared" si="0"/>
        <v>0</v>
      </c>
      <c r="H35" s="396"/>
      <c r="I35" s="396"/>
      <c r="J35" s="445">
        <f t="shared" si="12"/>
        <v>0</v>
      </c>
      <c r="K35" s="396"/>
      <c r="L35" s="396"/>
      <c r="M35" s="445">
        <f t="shared" si="13"/>
        <v>0</v>
      </c>
      <c r="N35" s="396"/>
      <c r="O35" s="396"/>
      <c r="P35" s="445">
        <f t="shared" si="14"/>
        <v>0</v>
      </c>
      <c r="Q35" s="396"/>
      <c r="R35" s="396"/>
      <c r="S35" s="446">
        <f t="shared" si="15"/>
        <v>0</v>
      </c>
      <c r="T35" s="444">
        <f t="shared" si="16"/>
        <v>0</v>
      </c>
      <c r="V35" s="396"/>
      <c r="W35" s="396"/>
      <c r="X35" s="445">
        <f t="shared" si="17"/>
        <v>0</v>
      </c>
      <c r="Y35" s="396"/>
      <c r="Z35" s="396"/>
      <c r="AA35" s="445">
        <f t="shared" si="18"/>
        <v>0</v>
      </c>
      <c r="AC35" s="829" t="s">
        <v>535</v>
      </c>
      <c r="AD35" s="832" t="s">
        <v>540</v>
      </c>
      <c r="AE35" s="92"/>
      <c r="AF35" s="396"/>
      <c r="AG35" s="396"/>
      <c r="AH35" s="445">
        <f t="shared" si="19"/>
        <v>0</v>
      </c>
      <c r="AI35" s="92"/>
      <c r="AJ35" s="92"/>
      <c r="AK35" s="92"/>
      <c r="AM35" s="829" t="s">
        <v>535</v>
      </c>
      <c r="AN35" s="832" t="s">
        <v>540</v>
      </c>
      <c r="AO35" s="92"/>
      <c r="AP35" s="396"/>
      <c r="AQ35" s="396"/>
      <c r="AR35" s="445">
        <f t="shared" si="9"/>
        <v>0</v>
      </c>
      <c r="AS35" s="92"/>
      <c r="AT35" s="92"/>
      <c r="AU35" s="92"/>
      <c r="AW35" s="829" t="s">
        <v>535</v>
      </c>
      <c r="AX35" s="832" t="s">
        <v>540</v>
      </c>
      <c r="AY35" s="92"/>
      <c r="AZ35" s="396"/>
      <c r="BA35" s="396"/>
      <c r="BB35" s="445">
        <f t="shared" si="10"/>
        <v>0</v>
      </c>
      <c r="BC35" s="92"/>
      <c r="BD35" s="92"/>
      <c r="BE35" s="92"/>
      <c r="BG35" s="829" t="s">
        <v>535</v>
      </c>
      <c r="BH35" s="832" t="s">
        <v>540</v>
      </c>
      <c r="BI35" s="92"/>
      <c r="BJ35" s="396"/>
      <c r="BK35" s="396"/>
      <c r="BL35" s="445">
        <f t="shared" si="11"/>
        <v>0</v>
      </c>
      <c r="BM35" s="92"/>
      <c r="BN35" s="92"/>
      <c r="BO35" s="92"/>
      <c r="BQ35" s="826"/>
    </row>
    <row r="36" spans="1:69" ht="13" outlineLevel="1" x14ac:dyDescent="0.3">
      <c r="A36" s="828" t="s">
        <v>540</v>
      </c>
      <c r="B36" s="325"/>
      <c r="C36" s="452"/>
      <c r="D36" s="452"/>
      <c r="E36" s="396"/>
      <c r="F36" s="396"/>
      <c r="G36" s="442">
        <f t="shared" si="0"/>
        <v>0</v>
      </c>
      <c r="H36" s="396"/>
      <c r="I36" s="396"/>
      <c r="J36" s="445">
        <f t="shared" si="12"/>
        <v>0</v>
      </c>
      <c r="K36" s="396"/>
      <c r="L36" s="396"/>
      <c r="M36" s="445">
        <f t="shared" si="13"/>
        <v>0</v>
      </c>
      <c r="N36" s="396"/>
      <c r="O36" s="396"/>
      <c r="P36" s="445">
        <f t="shared" si="14"/>
        <v>0</v>
      </c>
      <c r="Q36" s="396"/>
      <c r="R36" s="396"/>
      <c r="S36" s="446">
        <f t="shared" si="15"/>
        <v>0</v>
      </c>
      <c r="T36" s="444">
        <f t="shared" si="16"/>
        <v>0</v>
      </c>
      <c r="V36" s="396"/>
      <c r="W36" s="396"/>
      <c r="X36" s="445">
        <f t="shared" si="17"/>
        <v>0</v>
      </c>
      <c r="Y36" s="396"/>
      <c r="Z36" s="396"/>
      <c r="AA36" s="445">
        <f t="shared" si="18"/>
        <v>0</v>
      </c>
      <c r="AC36" s="829" t="s">
        <v>535</v>
      </c>
      <c r="AD36" s="832" t="s">
        <v>540</v>
      </c>
      <c r="AE36" s="92"/>
      <c r="AF36" s="396"/>
      <c r="AG36" s="396"/>
      <c r="AH36" s="445">
        <f t="shared" si="19"/>
        <v>0</v>
      </c>
      <c r="AI36" s="92"/>
      <c r="AJ36" s="92"/>
      <c r="AK36" s="92"/>
      <c r="AM36" s="829" t="s">
        <v>535</v>
      </c>
      <c r="AN36" s="832" t="s">
        <v>540</v>
      </c>
      <c r="AO36" s="92"/>
      <c r="AP36" s="396"/>
      <c r="AQ36" s="396"/>
      <c r="AR36" s="445">
        <f t="shared" si="9"/>
        <v>0</v>
      </c>
      <c r="AS36" s="92"/>
      <c r="AT36" s="92"/>
      <c r="AU36" s="92"/>
      <c r="AW36" s="829" t="s">
        <v>535</v>
      </c>
      <c r="AX36" s="832" t="s">
        <v>540</v>
      </c>
      <c r="AY36" s="92"/>
      <c r="AZ36" s="396"/>
      <c r="BA36" s="396"/>
      <c r="BB36" s="445">
        <f t="shared" si="10"/>
        <v>0</v>
      </c>
      <c r="BC36" s="92"/>
      <c r="BD36" s="92"/>
      <c r="BE36" s="92"/>
      <c r="BG36" s="829" t="s">
        <v>535</v>
      </c>
      <c r="BH36" s="832" t="s">
        <v>540</v>
      </c>
      <c r="BI36" s="92"/>
      <c r="BJ36" s="396"/>
      <c r="BK36" s="396"/>
      <c r="BL36" s="445">
        <f t="shared" si="11"/>
        <v>0</v>
      </c>
      <c r="BM36" s="92"/>
      <c r="BN36" s="92"/>
      <c r="BO36" s="92"/>
      <c r="BQ36" s="826"/>
    </row>
    <row r="37" spans="1:69" s="23" customFormat="1" ht="14" x14ac:dyDescent="0.3">
      <c r="A37" s="447" t="s">
        <v>541</v>
      </c>
      <c r="B37" s="447"/>
      <c r="C37" s="453"/>
      <c r="D37" s="453"/>
      <c r="E37" s="447"/>
      <c r="F37" s="447"/>
      <c r="G37" s="448">
        <f>SUM(G12:G36)</f>
        <v>0</v>
      </c>
      <c r="H37" s="448"/>
      <c r="I37" s="448"/>
      <c r="J37" s="448">
        <f>SUM(J12:J36)</f>
        <v>0</v>
      </c>
      <c r="K37" s="448"/>
      <c r="L37" s="448"/>
      <c r="M37" s="448">
        <f>SUM(M12:M36)</f>
        <v>0</v>
      </c>
      <c r="N37" s="448"/>
      <c r="O37" s="448"/>
      <c r="P37" s="448">
        <f>SUM(P12:P36)</f>
        <v>0</v>
      </c>
      <c r="Q37" s="448"/>
      <c r="R37" s="448"/>
      <c r="S37" s="448">
        <f>SUM(S12:S36)</f>
        <v>0</v>
      </c>
      <c r="T37" s="448">
        <f>SUM(T12:T36)</f>
        <v>0</v>
      </c>
      <c r="V37" s="447"/>
      <c r="W37" s="447"/>
      <c r="X37" s="448">
        <f>SUM(X12:X36)</f>
        <v>0</v>
      </c>
      <c r="Y37" s="447"/>
      <c r="Z37" s="447"/>
      <c r="AA37" s="448">
        <f>SUM(AA12:AA36)</f>
        <v>0</v>
      </c>
      <c r="AC37" s="447" t="s">
        <v>541</v>
      </c>
      <c r="AD37" s="447" t="s">
        <v>541</v>
      </c>
      <c r="AE37" s="447"/>
      <c r="AF37" s="447"/>
      <c r="AG37" s="447"/>
      <c r="AH37" s="448">
        <f>SUM(AH12:AH36)</f>
        <v>0</v>
      </c>
      <c r="AI37" s="448">
        <f>SUM(AI12:AI27)</f>
        <v>0</v>
      </c>
      <c r="AJ37" s="448"/>
      <c r="AK37" s="448"/>
      <c r="AM37" s="447" t="s">
        <v>541</v>
      </c>
      <c r="AN37" s="447" t="s">
        <v>541</v>
      </c>
      <c r="AO37" s="447"/>
      <c r="AP37" s="447"/>
      <c r="AQ37" s="447"/>
      <c r="AR37" s="448">
        <f>SUM(AR12:AR36)</f>
        <v>0</v>
      </c>
      <c r="AS37" s="448">
        <f>SUM(AS12:AS27)</f>
        <v>0</v>
      </c>
      <c r="AT37" s="448"/>
      <c r="AU37" s="448"/>
      <c r="AW37" s="447" t="s">
        <v>541</v>
      </c>
      <c r="AX37" s="447" t="s">
        <v>541</v>
      </c>
      <c r="AY37" s="447"/>
      <c r="AZ37" s="447"/>
      <c r="BA37" s="447"/>
      <c r="BB37" s="448">
        <f>SUM(BB12:BB36)</f>
        <v>0</v>
      </c>
      <c r="BC37" s="448">
        <f>SUM(BC12:BC27)</f>
        <v>0</v>
      </c>
      <c r="BD37" s="448"/>
      <c r="BE37" s="448"/>
      <c r="BG37" s="447" t="s">
        <v>541</v>
      </c>
      <c r="BH37" s="447" t="s">
        <v>541</v>
      </c>
      <c r="BI37" s="447"/>
      <c r="BJ37" s="447"/>
      <c r="BK37" s="447"/>
      <c r="BL37" s="448">
        <f>SUM(BL12:BL36)</f>
        <v>0</v>
      </c>
      <c r="BM37" s="448">
        <f>SUM(BM12:BM27)</f>
        <v>0</v>
      </c>
      <c r="BN37" s="448"/>
      <c r="BO37" s="448"/>
      <c r="BQ37" s="448">
        <f>SUM(BQ12:BQ36)</f>
        <v>0</v>
      </c>
    </row>
    <row r="39" spans="1:69" ht="15.5" x14ac:dyDescent="0.35">
      <c r="F39" s="149" t="s">
        <v>389</v>
      </c>
      <c r="G39" s="449">
        <f>'Digni LTB 2022- 2026'!C40</f>
        <v>0</v>
      </c>
      <c r="H39" s="449"/>
      <c r="I39" s="449"/>
      <c r="J39" s="449">
        <f>'Digni LTB 2022- 2026'!D40</f>
        <v>0</v>
      </c>
      <c r="K39" s="449"/>
      <c r="L39" s="449"/>
      <c r="M39" s="449">
        <f>'Digni LTB 2022- 2026'!E40</f>
        <v>0</v>
      </c>
      <c r="N39" s="449"/>
      <c r="O39" s="449"/>
      <c r="P39" s="449">
        <f>'Digni LTB 2022- 2026'!F40</f>
        <v>0</v>
      </c>
      <c r="Q39" s="449"/>
      <c r="R39" s="449"/>
      <c r="S39" s="449">
        <f>'Digni LTB 2022- 2026'!G40</f>
        <v>0</v>
      </c>
      <c r="T39" s="449">
        <f>'Digni LTB 2022- 2026'!H40</f>
        <v>0</v>
      </c>
      <c r="W39" s="149" t="s">
        <v>542</v>
      </c>
      <c r="X39" s="449">
        <f>'Digni budget &amp; accounts 2022'!F41</f>
        <v>0</v>
      </c>
      <c r="Z39" s="149" t="s">
        <v>543</v>
      </c>
      <c r="AA39" s="449">
        <f>'Digni budget &amp; accounts 2022'!M41</f>
        <v>0</v>
      </c>
      <c r="AF39" s="450"/>
      <c r="AG39" s="149" t="s">
        <v>544</v>
      </c>
      <c r="AH39" s="449">
        <f>'Digni budget &amp; accounts 2022'!I41</f>
        <v>0</v>
      </c>
      <c r="AP39" s="450"/>
      <c r="AQ39" s="149" t="s">
        <v>544</v>
      </c>
      <c r="AR39" s="449">
        <f>'Digni budget &amp; accounts 2022'!Q41</f>
        <v>0</v>
      </c>
      <c r="AZ39" s="450"/>
      <c r="BA39" s="149" t="s">
        <v>544</v>
      </c>
      <c r="BB39" s="449">
        <f>'Digni budget &amp; accounts 2022'!T41</f>
        <v>0</v>
      </c>
      <c r="BK39" s="149" t="s">
        <v>544</v>
      </c>
      <c r="BL39" s="449">
        <f>'Digni budget &amp; accounts 2022'!T41</f>
        <v>0</v>
      </c>
      <c r="BQ39" s="449">
        <f>'Digni budget &amp; accounts 2022'!X41</f>
        <v>0</v>
      </c>
    </row>
    <row r="40" spans="1:69" ht="15.5" x14ac:dyDescent="0.35">
      <c r="F40" s="149" t="s">
        <v>391</v>
      </c>
      <c r="G40" s="391">
        <f t="shared" ref="G40:T40" si="20">G37-G39</f>
        <v>0</v>
      </c>
      <c r="H40" s="391"/>
      <c r="I40" s="391"/>
      <c r="J40" s="391">
        <f t="shared" si="20"/>
        <v>0</v>
      </c>
      <c r="K40" s="391"/>
      <c r="L40" s="391"/>
      <c r="M40" s="391">
        <f t="shared" si="20"/>
        <v>0</v>
      </c>
      <c r="N40" s="391"/>
      <c r="O40" s="391"/>
      <c r="P40" s="391">
        <f t="shared" si="20"/>
        <v>0</v>
      </c>
      <c r="Q40" s="391"/>
      <c r="R40" s="391"/>
      <c r="S40" s="391">
        <f t="shared" si="20"/>
        <v>0</v>
      </c>
      <c r="T40" s="391">
        <f t="shared" si="20"/>
        <v>0</v>
      </c>
      <c r="W40" s="149" t="s">
        <v>391</v>
      </c>
      <c r="X40" s="391">
        <f t="shared" ref="X40" si="21">X37-X39</f>
        <v>0</v>
      </c>
      <c r="Z40" s="149" t="s">
        <v>391</v>
      </c>
      <c r="AA40" s="391">
        <f t="shared" ref="AA40" si="22">AA37-AA39</f>
        <v>0</v>
      </c>
      <c r="AF40" s="450"/>
      <c r="AG40" s="391"/>
      <c r="AH40" s="391">
        <f t="shared" ref="AH40" si="23">AH37-AH39</f>
        <v>0</v>
      </c>
      <c r="AP40" s="450"/>
      <c r="AQ40" s="391"/>
      <c r="AR40" s="391">
        <f t="shared" ref="AR40" si="24">AR37-AR39</f>
        <v>0</v>
      </c>
      <c r="AZ40" s="450"/>
      <c r="BA40" s="391"/>
      <c r="BB40" s="391">
        <f t="shared" ref="BB40" si="25">BB37-BB39</f>
        <v>0</v>
      </c>
      <c r="BK40" s="391"/>
      <c r="BL40" s="391">
        <f t="shared" ref="BL40" si="26">BL37-BL39</f>
        <v>0</v>
      </c>
      <c r="BQ40" s="391">
        <f t="shared" ref="BQ40" si="27">BQ37-BQ39</f>
        <v>0</v>
      </c>
    </row>
    <row r="41" spans="1:69" ht="15.5" x14ac:dyDescent="0.35">
      <c r="F41" s="23"/>
      <c r="W41" s="23"/>
      <c r="Z41" s="23"/>
      <c r="AZ41" s="450"/>
    </row>
    <row r="42" spans="1:69" ht="14" x14ac:dyDescent="0.3">
      <c r="F42" s="149" t="s">
        <v>545</v>
      </c>
      <c r="G42">
        <f ca="1">'Activity budget'!L709</f>
        <v>0</v>
      </c>
      <c r="J42">
        <f ca="1">'Activity budget'!O709</f>
        <v>0</v>
      </c>
      <c r="M42">
        <f>'Activity budget'!R697</f>
        <v>0</v>
      </c>
      <c r="P42">
        <f>'Activity budget'!U697</f>
        <v>0</v>
      </c>
      <c r="S42">
        <f>'Activity budget'!X697</f>
        <v>0</v>
      </c>
      <c r="T42">
        <f>'Activity budget'!Y697</f>
        <v>0</v>
      </c>
      <c r="W42" s="149" t="s">
        <v>545</v>
      </c>
      <c r="X42">
        <f>'Activity budget'!AC699</f>
        <v>0</v>
      </c>
      <c r="Z42" s="149"/>
      <c r="AA42">
        <f>'Activity budget'!AK699</f>
        <v>0</v>
      </c>
      <c r="AG42" s="149" t="s">
        <v>545</v>
      </c>
      <c r="AH42">
        <f>'Activity budget'!AQ699</f>
        <v>0</v>
      </c>
      <c r="AQ42" s="149" t="s">
        <v>545</v>
      </c>
      <c r="AR42" t="e">
        <f>'Activity budget'!BA698</f>
        <v>#DIV/0!</v>
      </c>
      <c r="BA42" s="149" t="s">
        <v>545</v>
      </c>
      <c r="BB42">
        <f>'Activity budget'!BK698</f>
        <v>0</v>
      </c>
      <c r="BK42" s="149" t="s">
        <v>545</v>
      </c>
      <c r="BL42">
        <f>'Activity budget'!BS698</f>
        <v>0</v>
      </c>
      <c r="BQ42">
        <f>'Activity budget'!BX698</f>
        <v>0</v>
      </c>
    </row>
    <row r="43" spans="1:69" ht="14" x14ac:dyDescent="0.3">
      <c r="F43" s="149" t="s">
        <v>546</v>
      </c>
      <c r="G43" s="391">
        <f ca="1">G40+G42</f>
        <v>0</v>
      </c>
      <c r="H43" s="391"/>
      <c r="I43" s="391"/>
      <c r="J43" s="391">
        <f t="shared" ref="J43:T43" ca="1" si="28">J40+J42</f>
        <v>0</v>
      </c>
      <c r="K43" s="391"/>
      <c r="L43" s="391"/>
      <c r="M43" s="391">
        <f t="shared" si="28"/>
        <v>0</v>
      </c>
      <c r="N43" s="391"/>
      <c r="O43" s="391"/>
      <c r="P43" s="391">
        <f t="shared" si="28"/>
        <v>0</v>
      </c>
      <c r="Q43" s="391"/>
      <c r="R43" s="391"/>
      <c r="S43" s="391">
        <f t="shared" si="28"/>
        <v>0</v>
      </c>
      <c r="T43" s="391">
        <f t="shared" si="28"/>
        <v>0</v>
      </c>
      <c r="W43" s="149" t="s">
        <v>546</v>
      </c>
      <c r="X43" s="391">
        <f>X40+X42</f>
        <v>0</v>
      </c>
      <c r="Z43" s="149"/>
      <c r="AA43" s="391">
        <f>AA40+AA42</f>
        <v>0</v>
      </c>
      <c r="AG43" s="149" t="s">
        <v>546</v>
      </c>
      <c r="AH43" s="391">
        <f>AH40+AH42</f>
        <v>0</v>
      </c>
      <c r="AQ43" s="149" t="s">
        <v>546</v>
      </c>
      <c r="AR43" s="391" t="e">
        <f>AR40+AR42</f>
        <v>#DIV/0!</v>
      </c>
      <c r="BA43" s="149" t="s">
        <v>546</v>
      </c>
      <c r="BB43" s="391">
        <f>BB40+BB42</f>
        <v>0</v>
      </c>
      <c r="BK43" s="149" t="s">
        <v>546</v>
      </c>
      <c r="BL43" s="391">
        <f>BL40+BL42</f>
        <v>0</v>
      </c>
      <c r="BQ43" s="391">
        <f>BQ40+BQ42</f>
        <v>0</v>
      </c>
    </row>
  </sheetData>
  <sheetProtection formatColumns="0" formatRows="0" insertColumns="0" insertRows="0"/>
  <mergeCells count="15">
    <mergeCell ref="A1:B1"/>
    <mergeCell ref="C8:E8"/>
    <mergeCell ref="C9:E9"/>
    <mergeCell ref="V10:X10"/>
    <mergeCell ref="Y10:AA10"/>
    <mergeCell ref="C3:E3"/>
    <mergeCell ref="C4:E4"/>
    <mergeCell ref="C5:E5"/>
    <mergeCell ref="C6:E6"/>
    <mergeCell ref="C7:E7"/>
    <mergeCell ref="E10:G10"/>
    <mergeCell ref="H10:J10"/>
    <mergeCell ref="K10:M10"/>
    <mergeCell ref="N10:P10"/>
    <mergeCell ref="Q10:S10"/>
  </mergeCells>
  <conditionalFormatting sqref="G43:T43">
    <cfRule type="cellIs" dxfId="31" priority="25" operator="lessThan">
      <formula>-0.1</formula>
    </cfRule>
    <cfRule type="cellIs" dxfId="30" priority="26" operator="greaterThan">
      <formula>0.1</formula>
    </cfRule>
  </conditionalFormatting>
  <conditionalFormatting sqref="X43">
    <cfRule type="cellIs" dxfId="29" priority="35" operator="lessThan">
      <formula>-0.1</formula>
    </cfRule>
    <cfRule type="cellIs" dxfId="28" priority="36" operator="greaterThan">
      <formula>0.1</formula>
    </cfRule>
  </conditionalFormatting>
  <conditionalFormatting sqref="AA43">
    <cfRule type="cellIs" dxfId="27" priority="33" operator="lessThan">
      <formula>-0.1</formula>
    </cfRule>
    <cfRule type="cellIs" dxfId="26" priority="34" operator="greaterThan">
      <formula>0.1</formula>
    </cfRule>
  </conditionalFormatting>
  <conditionalFormatting sqref="AH43">
    <cfRule type="cellIs" dxfId="25" priority="17" operator="lessThan">
      <formula>-0.1</formula>
    </cfRule>
    <cfRule type="cellIs" dxfId="24" priority="18" operator="greaterThan">
      <formula>0.1</formula>
    </cfRule>
  </conditionalFormatting>
  <conditionalFormatting sqref="AR43">
    <cfRule type="cellIs" dxfId="23" priority="9" operator="lessThan">
      <formula>-0.1</formula>
    </cfRule>
    <cfRule type="cellIs" dxfId="22" priority="10" operator="greaterThan">
      <formula>0.1</formula>
    </cfRule>
  </conditionalFormatting>
  <conditionalFormatting sqref="BB43">
    <cfRule type="cellIs" dxfId="21" priority="7" operator="lessThan">
      <formula>-0.1</formula>
    </cfRule>
    <cfRule type="cellIs" dxfId="20" priority="8" operator="greaterThan">
      <formula>0.1</formula>
    </cfRule>
  </conditionalFormatting>
  <conditionalFormatting sqref="BL43">
    <cfRule type="cellIs" dxfId="19" priority="3" operator="lessThan">
      <formula>-0.1</formula>
    </cfRule>
    <cfRule type="cellIs" dxfId="18" priority="4" operator="greaterThan">
      <formula>0.1</formula>
    </cfRule>
  </conditionalFormatting>
  <conditionalFormatting sqref="BQ43">
    <cfRule type="cellIs" dxfId="17" priority="1" operator="lessThan">
      <formula>-0.1</formula>
    </cfRule>
    <cfRule type="cellIs" dxfId="16" priority="2" operator="greaterThan">
      <formula>0.1</formula>
    </cfRule>
  </conditionalFormatting>
  <pageMargins left="0.7" right="0.7" top="0.75" bottom="0.75" header="0.3" footer="0.3"/>
  <pageSetup paperSize="9" orientation="portrait" verticalDpi="0"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FFCC"/>
  </sheetPr>
  <dimension ref="A1:AR594"/>
  <sheetViews>
    <sheetView zoomScale="70" zoomScaleNormal="70" workbookViewId="0">
      <selection activeCell="V20" sqref="V20"/>
    </sheetView>
  </sheetViews>
  <sheetFormatPr defaultColWidth="9.1796875" defaultRowHeight="13" outlineLevelRow="2" outlineLevelCol="1" x14ac:dyDescent="0.3"/>
  <cols>
    <col min="1" max="1" width="20" style="94" customWidth="1"/>
    <col min="2" max="2" width="40.54296875" style="96" customWidth="1"/>
    <col min="3" max="3" width="31.54296875" style="96" customWidth="1" outlineLevel="1"/>
    <col min="4" max="4" width="15.81640625" style="94" customWidth="1"/>
    <col min="5" max="5" width="12.453125" style="124" customWidth="1"/>
    <col min="6" max="6" width="13.81640625" style="124" customWidth="1"/>
    <col min="7" max="7" width="10.1796875" style="124" customWidth="1"/>
    <col min="8" max="8" width="12.26953125" style="125" customWidth="1" outlineLevel="1"/>
    <col min="9" max="9" width="14.81640625" style="94" customWidth="1" outlineLevel="1"/>
    <col min="10" max="10" width="10.1796875" style="94" customWidth="1" outlineLevel="1"/>
    <col min="11" max="11" width="10.453125" style="94" customWidth="1" outlineLevel="1"/>
    <col min="12" max="12" width="13.26953125" style="94" customWidth="1" outlineLevel="1"/>
    <col min="13" max="13" width="11.26953125" style="94" customWidth="1" outlineLevel="1"/>
    <col min="14" max="14" width="12.1796875" style="94" customWidth="1" outlineLevel="1"/>
    <col min="15" max="15" width="14.54296875" style="94" customWidth="1" outlineLevel="1"/>
    <col min="16" max="16" width="14.1796875" style="94" customWidth="1"/>
    <col min="17" max="17" width="10.1796875" style="94" customWidth="1"/>
    <col min="18" max="18" width="12" style="94" customWidth="1"/>
    <col min="19" max="19" width="9.26953125" style="94" customWidth="1"/>
    <col min="20" max="20" width="12.7265625" style="94" customWidth="1"/>
    <col min="21" max="21" width="18" style="94" customWidth="1" outlineLevel="1"/>
    <col min="22" max="22" width="16.26953125" style="94" customWidth="1" outlineLevel="1"/>
    <col min="23" max="23" width="16" style="94" customWidth="1" outlineLevel="1"/>
    <col min="24" max="24" width="16.7265625" style="94" customWidth="1" outlineLevel="1"/>
    <col min="25" max="25" width="16.7265625" style="94" customWidth="1"/>
    <col min="26" max="26" width="12.1796875" style="94" customWidth="1"/>
    <col min="27" max="27" width="10.1796875" style="512" customWidth="1"/>
    <col min="28" max="28" width="19.81640625" style="94" customWidth="1" outlineLevel="1"/>
    <col min="29" max="32" width="13.7265625" style="94" customWidth="1" outlineLevel="1"/>
    <col min="33" max="33" width="11.453125" style="94" customWidth="1" outlineLevel="1"/>
    <col min="34" max="34" width="10.7265625" style="94" customWidth="1" outlineLevel="1"/>
    <col min="35" max="16384" width="9.1796875" style="94"/>
  </cols>
  <sheetData>
    <row r="1" spans="1:36" ht="15.5" x14ac:dyDescent="0.35">
      <c r="A1" s="5" t="s">
        <v>547</v>
      </c>
      <c r="B1" s="379"/>
      <c r="C1" s="379"/>
      <c r="D1" s="124"/>
      <c r="I1" s="125"/>
    </row>
    <row r="2" spans="1:36" s="317" customFormat="1" ht="21" customHeight="1" x14ac:dyDescent="0.25">
      <c r="A2" s="315" t="s">
        <v>548</v>
      </c>
      <c r="B2" s="380"/>
      <c r="C2" s="380"/>
      <c r="D2" s="316"/>
      <c r="E2" s="316"/>
      <c r="AA2" s="513"/>
    </row>
    <row r="3" spans="1:36" outlineLevel="1" x14ac:dyDescent="0.3">
      <c r="A3" s="13" t="str">
        <f>'Input + read me'!B3</f>
        <v>Name of partner organisation:</v>
      </c>
      <c r="B3" s="95">
        <f>'Input + read me'!D3</f>
        <v>0</v>
      </c>
      <c r="C3" s="381"/>
      <c r="F3" s="94"/>
      <c r="G3" s="94"/>
      <c r="H3" s="94"/>
    </row>
    <row r="4" spans="1:36" outlineLevel="1" x14ac:dyDescent="0.3">
      <c r="A4" s="13" t="str">
        <f>'Input + read me'!B4</f>
        <v>Project name:</v>
      </c>
      <c r="B4" s="95">
        <f>'Input + read me'!D4</f>
        <v>0</v>
      </c>
      <c r="C4" s="3"/>
      <c r="F4" s="94"/>
      <c r="G4" s="94"/>
      <c r="H4" s="94"/>
    </row>
    <row r="5" spans="1:36" outlineLevel="1" x14ac:dyDescent="0.3">
      <c r="A5" s="13" t="str">
        <f>'Input + read me'!B5</f>
        <v>Fiscal year:</v>
      </c>
      <c r="B5" s="95">
        <f>'Input + read me'!D5</f>
        <v>0</v>
      </c>
      <c r="C5" s="381"/>
      <c r="F5" s="94"/>
      <c r="G5" s="94"/>
      <c r="H5" s="94"/>
    </row>
    <row r="6" spans="1:36" outlineLevel="1" x14ac:dyDescent="0.3">
      <c r="A6" s="13" t="str">
        <f>'Input + read me'!B6</f>
        <v>Digni project number:</v>
      </c>
      <c r="B6" s="95">
        <f>'Input + read me'!D6</f>
        <v>0</v>
      </c>
      <c r="C6" s="3"/>
      <c r="F6" s="94"/>
      <c r="G6" s="94"/>
      <c r="H6" s="94"/>
    </row>
    <row r="7" spans="1:36" outlineLevel="1" x14ac:dyDescent="0.3">
      <c r="A7" s="13" t="str">
        <f>'Input + read me'!B7</f>
        <v>QZA-number:</v>
      </c>
      <c r="B7" s="95">
        <f>'Input + read me'!D7</f>
        <v>0</v>
      </c>
      <c r="C7" s="381"/>
      <c r="F7" s="94"/>
      <c r="G7" s="94"/>
      <c r="H7" s="94"/>
    </row>
    <row r="8" spans="1:36" ht="14.5" outlineLevel="1" x14ac:dyDescent="0.35">
      <c r="A8" s="13" t="str">
        <f>'Input + read me'!B8</f>
        <v>NMS project number:</v>
      </c>
      <c r="B8" s="95">
        <f>'Input + read me'!D8</f>
        <v>0</v>
      </c>
      <c r="C8" s="3"/>
      <c r="F8" s="126"/>
      <c r="H8" s="537"/>
      <c r="I8" s="538"/>
    </row>
    <row r="9" spans="1:36" outlineLevel="1" x14ac:dyDescent="0.3">
      <c r="A9" s="13" t="str">
        <f>'Input + read me'!B9</f>
        <v>Currency at local partner</v>
      </c>
      <c r="B9" s="95">
        <f>'Input + read me'!D9</f>
        <v>0</v>
      </c>
      <c r="C9" s="3"/>
      <c r="F9" s="96"/>
      <c r="I9" s="125"/>
      <c r="U9" s="277" t="s">
        <v>549</v>
      </c>
      <c r="W9" s="412">
        <v>0.01</v>
      </c>
      <c r="AD9" s="578" t="s">
        <v>299</v>
      </c>
      <c r="AE9" s="578" t="s">
        <v>550</v>
      </c>
      <c r="AF9" s="578" t="s">
        <v>301</v>
      </c>
      <c r="AG9" s="94" t="s">
        <v>551</v>
      </c>
    </row>
    <row r="10" spans="1:36" s="23" customFormat="1" ht="47.25" customHeight="1" x14ac:dyDescent="0.3">
      <c r="A10" s="98" t="s">
        <v>552</v>
      </c>
      <c r="B10" s="382"/>
      <c r="C10" s="382"/>
      <c r="D10" s="98"/>
      <c r="E10" s="97"/>
      <c r="F10" s="408"/>
      <c r="G10" s="94"/>
      <c r="H10" s="94" t="s">
        <v>553</v>
      </c>
      <c r="I10" s="125"/>
      <c r="J10" s="94"/>
      <c r="K10" s="94"/>
      <c r="L10" s="94"/>
      <c r="M10" s="96"/>
      <c r="N10" s="96"/>
      <c r="O10" s="96"/>
      <c r="P10" s="96"/>
      <c r="S10" s="1"/>
      <c r="T10" s="409"/>
      <c r="U10" s="1039" t="s">
        <v>554</v>
      </c>
      <c r="V10" s="1039"/>
      <c r="W10" s="1039"/>
      <c r="X10" s="1039"/>
      <c r="AA10" s="475"/>
      <c r="AB10" s="572" t="str">
        <f>'Digni budget &amp; accounts 2022'!F13</f>
        <v>Budget
revised
January present year</v>
      </c>
      <c r="AC10" s="574" t="str">
        <f>'Digni budget &amp; accounts 2022'!M13</f>
        <v>Revised budget (reallocation) present year</v>
      </c>
      <c r="AD10" s="573" t="str">
        <f>'Digni budget &amp; accounts 2022'!I13</f>
        <v>Accounts January - June (present year)</v>
      </c>
      <c r="AE10" s="575" t="s">
        <v>555</v>
      </c>
      <c r="AF10" s="576" t="s">
        <v>556</v>
      </c>
      <c r="AG10" s="577" t="str">
        <f>'Digni budget &amp; accounts 2022'!T13</f>
        <v>Accounts January - December (present year)</v>
      </c>
      <c r="AH10" s="127" t="str">
        <f>'Digni budget &amp; accounts 2022'!X13</f>
        <v>Accounts previous year</v>
      </c>
    </row>
    <row r="11" spans="1:36" s="23" customFormat="1" ht="3.65" customHeight="1" thickBot="1" x14ac:dyDescent="0.35">
      <c r="B11" s="383"/>
      <c r="C11" s="383"/>
      <c r="G11" s="99"/>
      <c r="AA11" s="475"/>
    </row>
    <row r="12" spans="1:36" s="23" customFormat="1" ht="15" customHeight="1" thickBot="1" x14ac:dyDescent="0.35">
      <c r="B12" s="383"/>
      <c r="C12" s="383"/>
      <c r="G12" s="99"/>
      <c r="H12" s="1033" t="s">
        <v>557</v>
      </c>
      <c r="I12" s="1034"/>
      <c r="J12" s="1034"/>
      <c r="K12" s="1034"/>
      <c r="L12" s="1034"/>
      <c r="M12" s="1034"/>
      <c r="N12" s="1034"/>
      <c r="O12" s="1034"/>
      <c r="P12" s="1035"/>
      <c r="Q12" s="1036">
        <v>2022</v>
      </c>
      <c r="R12" s="1037"/>
      <c r="S12" s="1037"/>
      <c r="T12" s="1038"/>
      <c r="U12" s="100">
        <v>2023</v>
      </c>
      <c r="V12" s="101">
        <v>2024</v>
      </c>
      <c r="W12" s="101">
        <v>2025</v>
      </c>
      <c r="X12" s="101">
        <v>2026</v>
      </c>
      <c r="Y12" s="584" t="s">
        <v>366</v>
      </c>
      <c r="Z12" s="517"/>
      <c r="AA12" s="518"/>
      <c r="AB12" s="100">
        <f>B5</f>
        <v>0</v>
      </c>
      <c r="AC12" s="100">
        <f>B5</f>
        <v>0</v>
      </c>
      <c r="AD12" s="100">
        <f t="shared" ref="AD12:AG12" si="0">$AC$12</f>
        <v>0</v>
      </c>
      <c r="AE12" s="100">
        <f t="shared" si="0"/>
        <v>0</v>
      </c>
      <c r="AF12" s="100">
        <f t="shared" si="0"/>
        <v>0</v>
      </c>
      <c r="AG12" s="100">
        <f t="shared" si="0"/>
        <v>0</v>
      </c>
      <c r="AH12" s="100">
        <f>B5-1</f>
        <v>-1</v>
      </c>
    </row>
    <row r="13" spans="1:36" s="135" customFormat="1" ht="81.75" customHeight="1" x14ac:dyDescent="0.25">
      <c r="A13" s="128" t="s">
        <v>558</v>
      </c>
      <c r="B13" s="128" t="s">
        <v>559</v>
      </c>
      <c r="C13" s="530" t="s">
        <v>560</v>
      </c>
      <c r="D13" s="128" t="s">
        <v>561</v>
      </c>
      <c r="E13" s="128" t="s">
        <v>562</v>
      </c>
      <c r="F13" s="128" t="s">
        <v>563</v>
      </c>
      <c r="G13" s="129" t="s">
        <v>564</v>
      </c>
      <c r="H13" s="130" t="str">
        <f>"Salary in accordance with employment contract, "&amp;B9</f>
        <v>Salary in accordance with employment contract, 0</v>
      </c>
      <c r="I13" s="131" t="str">
        <f>"Pensions/ provident fund, national staff, "&amp;B9</f>
        <v>Pensions/ provident fund, national staff, 0</v>
      </c>
      <c r="J13" s="131" t="str">
        <f>"National Pension insurance, "&amp;B9</f>
        <v>National Pension insurance, 0</v>
      </c>
      <c r="K13" s="131" t="str">
        <f>"Social Insurance national staff, "&amp;B9</f>
        <v>Social Insurance national staff, 0</v>
      </c>
      <c r="L13" s="131" t="str">
        <f>"Public medical insurance national staff , "&amp;B9</f>
        <v>Public medical insurance national staff , 0</v>
      </c>
      <c r="M13" s="131" t="str">
        <f>"Severance Pay, "&amp;B9</f>
        <v>Severance Pay, 0</v>
      </c>
      <c r="N13" s="411" t="str">
        <f>"Other 1, "&amp;B9</f>
        <v>Other 1, 0</v>
      </c>
      <c r="O13" s="131" t="str">
        <f>"Other 2, "&amp;B9</f>
        <v>Other 2, 0</v>
      </c>
      <c r="P13" s="132" t="str">
        <f>"Total staff cost per month, "&amp;B9</f>
        <v>Total staff cost per month, 0</v>
      </c>
      <c r="Q13" s="133" t="str">
        <f>"Number of months"</f>
        <v>Number of months</v>
      </c>
      <c r="R13" s="128" t="str">
        <f>"% of full-time position"</f>
        <v>% of full-time position</v>
      </c>
      <c r="S13" s="128" t="str">
        <f>"Full-time equivalent, "&amp;$O$7</f>
        <v xml:space="preserve">Full-time equivalent, </v>
      </c>
      <c r="T13" s="134" t="str">
        <f>"Total staff cost "&amp;""&amp;B9</f>
        <v>Total staff cost 0</v>
      </c>
      <c r="U13" s="133" t="s">
        <v>565</v>
      </c>
      <c r="V13" s="128" t="s">
        <v>565</v>
      </c>
      <c r="W13" s="128" t="s">
        <v>565</v>
      </c>
      <c r="X13" s="128" t="s">
        <v>565</v>
      </c>
      <c r="Y13" s="134" t="s">
        <v>566</v>
      </c>
      <c r="Z13" s="511" t="s">
        <v>567</v>
      </c>
      <c r="AA13" s="514" t="s">
        <v>294</v>
      </c>
      <c r="AB13" s="133" t="s">
        <v>565</v>
      </c>
      <c r="AC13" s="133" t="s">
        <v>565</v>
      </c>
      <c r="AD13" s="133" t="s">
        <v>565</v>
      </c>
      <c r="AE13" s="133" t="s">
        <v>565</v>
      </c>
      <c r="AF13" s="133" t="s">
        <v>565</v>
      </c>
      <c r="AG13" s="133" t="s">
        <v>565</v>
      </c>
      <c r="AH13" s="133" t="s">
        <v>565</v>
      </c>
    </row>
    <row r="14" spans="1:36" s="23" customFormat="1" ht="25.5" outlineLevel="1" x14ac:dyDescent="0.3">
      <c r="A14" s="875" t="s">
        <v>568</v>
      </c>
      <c r="B14" s="876" t="s">
        <v>569</v>
      </c>
      <c r="C14" s="531"/>
      <c r="D14" s="877">
        <v>43831</v>
      </c>
      <c r="E14" s="877">
        <v>44562</v>
      </c>
      <c r="F14" s="877">
        <v>46387</v>
      </c>
      <c r="G14" s="878" t="s">
        <v>570</v>
      </c>
      <c r="H14" s="879">
        <v>1000</v>
      </c>
      <c r="I14" s="880">
        <f>H14*10</f>
        <v>10000</v>
      </c>
      <c r="J14" s="881">
        <f>H14*0.15</f>
        <v>150</v>
      </c>
      <c r="K14" s="137"/>
      <c r="L14" s="581"/>
      <c r="M14" s="137"/>
      <c r="N14" s="137"/>
      <c r="O14" s="137"/>
      <c r="P14" s="138">
        <f>SUM(H14:O14)</f>
        <v>11150</v>
      </c>
      <c r="Q14" s="882">
        <v>12</v>
      </c>
      <c r="R14" s="883">
        <v>0.5</v>
      </c>
      <c r="S14" s="140">
        <f>+Q14/12*R14</f>
        <v>0.5</v>
      </c>
      <c r="T14" s="141">
        <f>+P14*Q14*R14</f>
        <v>66900</v>
      </c>
      <c r="U14" s="456">
        <f>T14/Q14*12*(1+$W$9)</f>
        <v>67569</v>
      </c>
      <c r="V14" s="457">
        <f>U14*(1+$W$9)</f>
        <v>68244.69</v>
      </c>
      <c r="W14" s="457">
        <f t="shared" ref="W14:X14" si="1">V14*(1+$W$9)</f>
        <v>68927.136899999998</v>
      </c>
      <c r="X14" s="457">
        <f t="shared" si="1"/>
        <v>69616.408268999992</v>
      </c>
      <c r="Y14" s="142">
        <f>SUM(T14:X14)</f>
        <v>341257.23516899999</v>
      </c>
      <c r="Z14" s="855"/>
      <c r="AA14" s="519" t="e">
        <f>P14/Z14-1</f>
        <v>#DIV/0!</v>
      </c>
      <c r="AB14" s="856"/>
      <c r="AC14" s="856"/>
      <c r="AD14" s="856"/>
      <c r="AE14" s="856"/>
      <c r="AF14" s="856"/>
      <c r="AG14" s="456">
        <f>AD14+AE14+AF14</f>
        <v>0</v>
      </c>
      <c r="AH14" s="856"/>
      <c r="AI14" s="102"/>
      <c r="AJ14" s="102"/>
    </row>
    <row r="15" spans="1:36" s="343" customFormat="1" ht="14" outlineLevel="1" x14ac:dyDescent="0.3">
      <c r="A15" s="324"/>
      <c r="B15" s="350"/>
      <c r="C15" s="531"/>
      <c r="D15" s="348"/>
      <c r="E15" s="348"/>
      <c r="F15" s="348"/>
      <c r="G15" s="349"/>
      <c r="H15" s="455"/>
      <c r="I15" s="580"/>
      <c r="J15" s="137"/>
      <c r="K15" s="137"/>
      <c r="L15" s="581"/>
      <c r="M15" s="137"/>
      <c r="N15" s="137"/>
      <c r="O15" s="137"/>
      <c r="P15" s="338">
        <f t="shared" ref="P15:P30" si="2">SUM(H15:O15)</f>
        <v>0</v>
      </c>
      <c r="Q15" s="583"/>
      <c r="R15" s="139"/>
      <c r="S15" s="339">
        <f t="shared" ref="S15:S51" si="3">+Q15/12*R15</f>
        <v>0</v>
      </c>
      <c r="T15" s="340">
        <f>+P15*Q15*R15</f>
        <v>0</v>
      </c>
      <c r="U15" s="456" t="e">
        <f t="shared" ref="U15:U51" si="4">T15/Q15*12*(1+$W$9)</f>
        <v>#DIV/0!</v>
      </c>
      <c r="V15" s="457" t="e">
        <f t="shared" ref="V15:V51" si="5">U15*(1+$W$9)</f>
        <v>#DIV/0!</v>
      </c>
      <c r="W15" s="457" t="e">
        <f t="shared" ref="W15:W51" si="6">V15*(1+$W$9)</f>
        <v>#DIV/0!</v>
      </c>
      <c r="X15" s="457" t="e">
        <f t="shared" ref="X15:X51" si="7">W15*(1+$W$9)</f>
        <v>#DIV/0!</v>
      </c>
      <c r="Y15" s="341" t="e">
        <f t="shared" ref="Y15:Y51" si="8">SUM(T15:X15)</f>
        <v>#DIV/0!</v>
      </c>
      <c r="Z15" s="855"/>
      <c r="AA15" s="519" t="e">
        <f t="shared" ref="AA15:AA51" si="9">P15/Z15-1</f>
        <v>#DIV/0!</v>
      </c>
      <c r="AB15" s="856"/>
      <c r="AC15" s="856"/>
      <c r="AD15" s="856"/>
      <c r="AE15" s="856"/>
      <c r="AF15" s="856"/>
      <c r="AG15" s="456">
        <f t="shared" ref="AG15:AG51" si="10">AD15+AE15+AF15</f>
        <v>0</v>
      </c>
      <c r="AH15" s="856"/>
      <c r="AI15" s="342"/>
      <c r="AJ15" s="342"/>
    </row>
    <row r="16" spans="1:36" s="343" customFormat="1" ht="14" outlineLevel="1" x14ac:dyDescent="0.3">
      <c r="A16" s="324"/>
      <c r="B16" s="350"/>
      <c r="C16" s="531"/>
      <c r="D16" s="348"/>
      <c r="E16" s="348"/>
      <c r="F16" s="348"/>
      <c r="G16" s="349"/>
      <c r="H16" s="455"/>
      <c r="I16" s="580"/>
      <c r="J16" s="137"/>
      <c r="K16" s="137"/>
      <c r="L16" s="581"/>
      <c r="M16" s="137"/>
      <c r="N16" s="137"/>
      <c r="O16" s="137"/>
      <c r="P16" s="338">
        <f t="shared" si="2"/>
        <v>0</v>
      </c>
      <c r="Q16" s="583"/>
      <c r="R16" s="139"/>
      <c r="S16" s="339">
        <f t="shared" si="3"/>
        <v>0</v>
      </c>
      <c r="T16" s="340">
        <f t="shared" ref="T16:T51" si="11">+P16*Q16*R16</f>
        <v>0</v>
      </c>
      <c r="U16" s="456" t="e">
        <f t="shared" si="4"/>
        <v>#DIV/0!</v>
      </c>
      <c r="V16" s="457" t="e">
        <f t="shared" si="5"/>
        <v>#DIV/0!</v>
      </c>
      <c r="W16" s="457" t="e">
        <f t="shared" si="6"/>
        <v>#DIV/0!</v>
      </c>
      <c r="X16" s="457" t="e">
        <f t="shared" si="7"/>
        <v>#DIV/0!</v>
      </c>
      <c r="Y16" s="341" t="e">
        <f t="shared" si="8"/>
        <v>#DIV/0!</v>
      </c>
      <c r="Z16" s="855"/>
      <c r="AA16" s="519" t="e">
        <f t="shared" si="9"/>
        <v>#DIV/0!</v>
      </c>
      <c r="AB16" s="856"/>
      <c r="AC16" s="856"/>
      <c r="AD16" s="856"/>
      <c r="AE16" s="856"/>
      <c r="AF16" s="856"/>
      <c r="AG16" s="456">
        <f t="shared" si="10"/>
        <v>0</v>
      </c>
      <c r="AH16" s="856"/>
      <c r="AI16" s="342"/>
      <c r="AJ16" s="342"/>
    </row>
    <row r="17" spans="1:36" s="343" customFormat="1" ht="14" outlineLevel="1" x14ac:dyDescent="0.3">
      <c r="A17" s="324"/>
      <c r="B17" s="350"/>
      <c r="C17" s="531"/>
      <c r="D17" s="348"/>
      <c r="E17" s="348"/>
      <c r="F17" s="348"/>
      <c r="G17" s="349"/>
      <c r="H17" s="455"/>
      <c r="I17" s="580"/>
      <c r="J17" s="137"/>
      <c r="K17" s="137"/>
      <c r="L17" s="581"/>
      <c r="M17" s="137"/>
      <c r="N17" s="137"/>
      <c r="O17" s="137"/>
      <c r="P17" s="338">
        <f t="shared" si="2"/>
        <v>0</v>
      </c>
      <c r="Q17" s="583"/>
      <c r="R17" s="139"/>
      <c r="S17" s="339">
        <f t="shared" si="3"/>
        <v>0</v>
      </c>
      <c r="T17" s="340">
        <f t="shared" si="11"/>
        <v>0</v>
      </c>
      <c r="U17" s="456" t="e">
        <f t="shared" si="4"/>
        <v>#DIV/0!</v>
      </c>
      <c r="V17" s="457" t="e">
        <f t="shared" si="5"/>
        <v>#DIV/0!</v>
      </c>
      <c r="W17" s="457" t="e">
        <f t="shared" si="6"/>
        <v>#DIV/0!</v>
      </c>
      <c r="X17" s="457" t="e">
        <f t="shared" si="7"/>
        <v>#DIV/0!</v>
      </c>
      <c r="Y17" s="341" t="e">
        <f t="shared" si="8"/>
        <v>#DIV/0!</v>
      </c>
      <c r="Z17" s="855"/>
      <c r="AA17" s="519" t="e">
        <f t="shared" si="9"/>
        <v>#DIV/0!</v>
      </c>
      <c r="AB17" s="856"/>
      <c r="AC17" s="856"/>
      <c r="AD17" s="856"/>
      <c r="AE17" s="856"/>
      <c r="AF17" s="856"/>
      <c r="AG17" s="456">
        <f t="shared" si="10"/>
        <v>0</v>
      </c>
      <c r="AH17" s="856"/>
      <c r="AI17" s="342"/>
      <c r="AJ17" s="342"/>
    </row>
    <row r="18" spans="1:36" s="343" customFormat="1" ht="14" outlineLevel="1" x14ac:dyDescent="0.3">
      <c r="A18" s="324"/>
      <c r="B18" s="350"/>
      <c r="C18" s="531"/>
      <c r="D18" s="348"/>
      <c r="E18" s="348"/>
      <c r="F18" s="348"/>
      <c r="G18" s="349"/>
      <c r="H18" s="455"/>
      <c r="I18" s="580"/>
      <c r="J18" s="137"/>
      <c r="K18" s="137"/>
      <c r="L18" s="581"/>
      <c r="M18" s="137"/>
      <c r="N18" s="137"/>
      <c r="O18" s="137"/>
      <c r="P18" s="338">
        <f t="shared" si="2"/>
        <v>0</v>
      </c>
      <c r="Q18" s="583"/>
      <c r="R18" s="139"/>
      <c r="S18" s="339">
        <f t="shared" si="3"/>
        <v>0</v>
      </c>
      <c r="T18" s="340">
        <f t="shared" si="11"/>
        <v>0</v>
      </c>
      <c r="U18" s="456" t="e">
        <f t="shared" si="4"/>
        <v>#DIV/0!</v>
      </c>
      <c r="V18" s="457" t="e">
        <f t="shared" si="5"/>
        <v>#DIV/0!</v>
      </c>
      <c r="W18" s="457" t="e">
        <f t="shared" si="6"/>
        <v>#DIV/0!</v>
      </c>
      <c r="X18" s="457" t="e">
        <f t="shared" si="7"/>
        <v>#DIV/0!</v>
      </c>
      <c r="Y18" s="341" t="e">
        <f t="shared" si="8"/>
        <v>#DIV/0!</v>
      </c>
      <c r="Z18" s="855"/>
      <c r="AA18" s="519" t="e">
        <f t="shared" si="9"/>
        <v>#DIV/0!</v>
      </c>
      <c r="AB18" s="856"/>
      <c r="AC18" s="856"/>
      <c r="AD18" s="856"/>
      <c r="AE18" s="856"/>
      <c r="AF18" s="856"/>
      <c r="AG18" s="456">
        <f t="shared" si="10"/>
        <v>0</v>
      </c>
      <c r="AH18" s="856"/>
      <c r="AI18" s="342"/>
      <c r="AJ18" s="342"/>
    </row>
    <row r="19" spans="1:36" s="343" customFormat="1" ht="14" outlineLevel="1" x14ac:dyDescent="0.3">
      <c r="A19" s="324"/>
      <c r="B19" s="350"/>
      <c r="C19" s="531"/>
      <c r="D19" s="348"/>
      <c r="E19" s="348"/>
      <c r="F19" s="348"/>
      <c r="G19" s="349"/>
      <c r="H19" s="455"/>
      <c r="I19" s="580"/>
      <c r="J19" s="137"/>
      <c r="K19" s="137"/>
      <c r="L19" s="581"/>
      <c r="M19" s="137"/>
      <c r="N19" s="137"/>
      <c r="O19" s="137"/>
      <c r="P19" s="338">
        <f t="shared" si="2"/>
        <v>0</v>
      </c>
      <c r="Q19" s="583"/>
      <c r="R19" s="139"/>
      <c r="S19" s="339">
        <f t="shared" si="3"/>
        <v>0</v>
      </c>
      <c r="T19" s="340">
        <f t="shared" si="11"/>
        <v>0</v>
      </c>
      <c r="U19" s="456" t="e">
        <f t="shared" si="4"/>
        <v>#DIV/0!</v>
      </c>
      <c r="V19" s="457" t="e">
        <f t="shared" si="5"/>
        <v>#DIV/0!</v>
      </c>
      <c r="W19" s="457" t="e">
        <f t="shared" si="6"/>
        <v>#DIV/0!</v>
      </c>
      <c r="X19" s="457" t="e">
        <f t="shared" si="7"/>
        <v>#DIV/0!</v>
      </c>
      <c r="Y19" s="341" t="e">
        <f t="shared" si="8"/>
        <v>#DIV/0!</v>
      </c>
      <c r="Z19" s="855"/>
      <c r="AA19" s="519" t="e">
        <f t="shared" si="9"/>
        <v>#DIV/0!</v>
      </c>
      <c r="AB19" s="856"/>
      <c r="AC19" s="856"/>
      <c r="AD19" s="856"/>
      <c r="AE19" s="856"/>
      <c r="AF19" s="856"/>
      <c r="AG19" s="456">
        <f t="shared" si="10"/>
        <v>0</v>
      </c>
      <c r="AH19" s="856"/>
      <c r="AI19" s="342"/>
      <c r="AJ19" s="342"/>
    </row>
    <row r="20" spans="1:36" s="343" customFormat="1" ht="14" outlineLevel="1" x14ac:dyDescent="0.3">
      <c r="A20" s="324"/>
      <c r="B20" s="350"/>
      <c r="C20" s="531"/>
      <c r="D20" s="348"/>
      <c r="E20" s="348"/>
      <c r="F20" s="348"/>
      <c r="G20" s="349"/>
      <c r="H20" s="455"/>
      <c r="I20" s="580"/>
      <c r="J20" s="137"/>
      <c r="K20" s="137"/>
      <c r="L20" s="581"/>
      <c r="M20" s="137"/>
      <c r="N20" s="137"/>
      <c r="O20" s="137"/>
      <c r="P20" s="338">
        <f t="shared" si="2"/>
        <v>0</v>
      </c>
      <c r="Q20" s="583"/>
      <c r="R20" s="139"/>
      <c r="S20" s="339">
        <f t="shared" si="3"/>
        <v>0</v>
      </c>
      <c r="T20" s="340">
        <f t="shared" si="11"/>
        <v>0</v>
      </c>
      <c r="U20" s="456" t="e">
        <f t="shared" si="4"/>
        <v>#DIV/0!</v>
      </c>
      <c r="V20" s="457" t="e">
        <f t="shared" si="5"/>
        <v>#DIV/0!</v>
      </c>
      <c r="W20" s="457" t="e">
        <f t="shared" si="6"/>
        <v>#DIV/0!</v>
      </c>
      <c r="X20" s="457" t="e">
        <f t="shared" si="7"/>
        <v>#DIV/0!</v>
      </c>
      <c r="Y20" s="341" t="e">
        <f t="shared" si="8"/>
        <v>#DIV/0!</v>
      </c>
      <c r="Z20" s="855"/>
      <c r="AA20" s="519" t="e">
        <f t="shared" si="9"/>
        <v>#DIV/0!</v>
      </c>
      <c r="AB20" s="856"/>
      <c r="AC20" s="856"/>
      <c r="AD20" s="856"/>
      <c r="AE20" s="856"/>
      <c r="AF20" s="856"/>
      <c r="AG20" s="456">
        <f t="shared" si="10"/>
        <v>0</v>
      </c>
      <c r="AH20" s="856"/>
      <c r="AI20" s="342"/>
      <c r="AJ20" s="342"/>
    </row>
    <row r="21" spans="1:36" s="343" customFormat="1" ht="14" outlineLevel="1" x14ac:dyDescent="0.3">
      <c r="A21" s="324"/>
      <c r="B21" s="350"/>
      <c r="C21" s="531"/>
      <c r="D21" s="348"/>
      <c r="E21" s="348"/>
      <c r="F21" s="348"/>
      <c r="G21" s="349"/>
      <c r="H21" s="455"/>
      <c r="I21" s="580"/>
      <c r="J21" s="137"/>
      <c r="K21" s="137"/>
      <c r="L21" s="581"/>
      <c r="M21" s="137"/>
      <c r="N21" s="137"/>
      <c r="O21" s="137"/>
      <c r="P21" s="338">
        <f t="shared" si="2"/>
        <v>0</v>
      </c>
      <c r="Q21" s="583"/>
      <c r="R21" s="139"/>
      <c r="S21" s="339">
        <f t="shared" si="3"/>
        <v>0</v>
      </c>
      <c r="T21" s="340">
        <f t="shared" si="11"/>
        <v>0</v>
      </c>
      <c r="U21" s="456" t="e">
        <f t="shared" si="4"/>
        <v>#DIV/0!</v>
      </c>
      <c r="V21" s="457" t="e">
        <f t="shared" si="5"/>
        <v>#DIV/0!</v>
      </c>
      <c r="W21" s="457" t="e">
        <f t="shared" si="6"/>
        <v>#DIV/0!</v>
      </c>
      <c r="X21" s="457" t="e">
        <f t="shared" si="7"/>
        <v>#DIV/0!</v>
      </c>
      <c r="Y21" s="341" t="e">
        <f t="shared" si="8"/>
        <v>#DIV/0!</v>
      </c>
      <c r="Z21" s="855"/>
      <c r="AA21" s="519" t="e">
        <f t="shared" si="9"/>
        <v>#DIV/0!</v>
      </c>
      <c r="AB21" s="856"/>
      <c r="AC21" s="856"/>
      <c r="AD21" s="856"/>
      <c r="AE21" s="856"/>
      <c r="AF21" s="856"/>
      <c r="AG21" s="456">
        <f t="shared" si="10"/>
        <v>0</v>
      </c>
      <c r="AH21" s="856"/>
      <c r="AI21" s="342"/>
      <c r="AJ21" s="342"/>
    </row>
    <row r="22" spans="1:36" s="343" customFormat="1" ht="14" outlineLevel="1" x14ac:dyDescent="0.3">
      <c r="A22" s="324"/>
      <c r="B22" s="350"/>
      <c r="C22" s="531"/>
      <c r="D22" s="348"/>
      <c r="E22" s="348"/>
      <c r="F22" s="348"/>
      <c r="G22" s="349"/>
      <c r="H22" s="455"/>
      <c r="I22" s="580"/>
      <c r="J22" s="137"/>
      <c r="K22" s="137"/>
      <c r="L22" s="581"/>
      <c r="M22" s="137"/>
      <c r="N22" s="137"/>
      <c r="O22" s="137"/>
      <c r="P22" s="338">
        <f>SUM(H22:O22)</f>
        <v>0</v>
      </c>
      <c r="Q22" s="583"/>
      <c r="R22" s="139"/>
      <c r="S22" s="339">
        <f t="shared" si="3"/>
        <v>0</v>
      </c>
      <c r="T22" s="340">
        <f>+P22*Q22*R22</f>
        <v>0</v>
      </c>
      <c r="U22" s="456" t="e">
        <f t="shared" si="4"/>
        <v>#DIV/0!</v>
      </c>
      <c r="V22" s="457" t="e">
        <f t="shared" si="5"/>
        <v>#DIV/0!</v>
      </c>
      <c r="W22" s="457" t="e">
        <f t="shared" si="6"/>
        <v>#DIV/0!</v>
      </c>
      <c r="X22" s="457" t="e">
        <f t="shared" si="7"/>
        <v>#DIV/0!</v>
      </c>
      <c r="Y22" s="341" t="e">
        <f t="shared" si="8"/>
        <v>#DIV/0!</v>
      </c>
      <c r="Z22" s="855"/>
      <c r="AA22" s="519" t="e">
        <f t="shared" si="9"/>
        <v>#DIV/0!</v>
      </c>
      <c r="AB22" s="856"/>
      <c r="AC22" s="856"/>
      <c r="AD22" s="856"/>
      <c r="AE22" s="856"/>
      <c r="AF22" s="856"/>
      <c r="AG22" s="456">
        <f t="shared" si="10"/>
        <v>0</v>
      </c>
      <c r="AH22" s="856"/>
      <c r="AI22" s="342"/>
      <c r="AJ22" s="342"/>
    </row>
    <row r="23" spans="1:36" s="343" customFormat="1" ht="14" outlineLevel="1" x14ac:dyDescent="0.3">
      <c r="A23" s="324"/>
      <c r="B23" s="350"/>
      <c r="C23" s="531"/>
      <c r="D23" s="348"/>
      <c r="E23" s="348"/>
      <c r="F23" s="348"/>
      <c r="G23" s="349"/>
      <c r="H23" s="455"/>
      <c r="I23" s="580"/>
      <c r="J23" s="137"/>
      <c r="K23" s="137"/>
      <c r="L23" s="581"/>
      <c r="M23" s="137"/>
      <c r="N23" s="137"/>
      <c r="O23" s="137"/>
      <c r="P23" s="338">
        <f t="shared" si="2"/>
        <v>0</v>
      </c>
      <c r="Q23" s="583"/>
      <c r="R23" s="139"/>
      <c r="S23" s="339">
        <f t="shared" si="3"/>
        <v>0</v>
      </c>
      <c r="T23" s="340">
        <f t="shared" si="11"/>
        <v>0</v>
      </c>
      <c r="U23" s="456" t="e">
        <f t="shared" si="4"/>
        <v>#DIV/0!</v>
      </c>
      <c r="V23" s="457" t="e">
        <f t="shared" si="5"/>
        <v>#DIV/0!</v>
      </c>
      <c r="W23" s="457" t="e">
        <f t="shared" si="6"/>
        <v>#DIV/0!</v>
      </c>
      <c r="X23" s="457" t="e">
        <f t="shared" si="7"/>
        <v>#DIV/0!</v>
      </c>
      <c r="Y23" s="341" t="e">
        <f t="shared" si="8"/>
        <v>#DIV/0!</v>
      </c>
      <c r="Z23" s="855"/>
      <c r="AA23" s="519" t="e">
        <f t="shared" si="9"/>
        <v>#DIV/0!</v>
      </c>
      <c r="AB23" s="856"/>
      <c r="AC23" s="856"/>
      <c r="AD23" s="856"/>
      <c r="AE23" s="856"/>
      <c r="AF23" s="856"/>
      <c r="AG23" s="456">
        <f t="shared" si="10"/>
        <v>0</v>
      </c>
      <c r="AH23" s="856"/>
      <c r="AI23" s="342"/>
      <c r="AJ23" s="342"/>
    </row>
    <row r="24" spans="1:36" s="343" customFormat="1" ht="14" outlineLevel="1" x14ac:dyDescent="0.3">
      <c r="A24" s="324"/>
      <c r="B24" s="350"/>
      <c r="C24" s="531"/>
      <c r="D24" s="347"/>
      <c r="E24" s="348"/>
      <c r="F24" s="348"/>
      <c r="G24" s="349"/>
      <c r="H24" s="455"/>
      <c r="I24" s="580"/>
      <c r="J24" s="137"/>
      <c r="K24" s="137"/>
      <c r="L24" s="581"/>
      <c r="M24" s="137"/>
      <c r="N24" s="137"/>
      <c r="O24" s="137"/>
      <c r="P24" s="338">
        <f t="shared" si="2"/>
        <v>0</v>
      </c>
      <c r="Q24" s="583"/>
      <c r="R24" s="139"/>
      <c r="S24" s="339">
        <f t="shared" si="3"/>
        <v>0</v>
      </c>
      <c r="T24" s="340">
        <f t="shared" si="11"/>
        <v>0</v>
      </c>
      <c r="U24" s="456" t="e">
        <f t="shared" si="4"/>
        <v>#DIV/0!</v>
      </c>
      <c r="V24" s="457" t="e">
        <f t="shared" si="5"/>
        <v>#DIV/0!</v>
      </c>
      <c r="W24" s="457" t="e">
        <f t="shared" si="6"/>
        <v>#DIV/0!</v>
      </c>
      <c r="X24" s="457" t="e">
        <f t="shared" si="7"/>
        <v>#DIV/0!</v>
      </c>
      <c r="Y24" s="341" t="e">
        <f t="shared" si="8"/>
        <v>#DIV/0!</v>
      </c>
      <c r="Z24" s="855"/>
      <c r="AA24" s="519" t="e">
        <f t="shared" si="9"/>
        <v>#DIV/0!</v>
      </c>
      <c r="AB24" s="856"/>
      <c r="AC24" s="856"/>
      <c r="AD24" s="856"/>
      <c r="AE24" s="856"/>
      <c r="AF24" s="856"/>
      <c r="AG24" s="456">
        <f t="shared" si="10"/>
        <v>0</v>
      </c>
      <c r="AH24" s="856"/>
      <c r="AI24" s="342"/>
      <c r="AJ24" s="342"/>
    </row>
    <row r="25" spans="1:36" s="343" customFormat="1" ht="14" outlineLevel="1" x14ac:dyDescent="0.3">
      <c r="A25" s="324"/>
      <c r="B25" s="350"/>
      <c r="C25" s="531"/>
      <c r="D25" s="347"/>
      <c r="E25" s="348"/>
      <c r="F25" s="348"/>
      <c r="G25" s="349"/>
      <c r="H25" s="455"/>
      <c r="I25" s="580"/>
      <c r="J25" s="137"/>
      <c r="K25" s="137"/>
      <c r="L25" s="581"/>
      <c r="M25" s="137"/>
      <c r="N25" s="137"/>
      <c r="O25" s="137"/>
      <c r="P25" s="338">
        <f t="shared" si="2"/>
        <v>0</v>
      </c>
      <c r="Q25" s="583"/>
      <c r="R25" s="139"/>
      <c r="S25" s="339">
        <f t="shared" si="3"/>
        <v>0</v>
      </c>
      <c r="T25" s="340">
        <f t="shared" si="11"/>
        <v>0</v>
      </c>
      <c r="U25" s="456" t="e">
        <f t="shared" si="4"/>
        <v>#DIV/0!</v>
      </c>
      <c r="V25" s="457" t="e">
        <f t="shared" si="5"/>
        <v>#DIV/0!</v>
      </c>
      <c r="W25" s="457" t="e">
        <f t="shared" si="6"/>
        <v>#DIV/0!</v>
      </c>
      <c r="X25" s="457" t="e">
        <f t="shared" si="7"/>
        <v>#DIV/0!</v>
      </c>
      <c r="Y25" s="341" t="e">
        <f t="shared" si="8"/>
        <v>#DIV/0!</v>
      </c>
      <c r="Z25" s="855"/>
      <c r="AA25" s="519" t="e">
        <f t="shared" si="9"/>
        <v>#DIV/0!</v>
      </c>
      <c r="AB25" s="856"/>
      <c r="AC25" s="856"/>
      <c r="AD25" s="856"/>
      <c r="AE25" s="856"/>
      <c r="AF25" s="856"/>
      <c r="AG25" s="456">
        <f t="shared" si="10"/>
        <v>0</v>
      </c>
      <c r="AH25" s="856"/>
      <c r="AI25" s="342"/>
      <c r="AJ25" s="342"/>
    </row>
    <row r="26" spans="1:36" s="343" customFormat="1" ht="14" outlineLevel="1" x14ac:dyDescent="0.3">
      <c r="A26" s="324"/>
      <c r="B26" s="350"/>
      <c r="C26" s="531"/>
      <c r="D26" s="347"/>
      <c r="E26" s="348"/>
      <c r="F26" s="348"/>
      <c r="G26" s="349"/>
      <c r="H26" s="455"/>
      <c r="I26" s="580"/>
      <c r="J26" s="137"/>
      <c r="K26" s="137"/>
      <c r="L26" s="581"/>
      <c r="M26" s="137"/>
      <c r="N26" s="137"/>
      <c r="O26" s="137"/>
      <c r="P26" s="338">
        <f t="shared" si="2"/>
        <v>0</v>
      </c>
      <c r="Q26" s="583"/>
      <c r="R26" s="139"/>
      <c r="S26" s="339">
        <f t="shared" si="3"/>
        <v>0</v>
      </c>
      <c r="T26" s="340">
        <f t="shared" si="11"/>
        <v>0</v>
      </c>
      <c r="U26" s="456" t="e">
        <f t="shared" si="4"/>
        <v>#DIV/0!</v>
      </c>
      <c r="V26" s="457" t="e">
        <f t="shared" si="5"/>
        <v>#DIV/0!</v>
      </c>
      <c r="W26" s="457" t="e">
        <f t="shared" si="6"/>
        <v>#DIV/0!</v>
      </c>
      <c r="X26" s="457" t="e">
        <f t="shared" si="7"/>
        <v>#DIV/0!</v>
      </c>
      <c r="Y26" s="341" t="e">
        <f t="shared" si="8"/>
        <v>#DIV/0!</v>
      </c>
      <c r="Z26" s="855"/>
      <c r="AA26" s="519" t="e">
        <f t="shared" si="9"/>
        <v>#DIV/0!</v>
      </c>
      <c r="AB26" s="856"/>
      <c r="AC26" s="856"/>
      <c r="AD26" s="856"/>
      <c r="AE26" s="856"/>
      <c r="AF26" s="856"/>
      <c r="AG26" s="456">
        <f t="shared" si="10"/>
        <v>0</v>
      </c>
      <c r="AH26" s="856"/>
      <c r="AI26" s="342"/>
      <c r="AJ26" s="342"/>
    </row>
    <row r="27" spans="1:36" s="343" customFormat="1" ht="14" outlineLevel="1" x14ac:dyDescent="0.3">
      <c r="A27" s="324"/>
      <c r="B27" s="350"/>
      <c r="C27" s="531"/>
      <c r="D27" s="347"/>
      <c r="E27" s="348"/>
      <c r="F27" s="348"/>
      <c r="G27" s="349"/>
      <c r="H27" s="455"/>
      <c r="I27" s="580"/>
      <c r="J27" s="137"/>
      <c r="K27" s="137"/>
      <c r="L27" s="581"/>
      <c r="M27" s="137"/>
      <c r="N27" s="137"/>
      <c r="O27" s="137"/>
      <c r="P27" s="338">
        <f t="shared" si="2"/>
        <v>0</v>
      </c>
      <c r="Q27" s="583"/>
      <c r="R27" s="139"/>
      <c r="S27" s="339">
        <f t="shared" si="3"/>
        <v>0</v>
      </c>
      <c r="T27" s="340">
        <f t="shared" si="11"/>
        <v>0</v>
      </c>
      <c r="U27" s="456" t="e">
        <f t="shared" si="4"/>
        <v>#DIV/0!</v>
      </c>
      <c r="V27" s="457" t="e">
        <f t="shared" si="5"/>
        <v>#DIV/0!</v>
      </c>
      <c r="W27" s="457" t="e">
        <f t="shared" si="6"/>
        <v>#DIV/0!</v>
      </c>
      <c r="X27" s="457" t="e">
        <f t="shared" si="7"/>
        <v>#DIV/0!</v>
      </c>
      <c r="Y27" s="341" t="e">
        <f t="shared" si="8"/>
        <v>#DIV/0!</v>
      </c>
      <c r="Z27" s="855"/>
      <c r="AA27" s="519" t="e">
        <f t="shared" si="9"/>
        <v>#DIV/0!</v>
      </c>
      <c r="AB27" s="856"/>
      <c r="AC27" s="856"/>
      <c r="AD27" s="856"/>
      <c r="AE27" s="856"/>
      <c r="AF27" s="856"/>
      <c r="AG27" s="456">
        <f t="shared" si="10"/>
        <v>0</v>
      </c>
      <c r="AH27" s="856"/>
      <c r="AI27" s="342"/>
      <c r="AJ27" s="342"/>
    </row>
    <row r="28" spans="1:36" s="343" customFormat="1" ht="14" outlineLevel="1" x14ac:dyDescent="0.3">
      <c r="A28" s="324"/>
      <c r="B28" s="350"/>
      <c r="C28" s="531"/>
      <c r="D28" s="347"/>
      <c r="E28" s="348"/>
      <c r="F28" s="348"/>
      <c r="G28" s="349"/>
      <c r="H28" s="455"/>
      <c r="I28" s="580"/>
      <c r="J28" s="137"/>
      <c r="K28" s="137"/>
      <c r="L28" s="581"/>
      <c r="M28" s="137"/>
      <c r="N28" s="137"/>
      <c r="O28" s="137"/>
      <c r="P28" s="338">
        <f t="shared" si="2"/>
        <v>0</v>
      </c>
      <c r="Q28" s="583"/>
      <c r="R28" s="139"/>
      <c r="S28" s="339">
        <f t="shared" si="3"/>
        <v>0</v>
      </c>
      <c r="T28" s="340">
        <f t="shared" si="11"/>
        <v>0</v>
      </c>
      <c r="U28" s="456" t="e">
        <f t="shared" si="4"/>
        <v>#DIV/0!</v>
      </c>
      <c r="V28" s="457" t="e">
        <f t="shared" si="5"/>
        <v>#DIV/0!</v>
      </c>
      <c r="W28" s="457" t="e">
        <f t="shared" si="6"/>
        <v>#DIV/0!</v>
      </c>
      <c r="X28" s="457" t="e">
        <f t="shared" si="7"/>
        <v>#DIV/0!</v>
      </c>
      <c r="Y28" s="341" t="e">
        <f t="shared" si="8"/>
        <v>#DIV/0!</v>
      </c>
      <c r="Z28" s="855"/>
      <c r="AA28" s="519" t="e">
        <f t="shared" si="9"/>
        <v>#DIV/0!</v>
      </c>
      <c r="AB28" s="856"/>
      <c r="AC28" s="856"/>
      <c r="AD28" s="856"/>
      <c r="AE28" s="856"/>
      <c r="AF28" s="856"/>
      <c r="AG28" s="456">
        <f t="shared" si="10"/>
        <v>0</v>
      </c>
      <c r="AH28" s="856"/>
      <c r="AI28" s="342"/>
      <c r="AJ28" s="342"/>
    </row>
    <row r="29" spans="1:36" s="343" customFormat="1" ht="14" outlineLevel="1" x14ac:dyDescent="0.3">
      <c r="A29" s="324"/>
      <c r="B29" s="350"/>
      <c r="C29" s="531"/>
      <c r="D29" s="347"/>
      <c r="E29" s="348"/>
      <c r="F29" s="348"/>
      <c r="G29" s="349"/>
      <c r="H29" s="455"/>
      <c r="I29" s="580"/>
      <c r="J29" s="137"/>
      <c r="K29" s="137"/>
      <c r="L29" s="581"/>
      <c r="M29" s="137"/>
      <c r="N29" s="137"/>
      <c r="O29" s="137"/>
      <c r="P29" s="338">
        <f t="shared" si="2"/>
        <v>0</v>
      </c>
      <c r="Q29" s="583"/>
      <c r="R29" s="139"/>
      <c r="S29" s="339">
        <f t="shared" si="3"/>
        <v>0</v>
      </c>
      <c r="T29" s="340">
        <f t="shared" si="11"/>
        <v>0</v>
      </c>
      <c r="U29" s="456" t="e">
        <f t="shared" si="4"/>
        <v>#DIV/0!</v>
      </c>
      <c r="V29" s="457" t="e">
        <f t="shared" si="5"/>
        <v>#DIV/0!</v>
      </c>
      <c r="W29" s="457" t="e">
        <f t="shared" si="6"/>
        <v>#DIV/0!</v>
      </c>
      <c r="X29" s="457" t="e">
        <f t="shared" si="7"/>
        <v>#DIV/0!</v>
      </c>
      <c r="Y29" s="341" t="e">
        <f t="shared" si="8"/>
        <v>#DIV/0!</v>
      </c>
      <c r="Z29" s="855"/>
      <c r="AA29" s="519" t="e">
        <f t="shared" si="9"/>
        <v>#DIV/0!</v>
      </c>
      <c r="AB29" s="856"/>
      <c r="AC29" s="856"/>
      <c r="AD29" s="856"/>
      <c r="AE29" s="856"/>
      <c r="AF29" s="856"/>
      <c r="AG29" s="456">
        <f t="shared" si="10"/>
        <v>0</v>
      </c>
      <c r="AH29" s="856"/>
      <c r="AI29" s="342"/>
      <c r="AJ29" s="342"/>
    </row>
    <row r="30" spans="1:36" s="343" customFormat="1" ht="14" outlineLevel="1" x14ac:dyDescent="0.3">
      <c r="A30" s="324"/>
      <c r="B30" s="350"/>
      <c r="C30" s="531"/>
      <c r="D30" s="347"/>
      <c r="E30" s="348"/>
      <c r="F30" s="348"/>
      <c r="G30" s="349"/>
      <c r="H30" s="455"/>
      <c r="I30" s="580"/>
      <c r="J30" s="137"/>
      <c r="K30" s="137"/>
      <c r="L30" s="581"/>
      <c r="M30" s="137"/>
      <c r="N30" s="137"/>
      <c r="O30" s="137"/>
      <c r="P30" s="338">
        <f t="shared" si="2"/>
        <v>0</v>
      </c>
      <c r="Q30" s="583"/>
      <c r="R30" s="139"/>
      <c r="S30" s="339">
        <f t="shared" si="3"/>
        <v>0</v>
      </c>
      <c r="T30" s="340">
        <f t="shared" si="11"/>
        <v>0</v>
      </c>
      <c r="U30" s="456" t="e">
        <f t="shared" si="4"/>
        <v>#DIV/0!</v>
      </c>
      <c r="V30" s="457" t="e">
        <f t="shared" si="5"/>
        <v>#DIV/0!</v>
      </c>
      <c r="W30" s="457" t="e">
        <f t="shared" si="6"/>
        <v>#DIV/0!</v>
      </c>
      <c r="X30" s="457" t="e">
        <f t="shared" si="7"/>
        <v>#DIV/0!</v>
      </c>
      <c r="Y30" s="341" t="e">
        <f t="shared" si="8"/>
        <v>#DIV/0!</v>
      </c>
      <c r="Z30" s="855"/>
      <c r="AA30" s="519" t="e">
        <f t="shared" si="9"/>
        <v>#DIV/0!</v>
      </c>
      <c r="AB30" s="856"/>
      <c r="AC30" s="856"/>
      <c r="AD30" s="856"/>
      <c r="AE30" s="856"/>
      <c r="AF30" s="856"/>
      <c r="AG30" s="456">
        <f t="shared" si="10"/>
        <v>0</v>
      </c>
      <c r="AH30" s="856"/>
      <c r="AI30" s="342"/>
      <c r="AJ30" s="342"/>
    </row>
    <row r="31" spans="1:36" s="343" customFormat="1" ht="14" outlineLevel="2" x14ac:dyDescent="0.3">
      <c r="A31" s="334"/>
      <c r="B31" s="384"/>
      <c r="C31" s="532"/>
      <c r="D31" s="335"/>
      <c r="E31" s="336"/>
      <c r="F31" s="336"/>
      <c r="G31" s="337"/>
      <c r="H31" s="455"/>
      <c r="I31" s="580"/>
      <c r="J31" s="137"/>
      <c r="K31" s="137"/>
      <c r="L31" s="581"/>
      <c r="M31" s="137"/>
      <c r="N31" s="137"/>
      <c r="O31" s="137"/>
      <c r="P31" s="338">
        <f t="shared" ref="P31:P51" si="12">SUM(H31:O31)</f>
        <v>0</v>
      </c>
      <c r="Q31" s="583"/>
      <c r="R31" s="139"/>
      <c r="S31" s="339">
        <f t="shared" si="3"/>
        <v>0</v>
      </c>
      <c r="T31" s="340">
        <f t="shared" si="11"/>
        <v>0</v>
      </c>
      <c r="U31" s="456" t="e">
        <f t="shared" si="4"/>
        <v>#DIV/0!</v>
      </c>
      <c r="V31" s="457" t="e">
        <f t="shared" si="5"/>
        <v>#DIV/0!</v>
      </c>
      <c r="W31" s="457" t="e">
        <f t="shared" si="6"/>
        <v>#DIV/0!</v>
      </c>
      <c r="X31" s="457" t="e">
        <f t="shared" si="7"/>
        <v>#DIV/0!</v>
      </c>
      <c r="Y31" s="341" t="e">
        <f t="shared" si="8"/>
        <v>#DIV/0!</v>
      </c>
      <c r="Z31" s="855"/>
      <c r="AA31" s="519" t="e">
        <f t="shared" si="9"/>
        <v>#DIV/0!</v>
      </c>
      <c r="AB31" s="856"/>
      <c r="AC31" s="856"/>
      <c r="AD31" s="856"/>
      <c r="AE31" s="856"/>
      <c r="AF31" s="856"/>
      <c r="AG31" s="456">
        <f t="shared" si="10"/>
        <v>0</v>
      </c>
      <c r="AH31" s="856"/>
      <c r="AI31" s="342"/>
      <c r="AJ31" s="342"/>
    </row>
    <row r="32" spans="1:36" s="343" customFormat="1" ht="14" outlineLevel="2" x14ac:dyDescent="0.3">
      <c r="A32" s="334"/>
      <c r="B32" s="384"/>
      <c r="C32" s="532"/>
      <c r="D32" s="335"/>
      <c r="E32" s="336"/>
      <c r="F32" s="336"/>
      <c r="G32" s="337"/>
      <c r="H32" s="455"/>
      <c r="I32" s="580"/>
      <c r="J32" s="137"/>
      <c r="K32" s="137"/>
      <c r="L32" s="581"/>
      <c r="M32" s="137"/>
      <c r="N32" s="137"/>
      <c r="O32" s="137"/>
      <c r="P32" s="338">
        <f t="shared" si="12"/>
        <v>0</v>
      </c>
      <c r="Q32" s="583"/>
      <c r="R32" s="139"/>
      <c r="S32" s="339">
        <f t="shared" si="3"/>
        <v>0</v>
      </c>
      <c r="T32" s="340">
        <f>+P32*Q32*R32</f>
        <v>0</v>
      </c>
      <c r="U32" s="456" t="e">
        <f t="shared" si="4"/>
        <v>#DIV/0!</v>
      </c>
      <c r="V32" s="457" t="e">
        <f t="shared" si="5"/>
        <v>#DIV/0!</v>
      </c>
      <c r="W32" s="457" t="e">
        <f t="shared" si="6"/>
        <v>#DIV/0!</v>
      </c>
      <c r="X32" s="457" t="e">
        <f t="shared" si="7"/>
        <v>#DIV/0!</v>
      </c>
      <c r="Y32" s="341" t="e">
        <f t="shared" si="8"/>
        <v>#DIV/0!</v>
      </c>
      <c r="Z32" s="855"/>
      <c r="AA32" s="519" t="e">
        <f t="shared" si="9"/>
        <v>#DIV/0!</v>
      </c>
      <c r="AB32" s="856"/>
      <c r="AC32" s="856"/>
      <c r="AD32" s="856"/>
      <c r="AE32" s="856"/>
      <c r="AF32" s="856"/>
      <c r="AG32" s="456">
        <f t="shared" si="10"/>
        <v>0</v>
      </c>
      <c r="AH32" s="856"/>
      <c r="AI32" s="342"/>
      <c r="AJ32" s="342"/>
    </row>
    <row r="33" spans="1:36" s="343" customFormat="1" ht="14" outlineLevel="2" x14ac:dyDescent="0.3">
      <c r="A33" s="334"/>
      <c r="B33" s="384"/>
      <c r="C33" s="532"/>
      <c r="D33" s="335"/>
      <c r="E33" s="336"/>
      <c r="F33" s="336"/>
      <c r="G33" s="337"/>
      <c r="H33" s="455"/>
      <c r="I33" s="580"/>
      <c r="J33" s="137"/>
      <c r="K33" s="137"/>
      <c r="L33" s="581"/>
      <c r="M33" s="137"/>
      <c r="N33" s="137"/>
      <c r="O33" s="137"/>
      <c r="P33" s="338">
        <f t="shared" si="12"/>
        <v>0</v>
      </c>
      <c r="Q33" s="583"/>
      <c r="R33" s="139"/>
      <c r="S33" s="339">
        <f t="shared" si="3"/>
        <v>0</v>
      </c>
      <c r="T33" s="340">
        <f t="shared" si="11"/>
        <v>0</v>
      </c>
      <c r="U33" s="456" t="e">
        <f t="shared" si="4"/>
        <v>#DIV/0!</v>
      </c>
      <c r="V33" s="457" t="e">
        <f t="shared" si="5"/>
        <v>#DIV/0!</v>
      </c>
      <c r="W33" s="457" t="e">
        <f t="shared" si="6"/>
        <v>#DIV/0!</v>
      </c>
      <c r="X33" s="457" t="e">
        <f t="shared" si="7"/>
        <v>#DIV/0!</v>
      </c>
      <c r="Y33" s="341" t="e">
        <f t="shared" si="8"/>
        <v>#DIV/0!</v>
      </c>
      <c r="Z33" s="855"/>
      <c r="AA33" s="519" t="e">
        <f t="shared" si="9"/>
        <v>#DIV/0!</v>
      </c>
      <c r="AB33" s="856"/>
      <c r="AC33" s="856"/>
      <c r="AD33" s="856"/>
      <c r="AE33" s="856"/>
      <c r="AF33" s="856"/>
      <c r="AG33" s="456">
        <f t="shared" si="10"/>
        <v>0</v>
      </c>
      <c r="AH33" s="856"/>
      <c r="AI33" s="342"/>
      <c r="AJ33" s="342"/>
    </row>
    <row r="34" spans="1:36" s="343" customFormat="1" ht="14" outlineLevel="2" x14ac:dyDescent="0.3">
      <c r="A34" s="334"/>
      <c r="B34" s="384"/>
      <c r="C34" s="532"/>
      <c r="D34" s="335"/>
      <c r="E34" s="336"/>
      <c r="F34" s="336"/>
      <c r="G34" s="337"/>
      <c r="H34" s="455"/>
      <c r="I34" s="580"/>
      <c r="J34" s="137"/>
      <c r="K34" s="137"/>
      <c r="L34" s="581"/>
      <c r="M34" s="137"/>
      <c r="N34" s="137"/>
      <c r="O34" s="137"/>
      <c r="P34" s="338">
        <f t="shared" si="12"/>
        <v>0</v>
      </c>
      <c r="Q34" s="583"/>
      <c r="R34" s="139"/>
      <c r="S34" s="339">
        <f t="shared" si="3"/>
        <v>0</v>
      </c>
      <c r="T34" s="340">
        <f t="shared" si="11"/>
        <v>0</v>
      </c>
      <c r="U34" s="456" t="e">
        <f t="shared" si="4"/>
        <v>#DIV/0!</v>
      </c>
      <c r="V34" s="457" t="e">
        <f t="shared" si="5"/>
        <v>#DIV/0!</v>
      </c>
      <c r="W34" s="457" t="e">
        <f t="shared" si="6"/>
        <v>#DIV/0!</v>
      </c>
      <c r="X34" s="457" t="e">
        <f t="shared" si="7"/>
        <v>#DIV/0!</v>
      </c>
      <c r="Y34" s="341" t="e">
        <f t="shared" si="8"/>
        <v>#DIV/0!</v>
      </c>
      <c r="Z34" s="855"/>
      <c r="AA34" s="519" t="e">
        <f t="shared" si="9"/>
        <v>#DIV/0!</v>
      </c>
      <c r="AB34" s="856"/>
      <c r="AC34" s="856"/>
      <c r="AD34" s="856"/>
      <c r="AE34" s="856"/>
      <c r="AF34" s="856"/>
      <c r="AG34" s="456">
        <f t="shared" si="10"/>
        <v>0</v>
      </c>
      <c r="AH34" s="856"/>
      <c r="AI34" s="342"/>
      <c r="AJ34" s="342"/>
    </row>
    <row r="35" spans="1:36" s="343" customFormat="1" ht="14" outlineLevel="2" x14ac:dyDescent="0.3">
      <c r="A35" s="334"/>
      <c r="B35" s="384"/>
      <c r="C35" s="532"/>
      <c r="D35" s="335"/>
      <c r="E35" s="336"/>
      <c r="F35" s="336"/>
      <c r="G35" s="337"/>
      <c r="H35" s="455"/>
      <c r="I35" s="580"/>
      <c r="J35" s="137"/>
      <c r="K35" s="137"/>
      <c r="L35" s="581"/>
      <c r="M35" s="137"/>
      <c r="N35" s="137"/>
      <c r="O35" s="137"/>
      <c r="P35" s="338">
        <f t="shared" si="12"/>
        <v>0</v>
      </c>
      <c r="Q35" s="583"/>
      <c r="R35" s="139"/>
      <c r="S35" s="339">
        <f t="shared" si="3"/>
        <v>0</v>
      </c>
      <c r="T35" s="340">
        <f t="shared" si="11"/>
        <v>0</v>
      </c>
      <c r="U35" s="456" t="e">
        <f t="shared" si="4"/>
        <v>#DIV/0!</v>
      </c>
      <c r="V35" s="457" t="e">
        <f t="shared" si="5"/>
        <v>#DIV/0!</v>
      </c>
      <c r="W35" s="457" t="e">
        <f t="shared" si="6"/>
        <v>#DIV/0!</v>
      </c>
      <c r="X35" s="457" t="e">
        <f t="shared" si="7"/>
        <v>#DIV/0!</v>
      </c>
      <c r="Y35" s="341" t="e">
        <f t="shared" si="8"/>
        <v>#DIV/0!</v>
      </c>
      <c r="Z35" s="855"/>
      <c r="AA35" s="519" t="e">
        <f t="shared" si="9"/>
        <v>#DIV/0!</v>
      </c>
      <c r="AB35" s="856"/>
      <c r="AC35" s="856"/>
      <c r="AD35" s="856"/>
      <c r="AE35" s="856"/>
      <c r="AF35" s="856"/>
      <c r="AG35" s="456">
        <f t="shared" si="10"/>
        <v>0</v>
      </c>
      <c r="AH35" s="856"/>
      <c r="AI35" s="342"/>
      <c r="AJ35" s="342"/>
    </row>
    <row r="36" spans="1:36" s="343" customFormat="1" ht="14" outlineLevel="2" x14ac:dyDescent="0.3">
      <c r="A36" s="334"/>
      <c r="B36" s="384"/>
      <c r="C36" s="532"/>
      <c r="D36" s="335"/>
      <c r="E36" s="336"/>
      <c r="F36" s="336"/>
      <c r="G36" s="337"/>
      <c r="H36" s="455"/>
      <c r="I36" s="580"/>
      <c r="J36" s="137"/>
      <c r="K36" s="137"/>
      <c r="L36" s="581"/>
      <c r="M36" s="137"/>
      <c r="N36" s="137"/>
      <c r="O36" s="137"/>
      <c r="P36" s="338">
        <f t="shared" si="12"/>
        <v>0</v>
      </c>
      <c r="Q36" s="583"/>
      <c r="R36" s="139"/>
      <c r="S36" s="339">
        <f t="shared" si="3"/>
        <v>0</v>
      </c>
      <c r="T36" s="340">
        <f t="shared" si="11"/>
        <v>0</v>
      </c>
      <c r="U36" s="456" t="e">
        <f t="shared" si="4"/>
        <v>#DIV/0!</v>
      </c>
      <c r="V36" s="457" t="e">
        <f t="shared" si="5"/>
        <v>#DIV/0!</v>
      </c>
      <c r="W36" s="457" t="e">
        <f t="shared" si="6"/>
        <v>#DIV/0!</v>
      </c>
      <c r="X36" s="457" t="e">
        <f t="shared" si="7"/>
        <v>#DIV/0!</v>
      </c>
      <c r="Y36" s="341" t="e">
        <f t="shared" si="8"/>
        <v>#DIV/0!</v>
      </c>
      <c r="Z36" s="855"/>
      <c r="AA36" s="519" t="e">
        <f t="shared" si="9"/>
        <v>#DIV/0!</v>
      </c>
      <c r="AB36" s="856"/>
      <c r="AC36" s="856"/>
      <c r="AD36" s="856"/>
      <c r="AE36" s="856"/>
      <c r="AF36" s="856"/>
      <c r="AG36" s="456">
        <f t="shared" si="10"/>
        <v>0</v>
      </c>
      <c r="AH36" s="856"/>
      <c r="AI36" s="342"/>
      <c r="AJ36" s="342"/>
    </row>
    <row r="37" spans="1:36" s="343" customFormat="1" ht="14" outlineLevel="2" x14ac:dyDescent="0.3">
      <c r="A37" s="334"/>
      <c r="B37" s="384"/>
      <c r="C37" s="532"/>
      <c r="D37" s="335"/>
      <c r="E37" s="336"/>
      <c r="F37" s="336"/>
      <c r="G37" s="337"/>
      <c r="H37" s="455"/>
      <c r="I37" s="580"/>
      <c r="J37" s="137"/>
      <c r="K37" s="137"/>
      <c r="L37" s="581"/>
      <c r="M37" s="137"/>
      <c r="N37" s="137"/>
      <c r="O37" s="137"/>
      <c r="P37" s="338">
        <f t="shared" si="12"/>
        <v>0</v>
      </c>
      <c r="Q37" s="583"/>
      <c r="R37" s="139"/>
      <c r="S37" s="339">
        <f t="shared" si="3"/>
        <v>0</v>
      </c>
      <c r="T37" s="340">
        <f t="shared" si="11"/>
        <v>0</v>
      </c>
      <c r="U37" s="456" t="e">
        <f t="shared" si="4"/>
        <v>#DIV/0!</v>
      </c>
      <c r="V37" s="457" t="e">
        <f t="shared" si="5"/>
        <v>#DIV/0!</v>
      </c>
      <c r="W37" s="457" t="e">
        <f t="shared" si="6"/>
        <v>#DIV/0!</v>
      </c>
      <c r="X37" s="457" t="e">
        <f t="shared" si="7"/>
        <v>#DIV/0!</v>
      </c>
      <c r="Y37" s="341" t="e">
        <f t="shared" si="8"/>
        <v>#DIV/0!</v>
      </c>
      <c r="Z37" s="855"/>
      <c r="AA37" s="519" t="e">
        <f t="shared" si="9"/>
        <v>#DIV/0!</v>
      </c>
      <c r="AB37" s="856"/>
      <c r="AC37" s="856"/>
      <c r="AD37" s="856"/>
      <c r="AE37" s="856"/>
      <c r="AF37" s="856"/>
      <c r="AG37" s="456">
        <f t="shared" si="10"/>
        <v>0</v>
      </c>
      <c r="AH37" s="856"/>
      <c r="AI37" s="342"/>
      <c r="AJ37" s="342"/>
    </row>
    <row r="38" spans="1:36" s="23" customFormat="1" ht="14" outlineLevel="2" x14ac:dyDescent="0.3">
      <c r="A38" s="40"/>
      <c r="B38" s="385"/>
      <c r="C38" s="533"/>
      <c r="D38" s="136"/>
      <c r="E38" s="143"/>
      <c r="F38" s="143"/>
      <c r="G38" s="144"/>
      <c r="H38" s="455"/>
      <c r="I38" s="580"/>
      <c r="J38" s="137"/>
      <c r="K38" s="137"/>
      <c r="L38" s="581"/>
      <c r="M38" s="137"/>
      <c r="N38" s="137"/>
      <c r="O38" s="137"/>
      <c r="P38" s="138">
        <f t="shared" si="12"/>
        <v>0</v>
      </c>
      <c r="Q38" s="583"/>
      <c r="R38" s="139"/>
      <c r="S38" s="140">
        <f t="shared" si="3"/>
        <v>0</v>
      </c>
      <c r="T38" s="141">
        <f t="shared" si="11"/>
        <v>0</v>
      </c>
      <c r="U38" s="456" t="e">
        <f t="shared" si="4"/>
        <v>#DIV/0!</v>
      </c>
      <c r="V38" s="457" t="e">
        <f t="shared" si="5"/>
        <v>#DIV/0!</v>
      </c>
      <c r="W38" s="457" t="e">
        <f t="shared" si="6"/>
        <v>#DIV/0!</v>
      </c>
      <c r="X38" s="457" t="e">
        <f t="shared" si="7"/>
        <v>#DIV/0!</v>
      </c>
      <c r="Y38" s="142" t="e">
        <f t="shared" si="8"/>
        <v>#DIV/0!</v>
      </c>
      <c r="Z38" s="855"/>
      <c r="AA38" s="519" t="e">
        <f>P38/Z38-1</f>
        <v>#DIV/0!</v>
      </c>
      <c r="AB38" s="856"/>
      <c r="AC38" s="856"/>
      <c r="AD38" s="856"/>
      <c r="AE38" s="856"/>
      <c r="AF38" s="856"/>
      <c r="AG38" s="456">
        <f t="shared" si="10"/>
        <v>0</v>
      </c>
      <c r="AH38" s="856"/>
      <c r="AI38" s="102"/>
      <c r="AJ38" s="102"/>
    </row>
    <row r="39" spans="1:36" s="23" customFormat="1" ht="14" outlineLevel="2" x14ac:dyDescent="0.3">
      <c r="A39" s="40"/>
      <c r="B39" s="385"/>
      <c r="C39" s="533"/>
      <c r="D39" s="136"/>
      <c r="E39" s="143"/>
      <c r="F39" s="143"/>
      <c r="G39" s="144"/>
      <c r="H39" s="455"/>
      <c r="I39" s="580"/>
      <c r="J39" s="137"/>
      <c r="K39" s="137"/>
      <c r="L39" s="581"/>
      <c r="M39" s="137"/>
      <c r="N39" s="137"/>
      <c r="O39" s="137"/>
      <c r="P39" s="138">
        <f t="shared" si="12"/>
        <v>0</v>
      </c>
      <c r="Q39" s="583"/>
      <c r="R39" s="139"/>
      <c r="S39" s="140">
        <f t="shared" si="3"/>
        <v>0</v>
      </c>
      <c r="T39" s="141">
        <f t="shared" si="11"/>
        <v>0</v>
      </c>
      <c r="U39" s="456" t="e">
        <f t="shared" si="4"/>
        <v>#DIV/0!</v>
      </c>
      <c r="V39" s="457" t="e">
        <f t="shared" si="5"/>
        <v>#DIV/0!</v>
      </c>
      <c r="W39" s="457" t="e">
        <f t="shared" si="6"/>
        <v>#DIV/0!</v>
      </c>
      <c r="X39" s="457" t="e">
        <f t="shared" si="7"/>
        <v>#DIV/0!</v>
      </c>
      <c r="Y39" s="142" t="e">
        <f t="shared" si="8"/>
        <v>#DIV/0!</v>
      </c>
      <c r="Z39" s="855"/>
      <c r="AA39" s="519" t="e">
        <f t="shared" si="9"/>
        <v>#DIV/0!</v>
      </c>
      <c r="AB39" s="856"/>
      <c r="AC39" s="856"/>
      <c r="AD39" s="856"/>
      <c r="AE39" s="856"/>
      <c r="AF39" s="856"/>
      <c r="AG39" s="456">
        <f t="shared" si="10"/>
        <v>0</v>
      </c>
      <c r="AH39" s="856"/>
      <c r="AI39" s="102"/>
      <c r="AJ39" s="102"/>
    </row>
    <row r="40" spans="1:36" s="23" customFormat="1" ht="14" outlineLevel="2" x14ac:dyDescent="0.3">
      <c r="A40" s="40"/>
      <c r="B40" s="385"/>
      <c r="C40" s="533"/>
      <c r="D40" s="136"/>
      <c r="E40" s="143"/>
      <c r="F40" s="143"/>
      <c r="G40" s="144"/>
      <c r="H40" s="455"/>
      <c r="I40" s="580"/>
      <c r="J40" s="137"/>
      <c r="K40" s="137"/>
      <c r="L40" s="581"/>
      <c r="M40" s="137"/>
      <c r="N40" s="137"/>
      <c r="O40" s="137"/>
      <c r="P40" s="138">
        <f t="shared" si="12"/>
        <v>0</v>
      </c>
      <c r="Q40" s="583"/>
      <c r="R40" s="139"/>
      <c r="S40" s="140">
        <f t="shared" si="3"/>
        <v>0</v>
      </c>
      <c r="T40" s="141">
        <f t="shared" si="11"/>
        <v>0</v>
      </c>
      <c r="U40" s="456" t="e">
        <f t="shared" si="4"/>
        <v>#DIV/0!</v>
      </c>
      <c r="V40" s="457" t="e">
        <f t="shared" si="5"/>
        <v>#DIV/0!</v>
      </c>
      <c r="W40" s="457" t="e">
        <f t="shared" si="6"/>
        <v>#DIV/0!</v>
      </c>
      <c r="X40" s="457" t="e">
        <f t="shared" si="7"/>
        <v>#DIV/0!</v>
      </c>
      <c r="Y40" s="142" t="e">
        <f t="shared" si="8"/>
        <v>#DIV/0!</v>
      </c>
      <c r="Z40" s="855"/>
      <c r="AA40" s="519" t="e">
        <f t="shared" si="9"/>
        <v>#DIV/0!</v>
      </c>
      <c r="AB40" s="856"/>
      <c r="AC40" s="856"/>
      <c r="AD40" s="856"/>
      <c r="AE40" s="856"/>
      <c r="AF40" s="856"/>
      <c r="AG40" s="456">
        <f t="shared" si="10"/>
        <v>0</v>
      </c>
      <c r="AH40" s="856"/>
      <c r="AI40" s="102"/>
      <c r="AJ40" s="102"/>
    </row>
    <row r="41" spans="1:36" s="23" customFormat="1" ht="14" outlineLevel="2" x14ac:dyDescent="0.3">
      <c r="A41" s="40"/>
      <c r="B41" s="385"/>
      <c r="C41" s="533"/>
      <c r="D41" s="136"/>
      <c r="E41" s="143"/>
      <c r="F41" s="143"/>
      <c r="G41" s="144"/>
      <c r="H41" s="455"/>
      <c r="I41" s="580"/>
      <c r="J41" s="137"/>
      <c r="K41" s="137"/>
      <c r="L41" s="581"/>
      <c r="M41" s="137"/>
      <c r="N41" s="137"/>
      <c r="O41" s="137"/>
      <c r="P41" s="138">
        <f t="shared" si="12"/>
        <v>0</v>
      </c>
      <c r="Q41" s="583"/>
      <c r="R41" s="139"/>
      <c r="S41" s="140">
        <f t="shared" si="3"/>
        <v>0</v>
      </c>
      <c r="T41" s="141">
        <f t="shared" si="11"/>
        <v>0</v>
      </c>
      <c r="U41" s="456" t="e">
        <f t="shared" si="4"/>
        <v>#DIV/0!</v>
      </c>
      <c r="V41" s="457" t="e">
        <f t="shared" si="5"/>
        <v>#DIV/0!</v>
      </c>
      <c r="W41" s="457" t="e">
        <f t="shared" si="6"/>
        <v>#DIV/0!</v>
      </c>
      <c r="X41" s="457" t="e">
        <f t="shared" si="7"/>
        <v>#DIV/0!</v>
      </c>
      <c r="Y41" s="142" t="e">
        <f t="shared" si="8"/>
        <v>#DIV/0!</v>
      </c>
      <c r="Z41" s="855"/>
      <c r="AA41" s="519" t="e">
        <f t="shared" si="9"/>
        <v>#DIV/0!</v>
      </c>
      <c r="AB41" s="856"/>
      <c r="AC41" s="856"/>
      <c r="AD41" s="856"/>
      <c r="AE41" s="856"/>
      <c r="AF41" s="856"/>
      <c r="AG41" s="456">
        <f t="shared" si="10"/>
        <v>0</v>
      </c>
      <c r="AH41" s="856"/>
      <c r="AI41" s="102"/>
      <c r="AJ41" s="102"/>
    </row>
    <row r="42" spans="1:36" s="23" customFormat="1" ht="14" outlineLevel="2" x14ac:dyDescent="0.3">
      <c r="A42" s="40"/>
      <c r="B42" s="385"/>
      <c r="C42" s="533"/>
      <c r="D42" s="136"/>
      <c r="E42" s="143"/>
      <c r="F42" s="143"/>
      <c r="G42" s="144"/>
      <c r="H42" s="455"/>
      <c r="I42" s="580"/>
      <c r="J42" s="137"/>
      <c r="K42" s="137"/>
      <c r="L42" s="581"/>
      <c r="M42" s="137"/>
      <c r="N42" s="137"/>
      <c r="O42" s="137"/>
      <c r="P42" s="138">
        <f t="shared" si="12"/>
        <v>0</v>
      </c>
      <c r="Q42" s="583"/>
      <c r="R42" s="139"/>
      <c r="S42" s="140">
        <f t="shared" si="3"/>
        <v>0</v>
      </c>
      <c r="T42" s="141">
        <f t="shared" si="11"/>
        <v>0</v>
      </c>
      <c r="U42" s="456" t="e">
        <f t="shared" si="4"/>
        <v>#DIV/0!</v>
      </c>
      <c r="V42" s="457" t="e">
        <f t="shared" si="5"/>
        <v>#DIV/0!</v>
      </c>
      <c r="W42" s="457" t="e">
        <f t="shared" si="6"/>
        <v>#DIV/0!</v>
      </c>
      <c r="X42" s="457" t="e">
        <f t="shared" si="7"/>
        <v>#DIV/0!</v>
      </c>
      <c r="Y42" s="142" t="e">
        <f t="shared" si="8"/>
        <v>#DIV/0!</v>
      </c>
      <c r="Z42" s="855"/>
      <c r="AA42" s="519" t="e">
        <f t="shared" si="9"/>
        <v>#DIV/0!</v>
      </c>
      <c r="AB42" s="856"/>
      <c r="AC42" s="856"/>
      <c r="AD42" s="856"/>
      <c r="AE42" s="856"/>
      <c r="AF42" s="856"/>
      <c r="AG42" s="456">
        <f t="shared" si="10"/>
        <v>0</v>
      </c>
      <c r="AH42" s="856"/>
      <c r="AI42" s="102"/>
      <c r="AJ42" s="102"/>
    </row>
    <row r="43" spans="1:36" s="23" customFormat="1" ht="14" outlineLevel="2" x14ac:dyDescent="0.3">
      <c r="A43" s="40"/>
      <c r="B43" s="385"/>
      <c r="C43" s="533"/>
      <c r="D43" s="136"/>
      <c r="E43" s="143"/>
      <c r="F43" s="143"/>
      <c r="G43" s="144"/>
      <c r="H43" s="455"/>
      <c r="I43" s="580"/>
      <c r="J43" s="137"/>
      <c r="K43" s="137"/>
      <c r="L43" s="581"/>
      <c r="M43" s="137"/>
      <c r="N43" s="137"/>
      <c r="O43" s="137"/>
      <c r="P43" s="138">
        <f t="shared" si="12"/>
        <v>0</v>
      </c>
      <c r="Q43" s="583"/>
      <c r="R43" s="139"/>
      <c r="S43" s="140">
        <f t="shared" si="3"/>
        <v>0</v>
      </c>
      <c r="T43" s="141">
        <f t="shared" si="11"/>
        <v>0</v>
      </c>
      <c r="U43" s="456" t="e">
        <f t="shared" si="4"/>
        <v>#DIV/0!</v>
      </c>
      <c r="V43" s="457" t="e">
        <f t="shared" si="5"/>
        <v>#DIV/0!</v>
      </c>
      <c r="W43" s="457" t="e">
        <f t="shared" si="6"/>
        <v>#DIV/0!</v>
      </c>
      <c r="X43" s="457" t="e">
        <f t="shared" si="7"/>
        <v>#DIV/0!</v>
      </c>
      <c r="Y43" s="142" t="e">
        <f t="shared" si="8"/>
        <v>#DIV/0!</v>
      </c>
      <c r="Z43" s="855"/>
      <c r="AA43" s="519" t="e">
        <f t="shared" si="9"/>
        <v>#DIV/0!</v>
      </c>
      <c r="AB43" s="856"/>
      <c r="AC43" s="856"/>
      <c r="AD43" s="856"/>
      <c r="AE43" s="856"/>
      <c r="AF43" s="856"/>
      <c r="AG43" s="456">
        <f t="shared" si="10"/>
        <v>0</v>
      </c>
      <c r="AH43" s="856"/>
      <c r="AI43" s="102"/>
      <c r="AJ43" s="102"/>
    </row>
    <row r="44" spans="1:36" s="23" customFormat="1" ht="14" outlineLevel="2" x14ac:dyDescent="0.3">
      <c r="A44" s="40"/>
      <c r="B44" s="385"/>
      <c r="C44" s="533"/>
      <c r="D44" s="136"/>
      <c r="E44" s="143"/>
      <c r="F44" s="143"/>
      <c r="G44" s="144"/>
      <c r="H44" s="455"/>
      <c r="I44" s="580"/>
      <c r="J44" s="137"/>
      <c r="K44" s="137"/>
      <c r="L44" s="581"/>
      <c r="M44" s="137"/>
      <c r="N44" s="137"/>
      <c r="O44" s="137"/>
      <c r="P44" s="138">
        <f t="shared" si="12"/>
        <v>0</v>
      </c>
      <c r="Q44" s="583"/>
      <c r="R44" s="139"/>
      <c r="S44" s="140">
        <f t="shared" si="3"/>
        <v>0</v>
      </c>
      <c r="T44" s="141">
        <f t="shared" si="11"/>
        <v>0</v>
      </c>
      <c r="U44" s="456" t="e">
        <f t="shared" si="4"/>
        <v>#DIV/0!</v>
      </c>
      <c r="V44" s="457" t="e">
        <f t="shared" si="5"/>
        <v>#DIV/0!</v>
      </c>
      <c r="W44" s="457" t="e">
        <f t="shared" si="6"/>
        <v>#DIV/0!</v>
      </c>
      <c r="X44" s="457" t="e">
        <f t="shared" si="7"/>
        <v>#DIV/0!</v>
      </c>
      <c r="Y44" s="142" t="e">
        <f t="shared" si="8"/>
        <v>#DIV/0!</v>
      </c>
      <c r="Z44" s="855"/>
      <c r="AA44" s="519" t="e">
        <f t="shared" si="9"/>
        <v>#DIV/0!</v>
      </c>
      <c r="AB44" s="856"/>
      <c r="AC44" s="856"/>
      <c r="AD44" s="856"/>
      <c r="AE44" s="856"/>
      <c r="AF44" s="856"/>
      <c r="AG44" s="456">
        <f t="shared" si="10"/>
        <v>0</v>
      </c>
      <c r="AH44" s="856"/>
      <c r="AI44" s="102"/>
      <c r="AJ44" s="102"/>
    </row>
    <row r="45" spans="1:36" s="23" customFormat="1" ht="14" outlineLevel="2" x14ac:dyDescent="0.3">
      <c r="A45" s="137"/>
      <c r="B45" s="386"/>
      <c r="C45" s="534"/>
      <c r="D45" s="136"/>
      <c r="E45" s="143"/>
      <c r="F45" s="143"/>
      <c r="G45" s="144"/>
      <c r="H45" s="455"/>
      <c r="I45" s="580"/>
      <c r="J45" s="137"/>
      <c r="K45" s="137"/>
      <c r="L45" s="581"/>
      <c r="M45" s="137"/>
      <c r="N45" s="137"/>
      <c r="O45" s="137"/>
      <c r="P45" s="138">
        <f t="shared" si="12"/>
        <v>0</v>
      </c>
      <c r="Q45" s="583"/>
      <c r="R45" s="139"/>
      <c r="S45" s="140">
        <f t="shared" si="3"/>
        <v>0</v>
      </c>
      <c r="T45" s="141">
        <f t="shared" si="11"/>
        <v>0</v>
      </c>
      <c r="U45" s="456" t="e">
        <f t="shared" si="4"/>
        <v>#DIV/0!</v>
      </c>
      <c r="V45" s="457" t="e">
        <f t="shared" si="5"/>
        <v>#DIV/0!</v>
      </c>
      <c r="W45" s="457" t="e">
        <f t="shared" si="6"/>
        <v>#DIV/0!</v>
      </c>
      <c r="X45" s="457" t="e">
        <f t="shared" si="7"/>
        <v>#DIV/0!</v>
      </c>
      <c r="Y45" s="142" t="e">
        <f t="shared" si="8"/>
        <v>#DIV/0!</v>
      </c>
      <c r="Z45" s="855"/>
      <c r="AA45" s="519" t="e">
        <f t="shared" si="9"/>
        <v>#DIV/0!</v>
      </c>
      <c r="AB45" s="856"/>
      <c r="AC45" s="856"/>
      <c r="AD45" s="856"/>
      <c r="AE45" s="856"/>
      <c r="AF45" s="856"/>
      <c r="AG45" s="456">
        <f t="shared" si="10"/>
        <v>0</v>
      </c>
      <c r="AH45" s="856"/>
      <c r="AI45" s="102"/>
      <c r="AJ45" s="102"/>
    </row>
    <row r="46" spans="1:36" s="23" customFormat="1" ht="14" outlineLevel="2" x14ac:dyDescent="0.3">
      <c r="A46" s="137"/>
      <c r="B46" s="386"/>
      <c r="C46" s="534"/>
      <c r="D46" s="136"/>
      <c r="E46" s="143"/>
      <c r="F46" s="143"/>
      <c r="G46" s="144"/>
      <c r="H46" s="455"/>
      <c r="I46" s="580"/>
      <c r="J46" s="137"/>
      <c r="K46" s="137"/>
      <c r="L46" s="581"/>
      <c r="M46" s="137"/>
      <c r="N46" s="137"/>
      <c r="O46" s="137"/>
      <c r="P46" s="138">
        <f t="shared" si="12"/>
        <v>0</v>
      </c>
      <c r="Q46" s="583"/>
      <c r="R46" s="139"/>
      <c r="S46" s="140">
        <f t="shared" si="3"/>
        <v>0</v>
      </c>
      <c r="T46" s="141">
        <f t="shared" si="11"/>
        <v>0</v>
      </c>
      <c r="U46" s="456" t="e">
        <f t="shared" si="4"/>
        <v>#DIV/0!</v>
      </c>
      <c r="V46" s="457" t="e">
        <f t="shared" si="5"/>
        <v>#DIV/0!</v>
      </c>
      <c r="W46" s="457" t="e">
        <f t="shared" si="6"/>
        <v>#DIV/0!</v>
      </c>
      <c r="X46" s="457" t="e">
        <f t="shared" si="7"/>
        <v>#DIV/0!</v>
      </c>
      <c r="Y46" s="142" t="e">
        <f t="shared" si="8"/>
        <v>#DIV/0!</v>
      </c>
      <c r="Z46" s="855"/>
      <c r="AA46" s="519" t="e">
        <f t="shared" si="9"/>
        <v>#DIV/0!</v>
      </c>
      <c r="AB46" s="856"/>
      <c r="AC46" s="856"/>
      <c r="AD46" s="856"/>
      <c r="AE46" s="856"/>
      <c r="AF46" s="856"/>
      <c r="AG46" s="456">
        <f t="shared" si="10"/>
        <v>0</v>
      </c>
      <c r="AH46" s="856"/>
      <c r="AI46" s="102"/>
      <c r="AJ46" s="102"/>
    </row>
    <row r="47" spans="1:36" s="23" customFormat="1" ht="14" outlineLevel="2" x14ac:dyDescent="0.3">
      <c r="A47" s="137"/>
      <c r="B47" s="386"/>
      <c r="C47" s="534"/>
      <c r="D47" s="136"/>
      <c r="E47" s="143"/>
      <c r="F47" s="143"/>
      <c r="G47" s="144"/>
      <c r="H47" s="455"/>
      <c r="I47" s="580"/>
      <c r="J47" s="137"/>
      <c r="K47" s="137"/>
      <c r="L47" s="581"/>
      <c r="M47" s="137"/>
      <c r="N47" s="137"/>
      <c r="O47" s="137"/>
      <c r="P47" s="138">
        <f t="shared" si="12"/>
        <v>0</v>
      </c>
      <c r="Q47" s="583"/>
      <c r="R47" s="139"/>
      <c r="S47" s="140">
        <f t="shared" si="3"/>
        <v>0</v>
      </c>
      <c r="T47" s="141">
        <f t="shared" si="11"/>
        <v>0</v>
      </c>
      <c r="U47" s="456" t="e">
        <f t="shared" si="4"/>
        <v>#DIV/0!</v>
      </c>
      <c r="V47" s="457" t="e">
        <f t="shared" si="5"/>
        <v>#DIV/0!</v>
      </c>
      <c r="W47" s="457" t="e">
        <f t="shared" si="6"/>
        <v>#DIV/0!</v>
      </c>
      <c r="X47" s="457" t="e">
        <f t="shared" si="7"/>
        <v>#DIV/0!</v>
      </c>
      <c r="Y47" s="142" t="e">
        <f t="shared" si="8"/>
        <v>#DIV/0!</v>
      </c>
      <c r="Z47" s="855"/>
      <c r="AA47" s="519" t="e">
        <f t="shared" si="9"/>
        <v>#DIV/0!</v>
      </c>
      <c r="AB47" s="856"/>
      <c r="AC47" s="856"/>
      <c r="AD47" s="856"/>
      <c r="AE47" s="856"/>
      <c r="AF47" s="856"/>
      <c r="AG47" s="456">
        <f t="shared" si="10"/>
        <v>0</v>
      </c>
      <c r="AH47" s="856"/>
      <c r="AI47" s="102"/>
      <c r="AJ47" s="102"/>
    </row>
    <row r="48" spans="1:36" s="23" customFormat="1" ht="14" outlineLevel="2" x14ac:dyDescent="0.3">
      <c r="A48" s="137"/>
      <c r="B48" s="386"/>
      <c r="C48" s="534"/>
      <c r="D48" s="136"/>
      <c r="E48" s="143"/>
      <c r="F48" s="143"/>
      <c r="G48" s="144"/>
      <c r="H48" s="455"/>
      <c r="I48" s="580"/>
      <c r="J48" s="137"/>
      <c r="K48" s="137"/>
      <c r="L48" s="581"/>
      <c r="M48" s="137"/>
      <c r="N48" s="137"/>
      <c r="O48" s="137"/>
      <c r="P48" s="138">
        <f t="shared" si="12"/>
        <v>0</v>
      </c>
      <c r="Q48" s="583"/>
      <c r="R48" s="139"/>
      <c r="S48" s="140">
        <f t="shared" si="3"/>
        <v>0</v>
      </c>
      <c r="T48" s="141">
        <f t="shared" si="11"/>
        <v>0</v>
      </c>
      <c r="U48" s="456" t="e">
        <f t="shared" si="4"/>
        <v>#DIV/0!</v>
      </c>
      <c r="V48" s="457" t="e">
        <f t="shared" si="5"/>
        <v>#DIV/0!</v>
      </c>
      <c r="W48" s="457" t="e">
        <f t="shared" si="6"/>
        <v>#DIV/0!</v>
      </c>
      <c r="X48" s="457" t="e">
        <f t="shared" si="7"/>
        <v>#DIV/0!</v>
      </c>
      <c r="Y48" s="142" t="e">
        <f t="shared" si="8"/>
        <v>#DIV/0!</v>
      </c>
      <c r="Z48" s="855"/>
      <c r="AA48" s="519" t="e">
        <f t="shared" si="9"/>
        <v>#DIV/0!</v>
      </c>
      <c r="AB48" s="856"/>
      <c r="AC48" s="856"/>
      <c r="AD48" s="856"/>
      <c r="AE48" s="856"/>
      <c r="AF48" s="856"/>
      <c r="AG48" s="456">
        <f t="shared" si="10"/>
        <v>0</v>
      </c>
      <c r="AH48" s="856"/>
      <c r="AI48" s="102"/>
      <c r="AJ48" s="102"/>
    </row>
    <row r="49" spans="1:43" s="23" customFormat="1" ht="14" outlineLevel="2" x14ac:dyDescent="0.3">
      <c r="A49" s="137"/>
      <c r="B49" s="386"/>
      <c r="C49" s="534"/>
      <c r="D49" s="136"/>
      <c r="E49" s="143"/>
      <c r="F49" s="143"/>
      <c r="G49" s="144"/>
      <c r="H49" s="455"/>
      <c r="I49" s="580"/>
      <c r="J49" s="137"/>
      <c r="K49" s="137"/>
      <c r="L49" s="581"/>
      <c r="M49" s="137"/>
      <c r="N49" s="137"/>
      <c r="O49" s="137"/>
      <c r="P49" s="138">
        <f t="shared" si="12"/>
        <v>0</v>
      </c>
      <c r="Q49" s="583"/>
      <c r="R49" s="139"/>
      <c r="S49" s="140">
        <f t="shared" si="3"/>
        <v>0</v>
      </c>
      <c r="T49" s="141">
        <f t="shared" si="11"/>
        <v>0</v>
      </c>
      <c r="U49" s="456" t="e">
        <f t="shared" si="4"/>
        <v>#DIV/0!</v>
      </c>
      <c r="V49" s="457" t="e">
        <f t="shared" si="5"/>
        <v>#DIV/0!</v>
      </c>
      <c r="W49" s="457" t="e">
        <f t="shared" si="6"/>
        <v>#DIV/0!</v>
      </c>
      <c r="X49" s="457" t="e">
        <f t="shared" si="7"/>
        <v>#DIV/0!</v>
      </c>
      <c r="Y49" s="142" t="e">
        <f t="shared" si="8"/>
        <v>#DIV/0!</v>
      </c>
      <c r="Z49" s="855"/>
      <c r="AA49" s="519" t="e">
        <f t="shared" si="9"/>
        <v>#DIV/0!</v>
      </c>
      <c r="AB49" s="856"/>
      <c r="AC49" s="856"/>
      <c r="AD49" s="856"/>
      <c r="AE49" s="856"/>
      <c r="AF49" s="856"/>
      <c r="AG49" s="456">
        <f t="shared" si="10"/>
        <v>0</v>
      </c>
      <c r="AH49" s="856"/>
      <c r="AI49" s="102"/>
      <c r="AJ49" s="102"/>
    </row>
    <row r="50" spans="1:43" s="23" customFormat="1" ht="14" outlineLevel="2" x14ac:dyDescent="0.3">
      <c r="A50" s="137"/>
      <c r="B50" s="386"/>
      <c r="C50" s="534"/>
      <c r="D50" s="136"/>
      <c r="E50" s="143"/>
      <c r="F50" s="143"/>
      <c r="G50" s="144"/>
      <c r="H50" s="455"/>
      <c r="I50" s="580"/>
      <c r="J50" s="137"/>
      <c r="K50" s="137"/>
      <c r="L50" s="581"/>
      <c r="M50" s="137"/>
      <c r="N50" s="137"/>
      <c r="O50" s="137"/>
      <c r="P50" s="138">
        <f t="shared" si="12"/>
        <v>0</v>
      </c>
      <c r="Q50" s="583"/>
      <c r="R50" s="139"/>
      <c r="S50" s="140">
        <f t="shared" si="3"/>
        <v>0</v>
      </c>
      <c r="T50" s="141">
        <f t="shared" si="11"/>
        <v>0</v>
      </c>
      <c r="U50" s="456" t="e">
        <f t="shared" si="4"/>
        <v>#DIV/0!</v>
      </c>
      <c r="V50" s="457" t="e">
        <f t="shared" si="5"/>
        <v>#DIV/0!</v>
      </c>
      <c r="W50" s="457" t="e">
        <f t="shared" si="6"/>
        <v>#DIV/0!</v>
      </c>
      <c r="X50" s="457" t="e">
        <f t="shared" si="7"/>
        <v>#DIV/0!</v>
      </c>
      <c r="Y50" s="142" t="e">
        <f t="shared" si="8"/>
        <v>#DIV/0!</v>
      </c>
      <c r="Z50" s="855"/>
      <c r="AA50" s="519" t="e">
        <f t="shared" si="9"/>
        <v>#DIV/0!</v>
      </c>
      <c r="AB50" s="856"/>
      <c r="AC50" s="856"/>
      <c r="AD50" s="856"/>
      <c r="AE50" s="856"/>
      <c r="AF50" s="856"/>
      <c r="AG50" s="456">
        <f t="shared" si="10"/>
        <v>0</v>
      </c>
      <c r="AH50" s="856"/>
      <c r="AI50" s="102"/>
      <c r="AJ50" s="102"/>
    </row>
    <row r="51" spans="1:43" s="23" customFormat="1" ht="14.5" outlineLevel="1" thickBot="1" x14ac:dyDescent="0.35">
      <c r="A51" s="137"/>
      <c r="B51" s="386"/>
      <c r="C51" s="534"/>
      <c r="D51" s="136"/>
      <c r="E51" s="143"/>
      <c r="F51" s="143"/>
      <c r="G51" s="144"/>
      <c r="H51" s="455"/>
      <c r="I51" s="580"/>
      <c r="J51" s="137"/>
      <c r="K51" s="137"/>
      <c r="L51" s="581"/>
      <c r="M51" s="137"/>
      <c r="N51" s="137"/>
      <c r="O51" s="137"/>
      <c r="P51" s="145">
        <f t="shared" si="12"/>
        <v>0</v>
      </c>
      <c r="Q51" s="583"/>
      <c r="R51" s="139"/>
      <c r="S51" s="140">
        <f t="shared" si="3"/>
        <v>0</v>
      </c>
      <c r="T51" s="141">
        <f t="shared" si="11"/>
        <v>0</v>
      </c>
      <c r="U51" s="456" t="e">
        <f t="shared" si="4"/>
        <v>#DIV/0!</v>
      </c>
      <c r="V51" s="457" t="e">
        <f t="shared" si="5"/>
        <v>#DIV/0!</v>
      </c>
      <c r="W51" s="457" t="e">
        <f t="shared" si="6"/>
        <v>#DIV/0!</v>
      </c>
      <c r="X51" s="457" t="e">
        <f t="shared" si="7"/>
        <v>#DIV/0!</v>
      </c>
      <c r="Y51" s="142" t="e">
        <f t="shared" si="8"/>
        <v>#DIV/0!</v>
      </c>
      <c r="Z51" s="855"/>
      <c r="AA51" s="519" t="e">
        <f t="shared" si="9"/>
        <v>#DIV/0!</v>
      </c>
      <c r="AB51" s="856"/>
      <c r="AC51" s="856"/>
      <c r="AD51" s="856"/>
      <c r="AE51" s="856"/>
      <c r="AF51" s="856"/>
      <c r="AG51" s="456">
        <f t="shared" si="10"/>
        <v>0</v>
      </c>
      <c r="AH51" s="856"/>
      <c r="AI51" s="102"/>
      <c r="AJ51" s="102"/>
    </row>
    <row r="52" spans="1:43" s="23" customFormat="1" ht="14.5" thickBot="1" x14ac:dyDescent="0.35">
      <c r="A52" s="102"/>
      <c r="B52" s="153"/>
      <c r="C52" s="153"/>
      <c r="D52" s="102"/>
      <c r="E52" s="102"/>
      <c r="F52" s="102"/>
      <c r="G52" s="102"/>
      <c r="H52" s="454">
        <f t="shared" ref="H52:O52" si="13">SUM(H14:H51)</f>
        <v>1000</v>
      </c>
      <c r="I52" s="454">
        <f t="shared" si="13"/>
        <v>10000</v>
      </c>
      <c r="J52" s="454">
        <f t="shared" si="13"/>
        <v>150</v>
      </c>
      <c r="K52" s="454">
        <f t="shared" si="13"/>
        <v>0</v>
      </c>
      <c r="L52" s="454">
        <f t="shared" si="13"/>
        <v>0</v>
      </c>
      <c r="M52" s="454">
        <f t="shared" si="13"/>
        <v>0</v>
      </c>
      <c r="N52" s="454">
        <f t="shared" si="13"/>
        <v>0</v>
      </c>
      <c r="O52" s="454">
        <f t="shared" si="13"/>
        <v>0</v>
      </c>
      <c r="P52" s="454">
        <f>SUM(P14:P51)</f>
        <v>11150</v>
      </c>
      <c r="Q52" s="454">
        <f>SUM(Q14:Q51)</f>
        <v>12</v>
      </c>
      <c r="R52" s="582">
        <f t="shared" ref="R52:S52" si="14">SUM(R14:R51)</f>
        <v>0.5</v>
      </c>
      <c r="S52" s="146">
        <f t="shared" si="14"/>
        <v>0.5</v>
      </c>
      <c r="T52" s="145">
        <f>SUM(T14:T51)</f>
        <v>66900</v>
      </c>
      <c r="U52" s="145" t="e">
        <f t="shared" ref="U52:Z52" si="15">SUM(U14:U51)</f>
        <v>#DIV/0!</v>
      </c>
      <c r="V52" s="145" t="e">
        <f t="shared" si="15"/>
        <v>#DIV/0!</v>
      </c>
      <c r="W52" s="145" t="e">
        <f t="shared" si="15"/>
        <v>#DIV/0!</v>
      </c>
      <c r="X52" s="145" t="e">
        <f t="shared" si="15"/>
        <v>#DIV/0!</v>
      </c>
      <c r="Y52" s="145" t="e">
        <f t="shared" si="15"/>
        <v>#DIV/0!</v>
      </c>
      <c r="Z52" s="145">
        <f t="shared" si="15"/>
        <v>0</v>
      </c>
      <c r="AA52" s="592" t="e">
        <f>P52/Z52-1</f>
        <v>#DIV/0!</v>
      </c>
      <c r="AB52" s="147">
        <f>SUM(AB14:AB51)</f>
        <v>0</v>
      </c>
      <c r="AC52" s="147">
        <f t="shared" ref="AC52:AF52" si="16">SUM(AC14:AC51)</f>
        <v>0</v>
      </c>
      <c r="AD52" s="147">
        <f t="shared" si="16"/>
        <v>0</v>
      </c>
      <c r="AE52" s="147">
        <f t="shared" si="16"/>
        <v>0</v>
      </c>
      <c r="AF52" s="147">
        <f t="shared" si="16"/>
        <v>0</v>
      </c>
      <c r="AG52" s="147">
        <f>SUM(AG14:AG51)</f>
        <v>0</v>
      </c>
      <c r="AH52" s="147">
        <f>SUM(AH14:AH51)</f>
        <v>0</v>
      </c>
      <c r="AI52" s="102"/>
      <c r="AJ52" s="102"/>
    </row>
    <row r="53" spans="1:43" s="23" customFormat="1" ht="14" x14ac:dyDescent="0.3">
      <c r="A53" s="102"/>
      <c r="B53" s="153"/>
      <c r="C53" s="153"/>
      <c r="D53" s="102"/>
      <c r="E53" s="102"/>
      <c r="F53" s="102"/>
      <c r="G53" s="102"/>
      <c r="H53" s="102"/>
      <c r="I53" s="102"/>
      <c r="J53" s="102"/>
      <c r="K53" s="102"/>
      <c r="L53" s="102"/>
      <c r="M53" s="102"/>
      <c r="N53" s="102"/>
      <c r="O53" s="102"/>
      <c r="P53" s="102"/>
      <c r="Q53" s="102"/>
      <c r="R53" s="102"/>
      <c r="S53" s="43"/>
      <c r="T53" s="148"/>
      <c r="U53" s="102"/>
      <c r="V53" s="102"/>
      <c r="W53" s="102"/>
      <c r="X53" s="102"/>
      <c r="Y53" s="102"/>
      <c r="Z53" s="102"/>
      <c r="AA53" s="515"/>
      <c r="AB53" s="102"/>
      <c r="AC53" s="102"/>
      <c r="AD53" s="102"/>
      <c r="AE53" s="102"/>
      <c r="AF53" s="102"/>
      <c r="AG53" s="102"/>
      <c r="AH53" s="102"/>
      <c r="AI53" s="102"/>
      <c r="AJ53" s="102"/>
    </row>
    <row r="54" spans="1:43" s="23" customFormat="1" ht="14" x14ac:dyDescent="0.3">
      <c r="A54" s="102"/>
      <c r="B54" s="153"/>
      <c r="C54" s="153"/>
      <c r="D54" s="102"/>
      <c r="E54" s="102"/>
      <c r="F54" s="102"/>
      <c r="G54" s="102"/>
      <c r="H54" s="410"/>
      <c r="I54" s="410"/>
      <c r="J54" s="410"/>
      <c r="K54" s="410"/>
      <c r="L54" s="410"/>
      <c r="M54" s="410"/>
      <c r="N54" s="410"/>
      <c r="O54" s="410"/>
      <c r="P54" s="410"/>
      <c r="Q54" s="102"/>
      <c r="R54" s="148"/>
      <c r="S54" s="149" t="s">
        <v>389</v>
      </c>
      <c r="T54" s="150">
        <f>'Digni LTB 2022- 2026'!C36</f>
        <v>66900</v>
      </c>
      <c r="U54" s="150" t="e">
        <f>'Digni LTB 2022- 2026'!D36</f>
        <v>#DIV/0!</v>
      </c>
      <c r="V54" s="150" t="e">
        <f>'Digni LTB 2022- 2026'!E36</f>
        <v>#DIV/0!</v>
      </c>
      <c r="W54" s="150" t="e">
        <f>'Digni LTB 2022- 2026'!F36</f>
        <v>#DIV/0!</v>
      </c>
      <c r="X54" s="150" t="e">
        <f>'Digni LTB 2022- 2026'!G36</f>
        <v>#DIV/0!</v>
      </c>
      <c r="Y54" s="150" t="e">
        <f>'Digni LTB 2022- 2026'!H36</f>
        <v>#DIV/0!</v>
      </c>
      <c r="Z54" s="120"/>
      <c r="AA54" s="579" t="s">
        <v>544</v>
      </c>
      <c r="AB54" s="120">
        <f>'Digni budget &amp; accounts 2022'!F37</f>
        <v>0</v>
      </c>
      <c r="AC54" s="120">
        <f>'Digni budget &amp; accounts 2022'!M37</f>
        <v>0</v>
      </c>
      <c r="AD54" s="120">
        <f>'Digni budget &amp; accounts 2022'!I37</f>
        <v>0</v>
      </c>
      <c r="AE54" s="120">
        <f>'Digni budget &amp; accounts 2022'!Q37</f>
        <v>0</v>
      </c>
      <c r="AF54" s="120">
        <f>'Digni budget &amp; accounts 2022'!T37</f>
        <v>0</v>
      </c>
      <c r="AG54" s="120">
        <f>'Digni budget &amp; accounts 2022'!T37</f>
        <v>0</v>
      </c>
      <c r="AH54" s="120">
        <f>'Digni budget &amp; accounts 2022'!X37</f>
        <v>0</v>
      </c>
      <c r="AI54" s="102"/>
      <c r="AJ54" s="102"/>
    </row>
    <row r="55" spans="1:43" s="23" customFormat="1" ht="14" x14ac:dyDescent="0.3">
      <c r="A55" s="102"/>
      <c r="B55" s="153"/>
      <c r="C55" s="153"/>
      <c r="D55" s="102"/>
      <c r="E55" s="102"/>
      <c r="F55" s="102"/>
      <c r="G55" s="102"/>
      <c r="H55" s="102"/>
      <c r="I55" s="102"/>
      <c r="J55" s="102"/>
      <c r="K55" s="102"/>
      <c r="L55" s="102"/>
      <c r="M55" s="102"/>
      <c r="N55" s="102"/>
      <c r="O55" s="102"/>
      <c r="P55" s="102"/>
      <c r="Q55" s="102"/>
      <c r="R55" s="102"/>
      <c r="S55" s="149" t="s">
        <v>336</v>
      </c>
      <c r="T55" s="103">
        <f>T52-T54</f>
        <v>0</v>
      </c>
      <c r="U55" s="103" t="e">
        <f t="shared" ref="U55:AH55" si="17">U52-U54</f>
        <v>#DIV/0!</v>
      </c>
      <c r="V55" s="103" t="e">
        <f t="shared" si="17"/>
        <v>#DIV/0!</v>
      </c>
      <c r="W55" s="103" t="e">
        <f t="shared" si="17"/>
        <v>#DIV/0!</v>
      </c>
      <c r="X55" s="103" t="e">
        <f t="shared" si="17"/>
        <v>#DIV/0!</v>
      </c>
      <c r="Y55" s="103" t="e">
        <f t="shared" si="17"/>
        <v>#DIV/0!</v>
      </c>
      <c r="Z55" s="103"/>
      <c r="AA55" s="591" t="s">
        <v>336</v>
      </c>
      <c r="AB55" s="103">
        <f t="shared" si="17"/>
        <v>0</v>
      </c>
      <c r="AC55" s="103">
        <f t="shared" si="17"/>
        <v>0</v>
      </c>
      <c r="AD55" s="103">
        <f t="shared" ref="AD55:AG55" si="18">AD52-AD54</f>
        <v>0</v>
      </c>
      <c r="AE55" s="103">
        <f t="shared" si="18"/>
        <v>0</v>
      </c>
      <c r="AF55" s="103">
        <f t="shared" si="18"/>
        <v>0</v>
      </c>
      <c r="AG55" s="103">
        <f t="shared" si="18"/>
        <v>0</v>
      </c>
      <c r="AH55" s="103">
        <f t="shared" si="17"/>
        <v>0</v>
      </c>
      <c r="AI55" s="102"/>
      <c r="AJ55" s="102"/>
    </row>
    <row r="56" spans="1:43" s="23" customFormat="1" ht="14.5" thickBot="1" x14ac:dyDescent="0.35">
      <c r="A56" s="104" t="s">
        <v>571</v>
      </c>
      <c r="B56" s="153"/>
      <c r="C56" s="153"/>
      <c r="D56" s="102"/>
      <c r="E56" s="102"/>
      <c r="F56" s="102"/>
      <c r="G56" s="102"/>
      <c r="H56" s="102"/>
      <c r="I56" s="464"/>
      <c r="J56" s="102"/>
      <c r="K56" s="102"/>
      <c r="L56" s="102"/>
      <c r="M56" s="102"/>
      <c r="N56" s="102"/>
      <c r="O56" s="102"/>
      <c r="P56" s="102"/>
      <c r="Q56" s="102"/>
      <c r="R56" s="102"/>
      <c r="S56" s="102"/>
      <c r="T56" s="102"/>
      <c r="U56" s="102"/>
      <c r="V56" s="102"/>
      <c r="W56" s="102"/>
      <c r="X56" s="102"/>
      <c r="Y56" s="102"/>
      <c r="Z56" s="102"/>
      <c r="AA56" s="515"/>
      <c r="AB56" s="102"/>
      <c r="AC56" s="102"/>
      <c r="AD56" s="102" t="s">
        <v>299</v>
      </c>
      <c r="AE56" s="102" t="s">
        <v>550</v>
      </c>
      <c r="AF56" s="102" t="s">
        <v>301</v>
      </c>
      <c r="AG56" s="102" t="s">
        <v>551</v>
      </c>
      <c r="AH56" s="102"/>
      <c r="AI56" s="102"/>
      <c r="AJ56" s="102"/>
    </row>
    <row r="57" spans="1:43" s="99" customFormat="1" ht="61.5" customHeight="1" x14ac:dyDescent="0.25">
      <c r="A57" s="105"/>
      <c r="B57" s="387"/>
      <c r="C57" s="387"/>
      <c r="D57" s="105"/>
      <c r="E57" s="105"/>
      <c r="F57" s="105"/>
      <c r="G57" s="105"/>
      <c r="H57" s="105"/>
      <c r="I57" s="106">
        <v>2022</v>
      </c>
      <c r="J57" s="106"/>
      <c r="K57" s="106"/>
      <c r="L57" s="106">
        <v>2023</v>
      </c>
      <c r="M57" s="106"/>
      <c r="N57" s="106"/>
      <c r="O57" s="106">
        <v>2024</v>
      </c>
      <c r="P57" s="106"/>
      <c r="Q57" s="106"/>
      <c r="R57" s="106">
        <v>2025</v>
      </c>
      <c r="S57" s="106"/>
      <c r="T57" s="106"/>
      <c r="U57" s="400">
        <v>2026</v>
      </c>
      <c r="V57" s="404" t="s">
        <v>266</v>
      </c>
      <c r="W57" s="107"/>
      <c r="X57" s="107"/>
      <c r="Y57" s="102"/>
      <c r="Z57" s="102"/>
      <c r="AA57" s="516"/>
      <c r="AB57" s="572" t="str">
        <f>AB10</f>
        <v>Budget
revised
January present year</v>
      </c>
      <c r="AC57" s="574" t="str">
        <f t="shared" ref="AC57:AH57" si="19">AC10</f>
        <v>Revised budget (reallocation) present year</v>
      </c>
      <c r="AD57" s="573" t="str">
        <f t="shared" si="19"/>
        <v>Accounts January - June (present year)</v>
      </c>
      <c r="AE57" s="575" t="str">
        <f t="shared" si="19"/>
        <v>Accounts July - September</v>
      </c>
      <c r="AF57" s="576" t="str">
        <f t="shared" si="19"/>
        <v>Accounts October - December</v>
      </c>
      <c r="AG57" s="577" t="str">
        <f t="shared" si="19"/>
        <v>Accounts January - December (present year)</v>
      </c>
      <c r="AH57" s="127" t="str">
        <f t="shared" si="19"/>
        <v>Accounts previous year</v>
      </c>
      <c r="AI57" s="107"/>
      <c r="AJ57" s="107"/>
      <c r="AK57" s="107"/>
      <c r="AQ57" s="107"/>
    </row>
    <row r="58" spans="1:43" s="110" customFormat="1" ht="23" x14ac:dyDescent="0.25">
      <c r="A58" s="108" t="s">
        <v>572</v>
      </c>
      <c r="B58" s="108" t="s">
        <v>573</v>
      </c>
      <c r="C58" s="530" t="s">
        <v>574</v>
      </c>
      <c r="D58" s="108" t="s">
        <v>575</v>
      </c>
      <c r="E58" s="108" t="s">
        <v>576</v>
      </c>
      <c r="F58" s="108" t="s">
        <v>414</v>
      </c>
      <c r="G58" s="108" t="s">
        <v>415</v>
      </c>
      <c r="H58" s="108" t="s">
        <v>577</v>
      </c>
      <c r="I58" s="108" t="s">
        <v>578</v>
      </c>
      <c r="J58" s="108" t="s">
        <v>415</v>
      </c>
      <c r="K58" s="108" t="s">
        <v>577</v>
      </c>
      <c r="L58" s="108" t="s">
        <v>578</v>
      </c>
      <c r="M58" s="108" t="s">
        <v>415</v>
      </c>
      <c r="N58" s="108" t="s">
        <v>577</v>
      </c>
      <c r="O58" s="108" t="s">
        <v>578</v>
      </c>
      <c r="P58" s="108" t="s">
        <v>415</v>
      </c>
      <c r="Q58" s="108" t="s">
        <v>577</v>
      </c>
      <c r="R58" s="108" t="s">
        <v>578</v>
      </c>
      <c r="S58" s="108" t="s">
        <v>415</v>
      </c>
      <c r="T58" s="108" t="s">
        <v>577</v>
      </c>
      <c r="U58" s="401" t="s">
        <v>578</v>
      </c>
      <c r="V58" s="405" t="s">
        <v>578</v>
      </c>
      <c r="W58" s="109"/>
      <c r="X58" s="109"/>
      <c r="Y58" s="102"/>
      <c r="Z58" s="102"/>
      <c r="AA58" s="516"/>
      <c r="AB58" s="108" t="s">
        <v>578</v>
      </c>
      <c r="AC58" s="108" t="s">
        <v>578</v>
      </c>
      <c r="AD58" s="108" t="s">
        <v>578</v>
      </c>
      <c r="AE58" s="108" t="s">
        <v>578</v>
      </c>
      <c r="AF58" s="108" t="s">
        <v>578</v>
      </c>
      <c r="AG58" s="108" t="s">
        <v>578</v>
      </c>
      <c r="AH58" s="108" t="s">
        <v>578</v>
      </c>
      <c r="AI58" s="109"/>
      <c r="AJ58" s="109"/>
      <c r="AK58" s="109"/>
      <c r="AQ58" s="109"/>
    </row>
    <row r="59" spans="1:43" s="113" customFormat="1" ht="11.5" outlineLevel="1" x14ac:dyDescent="0.25">
      <c r="A59" s="123"/>
      <c r="B59" s="121"/>
      <c r="C59" s="535"/>
      <c r="D59" s="278"/>
      <c r="E59" s="278"/>
      <c r="F59" s="279"/>
      <c r="G59" s="123"/>
      <c r="H59" s="123"/>
      <c r="I59" s="111">
        <f>G59*H59</f>
        <v>0</v>
      </c>
      <c r="J59" s="123"/>
      <c r="K59" s="123"/>
      <c r="L59" s="111">
        <f>J59*K59</f>
        <v>0</v>
      </c>
      <c r="M59" s="123"/>
      <c r="N59" s="123"/>
      <c r="O59" s="111">
        <f>M59*N59</f>
        <v>0</v>
      </c>
      <c r="P59" s="123"/>
      <c r="Q59" s="123"/>
      <c r="R59" s="111">
        <f>P59*Q59</f>
        <v>0</v>
      </c>
      <c r="S59" s="123"/>
      <c r="T59" s="123"/>
      <c r="U59" s="402">
        <f>S59*T59</f>
        <v>0</v>
      </c>
      <c r="V59" s="406">
        <f>I59+L59+O59+R59+U59</f>
        <v>0</v>
      </c>
      <c r="W59" s="112"/>
      <c r="X59" s="112"/>
      <c r="Y59" s="112"/>
      <c r="Z59" s="112"/>
      <c r="AA59" s="515"/>
      <c r="AB59" s="123"/>
      <c r="AC59" s="123"/>
      <c r="AD59" s="123"/>
      <c r="AE59" s="123"/>
      <c r="AF59" s="123"/>
      <c r="AG59" s="456">
        <f t="shared" ref="AG59:AG71" si="20">AD59+AE59+AF59</f>
        <v>0</v>
      </c>
      <c r="AH59" s="123"/>
      <c r="AI59" s="112"/>
      <c r="AJ59" s="112"/>
      <c r="AK59" s="112"/>
      <c r="AQ59" s="112"/>
    </row>
    <row r="60" spans="1:43" s="113" customFormat="1" ht="11.5" outlineLevel="1" x14ac:dyDescent="0.25">
      <c r="A60" s="123"/>
      <c r="B60" s="121"/>
      <c r="C60" s="535"/>
      <c r="D60" s="278"/>
      <c r="E60" s="278"/>
      <c r="F60" s="280"/>
      <c r="G60" s="123"/>
      <c r="H60" s="123"/>
      <c r="I60" s="111">
        <f t="shared" ref="I60:I71" si="21">G60*H60</f>
        <v>0</v>
      </c>
      <c r="J60" s="123"/>
      <c r="K60" s="123"/>
      <c r="L60" s="111">
        <f t="shared" ref="L60:L71" si="22">J60*K60</f>
        <v>0</v>
      </c>
      <c r="M60" s="123"/>
      <c r="N60" s="123"/>
      <c r="O60" s="111">
        <f t="shared" ref="O60:O71" si="23">M60*N60</f>
        <v>0</v>
      </c>
      <c r="P60" s="123"/>
      <c r="Q60" s="123"/>
      <c r="R60" s="111">
        <f t="shared" ref="R60:R71" si="24">P60*Q60</f>
        <v>0</v>
      </c>
      <c r="S60" s="123"/>
      <c r="T60" s="123"/>
      <c r="U60" s="402">
        <f t="shared" ref="U60:U71" si="25">S60*T60</f>
        <v>0</v>
      </c>
      <c r="V60" s="406">
        <f t="shared" ref="V60:V71" si="26">I60+L60+O60+R60+U60</f>
        <v>0</v>
      </c>
      <c r="W60" s="112"/>
      <c r="X60" s="112"/>
      <c r="Y60" s="112"/>
      <c r="Z60" s="112"/>
      <c r="AA60" s="515"/>
      <c r="AB60" s="123"/>
      <c r="AC60" s="123"/>
      <c r="AD60" s="123"/>
      <c r="AE60" s="123"/>
      <c r="AF60" s="123"/>
      <c r="AG60" s="456">
        <f t="shared" si="20"/>
        <v>0</v>
      </c>
      <c r="AH60" s="123"/>
      <c r="AI60" s="112"/>
      <c r="AJ60" s="112"/>
      <c r="AK60" s="112"/>
      <c r="AQ60" s="112"/>
    </row>
    <row r="61" spans="1:43" s="113" customFormat="1" ht="11.5" outlineLevel="1" x14ac:dyDescent="0.25">
      <c r="A61" s="123"/>
      <c r="B61" s="121"/>
      <c r="C61" s="535"/>
      <c r="D61" s="123"/>
      <c r="E61" s="123"/>
      <c r="F61" s="122"/>
      <c r="G61" s="123"/>
      <c r="H61" s="123"/>
      <c r="I61" s="111">
        <f t="shared" si="21"/>
        <v>0</v>
      </c>
      <c r="J61" s="123"/>
      <c r="K61" s="123"/>
      <c r="L61" s="111">
        <f t="shared" si="22"/>
        <v>0</v>
      </c>
      <c r="M61" s="123"/>
      <c r="N61" s="123"/>
      <c r="O61" s="111">
        <f t="shared" si="23"/>
        <v>0</v>
      </c>
      <c r="P61" s="123"/>
      <c r="Q61" s="123"/>
      <c r="R61" s="111">
        <f t="shared" si="24"/>
        <v>0</v>
      </c>
      <c r="S61" s="123"/>
      <c r="T61" s="123"/>
      <c r="U61" s="402">
        <f t="shared" si="25"/>
        <v>0</v>
      </c>
      <c r="V61" s="406">
        <f t="shared" si="26"/>
        <v>0</v>
      </c>
      <c r="W61" s="112"/>
      <c r="X61" s="112"/>
      <c r="Y61" s="112"/>
      <c r="Z61" s="112"/>
      <c r="AA61" s="515"/>
      <c r="AB61" s="123"/>
      <c r="AC61" s="123"/>
      <c r="AD61" s="123"/>
      <c r="AE61" s="123"/>
      <c r="AF61" s="123"/>
      <c r="AG61" s="456">
        <f t="shared" si="20"/>
        <v>0</v>
      </c>
      <c r="AH61" s="123"/>
      <c r="AI61" s="112"/>
      <c r="AJ61" s="112"/>
      <c r="AK61" s="112"/>
      <c r="AQ61" s="112"/>
    </row>
    <row r="62" spans="1:43" s="113" customFormat="1" ht="11.5" outlineLevel="1" x14ac:dyDescent="0.25">
      <c r="A62" s="123"/>
      <c r="B62" s="121"/>
      <c r="C62" s="535"/>
      <c r="D62" s="123"/>
      <c r="E62" s="123"/>
      <c r="F62" s="122"/>
      <c r="G62" s="123"/>
      <c r="H62" s="123"/>
      <c r="I62" s="111">
        <f t="shared" si="21"/>
        <v>0</v>
      </c>
      <c r="J62" s="123"/>
      <c r="K62" s="123"/>
      <c r="L62" s="111">
        <f t="shared" si="22"/>
        <v>0</v>
      </c>
      <c r="M62" s="123"/>
      <c r="N62" s="123"/>
      <c r="O62" s="111">
        <f t="shared" si="23"/>
        <v>0</v>
      </c>
      <c r="P62" s="123"/>
      <c r="Q62" s="123"/>
      <c r="R62" s="111">
        <f t="shared" si="24"/>
        <v>0</v>
      </c>
      <c r="S62" s="123"/>
      <c r="T62" s="123"/>
      <c r="U62" s="402">
        <f t="shared" si="25"/>
        <v>0</v>
      </c>
      <c r="V62" s="406">
        <f t="shared" si="26"/>
        <v>0</v>
      </c>
      <c r="W62" s="112"/>
      <c r="X62" s="112"/>
      <c r="Y62" s="112"/>
      <c r="Z62" s="112"/>
      <c r="AA62" s="515"/>
      <c r="AB62" s="123"/>
      <c r="AC62" s="123"/>
      <c r="AD62" s="123"/>
      <c r="AE62" s="123"/>
      <c r="AF62" s="123"/>
      <c r="AG62" s="456">
        <f t="shared" si="20"/>
        <v>0</v>
      </c>
      <c r="AH62" s="123"/>
      <c r="AI62" s="112"/>
      <c r="AJ62" s="112"/>
      <c r="AK62" s="112"/>
      <c r="AQ62" s="112"/>
    </row>
    <row r="63" spans="1:43" s="113" customFormat="1" ht="11.5" outlineLevel="1" x14ac:dyDescent="0.25">
      <c r="A63" s="123"/>
      <c r="B63" s="121"/>
      <c r="C63" s="535"/>
      <c r="D63" s="123"/>
      <c r="E63" s="123"/>
      <c r="F63" s="122"/>
      <c r="G63" s="123"/>
      <c r="H63" s="123"/>
      <c r="I63" s="111">
        <f t="shared" si="21"/>
        <v>0</v>
      </c>
      <c r="J63" s="123"/>
      <c r="K63" s="123"/>
      <c r="L63" s="111">
        <f t="shared" si="22"/>
        <v>0</v>
      </c>
      <c r="M63" s="123"/>
      <c r="N63" s="123"/>
      <c r="O63" s="111">
        <f t="shared" si="23"/>
        <v>0</v>
      </c>
      <c r="P63" s="123"/>
      <c r="Q63" s="123"/>
      <c r="R63" s="111">
        <f t="shared" si="24"/>
        <v>0</v>
      </c>
      <c r="S63" s="123"/>
      <c r="T63" s="123"/>
      <c r="U63" s="402">
        <f t="shared" si="25"/>
        <v>0</v>
      </c>
      <c r="V63" s="406">
        <f t="shared" si="26"/>
        <v>0</v>
      </c>
      <c r="W63" s="112"/>
      <c r="X63" s="112"/>
      <c r="Y63" s="112"/>
      <c r="Z63" s="112"/>
      <c r="AA63" s="515"/>
      <c r="AB63" s="123"/>
      <c r="AC63" s="123"/>
      <c r="AD63" s="123"/>
      <c r="AE63" s="123"/>
      <c r="AF63" s="123"/>
      <c r="AG63" s="456">
        <f t="shared" si="20"/>
        <v>0</v>
      </c>
      <c r="AH63" s="123"/>
      <c r="AI63" s="112"/>
      <c r="AJ63" s="112"/>
      <c r="AK63" s="112"/>
      <c r="AQ63" s="112"/>
    </row>
    <row r="64" spans="1:43" s="113" customFormat="1" ht="11.5" outlineLevel="1" x14ac:dyDescent="0.25">
      <c r="A64" s="123"/>
      <c r="B64" s="121"/>
      <c r="C64" s="535"/>
      <c r="D64" s="123"/>
      <c r="E64" s="123"/>
      <c r="F64" s="122"/>
      <c r="G64" s="123"/>
      <c r="H64" s="123"/>
      <c r="I64" s="111">
        <f t="shared" si="21"/>
        <v>0</v>
      </c>
      <c r="J64" s="123"/>
      <c r="K64" s="123"/>
      <c r="L64" s="111">
        <f t="shared" si="22"/>
        <v>0</v>
      </c>
      <c r="M64" s="123"/>
      <c r="N64" s="123"/>
      <c r="O64" s="111">
        <f t="shared" si="23"/>
        <v>0</v>
      </c>
      <c r="P64" s="123"/>
      <c r="Q64" s="123"/>
      <c r="R64" s="111">
        <f t="shared" si="24"/>
        <v>0</v>
      </c>
      <c r="S64" s="123"/>
      <c r="T64" s="123"/>
      <c r="U64" s="402">
        <f t="shared" si="25"/>
        <v>0</v>
      </c>
      <c r="V64" s="406">
        <f t="shared" si="26"/>
        <v>0</v>
      </c>
      <c r="W64" s="112"/>
      <c r="X64" s="112"/>
      <c r="Y64" s="112"/>
      <c r="Z64" s="112"/>
      <c r="AA64" s="515"/>
      <c r="AB64" s="123"/>
      <c r="AC64" s="123"/>
      <c r="AD64" s="123"/>
      <c r="AE64" s="123"/>
      <c r="AF64" s="123"/>
      <c r="AG64" s="456">
        <f t="shared" si="20"/>
        <v>0</v>
      </c>
      <c r="AH64" s="123"/>
      <c r="AI64" s="112"/>
      <c r="AJ64" s="112"/>
      <c r="AK64" s="112"/>
      <c r="AQ64" s="112"/>
    </row>
    <row r="65" spans="1:44" s="113" customFormat="1" ht="11.5" outlineLevel="1" x14ac:dyDescent="0.25">
      <c r="A65" s="123"/>
      <c r="B65" s="121"/>
      <c r="C65" s="535"/>
      <c r="D65" s="121"/>
      <c r="E65" s="121"/>
      <c r="F65" s="122"/>
      <c r="G65" s="123"/>
      <c r="H65" s="123"/>
      <c r="I65" s="111">
        <f t="shared" si="21"/>
        <v>0</v>
      </c>
      <c r="J65" s="123"/>
      <c r="K65" s="123"/>
      <c r="L65" s="111">
        <f t="shared" si="22"/>
        <v>0</v>
      </c>
      <c r="M65" s="123"/>
      <c r="N65" s="123"/>
      <c r="O65" s="111">
        <f t="shared" si="23"/>
        <v>0</v>
      </c>
      <c r="P65" s="123"/>
      <c r="Q65" s="123"/>
      <c r="R65" s="111">
        <f t="shared" si="24"/>
        <v>0</v>
      </c>
      <c r="S65" s="123"/>
      <c r="T65" s="123"/>
      <c r="U65" s="402">
        <f t="shared" si="25"/>
        <v>0</v>
      </c>
      <c r="V65" s="406">
        <f t="shared" si="26"/>
        <v>0</v>
      </c>
      <c r="W65" s="112"/>
      <c r="X65" s="112"/>
      <c r="Y65" s="112"/>
      <c r="Z65" s="112"/>
      <c r="AA65" s="515"/>
      <c r="AB65" s="123"/>
      <c r="AC65" s="123"/>
      <c r="AD65" s="123"/>
      <c r="AE65" s="123"/>
      <c r="AF65" s="123"/>
      <c r="AG65" s="456">
        <f t="shared" si="20"/>
        <v>0</v>
      </c>
      <c r="AH65" s="123"/>
      <c r="AI65" s="112"/>
      <c r="AJ65" s="112"/>
      <c r="AK65" s="112"/>
      <c r="AQ65" s="112"/>
    </row>
    <row r="66" spans="1:44" s="113" customFormat="1" ht="11.5" outlineLevel="1" x14ac:dyDescent="0.25">
      <c r="A66" s="123"/>
      <c r="B66" s="121"/>
      <c r="C66" s="535"/>
      <c r="D66" s="123"/>
      <c r="E66" s="123"/>
      <c r="F66" s="122"/>
      <c r="G66" s="123"/>
      <c r="H66" s="123"/>
      <c r="I66" s="111">
        <f t="shared" si="21"/>
        <v>0</v>
      </c>
      <c r="J66" s="123"/>
      <c r="K66" s="123"/>
      <c r="L66" s="111">
        <f t="shared" si="22"/>
        <v>0</v>
      </c>
      <c r="M66" s="123"/>
      <c r="N66" s="123"/>
      <c r="O66" s="111">
        <f t="shared" si="23"/>
        <v>0</v>
      </c>
      <c r="P66" s="123"/>
      <c r="Q66" s="123"/>
      <c r="R66" s="111">
        <f t="shared" si="24"/>
        <v>0</v>
      </c>
      <c r="S66" s="123"/>
      <c r="T66" s="123"/>
      <c r="U66" s="402">
        <f t="shared" si="25"/>
        <v>0</v>
      </c>
      <c r="V66" s="406">
        <f t="shared" si="26"/>
        <v>0</v>
      </c>
      <c r="W66" s="112"/>
      <c r="X66" s="112"/>
      <c r="Y66" s="112"/>
      <c r="Z66" s="112"/>
      <c r="AA66" s="515"/>
      <c r="AB66" s="123"/>
      <c r="AC66" s="123"/>
      <c r="AD66" s="123"/>
      <c r="AE66" s="123"/>
      <c r="AF66" s="123"/>
      <c r="AG66" s="456">
        <f t="shared" si="20"/>
        <v>0</v>
      </c>
      <c r="AH66" s="123"/>
      <c r="AI66" s="112"/>
      <c r="AJ66" s="112"/>
      <c r="AK66" s="112"/>
      <c r="AQ66" s="112"/>
    </row>
    <row r="67" spans="1:44" s="113" customFormat="1" ht="11.5" outlineLevel="1" x14ac:dyDescent="0.25">
      <c r="A67" s="123"/>
      <c r="B67" s="121"/>
      <c r="C67" s="535"/>
      <c r="D67" s="123"/>
      <c r="E67" s="123"/>
      <c r="F67" s="122"/>
      <c r="G67" s="123"/>
      <c r="H67" s="123"/>
      <c r="I67" s="111">
        <f t="shared" si="21"/>
        <v>0</v>
      </c>
      <c r="J67" s="123"/>
      <c r="K67" s="123"/>
      <c r="L67" s="111">
        <f t="shared" si="22"/>
        <v>0</v>
      </c>
      <c r="M67" s="123"/>
      <c r="N67" s="123"/>
      <c r="O67" s="111">
        <f t="shared" si="23"/>
        <v>0</v>
      </c>
      <c r="P67" s="123"/>
      <c r="Q67" s="123"/>
      <c r="R67" s="111">
        <f t="shared" si="24"/>
        <v>0</v>
      </c>
      <c r="S67" s="123"/>
      <c r="T67" s="123"/>
      <c r="U67" s="402">
        <f t="shared" si="25"/>
        <v>0</v>
      </c>
      <c r="V67" s="406">
        <f t="shared" si="26"/>
        <v>0</v>
      </c>
      <c r="W67" s="112"/>
      <c r="X67" s="112"/>
      <c r="Y67" s="112"/>
      <c r="Z67" s="112"/>
      <c r="AA67" s="515"/>
      <c r="AB67" s="123"/>
      <c r="AC67" s="123"/>
      <c r="AD67" s="123"/>
      <c r="AE67" s="123"/>
      <c r="AF67" s="123"/>
      <c r="AG67" s="456">
        <f t="shared" si="20"/>
        <v>0</v>
      </c>
      <c r="AH67" s="123"/>
      <c r="AI67" s="112"/>
      <c r="AJ67" s="112"/>
      <c r="AK67" s="112"/>
      <c r="AQ67" s="112"/>
    </row>
    <row r="68" spans="1:44" s="113" customFormat="1" ht="11.5" outlineLevel="1" x14ac:dyDescent="0.25">
      <c r="A68" s="123"/>
      <c r="B68" s="121"/>
      <c r="C68" s="535"/>
      <c r="D68" s="123"/>
      <c r="E68" s="123"/>
      <c r="F68" s="122"/>
      <c r="G68" s="123"/>
      <c r="H68" s="123"/>
      <c r="I68" s="111">
        <f t="shared" si="21"/>
        <v>0</v>
      </c>
      <c r="J68" s="123"/>
      <c r="K68" s="123"/>
      <c r="L68" s="111">
        <f t="shared" si="22"/>
        <v>0</v>
      </c>
      <c r="M68" s="123"/>
      <c r="N68" s="123"/>
      <c r="O68" s="111">
        <f t="shared" si="23"/>
        <v>0</v>
      </c>
      <c r="P68" s="123"/>
      <c r="Q68" s="123"/>
      <c r="R68" s="111">
        <f t="shared" si="24"/>
        <v>0</v>
      </c>
      <c r="S68" s="123"/>
      <c r="T68" s="123"/>
      <c r="U68" s="402">
        <f t="shared" si="25"/>
        <v>0</v>
      </c>
      <c r="V68" s="406">
        <f t="shared" si="26"/>
        <v>0</v>
      </c>
      <c r="W68" s="112"/>
      <c r="X68" s="112"/>
      <c r="Y68" s="112"/>
      <c r="Z68" s="112"/>
      <c r="AA68" s="515"/>
      <c r="AB68" s="123"/>
      <c r="AC68" s="123"/>
      <c r="AD68" s="123"/>
      <c r="AE68" s="123"/>
      <c r="AF68" s="123"/>
      <c r="AG68" s="456">
        <f t="shared" si="20"/>
        <v>0</v>
      </c>
      <c r="AH68" s="123"/>
      <c r="AI68" s="112"/>
      <c r="AJ68" s="112"/>
      <c r="AK68" s="112"/>
      <c r="AQ68" s="112"/>
    </row>
    <row r="69" spans="1:44" s="113" customFormat="1" ht="11.5" outlineLevel="1" x14ac:dyDescent="0.25">
      <c r="A69" s="123"/>
      <c r="B69" s="121"/>
      <c r="C69" s="535"/>
      <c r="D69" s="123"/>
      <c r="E69" s="123"/>
      <c r="F69" s="122"/>
      <c r="G69" s="123"/>
      <c r="H69" s="123"/>
      <c r="I69" s="111">
        <f t="shared" si="21"/>
        <v>0</v>
      </c>
      <c r="J69" s="123"/>
      <c r="K69" s="123"/>
      <c r="L69" s="111">
        <f t="shared" si="22"/>
        <v>0</v>
      </c>
      <c r="M69" s="123"/>
      <c r="N69" s="123"/>
      <c r="O69" s="111">
        <f t="shared" si="23"/>
        <v>0</v>
      </c>
      <c r="P69" s="123"/>
      <c r="Q69" s="123"/>
      <c r="R69" s="111">
        <f t="shared" si="24"/>
        <v>0</v>
      </c>
      <c r="S69" s="123"/>
      <c r="T69" s="123"/>
      <c r="U69" s="402">
        <f t="shared" si="25"/>
        <v>0</v>
      </c>
      <c r="V69" s="406">
        <f t="shared" si="26"/>
        <v>0</v>
      </c>
      <c r="W69" s="112"/>
      <c r="X69" s="112"/>
      <c r="Y69" s="112"/>
      <c r="Z69" s="112"/>
      <c r="AA69" s="515"/>
      <c r="AB69" s="123"/>
      <c r="AC69" s="123"/>
      <c r="AD69" s="123"/>
      <c r="AE69" s="123"/>
      <c r="AF69" s="123"/>
      <c r="AG69" s="456">
        <f t="shared" si="20"/>
        <v>0</v>
      </c>
      <c r="AH69" s="123"/>
      <c r="AI69" s="112"/>
      <c r="AJ69" s="112"/>
      <c r="AK69" s="112"/>
      <c r="AQ69" s="112"/>
    </row>
    <row r="70" spans="1:44" s="113" customFormat="1" ht="11.5" outlineLevel="1" x14ac:dyDescent="0.25">
      <c r="A70" s="123"/>
      <c r="B70" s="121"/>
      <c r="C70" s="535"/>
      <c r="D70" s="123"/>
      <c r="E70" s="123"/>
      <c r="F70" s="122"/>
      <c r="G70" s="123"/>
      <c r="H70" s="123"/>
      <c r="I70" s="111">
        <f t="shared" si="21"/>
        <v>0</v>
      </c>
      <c r="J70" s="123"/>
      <c r="K70" s="123"/>
      <c r="L70" s="111">
        <f t="shared" si="22"/>
        <v>0</v>
      </c>
      <c r="M70" s="123"/>
      <c r="N70" s="123"/>
      <c r="O70" s="111">
        <f t="shared" si="23"/>
        <v>0</v>
      </c>
      <c r="P70" s="123"/>
      <c r="Q70" s="123"/>
      <c r="R70" s="111">
        <f t="shared" si="24"/>
        <v>0</v>
      </c>
      <c r="S70" s="123"/>
      <c r="T70" s="123"/>
      <c r="U70" s="402">
        <f t="shared" si="25"/>
        <v>0</v>
      </c>
      <c r="V70" s="406">
        <f t="shared" si="26"/>
        <v>0</v>
      </c>
      <c r="W70" s="112"/>
      <c r="X70" s="112"/>
      <c r="Y70" s="112"/>
      <c r="Z70" s="112"/>
      <c r="AA70" s="515"/>
      <c r="AB70" s="123"/>
      <c r="AC70" s="123"/>
      <c r="AD70" s="123"/>
      <c r="AE70" s="123"/>
      <c r="AF70" s="123"/>
      <c r="AG70" s="456">
        <f t="shared" si="20"/>
        <v>0</v>
      </c>
      <c r="AH70" s="123"/>
      <c r="AI70" s="112"/>
      <c r="AJ70" s="112"/>
      <c r="AK70" s="112"/>
      <c r="AQ70" s="112"/>
    </row>
    <row r="71" spans="1:44" s="113" customFormat="1" ht="11.5" outlineLevel="1" x14ac:dyDescent="0.25">
      <c r="A71" s="151"/>
      <c r="B71" s="388"/>
      <c r="C71" s="536"/>
      <c r="D71" s="151"/>
      <c r="E71" s="151"/>
      <c r="F71" s="122"/>
      <c r="G71" s="123"/>
      <c r="H71" s="123"/>
      <c r="I71" s="111">
        <f t="shared" si="21"/>
        <v>0</v>
      </c>
      <c r="J71" s="123"/>
      <c r="K71" s="123"/>
      <c r="L71" s="111">
        <f t="shared" si="22"/>
        <v>0</v>
      </c>
      <c r="M71" s="123"/>
      <c r="N71" s="123"/>
      <c r="O71" s="111">
        <f t="shared" si="23"/>
        <v>0</v>
      </c>
      <c r="P71" s="123"/>
      <c r="Q71" s="123"/>
      <c r="R71" s="111">
        <f t="shared" si="24"/>
        <v>0</v>
      </c>
      <c r="S71" s="123"/>
      <c r="T71" s="123"/>
      <c r="U71" s="402">
        <f t="shared" si="25"/>
        <v>0</v>
      </c>
      <c r="V71" s="406">
        <f t="shared" si="26"/>
        <v>0</v>
      </c>
      <c r="W71" s="112"/>
      <c r="X71" s="112"/>
      <c r="Y71" s="112"/>
      <c r="Z71" s="112"/>
      <c r="AA71" s="515"/>
      <c r="AB71" s="123"/>
      <c r="AC71" s="123"/>
      <c r="AD71" s="123"/>
      <c r="AE71" s="123"/>
      <c r="AF71" s="123"/>
      <c r="AG71" s="456">
        <f t="shared" si="20"/>
        <v>0</v>
      </c>
      <c r="AH71" s="123"/>
      <c r="AI71" s="112"/>
      <c r="AJ71" s="112"/>
      <c r="AK71" s="112"/>
      <c r="AQ71" s="112"/>
    </row>
    <row r="72" spans="1:44" s="117" customFormat="1" ht="12" thickBot="1" x14ac:dyDescent="0.3">
      <c r="A72" s="114"/>
      <c r="B72" s="389"/>
      <c r="C72" s="389"/>
      <c r="D72" s="114"/>
      <c r="E72" s="114"/>
      <c r="F72" s="114"/>
      <c r="G72" s="115"/>
      <c r="H72" s="114"/>
      <c r="I72" s="116">
        <f t="shared" ref="I72:V72" si="27">SUM(I59:I71)</f>
        <v>0</v>
      </c>
      <c r="J72" s="116"/>
      <c r="K72" s="116"/>
      <c r="L72" s="116">
        <f t="shared" si="27"/>
        <v>0</v>
      </c>
      <c r="M72" s="116"/>
      <c r="N72" s="116"/>
      <c r="O72" s="116">
        <f t="shared" si="27"/>
        <v>0</v>
      </c>
      <c r="P72" s="116"/>
      <c r="Q72" s="116"/>
      <c r="R72" s="116">
        <f t="shared" si="27"/>
        <v>0</v>
      </c>
      <c r="S72" s="116"/>
      <c r="T72" s="116"/>
      <c r="U72" s="403">
        <f t="shared" si="27"/>
        <v>0</v>
      </c>
      <c r="V72" s="407">
        <f t="shared" si="27"/>
        <v>0</v>
      </c>
      <c r="X72" s="118"/>
      <c r="Y72" s="118"/>
      <c r="Z72" s="112"/>
      <c r="AA72" s="515"/>
      <c r="AB72" s="116">
        <f>SUM(AB59:AB71)</f>
        <v>0</v>
      </c>
      <c r="AC72" s="116">
        <f t="shared" ref="AC72:AH72" si="28">SUM(AC59:AC71)</f>
        <v>0</v>
      </c>
      <c r="AD72" s="116">
        <f t="shared" si="28"/>
        <v>0</v>
      </c>
      <c r="AE72" s="116">
        <f t="shared" si="28"/>
        <v>0</v>
      </c>
      <c r="AF72" s="116">
        <f t="shared" si="28"/>
        <v>0</v>
      </c>
      <c r="AG72" s="116">
        <f t="shared" si="28"/>
        <v>0</v>
      </c>
      <c r="AH72" s="116">
        <f t="shared" si="28"/>
        <v>0</v>
      </c>
      <c r="AI72" s="118"/>
      <c r="AJ72" s="118"/>
      <c r="AK72" s="118"/>
      <c r="AQ72" s="118"/>
      <c r="AR72" s="118"/>
    </row>
    <row r="73" spans="1:44" x14ac:dyDescent="0.3">
      <c r="A73" s="107"/>
      <c r="B73" s="390"/>
      <c r="C73" s="390"/>
      <c r="D73" s="107"/>
      <c r="E73" s="152"/>
      <c r="F73" s="152"/>
      <c r="G73" s="152"/>
      <c r="H73" s="152"/>
      <c r="I73" s="152"/>
      <c r="J73" s="152"/>
      <c r="K73" s="152"/>
      <c r="L73" s="152"/>
      <c r="M73" s="107"/>
      <c r="N73" s="107"/>
      <c r="O73" s="107"/>
      <c r="P73" s="107"/>
      <c r="Q73" s="107"/>
      <c r="R73" s="107"/>
      <c r="S73" s="107"/>
      <c r="T73" s="107"/>
      <c r="U73" s="107"/>
      <c r="V73" s="107"/>
      <c r="W73" s="107"/>
      <c r="X73" s="107"/>
      <c r="Y73" s="107"/>
      <c r="Z73" s="107"/>
      <c r="AA73" s="515"/>
      <c r="AB73" s="107"/>
      <c r="AC73" s="107"/>
      <c r="AD73" s="107"/>
      <c r="AE73" s="107"/>
      <c r="AF73" s="107"/>
      <c r="AG73" s="107"/>
      <c r="AH73" s="107"/>
      <c r="AI73" s="118"/>
      <c r="AJ73" s="118"/>
      <c r="AK73" s="118"/>
      <c r="AL73" s="107"/>
    </row>
    <row r="74" spans="1:44" x14ac:dyDescent="0.3">
      <c r="A74" s="107"/>
      <c r="B74" s="390"/>
      <c r="C74" s="390"/>
      <c r="D74" s="107"/>
      <c r="E74" s="152"/>
      <c r="F74" s="152"/>
      <c r="G74" s="152"/>
      <c r="H74" s="119" t="s">
        <v>389</v>
      </c>
      <c r="I74" s="120">
        <f>'Digni LTB 2022- 2026'!C39</f>
        <v>0</v>
      </c>
      <c r="J74" s="120"/>
      <c r="K74" s="120"/>
      <c r="L74" s="120">
        <f>'Digni LTB 2022- 2026'!D39</f>
        <v>0</v>
      </c>
      <c r="O74" s="120">
        <f>'Digni LTB 2022- 2026'!E39</f>
        <v>0</v>
      </c>
      <c r="R74" s="120">
        <f>'Digni LTB 2022- 2026'!F39</f>
        <v>0</v>
      </c>
      <c r="U74" s="120">
        <f>'Digni LTB 2022- 2026'!G39</f>
        <v>0</v>
      </c>
      <c r="V74" s="120">
        <f>'Digni LTB 2022- 2026'!H39</f>
        <v>0</v>
      </c>
      <c r="W74" s="107"/>
      <c r="X74" s="107"/>
      <c r="Y74" s="107"/>
      <c r="Z74" s="107"/>
      <c r="AA74" s="579" t="s">
        <v>544</v>
      </c>
      <c r="AB74" s="120">
        <f>'Digni budget &amp; accounts 2022'!F40</f>
        <v>0</v>
      </c>
      <c r="AC74" s="120">
        <f>'Digni budget &amp; accounts 2022'!M40</f>
        <v>0</v>
      </c>
      <c r="AD74" s="120">
        <f>'Digni budget &amp; accounts 2022'!I40</f>
        <v>0</v>
      </c>
      <c r="AE74" s="120">
        <f>'Digni budget &amp; accounts 2022'!Q40</f>
        <v>0</v>
      </c>
      <c r="AF74" s="120">
        <f>'Digni budget &amp; accounts 2022'!T40</f>
        <v>0</v>
      </c>
      <c r="AG74" s="120">
        <f>'Digni budget &amp; accounts 2022'!T40</f>
        <v>0</v>
      </c>
      <c r="AH74" s="120">
        <f>'Digni budget &amp; accounts 2022'!X40</f>
        <v>0</v>
      </c>
      <c r="AI74" s="118"/>
      <c r="AJ74" s="118"/>
      <c r="AK74" s="118"/>
      <c r="AL74" s="107"/>
    </row>
    <row r="75" spans="1:44" x14ac:dyDescent="0.3">
      <c r="A75" s="107"/>
      <c r="B75" s="390"/>
      <c r="C75" s="390"/>
      <c r="D75" s="107"/>
      <c r="E75" s="152"/>
      <c r="F75" s="152"/>
      <c r="G75" s="152"/>
      <c r="H75" s="107" t="s">
        <v>336</v>
      </c>
      <c r="I75" s="154">
        <f t="shared" ref="I75:L75" si="29">I74-I72</f>
        <v>0</v>
      </c>
      <c r="J75" s="154"/>
      <c r="K75" s="154"/>
      <c r="L75" s="154">
        <f t="shared" si="29"/>
        <v>0</v>
      </c>
      <c r="O75" s="154">
        <f>O74-O72</f>
        <v>0</v>
      </c>
      <c r="R75" s="154">
        <f>R74-R72</f>
        <v>0</v>
      </c>
      <c r="U75" s="154">
        <f>U74-U72</f>
        <v>0</v>
      </c>
      <c r="V75" s="154">
        <f>V74-V72</f>
        <v>0</v>
      </c>
      <c r="W75" s="107"/>
      <c r="X75" s="107"/>
      <c r="Y75" s="107"/>
      <c r="Z75" s="107"/>
      <c r="AA75" s="591" t="s">
        <v>336</v>
      </c>
      <c r="AB75" s="154">
        <f t="shared" ref="AB75:AH75" si="30">AB74-AB72</f>
        <v>0</v>
      </c>
      <c r="AC75" s="154">
        <f t="shared" si="30"/>
        <v>0</v>
      </c>
      <c r="AD75" s="154">
        <f t="shared" si="30"/>
        <v>0</v>
      </c>
      <c r="AE75" s="154">
        <f t="shared" si="30"/>
        <v>0</v>
      </c>
      <c r="AF75" s="154">
        <f t="shared" si="30"/>
        <v>0</v>
      </c>
      <c r="AG75" s="154">
        <f t="shared" si="30"/>
        <v>0</v>
      </c>
      <c r="AH75" s="154">
        <f t="shared" si="30"/>
        <v>0</v>
      </c>
      <c r="AI75" s="118"/>
      <c r="AJ75" s="118"/>
      <c r="AK75" s="118"/>
      <c r="AL75" s="107"/>
    </row>
    <row r="76" spans="1:44" x14ac:dyDescent="0.3">
      <c r="A76" s="107"/>
      <c r="B76" s="390"/>
      <c r="C76" s="390"/>
      <c r="D76" s="107"/>
      <c r="E76" s="152"/>
      <c r="F76" s="152"/>
      <c r="G76" s="152"/>
      <c r="H76" s="152"/>
      <c r="I76" s="152"/>
      <c r="J76" s="152"/>
      <c r="K76" s="107"/>
      <c r="L76" s="107"/>
      <c r="M76" s="107"/>
      <c r="N76" s="107"/>
      <c r="O76" s="107"/>
      <c r="P76" s="107"/>
      <c r="Q76" s="107"/>
      <c r="R76" s="107"/>
      <c r="S76" s="107"/>
      <c r="T76" s="107"/>
      <c r="U76" s="107"/>
      <c r="V76" s="107"/>
      <c r="W76" s="107"/>
      <c r="X76" s="107"/>
      <c r="Y76" s="107"/>
      <c r="Z76" s="107"/>
      <c r="AA76" s="515"/>
      <c r="AB76" s="107"/>
      <c r="AC76" s="107"/>
      <c r="AD76" s="107"/>
      <c r="AE76" s="107"/>
      <c r="AF76" s="107"/>
      <c r="AG76" s="107"/>
      <c r="AH76" s="107"/>
      <c r="AI76" s="118"/>
      <c r="AJ76" s="118"/>
      <c r="AK76" s="118"/>
    </row>
    <row r="77" spans="1:44" x14ac:dyDescent="0.3">
      <c r="A77" s="107"/>
      <c r="B77" s="390"/>
      <c r="C77" s="390"/>
      <c r="D77" s="107"/>
      <c r="E77" s="152"/>
      <c r="F77" s="152"/>
      <c r="G77" s="152"/>
      <c r="H77" s="152"/>
      <c r="I77" s="152"/>
      <c r="J77" s="152"/>
      <c r="K77" s="107"/>
      <c r="L77" s="107"/>
      <c r="M77" s="107"/>
      <c r="N77" s="107"/>
      <c r="O77" s="107"/>
      <c r="P77" s="107"/>
      <c r="Q77" s="107"/>
      <c r="R77" s="107"/>
      <c r="S77" s="107"/>
      <c r="T77" s="107"/>
      <c r="U77" s="107"/>
      <c r="V77" s="107"/>
      <c r="W77" s="107"/>
      <c r="X77" s="107"/>
      <c r="Y77" s="107"/>
      <c r="Z77" s="107"/>
      <c r="AA77" s="515"/>
      <c r="AB77" s="107"/>
      <c r="AC77" s="107"/>
      <c r="AD77" s="107"/>
      <c r="AE77" s="107"/>
      <c r="AF77" s="107"/>
      <c r="AG77" s="107"/>
      <c r="AH77" s="107"/>
      <c r="AI77" s="107"/>
      <c r="AJ77" s="107"/>
    </row>
    <row r="78" spans="1:44" x14ac:dyDescent="0.3">
      <c r="A78" s="107"/>
      <c r="B78" s="390"/>
      <c r="C78" s="390"/>
      <c r="D78" s="107"/>
      <c r="E78" s="152"/>
      <c r="F78" s="152"/>
      <c r="G78" s="152"/>
      <c r="H78" s="152"/>
      <c r="I78" s="152"/>
      <c r="J78" s="152"/>
      <c r="K78" s="107"/>
      <c r="L78" s="107"/>
      <c r="M78" s="107"/>
      <c r="N78" s="107"/>
      <c r="O78" s="107"/>
      <c r="P78" s="107"/>
      <c r="Q78" s="107"/>
      <c r="R78" s="107"/>
      <c r="S78" s="107"/>
      <c r="T78" s="107"/>
      <c r="U78" s="107"/>
      <c r="V78" s="107"/>
      <c r="W78" s="107"/>
      <c r="X78" s="107"/>
      <c r="Y78" s="107"/>
      <c r="Z78" s="107"/>
      <c r="AA78" s="515"/>
      <c r="AB78" s="107"/>
      <c r="AC78" s="107"/>
      <c r="AD78" s="107"/>
      <c r="AE78" s="107"/>
      <c r="AF78" s="107"/>
      <c r="AG78" s="107"/>
      <c r="AH78" s="107"/>
      <c r="AI78" s="107"/>
      <c r="AJ78" s="107"/>
    </row>
    <row r="79" spans="1:44" x14ac:dyDescent="0.3">
      <c r="A79" s="107"/>
      <c r="B79" s="390"/>
      <c r="C79" s="390"/>
      <c r="D79" s="107"/>
      <c r="E79" s="152"/>
      <c r="F79" s="152"/>
      <c r="G79" s="152"/>
      <c r="H79" s="152"/>
      <c r="I79" s="152"/>
      <c r="J79" s="152"/>
      <c r="K79" s="107"/>
      <c r="L79" s="107"/>
      <c r="M79" s="107"/>
      <c r="N79" s="107"/>
      <c r="O79" s="107"/>
      <c r="P79" s="107"/>
      <c r="Q79" s="107"/>
      <c r="R79" s="107"/>
      <c r="S79" s="107"/>
      <c r="T79" s="107"/>
      <c r="U79" s="107"/>
      <c r="V79" s="107"/>
      <c r="W79" s="107"/>
      <c r="X79" s="107"/>
      <c r="Y79" s="107"/>
      <c r="Z79" s="107"/>
      <c r="AA79" s="515"/>
      <c r="AB79" s="107"/>
      <c r="AC79" s="107"/>
      <c r="AD79" s="107"/>
      <c r="AE79" s="107"/>
      <c r="AF79" s="107"/>
      <c r="AG79" s="107"/>
      <c r="AH79" s="107"/>
      <c r="AI79" s="107"/>
      <c r="AJ79" s="107"/>
    </row>
    <row r="80" spans="1:44" x14ac:dyDescent="0.3">
      <c r="A80" s="107"/>
      <c r="B80" s="390"/>
      <c r="C80" s="390"/>
      <c r="D80" s="107"/>
      <c r="E80" s="152"/>
      <c r="F80" s="152"/>
      <c r="G80" s="152"/>
      <c r="H80" s="152"/>
      <c r="I80" s="152"/>
      <c r="J80" s="152"/>
      <c r="K80" s="107"/>
      <c r="L80" s="107"/>
      <c r="M80" s="107"/>
      <c r="N80" s="107"/>
      <c r="O80" s="107"/>
      <c r="P80" s="107"/>
      <c r="Q80" s="107"/>
      <c r="R80" s="107"/>
      <c r="S80" s="107"/>
      <c r="T80" s="107"/>
      <c r="U80" s="107"/>
      <c r="V80" s="107"/>
      <c r="W80" s="107"/>
      <c r="X80" s="107"/>
      <c r="Y80" s="107"/>
      <c r="Z80" s="107"/>
      <c r="AA80" s="515"/>
      <c r="AB80" s="107"/>
      <c r="AC80" s="107"/>
      <c r="AD80" s="107"/>
      <c r="AE80" s="107"/>
      <c r="AF80" s="107"/>
      <c r="AG80" s="107"/>
      <c r="AH80" s="107"/>
      <c r="AI80" s="107"/>
      <c r="AJ80" s="107"/>
    </row>
    <row r="81" spans="1:36" x14ac:dyDescent="0.3">
      <c r="A81" s="107"/>
      <c r="B81" s="390"/>
      <c r="C81" s="390"/>
      <c r="D81" s="107"/>
      <c r="E81" s="152"/>
      <c r="F81" s="152"/>
      <c r="G81" s="152"/>
      <c r="H81" s="152"/>
      <c r="I81" s="152"/>
      <c r="J81" s="152"/>
      <c r="K81" s="107"/>
      <c r="L81" s="107"/>
      <c r="M81" s="107"/>
      <c r="N81" s="107"/>
      <c r="O81" s="107"/>
      <c r="P81" s="107"/>
      <c r="Q81" s="107"/>
      <c r="R81" s="107"/>
      <c r="S81" s="107"/>
      <c r="T81" s="107"/>
      <c r="U81" s="107"/>
      <c r="V81" s="107"/>
      <c r="W81" s="107"/>
      <c r="X81" s="107"/>
      <c r="Y81" s="107"/>
      <c r="Z81" s="107"/>
      <c r="AA81" s="515"/>
      <c r="AB81" s="107"/>
      <c r="AC81" s="107"/>
      <c r="AD81" s="107"/>
      <c r="AE81" s="107"/>
      <c r="AF81" s="107"/>
      <c r="AG81" s="107"/>
      <c r="AH81" s="107"/>
      <c r="AI81" s="107"/>
      <c r="AJ81" s="107"/>
    </row>
    <row r="82" spans="1:36" x14ac:dyDescent="0.3">
      <c r="A82" s="107"/>
      <c r="B82" s="390"/>
      <c r="C82" s="390"/>
      <c r="D82" s="107"/>
      <c r="E82" s="152"/>
      <c r="F82" s="152"/>
      <c r="G82" s="152"/>
      <c r="H82" s="155"/>
      <c r="I82" s="107"/>
      <c r="J82" s="107"/>
      <c r="K82" s="107"/>
      <c r="L82" s="107"/>
      <c r="M82" s="107"/>
      <c r="N82" s="107"/>
      <c r="O82" s="107"/>
      <c r="P82" s="107"/>
      <c r="Q82" s="107"/>
      <c r="R82" s="107"/>
      <c r="S82" s="107"/>
      <c r="T82" s="107"/>
      <c r="U82" s="107"/>
      <c r="V82" s="107"/>
      <c r="W82" s="107"/>
      <c r="X82" s="107"/>
      <c r="Y82" s="107"/>
      <c r="Z82" s="107"/>
      <c r="AA82" s="515"/>
      <c r="AB82" s="107"/>
      <c r="AC82" s="107"/>
      <c r="AD82" s="107"/>
      <c r="AE82" s="107"/>
      <c r="AF82" s="107"/>
      <c r="AG82" s="107"/>
      <c r="AH82" s="107"/>
      <c r="AI82" s="107"/>
      <c r="AJ82" s="107"/>
    </row>
    <row r="83" spans="1:36" x14ac:dyDescent="0.3">
      <c r="A83" s="107"/>
      <c r="B83" s="390"/>
      <c r="C83" s="390"/>
      <c r="D83" s="107"/>
      <c r="E83" s="152"/>
      <c r="F83" s="152"/>
      <c r="G83" s="152"/>
      <c r="H83" s="155"/>
      <c r="I83" s="107"/>
      <c r="J83" s="107"/>
      <c r="K83" s="107"/>
      <c r="L83" s="107"/>
      <c r="M83" s="107"/>
      <c r="N83" s="107"/>
      <c r="O83" s="107"/>
      <c r="P83" s="107"/>
      <c r="Q83" s="107"/>
      <c r="R83" s="107"/>
      <c r="S83" s="107"/>
      <c r="T83" s="107"/>
      <c r="U83" s="107"/>
      <c r="V83" s="107"/>
      <c r="W83" s="107"/>
      <c r="X83" s="107"/>
      <c r="Y83" s="107"/>
      <c r="Z83" s="107"/>
      <c r="AA83" s="515"/>
      <c r="AB83" s="107"/>
      <c r="AC83" s="107"/>
      <c r="AD83" s="107"/>
      <c r="AE83" s="107"/>
      <c r="AF83" s="107"/>
      <c r="AG83" s="107"/>
      <c r="AH83" s="107"/>
      <c r="AI83" s="107"/>
      <c r="AJ83" s="107"/>
    </row>
    <row r="84" spans="1:36" x14ac:dyDescent="0.3">
      <c r="A84" s="107"/>
      <c r="B84" s="390"/>
      <c r="C84" s="390"/>
      <c r="D84" s="107"/>
      <c r="E84" s="152"/>
      <c r="F84" s="152"/>
      <c r="G84" s="152"/>
      <c r="H84" s="155"/>
      <c r="I84" s="107"/>
      <c r="J84" s="107"/>
      <c r="K84" s="107"/>
      <c r="L84" s="107"/>
      <c r="M84" s="107"/>
      <c r="N84" s="107"/>
      <c r="O84" s="107"/>
      <c r="P84" s="107"/>
      <c r="Q84" s="107"/>
      <c r="R84" s="107"/>
      <c r="S84" s="107"/>
      <c r="T84" s="107"/>
      <c r="U84" s="107"/>
      <c r="V84" s="107"/>
      <c r="W84" s="107"/>
      <c r="X84" s="107"/>
      <c r="Y84" s="107"/>
      <c r="Z84" s="107"/>
      <c r="AA84" s="515"/>
      <c r="AB84" s="107"/>
      <c r="AC84" s="107"/>
      <c r="AD84" s="107"/>
      <c r="AE84" s="107"/>
      <c r="AF84" s="107"/>
      <c r="AG84" s="107"/>
      <c r="AH84" s="107"/>
      <c r="AI84" s="107"/>
      <c r="AJ84" s="107"/>
    </row>
    <row r="85" spans="1:36" x14ac:dyDescent="0.3">
      <c r="A85" s="107"/>
      <c r="B85" s="390"/>
      <c r="C85" s="390"/>
      <c r="D85" s="107"/>
      <c r="E85" s="152"/>
      <c r="F85" s="152"/>
      <c r="G85" s="152"/>
      <c r="H85" s="155"/>
      <c r="I85" s="107"/>
      <c r="J85" s="107"/>
      <c r="K85" s="107"/>
      <c r="L85" s="107"/>
      <c r="M85" s="107"/>
      <c r="N85" s="107"/>
      <c r="O85" s="107"/>
      <c r="P85" s="107"/>
      <c r="Q85" s="107"/>
      <c r="R85" s="107"/>
      <c r="S85" s="107"/>
      <c r="T85" s="107"/>
      <c r="U85" s="107"/>
      <c r="V85" s="107"/>
      <c r="W85" s="107"/>
      <c r="X85" s="107"/>
      <c r="Y85" s="107"/>
      <c r="Z85" s="107"/>
      <c r="AA85" s="515"/>
      <c r="AB85" s="107"/>
      <c r="AC85" s="107"/>
      <c r="AD85" s="107"/>
      <c r="AE85" s="107"/>
      <c r="AF85" s="107"/>
      <c r="AG85" s="107"/>
      <c r="AH85" s="107"/>
      <c r="AI85" s="107"/>
      <c r="AJ85" s="107"/>
    </row>
    <row r="86" spans="1:36" x14ac:dyDescent="0.3">
      <c r="A86" s="107"/>
      <c r="B86" s="390"/>
      <c r="C86" s="390"/>
      <c r="D86" s="107"/>
      <c r="E86" s="152"/>
      <c r="F86" s="152"/>
      <c r="G86" s="152"/>
      <c r="H86" s="155"/>
      <c r="I86" s="107"/>
      <c r="J86" s="107"/>
      <c r="K86" s="107"/>
      <c r="L86" s="107"/>
      <c r="M86" s="107"/>
      <c r="N86" s="107"/>
      <c r="O86" s="107"/>
      <c r="P86" s="107"/>
      <c r="Q86" s="107"/>
      <c r="R86" s="107"/>
      <c r="S86" s="107"/>
      <c r="T86" s="107"/>
      <c r="U86" s="107"/>
      <c r="V86" s="107"/>
      <c r="W86" s="107"/>
      <c r="X86" s="107"/>
      <c r="Y86" s="107"/>
      <c r="Z86" s="107"/>
      <c r="AA86" s="515"/>
      <c r="AB86" s="107"/>
      <c r="AC86" s="107"/>
      <c r="AD86" s="107"/>
      <c r="AE86" s="107"/>
      <c r="AF86" s="107"/>
      <c r="AG86" s="107"/>
      <c r="AH86" s="107"/>
      <c r="AI86" s="107"/>
      <c r="AJ86" s="107"/>
    </row>
    <row r="87" spans="1:36" x14ac:dyDescent="0.3">
      <c r="A87" s="107"/>
      <c r="B87" s="390"/>
      <c r="C87" s="390"/>
      <c r="D87" s="107"/>
      <c r="E87" s="152"/>
      <c r="F87" s="152"/>
      <c r="G87" s="152"/>
      <c r="H87" s="155"/>
      <c r="I87" s="107"/>
      <c r="J87" s="107"/>
      <c r="K87" s="107"/>
      <c r="L87" s="107"/>
      <c r="M87" s="107"/>
      <c r="N87" s="107"/>
      <c r="O87" s="107"/>
      <c r="P87" s="107"/>
      <c r="Q87" s="107"/>
      <c r="R87" s="107"/>
      <c r="S87" s="107"/>
      <c r="T87" s="107"/>
      <c r="U87" s="107"/>
      <c r="V87" s="107"/>
      <c r="W87" s="107"/>
      <c r="X87" s="107"/>
      <c r="Y87" s="107"/>
      <c r="Z87" s="107"/>
      <c r="AA87" s="515"/>
      <c r="AB87" s="107"/>
      <c r="AC87" s="107"/>
      <c r="AD87" s="107"/>
      <c r="AE87" s="107"/>
      <c r="AF87" s="107"/>
      <c r="AG87" s="107"/>
      <c r="AH87" s="107"/>
      <c r="AI87" s="107"/>
      <c r="AJ87" s="107"/>
    </row>
    <row r="88" spans="1:36" x14ac:dyDescent="0.3">
      <c r="A88" s="107"/>
      <c r="B88" s="390"/>
      <c r="C88" s="390"/>
      <c r="D88" s="107"/>
      <c r="E88" s="152"/>
      <c r="F88" s="152"/>
      <c r="G88" s="152"/>
      <c r="H88" s="155"/>
      <c r="I88" s="107"/>
      <c r="J88" s="107"/>
      <c r="K88" s="107"/>
      <c r="L88" s="107"/>
      <c r="M88" s="107"/>
      <c r="N88" s="107"/>
      <c r="O88" s="107"/>
      <c r="P88" s="107"/>
      <c r="Q88" s="107"/>
      <c r="R88" s="107"/>
      <c r="S88" s="107"/>
      <c r="T88" s="107"/>
      <c r="U88" s="107"/>
      <c r="V88" s="107"/>
      <c r="W88" s="107"/>
      <c r="X88" s="107"/>
      <c r="Y88" s="107"/>
      <c r="Z88" s="107"/>
      <c r="AA88" s="515"/>
      <c r="AB88" s="107"/>
      <c r="AC88" s="107"/>
      <c r="AD88" s="107"/>
      <c r="AE88" s="107"/>
      <c r="AF88" s="107"/>
      <c r="AG88" s="107"/>
      <c r="AH88" s="107"/>
      <c r="AI88" s="107"/>
      <c r="AJ88" s="107"/>
    </row>
    <row r="89" spans="1:36" x14ac:dyDescent="0.3">
      <c r="A89" s="107"/>
      <c r="B89" s="390"/>
      <c r="C89" s="390"/>
      <c r="D89" s="107"/>
      <c r="E89" s="152"/>
      <c r="F89" s="152"/>
      <c r="G89" s="152"/>
      <c r="H89" s="155"/>
      <c r="I89" s="107"/>
      <c r="J89" s="107"/>
      <c r="K89" s="107"/>
      <c r="L89" s="107"/>
      <c r="M89" s="107"/>
      <c r="N89" s="107"/>
      <c r="O89" s="107"/>
      <c r="P89" s="107"/>
      <c r="Q89" s="107"/>
      <c r="R89" s="107"/>
      <c r="S89" s="107"/>
      <c r="T89" s="107"/>
      <c r="U89" s="107"/>
      <c r="V89" s="107"/>
      <c r="W89" s="107"/>
      <c r="X89" s="107"/>
      <c r="Y89" s="107"/>
      <c r="Z89" s="107"/>
      <c r="AA89" s="515"/>
      <c r="AB89" s="107"/>
      <c r="AC89" s="107"/>
      <c r="AD89" s="107"/>
      <c r="AE89" s="107"/>
      <c r="AF89" s="107"/>
      <c r="AG89" s="107"/>
      <c r="AH89" s="107"/>
      <c r="AI89" s="107"/>
      <c r="AJ89" s="107"/>
    </row>
    <row r="90" spans="1:36" x14ac:dyDescent="0.3">
      <c r="A90" s="107"/>
      <c r="B90" s="390"/>
      <c r="C90" s="390"/>
      <c r="D90" s="107"/>
      <c r="E90" s="152"/>
      <c r="F90" s="152"/>
      <c r="G90" s="152"/>
      <c r="H90" s="155"/>
      <c r="I90" s="107"/>
      <c r="J90" s="107"/>
      <c r="K90" s="107"/>
      <c r="L90" s="107"/>
      <c r="M90" s="107"/>
      <c r="N90" s="107"/>
      <c r="O90" s="107"/>
      <c r="P90" s="107"/>
      <c r="Q90" s="107"/>
      <c r="R90" s="107"/>
      <c r="S90" s="107"/>
      <c r="T90" s="107"/>
      <c r="U90" s="107"/>
      <c r="V90" s="107"/>
      <c r="W90" s="107"/>
      <c r="X90" s="107"/>
      <c r="Y90" s="107"/>
      <c r="Z90" s="107"/>
      <c r="AA90" s="515"/>
      <c r="AB90" s="107"/>
      <c r="AC90" s="107"/>
      <c r="AD90" s="107"/>
      <c r="AE90" s="107"/>
      <c r="AF90" s="107"/>
      <c r="AG90" s="107"/>
      <c r="AH90" s="107"/>
      <c r="AI90" s="107"/>
      <c r="AJ90" s="107"/>
    </row>
    <row r="91" spans="1:36" x14ac:dyDescent="0.3">
      <c r="A91" s="107"/>
      <c r="B91" s="390"/>
      <c r="C91" s="390"/>
      <c r="D91" s="107"/>
      <c r="E91" s="152"/>
      <c r="F91" s="152"/>
      <c r="G91" s="152"/>
      <c r="H91" s="155"/>
      <c r="I91" s="107"/>
      <c r="J91" s="107"/>
      <c r="K91" s="107"/>
      <c r="L91" s="107"/>
      <c r="M91" s="107"/>
      <c r="N91" s="107"/>
      <c r="O91" s="107"/>
      <c r="P91" s="107"/>
      <c r="Q91" s="107"/>
      <c r="R91" s="107"/>
      <c r="S91" s="107"/>
      <c r="T91" s="107"/>
      <c r="U91" s="107"/>
      <c r="V91" s="107"/>
      <c r="W91" s="107"/>
      <c r="X91" s="107"/>
      <c r="Y91" s="107"/>
      <c r="Z91" s="107"/>
      <c r="AA91" s="515"/>
      <c r="AB91" s="107"/>
      <c r="AC91" s="107"/>
      <c r="AD91" s="107"/>
      <c r="AE91" s="107"/>
      <c r="AF91" s="107"/>
      <c r="AG91" s="107"/>
      <c r="AH91" s="107"/>
      <c r="AI91" s="107"/>
      <c r="AJ91" s="107"/>
    </row>
    <row r="92" spans="1:36" x14ac:dyDescent="0.3">
      <c r="A92" s="107"/>
      <c r="B92" s="390"/>
      <c r="C92" s="390"/>
      <c r="D92" s="107"/>
      <c r="E92" s="152"/>
      <c r="F92" s="152"/>
      <c r="G92" s="152"/>
      <c r="H92" s="155"/>
      <c r="I92" s="107"/>
      <c r="J92" s="107"/>
      <c r="K92" s="107"/>
      <c r="L92" s="107"/>
      <c r="M92" s="107"/>
      <c r="N92" s="107"/>
      <c r="O92" s="107"/>
      <c r="P92" s="107"/>
      <c r="Q92" s="107"/>
      <c r="R92" s="107"/>
      <c r="S92" s="107"/>
      <c r="T92" s="107"/>
      <c r="U92" s="107"/>
      <c r="V92" s="107"/>
      <c r="W92" s="107"/>
      <c r="X92" s="107"/>
      <c r="Y92" s="107"/>
      <c r="Z92" s="107"/>
      <c r="AA92" s="515"/>
      <c r="AB92" s="107"/>
      <c r="AC92" s="107"/>
      <c r="AD92" s="107"/>
      <c r="AE92" s="107"/>
      <c r="AF92" s="107"/>
      <c r="AG92" s="107"/>
      <c r="AH92" s="107"/>
      <c r="AI92" s="107"/>
      <c r="AJ92" s="107"/>
    </row>
    <row r="93" spans="1:36" x14ac:dyDescent="0.3">
      <c r="A93" s="107"/>
      <c r="B93" s="390"/>
      <c r="C93" s="390"/>
      <c r="D93" s="107"/>
      <c r="E93" s="152"/>
      <c r="F93" s="152"/>
      <c r="G93" s="152"/>
      <c r="H93" s="155"/>
      <c r="I93" s="107"/>
      <c r="J93" s="107"/>
      <c r="K93" s="107"/>
      <c r="L93" s="107"/>
      <c r="M93" s="107"/>
      <c r="N93" s="107"/>
      <c r="O93" s="107"/>
      <c r="P93" s="107"/>
      <c r="Q93" s="107"/>
      <c r="R93" s="107"/>
      <c r="S93" s="107"/>
      <c r="T93" s="107"/>
      <c r="U93" s="107"/>
      <c r="V93" s="107"/>
      <c r="W93" s="107"/>
      <c r="X93" s="107"/>
      <c r="Y93" s="107"/>
      <c r="Z93" s="107"/>
      <c r="AA93" s="515"/>
      <c r="AB93" s="107"/>
      <c r="AC93" s="107"/>
      <c r="AD93" s="107"/>
      <c r="AE93" s="107"/>
      <c r="AF93" s="107"/>
      <c r="AG93" s="107"/>
      <c r="AH93" s="107"/>
      <c r="AI93" s="107"/>
      <c r="AJ93" s="107"/>
    </row>
    <row r="94" spans="1:36" x14ac:dyDescent="0.3">
      <c r="A94" s="107"/>
      <c r="B94" s="390"/>
      <c r="C94" s="390"/>
      <c r="D94" s="107"/>
      <c r="E94" s="152"/>
      <c r="F94" s="152"/>
      <c r="G94" s="152"/>
      <c r="H94" s="155"/>
      <c r="I94" s="107"/>
      <c r="J94" s="107"/>
      <c r="K94" s="107"/>
      <c r="L94" s="107"/>
      <c r="M94" s="107"/>
      <c r="N94" s="107"/>
      <c r="O94" s="107"/>
      <c r="P94" s="107"/>
      <c r="Q94" s="107"/>
      <c r="R94" s="107"/>
      <c r="S94" s="107"/>
      <c r="T94" s="107"/>
      <c r="U94" s="107"/>
      <c r="V94" s="107"/>
      <c r="W94" s="107"/>
      <c r="X94" s="107"/>
      <c r="Y94" s="107"/>
      <c r="Z94" s="107"/>
      <c r="AA94" s="515"/>
      <c r="AB94" s="107"/>
      <c r="AC94" s="107"/>
      <c r="AD94" s="107"/>
      <c r="AE94" s="107"/>
      <c r="AF94" s="107"/>
      <c r="AG94" s="107"/>
      <c r="AH94" s="107"/>
      <c r="AI94" s="107"/>
      <c r="AJ94" s="107"/>
    </row>
    <row r="95" spans="1:36" x14ac:dyDescent="0.3">
      <c r="A95" s="107"/>
      <c r="B95" s="390"/>
      <c r="C95" s="390"/>
      <c r="D95" s="107"/>
      <c r="E95" s="152"/>
      <c r="F95" s="152"/>
      <c r="G95" s="152"/>
      <c r="H95" s="155"/>
      <c r="I95" s="107"/>
      <c r="J95" s="107"/>
      <c r="K95" s="107"/>
      <c r="L95" s="107"/>
      <c r="M95" s="107"/>
      <c r="N95" s="107"/>
      <c r="O95" s="107"/>
      <c r="P95" s="107"/>
      <c r="Q95" s="107"/>
      <c r="R95" s="107"/>
      <c r="S95" s="107"/>
      <c r="T95" s="107"/>
      <c r="U95" s="107"/>
      <c r="V95" s="107"/>
      <c r="W95" s="107"/>
      <c r="X95" s="107"/>
      <c r="Y95" s="107"/>
      <c r="Z95" s="107"/>
      <c r="AA95" s="515"/>
      <c r="AB95" s="107"/>
      <c r="AC95" s="107"/>
      <c r="AD95" s="107"/>
      <c r="AE95" s="107"/>
      <c r="AF95" s="107"/>
      <c r="AG95" s="107"/>
      <c r="AH95" s="107"/>
      <c r="AI95" s="107"/>
      <c r="AJ95" s="107"/>
    </row>
    <row r="96" spans="1:36" x14ac:dyDescent="0.3">
      <c r="A96" s="107"/>
      <c r="B96" s="390"/>
      <c r="C96" s="390"/>
      <c r="D96" s="107"/>
      <c r="E96" s="152"/>
      <c r="F96" s="152"/>
      <c r="G96" s="152"/>
      <c r="H96" s="155"/>
      <c r="I96" s="107"/>
      <c r="J96" s="107"/>
      <c r="K96" s="107"/>
      <c r="L96" s="107"/>
      <c r="M96" s="107"/>
      <c r="N96" s="107"/>
      <c r="O96" s="107"/>
      <c r="P96" s="107"/>
      <c r="Q96" s="107"/>
      <c r="R96" s="107"/>
      <c r="S96" s="107"/>
      <c r="T96" s="107"/>
      <c r="U96" s="107"/>
      <c r="V96" s="107"/>
      <c r="W96" s="107"/>
      <c r="X96" s="107"/>
      <c r="Y96" s="107"/>
      <c r="Z96" s="107"/>
      <c r="AA96" s="515"/>
      <c r="AB96" s="107"/>
      <c r="AC96" s="107"/>
      <c r="AD96" s="107"/>
      <c r="AE96" s="107"/>
      <c r="AF96" s="107"/>
      <c r="AG96" s="107"/>
      <c r="AH96" s="107"/>
      <c r="AI96" s="107"/>
      <c r="AJ96" s="107"/>
    </row>
    <row r="97" spans="1:36" x14ac:dyDescent="0.3">
      <c r="A97" s="107"/>
      <c r="B97" s="390"/>
      <c r="C97" s="390"/>
      <c r="D97" s="107"/>
      <c r="E97" s="152"/>
      <c r="F97" s="152"/>
      <c r="G97" s="152"/>
      <c r="H97" s="155"/>
      <c r="I97" s="107"/>
      <c r="J97" s="107"/>
      <c r="K97" s="107"/>
      <c r="L97" s="107"/>
      <c r="M97" s="107"/>
      <c r="N97" s="107"/>
      <c r="O97" s="107"/>
      <c r="P97" s="107"/>
      <c r="Q97" s="107"/>
      <c r="R97" s="107"/>
      <c r="S97" s="107"/>
      <c r="T97" s="107"/>
      <c r="U97" s="107"/>
      <c r="V97" s="107"/>
      <c r="W97" s="107"/>
      <c r="X97" s="107"/>
      <c r="Y97" s="107"/>
      <c r="Z97" s="107"/>
      <c r="AA97" s="515"/>
      <c r="AB97" s="107"/>
      <c r="AC97" s="107"/>
      <c r="AD97" s="107"/>
      <c r="AE97" s="107"/>
      <c r="AF97" s="107"/>
      <c r="AG97" s="107"/>
      <c r="AH97" s="107"/>
      <c r="AI97" s="107"/>
      <c r="AJ97" s="107"/>
    </row>
    <row r="98" spans="1:36" x14ac:dyDescent="0.3">
      <c r="A98" s="107"/>
      <c r="B98" s="390"/>
      <c r="C98" s="390"/>
      <c r="D98" s="107"/>
      <c r="E98" s="152"/>
      <c r="F98" s="152"/>
      <c r="G98" s="152"/>
      <c r="H98" s="155"/>
      <c r="I98" s="107"/>
      <c r="J98" s="107"/>
      <c r="K98" s="107"/>
      <c r="L98" s="107"/>
      <c r="M98" s="107"/>
      <c r="N98" s="107"/>
      <c r="O98" s="107"/>
      <c r="P98" s="107"/>
      <c r="Q98" s="107"/>
      <c r="R98" s="107"/>
      <c r="S98" s="107"/>
      <c r="T98" s="107"/>
      <c r="U98" s="107"/>
      <c r="V98" s="107"/>
      <c r="W98" s="107"/>
      <c r="X98" s="107"/>
      <c r="Y98" s="107"/>
      <c r="Z98" s="107"/>
      <c r="AA98" s="515"/>
      <c r="AB98" s="107"/>
      <c r="AC98" s="107"/>
      <c r="AD98" s="107"/>
      <c r="AE98" s="107"/>
      <c r="AF98" s="107"/>
      <c r="AG98" s="107"/>
      <c r="AH98" s="107"/>
      <c r="AI98" s="107"/>
      <c r="AJ98" s="107"/>
    </row>
    <row r="99" spans="1:36" x14ac:dyDescent="0.3">
      <c r="A99" s="107"/>
      <c r="B99" s="390"/>
      <c r="C99" s="390"/>
      <c r="D99" s="107"/>
      <c r="E99" s="152"/>
      <c r="F99" s="152"/>
      <c r="G99" s="152"/>
      <c r="H99" s="155"/>
      <c r="I99" s="107"/>
      <c r="J99" s="107"/>
      <c r="K99" s="107"/>
      <c r="L99" s="107"/>
      <c r="M99" s="107"/>
      <c r="N99" s="107"/>
      <c r="O99" s="107"/>
      <c r="P99" s="107"/>
      <c r="Q99" s="107"/>
      <c r="R99" s="107"/>
      <c r="S99" s="107"/>
      <c r="T99" s="107"/>
      <c r="U99" s="107"/>
      <c r="V99" s="107"/>
      <c r="W99" s="107"/>
      <c r="X99" s="107"/>
      <c r="Y99" s="107"/>
      <c r="Z99" s="107"/>
      <c r="AA99" s="515"/>
      <c r="AB99" s="107"/>
      <c r="AC99" s="107"/>
      <c r="AD99" s="107"/>
      <c r="AE99" s="107"/>
      <c r="AF99" s="107"/>
      <c r="AG99" s="107"/>
      <c r="AH99" s="107"/>
      <c r="AI99" s="107"/>
      <c r="AJ99" s="107"/>
    </row>
    <row r="100" spans="1:36" x14ac:dyDescent="0.3">
      <c r="A100" s="107"/>
      <c r="B100" s="390"/>
      <c r="C100" s="390"/>
      <c r="D100" s="107"/>
      <c r="E100" s="152"/>
      <c r="F100" s="152"/>
      <c r="G100" s="152"/>
      <c r="H100" s="155"/>
      <c r="I100" s="107"/>
      <c r="J100" s="107"/>
      <c r="K100" s="107"/>
      <c r="L100" s="107"/>
      <c r="M100" s="107"/>
      <c r="N100" s="107"/>
      <c r="O100" s="107"/>
      <c r="P100" s="107"/>
      <c r="Q100" s="107"/>
      <c r="R100" s="107"/>
      <c r="S100" s="107"/>
      <c r="T100" s="107"/>
      <c r="U100" s="107"/>
      <c r="V100" s="107"/>
      <c r="W100" s="107"/>
      <c r="X100" s="107"/>
      <c r="Y100" s="107"/>
      <c r="Z100" s="107"/>
      <c r="AA100" s="515"/>
      <c r="AB100" s="107"/>
      <c r="AC100" s="107"/>
      <c r="AD100" s="107"/>
      <c r="AE100" s="107"/>
      <c r="AF100" s="107"/>
      <c r="AG100" s="107"/>
      <c r="AH100" s="107"/>
      <c r="AI100" s="107"/>
      <c r="AJ100" s="107"/>
    </row>
    <row r="101" spans="1:36" x14ac:dyDescent="0.3">
      <c r="A101" s="107"/>
      <c r="B101" s="390"/>
      <c r="C101" s="390"/>
      <c r="D101" s="107"/>
      <c r="E101" s="152"/>
      <c r="F101" s="152"/>
      <c r="G101" s="152"/>
      <c r="H101" s="155"/>
      <c r="I101" s="107"/>
      <c r="J101" s="107"/>
      <c r="K101" s="107"/>
      <c r="L101" s="107"/>
      <c r="M101" s="107"/>
      <c r="N101" s="107"/>
      <c r="O101" s="107"/>
      <c r="P101" s="107"/>
      <c r="Q101" s="107"/>
      <c r="R101" s="107"/>
      <c r="S101" s="107"/>
      <c r="T101" s="107"/>
      <c r="U101" s="107"/>
      <c r="V101" s="107"/>
      <c r="W101" s="107"/>
      <c r="X101" s="107"/>
      <c r="Y101" s="107"/>
      <c r="Z101" s="107"/>
      <c r="AA101" s="515"/>
      <c r="AB101" s="107"/>
      <c r="AC101" s="107"/>
      <c r="AD101" s="107"/>
      <c r="AE101" s="107"/>
      <c r="AF101" s="107"/>
      <c r="AG101" s="107"/>
      <c r="AH101" s="107"/>
      <c r="AI101" s="107"/>
      <c r="AJ101" s="107"/>
    </row>
    <row r="102" spans="1:36" x14ac:dyDescent="0.3">
      <c r="A102" s="107"/>
      <c r="B102" s="390"/>
      <c r="C102" s="390"/>
      <c r="D102" s="107"/>
      <c r="E102" s="152"/>
      <c r="F102" s="152"/>
      <c r="G102" s="152"/>
      <c r="H102" s="155"/>
      <c r="I102" s="107"/>
      <c r="J102" s="107"/>
      <c r="K102" s="107"/>
      <c r="L102" s="107"/>
      <c r="M102" s="107"/>
      <c r="N102" s="107"/>
      <c r="O102" s="107"/>
      <c r="P102" s="107"/>
      <c r="Q102" s="107"/>
      <c r="R102" s="107"/>
      <c r="S102" s="107"/>
      <c r="T102" s="107"/>
      <c r="U102" s="107"/>
      <c r="V102" s="107"/>
      <c r="W102" s="107"/>
      <c r="X102" s="107"/>
      <c r="Y102" s="107"/>
      <c r="Z102" s="107"/>
      <c r="AA102" s="515"/>
      <c r="AB102" s="107"/>
      <c r="AC102" s="107"/>
      <c r="AD102" s="107"/>
      <c r="AE102" s="107"/>
      <c r="AF102" s="107"/>
      <c r="AG102" s="107"/>
      <c r="AH102" s="107"/>
      <c r="AI102" s="107"/>
      <c r="AJ102" s="107"/>
    </row>
    <row r="103" spans="1:36" x14ac:dyDescent="0.3">
      <c r="A103" s="107"/>
      <c r="B103" s="390"/>
      <c r="C103" s="390"/>
      <c r="D103" s="107"/>
      <c r="E103" s="152"/>
      <c r="F103" s="152"/>
      <c r="G103" s="152"/>
      <c r="H103" s="155"/>
      <c r="I103" s="107"/>
      <c r="J103" s="107"/>
      <c r="K103" s="107"/>
      <c r="L103" s="107"/>
      <c r="M103" s="107"/>
      <c r="N103" s="107"/>
      <c r="O103" s="107"/>
      <c r="P103" s="107"/>
      <c r="Q103" s="107"/>
      <c r="R103" s="107"/>
      <c r="S103" s="107"/>
      <c r="T103" s="107"/>
      <c r="U103" s="107"/>
      <c r="V103" s="107"/>
      <c r="W103" s="107"/>
      <c r="X103" s="107"/>
      <c r="Y103" s="107"/>
      <c r="Z103" s="107"/>
      <c r="AA103" s="515"/>
      <c r="AB103" s="107"/>
      <c r="AC103" s="107"/>
      <c r="AD103" s="107"/>
      <c r="AE103" s="107"/>
      <c r="AF103" s="107"/>
      <c r="AG103" s="107"/>
      <c r="AH103" s="107"/>
      <c r="AI103" s="107"/>
      <c r="AJ103" s="107"/>
    </row>
    <row r="104" spans="1:36" x14ac:dyDescent="0.3">
      <c r="A104" s="107"/>
      <c r="B104" s="390"/>
      <c r="C104" s="390"/>
      <c r="D104" s="107"/>
      <c r="E104" s="152"/>
      <c r="F104" s="152"/>
      <c r="G104" s="152"/>
      <c r="H104" s="155"/>
      <c r="I104" s="107"/>
      <c r="J104" s="107"/>
      <c r="K104" s="107"/>
      <c r="L104" s="107"/>
      <c r="M104" s="107"/>
      <c r="N104" s="107"/>
      <c r="O104" s="107"/>
      <c r="P104" s="107"/>
      <c r="Q104" s="107"/>
      <c r="R104" s="107"/>
      <c r="S104" s="107"/>
      <c r="T104" s="107"/>
      <c r="U104" s="107"/>
      <c r="V104" s="107"/>
      <c r="W104" s="107"/>
      <c r="X104" s="107"/>
      <c r="Y104" s="107"/>
      <c r="Z104" s="107"/>
      <c r="AA104" s="515"/>
      <c r="AB104" s="107"/>
      <c r="AC104" s="107"/>
      <c r="AD104" s="107"/>
      <c r="AE104" s="107"/>
      <c r="AF104" s="107"/>
      <c r="AG104" s="107"/>
      <c r="AH104" s="107"/>
      <c r="AI104" s="107"/>
      <c r="AJ104" s="107"/>
    </row>
    <row r="105" spans="1:36" x14ac:dyDescent="0.3">
      <c r="A105" s="107"/>
      <c r="B105" s="390"/>
      <c r="C105" s="390"/>
      <c r="D105" s="107"/>
      <c r="E105" s="152"/>
      <c r="F105" s="152"/>
      <c r="G105" s="152"/>
      <c r="H105" s="155"/>
      <c r="I105" s="107"/>
      <c r="J105" s="107"/>
      <c r="K105" s="107"/>
      <c r="L105" s="107"/>
      <c r="M105" s="107"/>
      <c r="N105" s="107"/>
      <c r="O105" s="107"/>
      <c r="P105" s="107"/>
      <c r="Q105" s="107"/>
      <c r="R105" s="107"/>
      <c r="S105" s="107"/>
      <c r="T105" s="107"/>
      <c r="U105" s="107"/>
      <c r="V105" s="107"/>
      <c r="W105" s="107"/>
      <c r="X105" s="107"/>
      <c r="Y105" s="107"/>
      <c r="Z105" s="107"/>
      <c r="AA105" s="515"/>
      <c r="AB105" s="107"/>
      <c r="AC105" s="107"/>
      <c r="AD105" s="107"/>
      <c r="AE105" s="107"/>
      <c r="AF105" s="107"/>
      <c r="AG105" s="107"/>
      <c r="AH105" s="107"/>
      <c r="AI105" s="107"/>
      <c r="AJ105" s="107"/>
    </row>
    <row r="106" spans="1:36" x14ac:dyDescent="0.3">
      <c r="A106" s="107"/>
      <c r="B106" s="390"/>
      <c r="C106" s="390"/>
      <c r="D106" s="107"/>
      <c r="E106" s="152"/>
      <c r="F106" s="152"/>
      <c r="G106" s="152"/>
      <c r="H106" s="155"/>
      <c r="I106" s="107"/>
      <c r="J106" s="107"/>
      <c r="K106" s="107"/>
      <c r="L106" s="107"/>
      <c r="M106" s="107"/>
      <c r="N106" s="107"/>
      <c r="O106" s="107"/>
      <c r="P106" s="107"/>
      <c r="Q106" s="107"/>
      <c r="R106" s="107"/>
      <c r="S106" s="107"/>
      <c r="T106" s="107"/>
      <c r="U106" s="107"/>
      <c r="V106" s="107"/>
      <c r="W106" s="107"/>
      <c r="X106" s="107"/>
      <c r="Y106" s="107"/>
      <c r="Z106" s="107"/>
      <c r="AA106" s="515"/>
      <c r="AB106" s="107"/>
      <c r="AC106" s="107"/>
      <c r="AD106" s="107"/>
      <c r="AE106" s="107"/>
      <c r="AF106" s="107"/>
      <c r="AG106" s="107"/>
      <c r="AH106" s="107"/>
      <c r="AI106" s="107"/>
      <c r="AJ106" s="107"/>
    </row>
    <row r="107" spans="1:36" x14ac:dyDescent="0.3">
      <c r="A107" s="107"/>
      <c r="B107" s="390"/>
      <c r="C107" s="390"/>
      <c r="D107" s="107"/>
      <c r="E107" s="152"/>
      <c r="F107" s="152"/>
      <c r="G107" s="152"/>
      <c r="H107" s="155"/>
      <c r="I107" s="107"/>
      <c r="J107" s="107"/>
      <c r="K107" s="107"/>
      <c r="L107" s="107"/>
      <c r="M107" s="107"/>
      <c r="N107" s="107"/>
      <c r="O107" s="107"/>
      <c r="P107" s="107"/>
      <c r="Q107" s="107"/>
      <c r="R107" s="107"/>
      <c r="S107" s="107"/>
      <c r="T107" s="107"/>
      <c r="U107" s="107"/>
      <c r="V107" s="107"/>
      <c r="W107" s="107"/>
      <c r="X107" s="107"/>
      <c r="Y107" s="107"/>
      <c r="Z107" s="107"/>
      <c r="AA107" s="515"/>
      <c r="AB107" s="107"/>
      <c r="AC107" s="107"/>
      <c r="AD107" s="107"/>
      <c r="AE107" s="107"/>
      <c r="AF107" s="107"/>
      <c r="AG107" s="107"/>
      <c r="AH107" s="107"/>
      <c r="AI107" s="107"/>
      <c r="AJ107" s="107"/>
    </row>
    <row r="108" spans="1:36" x14ac:dyDescent="0.3">
      <c r="A108" s="107"/>
      <c r="B108" s="390"/>
      <c r="C108" s="390"/>
      <c r="D108" s="107"/>
      <c r="E108" s="152"/>
      <c r="F108" s="152"/>
      <c r="G108" s="152"/>
      <c r="H108" s="155"/>
      <c r="I108" s="107"/>
      <c r="J108" s="107"/>
      <c r="K108" s="107"/>
      <c r="L108" s="107"/>
      <c r="M108" s="107"/>
      <c r="N108" s="107"/>
      <c r="O108" s="107"/>
      <c r="P108" s="107"/>
      <c r="Q108" s="107"/>
      <c r="R108" s="107"/>
      <c r="S108" s="107"/>
      <c r="T108" s="107"/>
      <c r="U108" s="107"/>
      <c r="V108" s="107"/>
      <c r="W108" s="107"/>
      <c r="X108" s="107"/>
      <c r="Y108" s="107"/>
      <c r="Z108" s="107"/>
      <c r="AA108" s="515"/>
      <c r="AB108" s="107"/>
      <c r="AC108" s="107"/>
      <c r="AD108" s="107"/>
      <c r="AE108" s="107"/>
      <c r="AF108" s="107"/>
      <c r="AG108" s="107"/>
      <c r="AH108" s="107"/>
      <c r="AI108" s="107"/>
      <c r="AJ108" s="107"/>
    </row>
    <row r="109" spans="1:36" x14ac:dyDescent="0.3">
      <c r="A109" s="107"/>
      <c r="B109" s="390"/>
      <c r="C109" s="390"/>
      <c r="D109" s="107"/>
      <c r="E109" s="152"/>
      <c r="F109" s="152"/>
      <c r="G109" s="152"/>
      <c r="H109" s="155"/>
      <c r="I109" s="107"/>
      <c r="J109" s="107"/>
      <c r="K109" s="107"/>
      <c r="L109" s="107"/>
      <c r="M109" s="107"/>
      <c r="N109" s="107"/>
      <c r="O109" s="107"/>
      <c r="P109" s="107"/>
      <c r="Q109" s="107"/>
      <c r="R109" s="107"/>
      <c r="S109" s="107"/>
      <c r="T109" s="107"/>
      <c r="U109" s="107"/>
      <c r="V109" s="107"/>
      <c r="W109" s="107"/>
      <c r="X109" s="107"/>
      <c r="Y109" s="107"/>
      <c r="Z109" s="107"/>
      <c r="AA109" s="515"/>
      <c r="AB109" s="107"/>
      <c r="AC109" s="107"/>
      <c r="AD109" s="107"/>
      <c r="AE109" s="107"/>
      <c r="AF109" s="107"/>
      <c r="AG109" s="107"/>
      <c r="AH109" s="107"/>
      <c r="AI109" s="107"/>
      <c r="AJ109" s="107"/>
    </row>
    <row r="110" spans="1:36" x14ac:dyDescent="0.3">
      <c r="A110" s="107"/>
      <c r="B110" s="390"/>
      <c r="C110" s="390"/>
      <c r="D110" s="107"/>
      <c r="E110" s="152"/>
      <c r="F110" s="152"/>
      <c r="G110" s="152"/>
      <c r="H110" s="155"/>
      <c r="I110" s="107"/>
      <c r="J110" s="107"/>
      <c r="K110" s="107"/>
      <c r="L110" s="107"/>
      <c r="M110" s="107"/>
      <c r="N110" s="107"/>
      <c r="O110" s="107"/>
      <c r="P110" s="107"/>
      <c r="Q110" s="107"/>
      <c r="R110" s="107"/>
      <c r="S110" s="107"/>
      <c r="T110" s="107"/>
      <c r="U110" s="107"/>
      <c r="V110" s="107"/>
      <c r="W110" s="107"/>
      <c r="X110" s="107"/>
      <c r="Y110" s="107"/>
      <c r="Z110" s="107"/>
      <c r="AA110" s="515"/>
      <c r="AB110" s="107"/>
      <c r="AC110" s="107"/>
      <c r="AD110" s="107"/>
      <c r="AE110" s="107"/>
      <c r="AF110" s="107"/>
      <c r="AG110" s="107"/>
      <c r="AH110" s="107"/>
      <c r="AI110" s="107"/>
      <c r="AJ110" s="107"/>
    </row>
    <row r="111" spans="1:36" x14ac:dyDescent="0.3">
      <c r="A111" s="107"/>
      <c r="B111" s="390"/>
      <c r="C111" s="390"/>
      <c r="D111" s="107"/>
      <c r="E111" s="152"/>
      <c r="F111" s="152"/>
      <c r="G111" s="152"/>
      <c r="H111" s="155"/>
      <c r="I111" s="107"/>
      <c r="J111" s="107"/>
      <c r="K111" s="107"/>
      <c r="L111" s="107"/>
      <c r="M111" s="107"/>
      <c r="N111" s="107"/>
      <c r="O111" s="107"/>
      <c r="P111" s="107"/>
      <c r="Q111" s="107"/>
      <c r="R111" s="107"/>
      <c r="S111" s="107"/>
      <c r="T111" s="107"/>
      <c r="U111" s="107"/>
      <c r="V111" s="107"/>
      <c r="W111" s="107"/>
      <c r="X111" s="107"/>
      <c r="Y111" s="107"/>
      <c r="Z111" s="107"/>
      <c r="AA111" s="515"/>
      <c r="AB111" s="107"/>
      <c r="AC111" s="107"/>
      <c r="AD111" s="107"/>
      <c r="AE111" s="107"/>
      <c r="AF111" s="107"/>
      <c r="AG111" s="107"/>
      <c r="AH111" s="107"/>
      <c r="AI111" s="107"/>
      <c r="AJ111" s="107"/>
    </row>
    <row r="112" spans="1:36" x14ac:dyDescent="0.3">
      <c r="A112" s="107"/>
      <c r="B112" s="390"/>
      <c r="C112" s="390"/>
      <c r="D112" s="107"/>
      <c r="E112" s="152"/>
      <c r="F112" s="152"/>
      <c r="G112" s="152"/>
      <c r="H112" s="155"/>
      <c r="I112" s="107"/>
      <c r="J112" s="107"/>
      <c r="K112" s="107"/>
      <c r="L112" s="107"/>
      <c r="M112" s="107"/>
      <c r="N112" s="107"/>
      <c r="O112" s="107"/>
      <c r="P112" s="107"/>
      <c r="Q112" s="107"/>
      <c r="R112" s="107"/>
      <c r="S112" s="107"/>
      <c r="T112" s="107"/>
      <c r="U112" s="107"/>
      <c r="V112" s="107"/>
      <c r="W112" s="107"/>
      <c r="X112" s="107"/>
      <c r="Y112" s="107"/>
      <c r="Z112" s="107"/>
      <c r="AA112" s="515"/>
      <c r="AB112" s="107"/>
      <c r="AC112" s="107"/>
      <c r="AD112" s="107"/>
      <c r="AE112" s="107"/>
      <c r="AF112" s="107"/>
      <c r="AG112" s="107"/>
      <c r="AH112" s="107"/>
      <c r="AI112" s="107"/>
      <c r="AJ112" s="107"/>
    </row>
    <row r="113" spans="1:36" x14ac:dyDescent="0.3">
      <c r="A113" s="107"/>
      <c r="B113" s="390"/>
      <c r="C113" s="390"/>
      <c r="D113" s="107"/>
      <c r="E113" s="152"/>
      <c r="F113" s="152"/>
      <c r="G113" s="152"/>
      <c r="H113" s="155"/>
      <c r="I113" s="107"/>
      <c r="J113" s="107"/>
      <c r="K113" s="107"/>
      <c r="L113" s="107"/>
      <c r="M113" s="107"/>
      <c r="N113" s="107"/>
      <c r="O113" s="107"/>
      <c r="P113" s="107"/>
      <c r="Q113" s="107"/>
      <c r="R113" s="107"/>
      <c r="S113" s="107"/>
      <c r="T113" s="107"/>
      <c r="U113" s="107"/>
      <c r="V113" s="107"/>
      <c r="W113" s="107"/>
      <c r="X113" s="107"/>
      <c r="Y113" s="107"/>
      <c r="Z113" s="107"/>
      <c r="AA113" s="515"/>
      <c r="AB113" s="107"/>
      <c r="AC113" s="107"/>
      <c r="AD113" s="107"/>
      <c r="AE113" s="107"/>
      <c r="AF113" s="107"/>
      <c r="AG113" s="107"/>
      <c r="AH113" s="107"/>
      <c r="AI113" s="107"/>
      <c r="AJ113" s="107"/>
    </row>
    <row r="114" spans="1:36" x14ac:dyDescent="0.3">
      <c r="A114" s="107"/>
      <c r="B114" s="390"/>
      <c r="C114" s="390"/>
      <c r="D114" s="107"/>
      <c r="E114" s="152"/>
      <c r="F114" s="152"/>
      <c r="G114" s="152"/>
      <c r="H114" s="155"/>
      <c r="I114" s="107"/>
      <c r="J114" s="107"/>
      <c r="K114" s="107"/>
      <c r="L114" s="107"/>
      <c r="M114" s="107"/>
      <c r="N114" s="107"/>
      <c r="O114" s="107"/>
      <c r="P114" s="107"/>
      <c r="Q114" s="107"/>
      <c r="R114" s="107"/>
      <c r="S114" s="107"/>
      <c r="T114" s="107"/>
      <c r="U114" s="107"/>
      <c r="V114" s="107"/>
      <c r="W114" s="107"/>
      <c r="X114" s="107"/>
      <c r="Y114" s="107"/>
      <c r="Z114" s="107"/>
      <c r="AA114" s="515"/>
      <c r="AB114" s="107"/>
      <c r="AC114" s="107"/>
      <c r="AD114" s="107"/>
      <c r="AE114" s="107"/>
      <c r="AF114" s="107"/>
      <c r="AG114" s="107"/>
      <c r="AH114" s="107"/>
      <c r="AI114" s="107"/>
      <c r="AJ114" s="107"/>
    </row>
    <row r="115" spans="1:36" x14ac:dyDescent="0.3">
      <c r="A115" s="107"/>
      <c r="B115" s="390"/>
      <c r="C115" s="390"/>
      <c r="D115" s="107"/>
      <c r="E115" s="152"/>
      <c r="F115" s="152"/>
      <c r="G115" s="152"/>
      <c r="H115" s="155"/>
      <c r="I115" s="107"/>
      <c r="J115" s="107"/>
      <c r="K115" s="107"/>
      <c r="L115" s="107"/>
      <c r="M115" s="107"/>
      <c r="N115" s="107"/>
      <c r="O115" s="107"/>
      <c r="P115" s="107"/>
      <c r="Q115" s="107"/>
      <c r="R115" s="107"/>
      <c r="S115" s="107"/>
      <c r="T115" s="107"/>
      <c r="U115" s="107"/>
      <c r="V115" s="107"/>
      <c r="W115" s="107"/>
      <c r="X115" s="107"/>
      <c r="Y115" s="107"/>
      <c r="Z115" s="107"/>
      <c r="AA115" s="515"/>
      <c r="AB115" s="107"/>
      <c r="AC115" s="107"/>
      <c r="AD115" s="107"/>
      <c r="AE115" s="107"/>
      <c r="AF115" s="107"/>
      <c r="AG115" s="107"/>
      <c r="AH115" s="107"/>
      <c r="AI115" s="107"/>
      <c r="AJ115" s="107"/>
    </row>
    <row r="116" spans="1:36" x14ac:dyDescent="0.3">
      <c r="A116" s="107"/>
      <c r="B116" s="390"/>
      <c r="C116" s="390"/>
      <c r="D116" s="107"/>
      <c r="E116" s="152"/>
      <c r="F116" s="152"/>
      <c r="G116" s="152"/>
      <c r="H116" s="155"/>
      <c r="I116" s="107"/>
      <c r="J116" s="107"/>
      <c r="K116" s="107"/>
      <c r="L116" s="107"/>
      <c r="M116" s="107"/>
      <c r="N116" s="107"/>
      <c r="O116" s="107"/>
      <c r="P116" s="107"/>
      <c r="Q116" s="107"/>
      <c r="R116" s="107"/>
      <c r="S116" s="107"/>
      <c r="T116" s="107"/>
      <c r="U116" s="107"/>
      <c r="V116" s="107"/>
      <c r="W116" s="107"/>
      <c r="X116" s="107"/>
      <c r="Y116" s="107"/>
      <c r="Z116" s="107"/>
      <c r="AA116" s="515"/>
      <c r="AB116" s="107"/>
      <c r="AC116" s="107"/>
      <c r="AD116" s="107"/>
      <c r="AE116" s="107"/>
      <c r="AF116" s="107"/>
      <c r="AG116" s="107"/>
      <c r="AH116" s="107"/>
      <c r="AI116" s="107"/>
      <c r="AJ116" s="107"/>
    </row>
    <row r="117" spans="1:36" x14ac:dyDescent="0.3">
      <c r="A117" s="107"/>
      <c r="B117" s="390"/>
      <c r="C117" s="390"/>
      <c r="D117" s="107"/>
      <c r="E117" s="152"/>
      <c r="F117" s="152"/>
      <c r="G117" s="152"/>
      <c r="H117" s="155"/>
      <c r="I117" s="107"/>
      <c r="J117" s="107"/>
      <c r="K117" s="107"/>
      <c r="L117" s="107"/>
      <c r="M117" s="107"/>
      <c r="N117" s="107"/>
      <c r="O117" s="107"/>
      <c r="P117" s="107"/>
      <c r="Q117" s="107"/>
      <c r="R117" s="107"/>
      <c r="S117" s="107"/>
      <c r="T117" s="107"/>
      <c r="U117" s="107"/>
      <c r="V117" s="107"/>
      <c r="W117" s="107"/>
      <c r="X117" s="107"/>
      <c r="Y117" s="107"/>
      <c r="Z117" s="107"/>
      <c r="AA117" s="515"/>
      <c r="AB117" s="107"/>
      <c r="AC117" s="107"/>
      <c r="AD117" s="107"/>
      <c r="AE117" s="107"/>
      <c r="AF117" s="107"/>
      <c r="AG117" s="107"/>
      <c r="AH117" s="107"/>
      <c r="AI117" s="107"/>
      <c r="AJ117" s="107"/>
    </row>
    <row r="118" spans="1:36" x14ac:dyDescent="0.3">
      <c r="A118" s="107"/>
      <c r="B118" s="390"/>
      <c r="C118" s="390"/>
      <c r="D118" s="107"/>
      <c r="E118" s="152"/>
      <c r="F118" s="152"/>
      <c r="G118" s="152"/>
      <c r="H118" s="155"/>
      <c r="I118" s="107"/>
      <c r="J118" s="107"/>
      <c r="K118" s="107"/>
      <c r="L118" s="107"/>
      <c r="M118" s="107"/>
      <c r="N118" s="107"/>
      <c r="O118" s="107"/>
      <c r="P118" s="107"/>
      <c r="Q118" s="107"/>
      <c r="R118" s="107"/>
      <c r="S118" s="107"/>
      <c r="T118" s="107"/>
      <c r="U118" s="107"/>
      <c r="V118" s="107"/>
      <c r="W118" s="107"/>
      <c r="X118" s="107"/>
      <c r="Y118" s="107"/>
      <c r="Z118" s="107"/>
      <c r="AA118" s="515"/>
      <c r="AB118" s="107"/>
      <c r="AC118" s="107"/>
      <c r="AD118" s="107"/>
      <c r="AE118" s="107"/>
      <c r="AF118" s="107"/>
      <c r="AG118" s="107"/>
      <c r="AH118" s="107"/>
      <c r="AI118" s="107"/>
      <c r="AJ118" s="107"/>
    </row>
    <row r="119" spans="1:36" x14ac:dyDescent="0.3">
      <c r="A119" s="107"/>
      <c r="B119" s="390"/>
      <c r="C119" s="390"/>
      <c r="D119" s="107"/>
      <c r="E119" s="152"/>
      <c r="F119" s="152"/>
      <c r="G119" s="152"/>
      <c r="H119" s="155"/>
      <c r="I119" s="107"/>
      <c r="J119" s="107"/>
      <c r="K119" s="107"/>
      <c r="L119" s="107"/>
      <c r="M119" s="107"/>
      <c r="N119" s="107"/>
      <c r="O119" s="107"/>
      <c r="P119" s="107"/>
      <c r="Q119" s="107"/>
      <c r="R119" s="107"/>
      <c r="S119" s="107"/>
      <c r="T119" s="107"/>
      <c r="U119" s="107"/>
      <c r="V119" s="107"/>
      <c r="W119" s="107"/>
      <c r="X119" s="107"/>
      <c r="Y119" s="107"/>
      <c r="Z119" s="107"/>
      <c r="AA119" s="515"/>
      <c r="AB119" s="107"/>
      <c r="AC119" s="107"/>
      <c r="AD119" s="107"/>
      <c r="AE119" s="107"/>
      <c r="AF119" s="107"/>
      <c r="AG119" s="107"/>
      <c r="AH119" s="107"/>
      <c r="AI119" s="107"/>
      <c r="AJ119" s="107"/>
    </row>
    <row r="120" spans="1:36" x14ac:dyDescent="0.3">
      <c r="A120" s="107"/>
      <c r="B120" s="390"/>
      <c r="C120" s="390"/>
      <c r="D120" s="107"/>
      <c r="E120" s="152"/>
      <c r="F120" s="152"/>
      <c r="G120" s="152"/>
      <c r="H120" s="155"/>
      <c r="I120" s="107"/>
      <c r="J120" s="107"/>
      <c r="K120" s="107"/>
      <c r="L120" s="107"/>
      <c r="M120" s="107"/>
      <c r="N120" s="107"/>
      <c r="O120" s="107"/>
      <c r="P120" s="107"/>
      <c r="Q120" s="107"/>
      <c r="R120" s="107"/>
      <c r="S120" s="107"/>
      <c r="T120" s="107"/>
      <c r="U120" s="107"/>
      <c r="V120" s="107"/>
      <c r="W120" s="107"/>
      <c r="X120" s="107"/>
      <c r="Y120" s="107"/>
      <c r="Z120" s="107"/>
      <c r="AA120" s="515"/>
      <c r="AB120" s="107"/>
      <c r="AC120" s="107"/>
      <c r="AD120" s="107"/>
      <c r="AE120" s="107"/>
      <c r="AF120" s="107"/>
      <c r="AG120" s="107"/>
      <c r="AH120" s="107"/>
      <c r="AI120" s="107"/>
      <c r="AJ120" s="107"/>
    </row>
    <row r="121" spans="1:36" x14ac:dyDescent="0.3">
      <c r="A121" s="107"/>
      <c r="B121" s="390"/>
      <c r="C121" s="390"/>
      <c r="D121" s="107"/>
      <c r="E121" s="152"/>
      <c r="F121" s="152"/>
      <c r="G121" s="152"/>
      <c r="H121" s="155"/>
      <c r="I121" s="107"/>
      <c r="J121" s="107"/>
      <c r="K121" s="107"/>
      <c r="L121" s="107"/>
      <c r="M121" s="107"/>
      <c r="N121" s="107"/>
      <c r="O121" s="107"/>
      <c r="P121" s="107"/>
      <c r="Q121" s="107"/>
      <c r="R121" s="107"/>
      <c r="S121" s="107"/>
      <c r="T121" s="107"/>
      <c r="U121" s="107"/>
      <c r="V121" s="107"/>
      <c r="W121" s="107"/>
      <c r="X121" s="107"/>
      <c r="Y121" s="107"/>
      <c r="Z121" s="107"/>
      <c r="AA121" s="515"/>
      <c r="AB121" s="107"/>
      <c r="AC121" s="107"/>
      <c r="AD121" s="107"/>
      <c r="AE121" s="107"/>
      <c r="AF121" s="107"/>
      <c r="AG121" s="107"/>
      <c r="AH121" s="107"/>
      <c r="AI121" s="107"/>
      <c r="AJ121" s="107"/>
    </row>
    <row r="122" spans="1:36" x14ac:dyDescent="0.3">
      <c r="A122" s="107"/>
      <c r="B122" s="390"/>
      <c r="C122" s="390"/>
      <c r="D122" s="107"/>
      <c r="E122" s="152"/>
      <c r="F122" s="152"/>
      <c r="G122" s="152"/>
      <c r="H122" s="155"/>
      <c r="I122" s="107"/>
      <c r="J122" s="107"/>
      <c r="K122" s="107"/>
      <c r="L122" s="107"/>
      <c r="M122" s="107"/>
      <c r="N122" s="107"/>
      <c r="O122" s="107"/>
      <c r="P122" s="107"/>
      <c r="Q122" s="107"/>
      <c r="R122" s="107"/>
      <c r="S122" s="107"/>
      <c r="T122" s="107"/>
      <c r="U122" s="107"/>
      <c r="V122" s="107"/>
      <c r="W122" s="107"/>
      <c r="X122" s="107"/>
      <c r="Y122" s="107"/>
      <c r="Z122" s="107"/>
      <c r="AA122" s="515"/>
      <c r="AB122" s="107"/>
      <c r="AC122" s="107"/>
      <c r="AD122" s="107"/>
      <c r="AE122" s="107"/>
      <c r="AF122" s="107"/>
      <c r="AG122" s="107"/>
      <c r="AH122" s="107"/>
      <c r="AI122" s="107"/>
      <c r="AJ122" s="107"/>
    </row>
    <row r="123" spans="1:36" x14ac:dyDescent="0.3">
      <c r="A123" s="107"/>
      <c r="B123" s="390"/>
      <c r="C123" s="390"/>
      <c r="D123" s="107"/>
      <c r="E123" s="152"/>
      <c r="F123" s="152"/>
      <c r="G123" s="152"/>
      <c r="H123" s="155"/>
      <c r="I123" s="107"/>
      <c r="J123" s="107"/>
      <c r="K123" s="107"/>
      <c r="L123" s="107"/>
      <c r="M123" s="107"/>
      <c r="N123" s="107"/>
      <c r="O123" s="107"/>
      <c r="P123" s="107"/>
      <c r="Q123" s="107"/>
      <c r="R123" s="107"/>
      <c r="S123" s="107"/>
      <c r="T123" s="107"/>
      <c r="U123" s="107"/>
      <c r="V123" s="107"/>
      <c r="W123" s="107"/>
      <c r="X123" s="107"/>
      <c r="Y123" s="107"/>
      <c r="Z123" s="107"/>
      <c r="AA123" s="515"/>
      <c r="AB123" s="107"/>
      <c r="AC123" s="107"/>
      <c r="AD123" s="107"/>
      <c r="AE123" s="107"/>
      <c r="AF123" s="107"/>
      <c r="AG123" s="107"/>
      <c r="AH123" s="107"/>
      <c r="AI123" s="107"/>
      <c r="AJ123" s="107"/>
    </row>
    <row r="124" spans="1:36" x14ac:dyDescent="0.3">
      <c r="A124" s="107"/>
      <c r="B124" s="390"/>
      <c r="C124" s="390"/>
      <c r="D124" s="107"/>
      <c r="E124" s="152"/>
      <c r="F124" s="152"/>
      <c r="G124" s="152"/>
      <c r="H124" s="155"/>
      <c r="I124" s="107"/>
      <c r="J124" s="107"/>
      <c r="K124" s="107"/>
      <c r="L124" s="107"/>
      <c r="M124" s="107"/>
      <c r="N124" s="107"/>
      <c r="O124" s="107"/>
      <c r="P124" s="107"/>
      <c r="Q124" s="107"/>
      <c r="R124" s="107"/>
      <c r="S124" s="107"/>
      <c r="T124" s="107"/>
      <c r="U124" s="107"/>
      <c r="V124" s="107"/>
      <c r="W124" s="107"/>
      <c r="X124" s="107"/>
      <c r="Y124" s="107"/>
      <c r="Z124" s="107"/>
      <c r="AA124" s="515"/>
      <c r="AB124" s="107"/>
      <c r="AC124" s="107"/>
      <c r="AD124" s="107"/>
      <c r="AE124" s="107"/>
      <c r="AF124" s="107"/>
      <c r="AG124" s="107"/>
      <c r="AH124" s="107"/>
      <c r="AI124" s="107"/>
      <c r="AJ124" s="107"/>
    </row>
    <row r="125" spans="1:36" x14ac:dyDescent="0.3">
      <c r="A125" s="107"/>
      <c r="B125" s="390"/>
      <c r="C125" s="390"/>
      <c r="D125" s="107"/>
      <c r="E125" s="152"/>
      <c r="F125" s="152"/>
      <c r="G125" s="152"/>
      <c r="H125" s="155"/>
      <c r="I125" s="107"/>
      <c r="J125" s="107"/>
      <c r="K125" s="107"/>
      <c r="L125" s="107"/>
      <c r="M125" s="107"/>
      <c r="N125" s="107"/>
      <c r="O125" s="107"/>
      <c r="P125" s="107"/>
      <c r="Q125" s="107"/>
      <c r="R125" s="107"/>
      <c r="S125" s="107"/>
      <c r="T125" s="107"/>
      <c r="U125" s="107"/>
      <c r="V125" s="107"/>
      <c r="W125" s="107"/>
      <c r="X125" s="107"/>
      <c r="Y125" s="107"/>
      <c r="Z125" s="107"/>
      <c r="AA125" s="515"/>
      <c r="AB125" s="107"/>
      <c r="AC125" s="107"/>
      <c r="AD125" s="107"/>
      <c r="AE125" s="107"/>
      <c r="AF125" s="107"/>
      <c r="AG125" s="107"/>
      <c r="AH125" s="107"/>
      <c r="AI125" s="107"/>
      <c r="AJ125" s="107"/>
    </row>
    <row r="126" spans="1:36" x14ac:dyDescent="0.3">
      <c r="A126" s="107"/>
      <c r="B126" s="390"/>
      <c r="C126" s="390"/>
      <c r="D126" s="107"/>
      <c r="E126" s="152"/>
      <c r="F126" s="152"/>
      <c r="G126" s="152"/>
      <c r="H126" s="155"/>
      <c r="I126" s="107"/>
      <c r="J126" s="107"/>
      <c r="K126" s="107"/>
      <c r="L126" s="107"/>
      <c r="M126" s="107"/>
      <c r="N126" s="107"/>
      <c r="O126" s="107"/>
      <c r="P126" s="107"/>
      <c r="Q126" s="107"/>
      <c r="R126" s="107"/>
      <c r="S126" s="107"/>
      <c r="T126" s="107"/>
      <c r="U126" s="107"/>
      <c r="V126" s="107"/>
      <c r="W126" s="107"/>
      <c r="X126" s="107"/>
      <c r="Y126" s="107"/>
      <c r="Z126" s="107"/>
      <c r="AA126" s="515"/>
      <c r="AB126" s="107"/>
      <c r="AC126" s="107"/>
      <c r="AD126" s="107"/>
      <c r="AE126" s="107"/>
      <c r="AF126" s="107"/>
      <c r="AG126" s="107"/>
      <c r="AH126" s="107"/>
      <c r="AI126" s="107"/>
      <c r="AJ126" s="107"/>
    </row>
    <row r="127" spans="1:36" x14ac:dyDescent="0.3">
      <c r="A127" s="107"/>
      <c r="B127" s="390"/>
      <c r="C127" s="390"/>
      <c r="D127" s="107"/>
      <c r="E127" s="152"/>
      <c r="F127" s="152"/>
      <c r="G127" s="152"/>
      <c r="H127" s="155"/>
      <c r="I127" s="107"/>
      <c r="J127" s="107"/>
      <c r="K127" s="107"/>
      <c r="L127" s="107"/>
      <c r="M127" s="107"/>
      <c r="N127" s="107"/>
      <c r="O127" s="107"/>
      <c r="P127" s="107"/>
      <c r="Q127" s="107"/>
      <c r="R127" s="107"/>
      <c r="S127" s="107"/>
      <c r="T127" s="107"/>
      <c r="U127" s="107"/>
      <c r="V127" s="107"/>
      <c r="W127" s="107"/>
      <c r="X127" s="107"/>
      <c r="Y127" s="107"/>
      <c r="Z127" s="107"/>
      <c r="AA127" s="515"/>
      <c r="AB127" s="107"/>
      <c r="AC127" s="107"/>
      <c r="AD127" s="107"/>
      <c r="AE127" s="107"/>
      <c r="AF127" s="107"/>
      <c r="AG127" s="107"/>
      <c r="AH127" s="107"/>
      <c r="AI127" s="107"/>
      <c r="AJ127" s="107"/>
    </row>
    <row r="128" spans="1:36" x14ac:dyDescent="0.3">
      <c r="A128" s="107"/>
      <c r="B128" s="390"/>
      <c r="C128" s="390"/>
      <c r="D128" s="107"/>
      <c r="E128" s="152"/>
      <c r="F128" s="152"/>
      <c r="G128" s="152"/>
      <c r="H128" s="155"/>
      <c r="I128" s="107"/>
      <c r="J128" s="107"/>
      <c r="K128" s="107"/>
      <c r="L128" s="107"/>
      <c r="M128" s="107"/>
      <c r="N128" s="107"/>
      <c r="O128" s="107"/>
      <c r="P128" s="107"/>
      <c r="Q128" s="107"/>
      <c r="R128" s="107"/>
      <c r="S128" s="107"/>
      <c r="T128" s="107"/>
      <c r="U128" s="107"/>
      <c r="V128" s="107"/>
      <c r="W128" s="107"/>
      <c r="X128" s="107"/>
      <c r="Y128" s="107"/>
      <c r="Z128" s="107"/>
      <c r="AA128" s="515"/>
      <c r="AB128" s="107"/>
      <c r="AC128" s="107"/>
      <c r="AD128" s="107"/>
      <c r="AE128" s="107"/>
      <c r="AF128" s="107"/>
      <c r="AG128" s="107"/>
      <c r="AH128" s="107"/>
      <c r="AI128" s="107"/>
      <c r="AJ128" s="107"/>
    </row>
    <row r="129" spans="1:36" x14ac:dyDescent="0.3">
      <c r="A129" s="107"/>
      <c r="B129" s="390"/>
      <c r="C129" s="390"/>
      <c r="D129" s="107"/>
      <c r="E129" s="152"/>
      <c r="F129" s="152"/>
      <c r="G129" s="152"/>
      <c r="H129" s="155"/>
      <c r="I129" s="107"/>
      <c r="J129" s="107"/>
      <c r="K129" s="107"/>
      <c r="L129" s="107"/>
      <c r="M129" s="107"/>
      <c r="N129" s="107"/>
      <c r="O129" s="107"/>
      <c r="P129" s="107"/>
      <c r="Q129" s="107"/>
      <c r="R129" s="107"/>
      <c r="S129" s="107"/>
      <c r="T129" s="107"/>
      <c r="U129" s="107"/>
      <c r="V129" s="107"/>
      <c r="W129" s="107"/>
      <c r="X129" s="107"/>
      <c r="Y129" s="107"/>
      <c r="Z129" s="107"/>
      <c r="AA129" s="515"/>
      <c r="AB129" s="107"/>
      <c r="AC129" s="107"/>
      <c r="AD129" s="107"/>
      <c r="AE129" s="107"/>
      <c r="AF129" s="107"/>
      <c r="AG129" s="107"/>
      <c r="AH129" s="107"/>
      <c r="AI129" s="107"/>
      <c r="AJ129" s="107"/>
    </row>
    <row r="130" spans="1:36" x14ac:dyDescent="0.3">
      <c r="A130" s="107"/>
      <c r="B130" s="390"/>
      <c r="C130" s="390"/>
      <c r="D130" s="107"/>
      <c r="E130" s="152"/>
      <c r="F130" s="152"/>
      <c r="G130" s="152"/>
      <c r="H130" s="155"/>
      <c r="I130" s="107"/>
      <c r="J130" s="107"/>
      <c r="K130" s="107"/>
      <c r="L130" s="107"/>
      <c r="M130" s="107"/>
      <c r="N130" s="107"/>
      <c r="O130" s="107"/>
      <c r="P130" s="107"/>
      <c r="Q130" s="107"/>
      <c r="R130" s="107"/>
      <c r="S130" s="107"/>
      <c r="T130" s="107"/>
      <c r="U130" s="107"/>
      <c r="V130" s="107"/>
      <c r="W130" s="107"/>
      <c r="X130" s="107"/>
      <c r="Y130" s="107"/>
      <c r="Z130" s="107"/>
      <c r="AA130" s="515"/>
      <c r="AB130" s="107"/>
      <c r="AC130" s="107"/>
      <c r="AD130" s="107"/>
      <c r="AE130" s="107"/>
      <c r="AF130" s="107"/>
      <c r="AG130" s="107"/>
      <c r="AH130" s="107"/>
      <c r="AI130" s="107"/>
      <c r="AJ130" s="107"/>
    </row>
    <row r="131" spans="1:36" x14ac:dyDescent="0.3">
      <c r="A131" s="107"/>
      <c r="B131" s="390"/>
      <c r="C131" s="390"/>
      <c r="D131" s="107"/>
      <c r="E131" s="152"/>
      <c r="F131" s="152"/>
      <c r="G131" s="152"/>
      <c r="H131" s="155"/>
      <c r="I131" s="107"/>
      <c r="J131" s="107"/>
      <c r="K131" s="107"/>
      <c r="L131" s="107"/>
      <c r="M131" s="107"/>
      <c r="N131" s="107"/>
      <c r="O131" s="107"/>
      <c r="P131" s="107"/>
      <c r="Q131" s="107"/>
      <c r="R131" s="107"/>
      <c r="S131" s="107"/>
      <c r="T131" s="107"/>
      <c r="U131" s="107"/>
      <c r="V131" s="107"/>
      <c r="W131" s="107"/>
      <c r="X131" s="107"/>
      <c r="Y131" s="107"/>
      <c r="Z131" s="107"/>
      <c r="AA131" s="515"/>
      <c r="AB131" s="107"/>
      <c r="AC131" s="107"/>
      <c r="AD131" s="107"/>
      <c r="AE131" s="107"/>
      <c r="AF131" s="107"/>
      <c r="AG131" s="107"/>
      <c r="AH131" s="107"/>
      <c r="AI131" s="107"/>
      <c r="AJ131" s="107"/>
    </row>
    <row r="132" spans="1:36" x14ac:dyDescent="0.3">
      <c r="A132" s="107"/>
      <c r="B132" s="390"/>
      <c r="C132" s="390"/>
      <c r="D132" s="107"/>
      <c r="E132" s="152"/>
      <c r="F132" s="152"/>
      <c r="G132" s="152"/>
      <c r="H132" s="155"/>
      <c r="I132" s="107"/>
      <c r="J132" s="107"/>
      <c r="K132" s="107"/>
      <c r="L132" s="107"/>
      <c r="M132" s="107"/>
      <c r="N132" s="107"/>
      <c r="O132" s="107"/>
      <c r="P132" s="107"/>
      <c r="Q132" s="107"/>
      <c r="R132" s="107"/>
      <c r="S132" s="107"/>
      <c r="T132" s="107"/>
      <c r="U132" s="107"/>
      <c r="V132" s="107"/>
      <c r="W132" s="107"/>
      <c r="X132" s="107"/>
      <c r="Y132" s="107"/>
      <c r="Z132" s="107"/>
      <c r="AA132" s="515"/>
      <c r="AB132" s="107"/>
      <c r="AC132" s="107"/>
      <c r="AD132" s="107"/>
      <c r="AE132" s="107"/>
      <c r="AF132" s="107"/>
      <c r="AG132" s="107"/>
      <c r="AH132" s="107"/>
      <c r="AI132" s="107"/>
      <c r="AJ132" s="107"/>
    </row>
    <row r="133" spans="1:36" x14ac:dyDescent="0.3">
      <c r="A133" s="107"/>
      <c r="B133" s="390"/>
      <c r="C133" s="390"/>
      <c r="D133" s="107"/>
      <c r="E133" s="152"/>
      <c r="F133" s="152"/>
      <c r="G133" s="152"/>
      <c r="H133" s="155"/>
      <c r="I133" s="107"/>
      <c r="J133" s="107"/>
      <c r="K133" s="107"/>
      <c r="L133" s="107"/>
      <c r="M133" s="107"/>
      <c r="N133" s="107"/>
      <c r="O133" s="107"/>
      <c r="P133" s="107"/>
      <c r="Q133" s="107"/>
      <c r="R133" s="107"/>
      <c r="S133" s="107"/>
      <c r="T133" s="107"/>
      <c r="U133" s="107"/>
      <c r="V133" s="107"/>
      <c r="W133" s="107"/>
      <c r="X133" s="107"/>
      <c r="Y133" s="107"/>
      <c r="Z133" s="107"/>
      <c r="AA133" s="515"/>
      <c r="AB133" s="107"/>
      <c r="AC133" s="107"/>
      <c r="AD133" s="107"/>
      <c r="AE133" s="107"/>
      <c r="AF133" s="107"/>
      <c r="AG133" s="107"/>
      <c r="AH133" s="107"/>
      <c r="AI133" s="107"/>
      <c r="AJ133" s="107"/>
    </row>
    <row r="134" spans="1:36" x14ac:dyDescent="0.3">
      <c r="A134" s="107"/>
      <c r="B134" s="390"/>
      <c r="C134" s="390"/>
      <c r="D134" s="107"/>
      <c r="E134" s="152"/>
      <c r="F134" s="152"/>
      <c r="G134" s="152"/>
      <c r="H134" s="155"/>
      <c r="I134" s="107"/>
      <c r="J134" s="107"/>
      <c r="K134" s="107"/>
      <c r="L134" s="107"/>
      <c r="M134" s="107"/>
      <c r="N134" s="107"/>
      <c r="O134" s="107"/>
      <c r="P134" s="107"/>
      <c r="Q134" s="107"/>
      <c r="R134" s="107"/>
      <c r="S134" s="107"/>
      <c r="T134" s="107"/>
      <c r="U134" s="107"/>
      <c r="V134" s="107"/>
      <c r="W134" s="107"/>
      <c r="X134" s="107"/>
      <c r="Y134" s="107"/>
      <c r="Z134" s="107"/>
      <c r="AA134" s="515"/>
      <c r="AB134" s="107"/>
      <c r="AC134" s="107"/>
      <c r="AD134" s="107"/>
      <c r="AE134" s="107"/>
      <c r="AF134" s="107"/>
      <c r="AG134" s="107"/>
      <c r="AH134" s="107"/>
      <c r="AI134" s="107"/>
      <c r="AJ134" s="107"/>
    </row>
    <row r="135" spans="1:36" x14ac:dyDescent="0.3">
      <c r="A135" s="107"/>
      <c r="B135" s="390"/>
      <c r="C135" s="390"/>
      <c r="D135" s="107"/>
      <c r="E135" s="152"/>
      <c r="F135" s="152"/>
      <c r="G135" s="152"/>
      <c r="H135" s="155"/>
      <c r="I135" s="107"/>
      <c r="J135" s="107"/>
      <c r="K135" s="107"/>
      <c r="L135" s="107"/>
      <c r="M135" s="107"/>
      <c r="N135" s="107"/>
      <c r="O135" s="107"/>
      <c r="P135" s="107"/>
      <c r="Q135" s="107"/>
      <c r="R135" s="107"/>
      <c r="S135" s="107"/>
      <c r="T135" s="107"/>
      <c r="U135" s="107"/>
      <c r="V135" s="107"/>
      <c r="W135" s="107"/>
      <c r="X135" s="107"/>
      <c r="Y135" s="107"/>
      <c r="Z135" s="107"/>
      <c r="AA135" s="515"/>
      <c r="AB135" s="107"/>
      <c r="AC135" s="107"/>
      <c r="AD135" s="107"/>
      <c r="AE135" s="107"/>
      <c r="AF135" s="107"/>
      <c r="AG135" s="107"/>
      <c r="AH135" s="107"/>
      <c r="AI135" s="107"/>
      <c r="AJ135" s="107"/>
    </row>
    <row r="136" spans="1:36" x14ac:dyDescent="0.3">
      <c r="A136" s="107"/>
      <c r="B136" s="390"/>
      <c r="C136" s="390"/>
      <c r="D136" s="107"/>
      <c r="E136" s="152"/>
      <c r="F136" s="152"/>
      <c r="G136" s="152"/>
      <c r="H136" s="155"/>
      <c r="I136" s="107"/>
      <c r="J136" s="107"/>
      <c r="K136" s="107"/>
      <c r="L136" s="107"/>
      <c r="M136" s="107"/>
      <c r="N136" s="107"/>
      <c r="O136" s="107"/>
      <c r="P136" s="107"/>
      <c r="Q136" s="107"/>
      <c r="R136" s="107"/>
      <c r="S136" s="107"/>
      <c r="T136" s="107"/>
      <c r="U136" s="107"/>
      <c r="V136" s="107"/>
      <c r="W136" s="107"/>
      <c r="X136" s="107"/>
      <c r="Y136" s="107"/>
      <c r="Z136" s="107"/>
      <c r="AA136" s="515"/>
      <c r="AB136" s="107"/>
      <c r="AC136" s="107"/>
      <c r="AD136" s="107"/>
      <c r="AE136" s="107"/>
      <c r="AF136" s="107"/>
      <c r="AG136" s="107"/>
      <c r="AH136" s="107"/>
      <c r="AI136" s="107"/>
      <c r="AJ136" s="107"/>
    </row>
    <row r="137" spans="1:36" x14ac:dyDescent="0.3">
      <c r="A137" s="107"/>
      <c r="B137" s="390"/>
      <c r="C137" s="390"/>
      <c r="D137" s="107"/>
      <c r="E137" s="152"/>
      <c r="F137" s="152"/>
      <c r="G137" s="152"/>
      <c r="H137" s="155"/>
      <c r="I137" s="107"/>
      <c r="J137" s="107"/>
      <c r="K137" s="107"/>
      <c r="L137" s="107"/>
      <c r="M137" s="107"/>
      <c r="N137" s="107"/>
      <c r="O137" s="107"/>
      <c r="P137" s="107"/>
      <c r="Q137" s="107"/>
      <c r="R137" s="107"/>
      <c r="S137" s="107"/>
      <c r="T137" s="107"/>
      <c r="U137" s="107"/>
      <c r="V137" s="107"/>
      <c r="W137" s="107"/>
      <c r="X137" s="107"/>
      <c r="Y137" s="107"/>
      <c r="Z137" s="107"/>
      <c r="AA137" s="515"/>
      <c r="AB137" s="107"/>
      <c r="AC137" s="107"/>
      <c r="AD137" s="107"/>
      <c r="AE137" s="107"/>
      <c r="AF137" s="107"/>
      <c r="AG137" s="107"/>
      <c r="AH137" s="107"/>
      <c r="AI137" s="107"/>
      <c r="AJ137" s="107"/>
    </row>
    <row r="138" spans="1:36" x14ac:dyDescent="0.3">
      <c r="A138" s="107"/>
      <c r="B138" s="390"/>
      <c r="C138" s="390"/>
      <c r="D138" s="107"/>
      <c r="E138" s="152"/>
      <c r="F138" s="152"/>
      <c r="G138" s="152"/>
      <c r="H138" s="155"/>
      <c r="I138" s="107"/>
      <c r="J138" s="107"/>
      <c r="K138" s="107"/>
      <c r="L138" s="107"/>
      <c r="M138" s="107"/>
      <c r="N138" s="107"/>
      <c r="O138" s="107"/>
      <c r="P138" s="107"/>
      <c r="Q138" s="107"/>
      <c r="R138" s="107"/>
      <c r="S138" s="107"/>
      <c r="T138" s="107"/>
      <c r="U138" s="107"/>
      <c r="V138" s="107"/>
      <c r="W138" s="107"/>
      <c r="X138" s="107"/>
      <c r="Y138" s="107"/>
      <c r="Z138" s="107"/>
      <c r="AA138" s="515"/>
      <c r="AB138" s="107"/>
      <c r="AC138" s="107"/>
      <c r="AD138" s="107"/>
      <c r="AE138" s="107"/>
      <c r="AF138" s="107"/>
      <c r="AG138" s="107"/>
      <c r="AH138" s="107"/>
      <c r="AI138" s="107"/>
      <c r="AJ138" s="107"/>
    </row>
    <row r="139" spans="1:36" x14ac:dyDescent="0.3">
      <c r="A139" s="107"/>
      <c r="B139" s="390"/>
      <c r="C139" s="390"/>
      <c r="D139" s="107"/>
      <c r="E139" s="152"/>
      <c r="F139" s="152"/>
      <c r="G139" s="152"/>
      <c r="H139" s="155"/>
      <c r="I139" s="107"/>
      <c r="J139" s="107"/>
      <c r="K139" s="107"/>
      <c r="L139" s="107"/>
      <c r="M139" s="107"/>
      <c r="N139" s="107"/>
      <c r="O139" s="107"/>
      <c r="P139" s="107"/>
      <c r="Q139" s="107"/>
      <c r="R139" s="107"/>
      <c r="S139" s="107"/>
      <c r="T139" s="107"/>
      <c r="U139" s="107"/>
      <c r="V139" s="107"/>
      <c r="W139" s="107"/>
      <c r="X139" s="107"/>
      <c r="Y139" s="107"/>
      <c r="Z139" s="107"/>
      <c r="AA139" s="515"/>
      <c r="AB139" s="107"/>
      <c r="AC139" s="107"/>
      <c r="AD139" s="107"/>
      <c r="AE139" s="107"/>
      <c r="AF139" s="107"/>
      <c r="AG139" s="107"/>
      <c r="AH139" s="107"/>
      <c r="AI139" s="107"/>
      <c r="AJ139" s="107"/>
    </row>
    <row r="140" spans="1:36" x14ac:dyDescent="0.3">
      <c r="A140" s="107"/>
      <c r="B140" s="390"/>
      <c r="C140" s="390"/>
      <c r="D140" s="107"/>
      <c r="E140" s="152"/>
      <c r="F140" s="152"/>
      <c r="G140" s="152"/>
      <c r="H140" s="155"/>
      <c r="I140" s="107"/>
      <c r="J140" s="107"/>
      <c r="K140" s="107"/>
      <c r="L140" s="107"/>
      <c r="M140" s="107"/>
      <c r="N140" s="107"/>
      <c r="O140" s="107"/>
      <c r="P140" s="107"/>
      <c r="Q140" s="107"/>
      <c r="R140" s="107"/>
      <c r="S140" s="107"/>
      <c r="T140" s="107"/>
      <c r="U140" s="107"/>
      <c r="V140" s="107"/>
      <c r="W140" s="107"/>
      <c r="X140" s="107"/>
      <c r="Y140" s="107"/>
      <c r="Z140" s="107"/>
      <c r="AA140" s="515"/>
      <c r="AB140" s="107"/>
      <c r="AC140" s="107"/>
      <c r="AD140" s="107"/>
      <c r="AE140" s="107"/>
      <c r="AF140" s="107"/>
      <c r="AG140" s="107"/>
      <c r="AH140" s="107"/>
      <c r="AI140" s="107"/>
      <c r="AJ140" s="107"/>
    </row>
    <row r="141" spans="1:36" x14ac:dyDescent="0.3">
      <c r="A141" s="107"/>
      <c r="B141" s="390"/>
      <c r="C141" s="390"/>
      <c r="D141" s="107"/>
      <c r="E141" s="152"/>
      <c r="F141" s="152"/>
      <c r="G141" s="152"/>
      <c r="H141" s="155"/>
      <c r="I141" s="107"/>
      <c r="J141" s="107"/>
      <c r="K141" s="107"/>
      <c r="L141" s="107"/>
      <c r="M141" s="107"/>
      <c r="N141" s="107"/>
      <c r="O141" s="107"/>
      <c r="P141" s="107"/>
      <c r="Q141" s="107"/>
      <c r="R141" s="107"/>
      <c r="S141" s="107"/>
      <c r="T141" s="107"/>
      <c r="U141" s="107"/>
      <c r="V141" s="107"/>
      <c r="W141" s="107"/>
      <c r="X141" s="107"/>
      <c r="Y141" s="107"/>
      <c r="Z141" s="107"/>
      <c r="AA141" s="515"/>
      <c r="AB141" s="107"/>
      <c r="AC141" s="107"/>
      <c r="AD141" s="107"/>
      <c r="AE141" s="107"/>
      <c r="AF141" s="107"/>
      <c r="AG141" s="107"/>
      <c r="AH141" s="107"/>
      <c r="AI141" s="107"/>
      <c r="AJ141" s="107"/>
    </row>
    <row r="142" spans="1:36" x14ac:dyDescent="0.3">
      <c r="A142" s="107"/>
      <c r="B142" s="390"/>
      <c r="C142" s="390"/>
      <c r="D142" s="107"/>
      <c r="E142" s="152"/>
      <c r="F142" s="152"/>
      <c r="G142" s="152"/>
      <c r="H142" s="155"/>
      <c r="I142" s="107"/>
      <c r="J142" s="107"/>
      <c r="K142" s="107"/>
      <c r="L142" s="107"/>
      <c r="M142" s="107"/>
      <c r="N142" s="107"/>
      <c r="O142" s="107"/>
      <c r="P142" s="107"/>
      <c r="Q142" s="107"/>
      <c r="R142" s="107"/>
      <c r="S142" s="107"/>
      <c r="T142" s="107"/>
      <c r="U142" s="107"/>
      <c r="V142" s="107"/>
      <c r="W142" s="107"/>
      <c r="X142" s="107"/>
      <c r="Y142" s="107"/>
      <c r="Z142" s="107"/>
      <c r="AA142" s="515"/>
      <c r="AB142" s="107"/>
      <c r="AC142" s="107"/>
      <c r="AD142" s="107"/>
      <c r="AE142" s="107"/>
      <c r="AF142" s="107"/>
      <c r="AG142" s="107"/>
      <c r="AH142" s="107"/>
      <c r="AI142" s="107"/>
      <c r="AJ142" s="107"/>
    </row>
    <row r="143" spans="1:36" x14ac:dyDescent="0.3">
      <c r="A143" s="107"/>
      <c r="B143" s="390"/>
      <c r="C143" s="390"/>
      <c r="D143" s="107"/>
      <c r="E143" s="152"/>
      <c r="F143" s="152"/>
      <c r="G143" s="152"/>
      <c r="H143" s="155"/>
      <c r="I143" s="107"/>
      <c r="J143" s="107"/>
      <c r="K143" s="107"/>
      <c r="L143" s="107"/>
      <c r="M143" s="107"/>
      <c r="N143" s="107"/>
      <c r="O143" s="107"/>
      <c r="P143" s="107"/>
      <c r="Q143" s="107"/>
      <c r="R143" s="107"/>
      <c r="S143" s="107"/>
      <c r="T143" s="107"/>
      <c r="U143" s="107"/>
      <c r="V143" s="107"/>
      <c r="W143" s="107"/>
      <c r="X143" s="107"/>
      <c r="Y143" s="107"/>
      <c r="Z143" s="107"/>
      <c r="AA143" s="515"/>
      <c r="AB143" s="107"/>
      <c r="AC143" s="107"/>
      <c r="AD143" s="107"/>
      <c r="AE143" s="107"/>
      <c r="AF143" s="107"/>
      <c r="AG143" s="107"/>
      <c r="AH143" s="107"/>
      <c r="AI143" s="107"/>
      <c r="AJ143" s="107"/>
    </row>
    <row r="144" spans="1:36" x14ac:dyDescent="0.3">
      <c r="A144" s="107"/>
      <c r="B144" s="390"/>
      <c r="C144" s="390"/>
      <c r="D144" s="107"/>
      <c r="E144" s="152"/>
      <c r="F144" s="152"/>
      <c r="G144" s="152"/>
      <c r="H144" s="155"/>
      <c r="I144" s="107"/>
      <c r="J144" s="107"/>
      <c r="K144" s="107"/>
      <c r="L144" s="107"/>
      <c r="M144" s="107"/>
      <c r="N144" s="107"/>
      <c r="O144" s="107"/>
      <c r="P144" s="107"/>
      <c r="Q144" s="107"/>
      <c r="R144" s="107"/>
      <c r="S144" s="107"/>
      <c r="T144" s="107"/>
      <c r="U144" s="107"/>
      <c r="V144" s="107"/>
      <c r="W144" s="107"/>
      <c r="X144" s="107"/>
      <c r="Y144" s="107"/>
      <c r="Z144" s="107"/>
      <c r="AA144" s="515"/>
      <c r="AB144" s="107"/>
      <c r="AC144" s="107"/>
      <c r="AD144" s="107"/>
      <c r="AE144" s="107"/>
      <c r="AF144" s="107"/>
      <c r="AG144" s="107"/>
      <c r="AH144" s="107"/>
      <c r="AI144" s="107"/>
      <c r="AJ144" s="107"/>
    </row>
    <row r="145" spans="1:36" x14ac:dyDescent="0.3">
      <c r="A145" s="107"/>
      <c r="B145" s="390"/>
      <c r="C145" s="390"/>
      <c r="D145" s="107"/>
      <c r="E145" s="152"/>
      <c r="F145" s="152"/>
      <c r="G145" s="152"/>
      <c r="H145" s="155"/>
      <c r="I145" s="107"/>
      <c r="J145" s="107"/>
      <c r="K145" s="107"/>
      <c r="L145" s="107"/>
      <c r="M145" s="107"/>
      <c r="N145" s="107"/>
      <c r="O145" s="107"/>
      <c r="P145" s="107"/>
      <c r="Q145" s="107"/>
      <c r="R145" s="107"/>
      <c r="S145" s="107"/>
      <c r="T145" s="107"/>
      <c r="U145" s="107"/>
      <c r="V145" s="107"/>
      <c r="W145" s="107"/>
      <c r="X145" s="107"/>
      <c r="Y145" s="107"/>
      <c r="Z145" s="107"/>
      <c r="AA145" s="515"/>
      <c r="AB145" s="107"/>
      <c r="AC145" s="107"/>
      <c r="AD145" s="107"/>
      <c r="AE145" s="107"/>
      <c r="AF145" s="107"/>
      <c r="AG145" s="107"/>
      <c r="AH145" s="107"/>
      <c r="AI145" s="107"/>
      <c r="AJ145" s="107"/>
    </row>
    <row r="146" spans="1:36" x14ac:dyDescent="0.3">
      <c r="A146" s="107"/>
      <c r="B146" s="390"/>
      <c r="C146" s="390"/>
      <c r="D146" s="107"/>
      <c r="E146" s="152"/>
      <c r="F146" s="152"/>
      <c r="G146" s="152"/>
      <c r="H146" s="155"/>
      <c r="I146" s="107"/>
      <c r="J146" s="107"/>
      <c r="K146" s="107"/>
      <c r="L146" s="107"/>
      <c r="M146" s="107"/>
      <c r="N146" s="107"/>
      <c r="O146" s="107"/>
      <c r="P146" s="107"/>
      <c r="Q146" s="107"/>
      <c r="R146" s="107"/>
      <c r="S146" s="107"/>
      <c r="T146" s="107"/>
      <c r="U146" s="107"/>
      <c r="V146" s="107"/>
      <c r="W146" s="107"/>
      <c r="X146" s="107"/>
      <c r="Y146" s="107"/>
      <c r="Z146" s="107"/>
      <c r="AA146" s="515"/>
      <c r="AB146" s="107"/>
      <c r="AC146" s="107"/>
      <c r="AD146" s="107"/>
      <c r="AE146" s="107"/>
      <c r="AF146" s="107"/>
      <c r="AG146" s="107"/>
      <c r="AH146" s="107"/>
      <c r="AI146" s="107"/>
      <c r="AJ146" s="107"/>
    </row>
    <row r="147" spans="1:36" x14ac:dyDescent="0.3">
      <c r="A147" s="107"/>
      <c r="B147" s="390"/>
      <c r="C147" s="390"/>
      <c r="D147" s="107"/>
      <c r="E147" s="152"/>
      <c r="F147" s="152"/>
      <c r="G147" s="152"/>
      <c r="H147" s="155"/>
      <c r="I147" s="107"/>
      <c r="J147" s="107"/>
      <c r="K147" s="107"/>
      <c r="L147" s="107"/>
      <c r="M147" s="107"/>
      <c r="N147" s="107"/>
      <c r="O147" s="107"/>
      <c r="P147" s="107"/>
      <c r="Q147" s="107"/>
      <c r="R147" s="107"/>
      <c r="S147" s="107"/>
      <c r="T147" s="107"/>
      <c r="U147" s="107"/>
      <c r="V147" s="107"/>
      <c r="W147" s="107"/>
      <c r="X147" s="107"/>
      <c r="Y147" s="107"/>
      <c r="Z147" s="107"/>
      <c r="AA147" s="515"/>
      <c r="AB147" s="107"/>
      <c r="AC147" s="107"/>
      <c r="AD147" s="107"/>
      <c r="AE147" s="107"/>
      <c r="AF147" s="107"/>
      <c r="AG147" s="107"/>
      <c r="AH147" s="107"/>
      <c r="AI147" s="107"/>
      <c r="AJ147" s="107"/>
    </row>
    <row r="148" spans="1:36" x14ac:dyDescent="0.3">
      <c r="A148" s="107"/>
      <c r="B148" s="390"/>
      <c r="C148" s="390"/>
      <c r="D148" s="107"/>
      <c r="E148" s="152"/>
      <c r="F148" s="152"/>
      <c r="G148" s="152"/>
      <c r="H148" s="155"/>
      <c r="I148" s="107"/>
      <c r="J148" s="107"/>
      <c r="K148" s="107"/>
      <c r="L148" s="107"/>
      <c r="M148" s="107"/>
      <c r="N148" s="107"/>
      <c r="O148" s="107"/>
      <c r="P148" s="107"/>
      <c r="Q148" s="107"/>
      <c r="R148" s="107"/>
      <c r="S148" s="107"/>
      <c r="T148" s="107"/>
      <c r="U148" s="107"/>
      <c r="V148" s="107"/>
      <c r="W148" s="107"/>
      <c r="X148" s="107"/>
      <c r="Y148" s="107"/>
      <c r="Z148" s="107"/>
      <c r="AA148" s="515"/>
      <c r="AB148" s="107"/>
      <c r="AC148" s="107"/>
      <c r="AD148" s="107"/>
      <c r="AE148" s="107"/>
      <c r="AF148" s="107"/>
      <c r="AG148" s="107"/>
      <c r="AH148" s="107"/>
      <c r="AI148" s="107"/>
      <c r="AJ148" s="107"/>
    </row>
    <row r="149" spans="1:36" x14ac:dyDescent="0.3">
      <c r="A149" s="107"/>
      <c r="B149" s="390"/>
      <c r="C149" s="390"/>
      <c r="D149" s="107"/>
      <c r="E149" s="152"/>
      <c r="F149" s="152"/>
      <c r="G149" s="152"/>
      <c r="H149" s="155"/>
      <c r="I149" s="107"/>
      <c r="J149" s="107"/>
      <c r="K149" s="107"/>
      <c r="L149" s="107"/>
      <c r="M149" s="107"/>
      <c r="N149" s="107"/>
      <c r="O149" s="107"/>
      <c r="P149" s="107"/>
      <c r="Q149" s="107"/>
      <c r="R149" s="107"/>
      <c r="S149" s="107"/>
      <c r="T149" s="107"/>
      <c r="U149" s="107"/>
      <c r="V149" s="107"/>
      <c r="W149" s="107"/>
      <c r="X149" s="107"/>
      <c r="Y149" s="107"/>
      <c r="Z149" s="107"/>
      <c r="AA149" s="515"/>
      <c r="AB149" s="107"/>
      <c r="AC149" s="107"/>
      <c r="AD149" s="107"/>
      <c r="AE149" s="107"/>
      <c r="AF149" s="107"/>
      <c r="AG149" s="107"/>
      <c r="AH149" s="107"/>
      <c r="AI149" s="107"/>
      <c r="AJ149" s="107"/>
    </row>
    <row r="150" spans="1:36" x14ac:dyDescent="0.3">
      <c r="A150" s="107"/>
      <c r="B150" s="390"/>
      <c r="C150" s="390"/>
      <c r="D150" s="107"/>
      <c r="E150" s="152"/>
      <c r="F150" s="152"/>
      <c r="G150" s="152"/>
      <c r="H150" s="155"/>
      <c r="I150" s="107"/>
      <c r="J150" s="107"/>
      <c r="K150" s="107"/>
      <c r="L150" s="107"/>
      <c r="M150" s="107"/>
      <c r="N150" s="107"/>
      <c r="O150" s="107"/>
      <c r="P150" s="107"/>
      <c r="Q150" s="107"/>
      <c r="R150" s="107"/>
      <c r="S150" s="107"/>
      <c r="T150" s="107"/>
      <c r="U150" s="107"/>
      <c r="V150" s="107"/>
      <c r="W150" s="107"/>
      <c r="X150" s="107"/>
      <c r="Y150" s="107"/>
      <c r="Z150" s="107"/>
      <c r="AA150" s="515"/>
      <c r="AB150" s="107"/>
      <c r="AC150" s="107"/>
      <c r="AD150" s="107"/>
      <c r="AE150" s="107"/>
      <c r="AF150" s="107"/>
      <c r="AG150" s="107"/>
      <c r="AH150" s="107"/>
      <c r="AI150" s="107"/>
      <c r="AJ150" s="107"/>
    </row>
    <row r="151" spans="1:36" x14ac:dyDescent="0.3">
      <c r="A151" s="107"/>
      <c r="B151" s="390"/>
      <c r="C151" s="390"/>
      <c r="D151" s="107"/>
      <c r="E151" s="152"/>
      <c r="F151" s="152"/>
      <c r="G151" s="152"/>
      <c r="H151" s="155"/>
      <c r="I151" s="107"/>
      <c r="J151" s="107"/>
      <c r="K151" s="107"/>
      <c r="L151" s="107"/>
      <c r="M151" s="107"/>
      <c r="N151" s="107"/>
      <c r="O151" s="107"/>
      <c r="P151" s="107"/>
      <c r="Q151" s="107"/>
      <c r="R151" s="107"/>
      <c r="S151" s="107"/>
      <c r="T151" s="107"/>
      <c r="U151" s="107"/>
      <c r="V151" s="107"/>
      <c r="W151" s="107"/>
      <c r="X151" s="107"/>
      <c r="Y151" s="107"/>
      <c r="Z151" s="107"/>
      <c r="AA151" s="515"/>
      <c r="AB151" s="107"/>
      <c r="AC151" s="107"/>
      <c r="AD151" s="107"/>
      <c r="AE151" s="107"/>
      <c r="AF151" s="107"/>
      <c r="AG151" s="107"/>
      <c r="AH151" s="107"/>
      <c r="AI151" s="107"/>
      <c r="AJ151" s="107"/>
    </row>
    <row r="152" spans="1:36" x14ac:dyDescent="0.3">
      <c r="A152" s="107"/>
      <c r="B152" s="390"/>
      <c r="C152" s="390"/>
      <c r="D152" s="107"/>
      <c r="E152" s="152"/>
      <c r="F152" s="152"/>
      <c r="G152" s="152"/>
      <c r="H152" s="155"/>
      <c r="I152" s="107"/>
      <c r="J152" s="107"/>
      <c r="K152" s="107"/>
      <c r="L152" s="107"/>
      <c r="M152" s="107"/>
      <c r="N152" s="107"/>
      <c r="O152" s="107"/>
      <c r="P152" s="107"/>
      <c r="Q152" s="107"/>
      <c r="R152" s="107"/>
      <c r="S152" s="107"/>
      <c r="T152" s="107"/>
      <c r="U152" s="107"/>
      <c r="V152" s="107"/>
      <c r="W152" s="107"/>
      <c r="X152" s="107"/>
      <c r="Y152" s="107"/>
      <c r="Z152" s="107"/>
      <c r="AA152" s="515"/>
      <c r="AB152" s="107"/>
      <c r="AC152" s="107"/>
      <c r="AD152" s="107"/>
      <c r="AE152" s="107"/>
      <c r="AF152" s="107"/>
      <c r="AG152" s="107"/>
      <c r="AH152" s="107"/>
      <c r="AI152" s="107"/>
      <c r="AJ152" s="107"/>
    </row>
    <row r="153" spans="1:36" x14ac:dyDescent="0.3">
      <c r="A153" s="107"/>
      <c r="B153" s="390"/>
      <c r="C153" s="390"/>
      <c r="D153" s="107"/>
      <c r="E153" s="152"/>
      <c r="F153" s="152"/>
      <c r="G153" s="152"/>
      <c r="H153" s="155"/>
      <c r="I153" s="107"/>
      <c r="J153" s="107"/>
      <c r="K153" s="107"/>
      <c r="L153" s="107"/>
      <c r="M153" s="107"/>
      <c r="N153" s="107"/>
      <c r="O153" s="107"/>
      <c r="P153" s="107"/>
      <c r="Q153" s="107"/>
      <c r="R153" s="107"/>
      <c r="S153" s="107"/>
      <c r="T153" s="107"/>
      <c r="U153" s="107"/>
      <c r="V153" s="107"/>
      <c r="W153" s="107"/>
      <c r="X153" s="107"/>
      <c r="Y153" s="107"/>
      <c r="Z153" s="107"/>
      <c r="AA153" s="515"/>
      <c r="AB153" s="107"/>
      <c r="AC153" s="107"/>
      <c r="AD153" s="107"/>
      <c r="AE153" s="107"/>
      <c r="AF153" s="107"/>
      <c r="AG153" s="107"/>
      <c r="AH153" s="107"/>
      <c r="AI153" s="107"/>
      <c r="AJ153" s="107"/>
    </row>
    <row r="154" spans="1:36" x14ac:dyDescent="0.3">
      <c r="A154" s="107"/>
      <c r="B154" s="390"/>
      <c r="C154" s="390"/>
      <c r="D154" s="107"/>
      <c r="E154" s="152"/>
      <c r="F154" s="152"/>
      <c r="G154" s="152"/>
      <c r="H154" s="155"/>
      <c r="I154" s="107"/>
      <c r="J154" s="107"/>
      <c r="K154" s="107"/>
      <c r="L154" s="107"/>
      <c r="M154" s="107"/>
      <c r="N154" s="107"/>
      <c r="O154" s="107"/>
      <c r="P154" s="107"/>
      <c r="Q154" s="107"/>
      <c r="R154" s="107"/>
      <c r="S154" s="107"/>
      <c r="T154" s="107"/>
      <c r="U154" s="107"/>
      <c r="V154" s="107"/>
      <c r="W154" s="107"/>
      <c r="X154" s="107"/>
      <c r="Y154" s="107"/>
      <c r="Z154" s="107"/>
      <c r="AA154" s="515"/>
      <c r="AB154" s="107"/>
      <c r="AC154" s="107"/>
      <c r="AD154" s="107"/>
      <c r="AE154" s="107"/>
      <c r="AF154" s="107"/>
      <c r="AG154" s="107"/>
      <c r="AH154" s="107"/>
      <c r="AI154" s="107"/>
      <c r="AJ154" s="107"/>
    </row>
    <row r="155" spans="1:36" x14ac:dyDescent="0.3">
      <c r="A155" s="107"/>
      <c r="B155" s="390"/>
      <c r="C155" s="390"/>
      <c r="D155" s="107"/>
      <c r="E155" s="152"/>
      <c r="F155" s="152"/>
      <c r="G155" s="152"/>
      <c r="H155" s="155"/>
      <c r="I155" s="107"/>
      <c r="J155" s="107"/>
      <c r="K155" s="107"/>
      <c r="L155" s="107"/>
      <c r="M155" s="107"/>
      <c r="N155" s="107"/>
      <c r="O155" s="107"/>
      <c r="P155" s="107"/>
      <c r="Q155" s="107"/>
      <c r="R155" s="107"/>
      <c r="S155" s="107"/>
      <c r="T155" s="107"/>
      <c r="U155" s="107"/>
      <c r="V155" s="107"/>
      <c r="W155" s="107"/>
      <c r="X155" s="107"/>
      <c r="Y155" s="107"/>
      <c r="Z155" s="107"/>
      <c r="AA155" s="515"/>
      <c r="AB155" s="107"/>
      <c r="AC155" s="107"/>
      <c r="AD155" s="107"/>
      <c r="AE155" s="107"/>
      <c r="AF155" s="107"/>
      <c r="AG155" s="107"/>
      <c r="AH155" s="107"/>
      <c r="AI155" s="107"/>
      <c r="AJ155" s="107"/>
    </row>
    <row r="156" spans="1:36" x14ac:dyDescent="0.3">
      <c r="A156" s="107"/>
      <c r="B156" s="390"/>
      <c r="C156" s="390"/>
      <c r="D156" s="107"/>
      <c r="E156" s="152"/>
      <c r="F156" s="152"/>
      <c r="G156" s="152"/>
      <c r="H156" s="155"/>
      <c r="I156" s="107"/>
      <c r="J156" s="107"/>
      <c r="K156" s="107"/>
      <c r="L156" s="107"/>
      <c r="M156" s="107"/>
      <c r="N156" s="107"/>
      <c r="O156" s="107"/>
      <c r="P156" s="107"/>
      <c r="Q156" s="107"/>
      <c r="R156" s="107"/>
      <c r="S156" s="107"/>
      <c r="T156" s="107"/>
      <c r="U156" s="107"/>
      <c r="V156" s="107"/>
      <c r="W156" s="107"/>
      <c r="X156" s="107"/>
      <c r="Y156" s="107"/>
      <c r="Z156" s="107"/>
      <c r="AA156" s="515"/>
      <c r="AB156" s="107"/>
      <c r="AC156" s="107"/>
      <c r="AD156" s="107"/>
      <c r="AE156" s="107"/>
      <c r="AF156" s="107"/>
      <c r="AG156" s="107"/>
      <c r="AH156" s="107"/>
      <c r="AI156" s="107"/>
      <c r="AJ156" s="107"/>
    </row>
    <row r="157" spans="1:36" x14ac:dyDescent="0.3">
      <c r="A157" s="107"/>
      <c r="B157" s="390"/>
      <c r="C157" s="390"/>
      <c r="D157" s="107"/>
      <c r="E157" s="152"/>
      <c r="F157" s="152"/>
      <c r="G157" s="152"/>
      <c r="H157" s="155"/>
      <c r="I157" s="107"/>
      <c r="J157" s="107"/>
      <c r="K157" s="107"/>
      <c r="L157" s="107"/>
      <c r="M157" s="107"/>
      <c r="N157" s="107"/>
      <c r="O157" s="107"/>
      <c r="P157" s="107"/>
      <c r="Q157" s="107"/>
      <c r="R157" s="107"/>
      <c r="S157" s="107"/>
      <c r="T157" s="107"/>
      <c r="U157" s="107"/>
      <c r="V157" s="107"/>
      <c r="W157" s="107"/>
      <c r="X157" s="107"/>
      <c r="Y157" s="107"/>
      <c r="Z157" s="107"/>
      <c r="AA157" s="515"/>
      <c r="AB157" s="107"/>
      <c r="AC157" s="107"/>
      <c r="AD157" s="107"/>
      <c r="AE157" s="107"/>
      <c r="AF157" s="107"/>
      <c r="AG157" s="107"/>
      <c r="AH157" s="107"/>
      <c r="AI157" s="107"/>
      <c r="AJ157" s="107"/>
    </row>
    <row r="158" spans="1:36" x14ac:dyDescent="0.3">
      <c r="A158" s="107"/>
      <c r="B158" s="390"/>
      <c r="C158" s="390"/>
      <c r="D158" s="107"/>
      <c r="E158" s="152"/>
      <c r="F158" s="152"/>
      <c r="G158" s="152"/>
      <c r="H158" s="155"/>
      <c r="I158" s="107"/>
      <c r="J158" s="107"/>
      <c r="K158" s="107"/>
      <c r="L158" s="107"/>
      <c r="M158" s="107"/>
      <c r="N158" s="107"/>
      <c r="O158" s="107"/>
      <c r="P158" s="107"/>
      <c r="Q158" s="107"/>
      <c r="R158" s="107"/>
      <c r="S158" s="107"/>
      <c r="T158" s="107"/>
      <c r="U158" s="107"/>
      <c r="V158" s="107"/>
      <c r="W158" s="107"/>
      <c r="X158" s="107"/>
      <c r="Y158" s="107"/>
      <c r="Z158" s="107"/>
      <c r="AA158" s="515"/>
      <c r="AB158" s="107"/>
      <c r="AC158" s="107"/>
      <c r="AD158" s="107"/>
      <c r="AE158" s="107"/>
      <c r="AF158" s="107"/>
      <c r="AG158" s="107"/>
      <c r="AH158" s="107"/>
      <c r="AI158" s="107"/>
      <c r="AJ158" s="107"/>
    </row>
    <row r="159" spans="1:36" x14ac:dyDescent="0.3">
      <c r="A159" s="107"/>
      <c r="B159" s="390"/>
      <c r="C159" s="390"/>
      <c r="D159" s="107"/>
      <c r="E159" s="152"/>
      <c r="F159" s="152"/>
      <c r="G159" s="152"/>
      <c r="H159" s="155"/>
      <c r="I159" s="107"/>
      <c r="J159" s="107"/>
      <c r="K159" s="107"/>
      <c r="L159" s="107"/>
      <c r="M159" s="107"/>
      <c r="N159" s="107"/>
      <c r="O159" s="107"/>
      <c r="P159" s="107"/>
      <c r="Q159" s="107"/>
      <c r="R159" s="107"/>
      <c r="S159" s="107"/>
      <c r="T159" s="107"/>
      <c r="U159" s="107"/>
      <c r="V159" s="107"/>
      <c r="W159" s="107"/>
      <c r="X159" s="107"/>
      <c r="Y159" s="107"/>
      <c r="Z159" s="107"/>
      <c r="AA159" s="515"/>
      <c r="AB159" s="107"/>
      <c r="AC159" s="107"/>
      <c r="AD159" s="107"/>
      <c r="AE159" s="107"/>
      <c r="AF159" s="107"/>
      <c r="AG159" s="107"/>
      <c r="AH159" s="107"/>
      <c r="AI159" s="107"/>
      <c r="AJ159" s="107"/>
    </row>
    <row r="160" spans="1:36" x14ac:dyDescent="0.3">
      <c r="A160" s="107"/>
      <c r="B160" s="390"/>
      <c r="C160" s="390"/>
      <c r="D160" s="107"/>
      <c r="E160" s="152"/>
      <c r="F160" s="152"/>
      <c r="G160" s="152"/>
      <c r="H160" s="155"/>
      <c r="I160" s="107"/>
      <c r="J160" s="107"/>
      <c r="K160" s="107"/>
      <c r="L160" s="107"/>
      <c r="M160" s="107"/>
      <c r="N160" s="107"/>
      <c r="O160" s="107"/>
      <c r="P160" s="107"/>
      <c r="Q160" s="107"/>
      <c r="R160" s="107"/>
      <c r="S160" s="107"/>
      <c r="T160" s="107"/>
      <c r="U160" s="107"/>
      <c r="V160" s="107"/>
      <c r="W160" s="107"/>
      <c r="X160" s="107"/>
      <c r="Y160" s="107"/>
      <c r="Z160" s="107"/>
      <c r="AA160" s="515"/>
      <c r="AB160" s="107"/>
      <c r="AC160" s="107"/>
      <c r="AD160" s="107"/>
      <c r="AE160" s="107"/>
      <c r="AF160" s="107"/>
      <c r="AG160" s="107"/>
      <c r="AH160" s="107"/>
      <c r="AI160" s="107"/>
      <c r="AJ160" s="107"/>
    </row>
    <row r="161" spans="1:36" x14ac:dyDescent="0.3">
      <c r="A161" s="107"/>
      <c r="B161" s="390"/>
      <c r="C161" s="390"/>
      <c r="D161" s="107"/>
      <c r="E161" s="152"/>
      <c r="F161" s="152"/>
      <c r="G161" s="152"/>
      <c r="H161" s="155"/>
      <c r="I161" s="107"/>
      <c r="J161" s="107"/>
      <c r="K161" s="107"/>
      <c r="L161" s="107"/>
      <c r="M161" s="107"/>
      <c r="N161" s="107"/>
      <c r="O161" s="107"/>
      <c r="P161" s="107"/>
      <c r="Q161" s="107"/>
      <c r="R161" s="107"/>
      <c r="S161" s="107"/>
      <c r="T161" s="107"/>
      <c r="U161" s="107"/>
      <c r="V161" s="107"/>
      <c r="W161" s="107"/>
      <c r="X161" s="107"/>
      <c r="Y161" s="107"/>
      <c r="Z161" s="107"/>
      <c r="AA161" s="515"/>
      <c r="AB161" s="107"/>
      <c r="AC161" s="107"/>
      <c r="AD161" s="107"/>
      <c r="AE161" s="107"/>
      <c r="AF161" s="107"/>
      <c r="AG161" s="107"/>
      <c r="AH161" s="107"/>
      <c r="AI161" s="107"/>
      <c r="AJ161" s="107"/>
    </row>
    <row r="162" spans="1:36" x14ac:dyDescent="0.3">
      <c r="A162" s="107"/>
      <c r="B162" s="390"/>
      <c r="C162" s="390"/>
      <c r="D162" s="107"/>
      <c r="E162" s="152"/>
      <c r="F162" s="152"/>
      <c r="G162" s="152"/>
      <c r="H162" s="155"/>
      <c r="I162" s="107"/>
      <c r="J162" s="107"/>
      <c r="K162" s="107"/>
      <c r="L162" s="107"/>
      <c r="M162" s="107"/>
      <c r="N162" s="107"/>
      <c r="O162" s="107"/>
      <c r="P162" s="107"/>
      <c r="Q162" s="107"/>
      <c r="R162" s="107"/>
      <c r="S162" s="107"/>
      <c r="T162" s="107"/>
      <c r="U162" s="107"/>
      <c r="V162" s="107"/>
      <c r="W162" s="107"/>
      <c r="X162" s="107"/>
      <c r="Y162" s="107"/>
      <c r="Z162" s="107"/>
      <c r="AA162" s="515"/>
      <c r="AB162" s="107"/>
      <c r="AC162" s="107"/>
      <c r="AD162" s="107"/>
      <c r="AE162" s="107"/>
      <c r="AF162" s="107"/>
      <c r="AG162" s="107"/>
      <c r="AH162" s="107"/>
      <c r="AI162" s="107"/>
      <c r="AJ162" s="107"/>
    </row>
    <row r="163" spans="1:36" x14ac:dyDescent="0.3">
      <c r="A163" s="107"/>
      <c r="B163" s="390"/>
      <c r="C163" s="390"/>
      <c r="D163" s="107"/>
      <c r="E163" s="152"/>
      <c r="F163" s="152"/>
      <c r="G163" s="152"/>
      <c r="H163" s="155"/>
      <c r="I163" s="107"/>
      <c r="J163" s="107"/>
      <c r="K163" s="107"/>
      <c r="L163" s="107"/>
      <c r="M163" s="107"/>
      <c r="N163" s="107"/>
      <c r="O163" s="107"/>
      <c r="P163" s="107"/>
      <c r="Q163" s="107"/>
      <c r="R163" s="107"/>
      <c r="S163" s="107"/>
      <c r="T163" s="107"/>
      <c r="U163" s="107"/>
      <c r="V163" s="107"/>
      <c r="W163" s="107"/>
      <c r="X163" s="107"/>
      <c r="Y163" s="107"/>
      <c r="Z163" s="107"/>
      <c r="AA163" s="515"/>
      <c r="AB163" s="107"/>
      <c r="AC163" s="107"/>
      <c r="AD163" s="107"/>
      <c r="AE163" s="107"/>
      <c r="AF163" s="107"/>
      <c r="AG163" s="107"/>
      <c r="AH163" s="107"/>
      <c r="AI163" s="107"/>
      <c r="AJ163" s="107"/>
    </row>
    <row r="164" spans="1:36" x14ac:dyDescent="0.3">
      <c r="A164" s="107"/>
      <c r="B164" s="390"/>
      <c r="C164" s="390"/>
      <c r="D164" s="107"/>
      <c r="E164" s="152"/>
      <c r="F164" s="152"/>
      <c r="G164" s="152"/>
      <c r="H164" s="155"/>
      <c r="I164" s="107"/>
      <c r="J164" s="107"/>
      <c r="K164" s="107"/>
      <c r="L164" s="107"/>
      <c r="M164" s="107"/>
      <c r="N164" s="107"/>
      <c r="O164" s="107"/>
      <c r="P164" s="107"/>
      <c r="Q164" s="107"/>
      <c r="R164" s="107"/>
      <c r="S164" s="107"/>
      <c r="T164" s="107"/>
      <c r="U164" s="107"/>
      <c r="V164" s="107"/>
      <c r="W164" s="107"/>
      <c r="X164" s="107"/>
      <c r="Y164" s="107"/>
      <c r="Z164" s="107"/>
      <c r="AA164" s="515"/>
      <c r="AB164" s="107"/>
      <c r="AC164" s="107"/>
      <c r="AD164" s="107"/>
      <c r="AE164" s="107"/>
      <c r="AF164" s="107"/>
      <c r="AG164" s="107"/>
      <c r="AH164" s="107"/>
      <c r="AI164" s="107"/>
      <c r="AJ164" s="107"/>
    </row>
    <row r="165" spans="1:36" x14ac:dyDescent="0.3">
      <c r="A165" s="107"/>
      <c r="B165" s="390"/>
      <c r="C165" s="390"/>
      <c r="D165" s="107"/>
      <c r="E165" s="152"/>
      <c r="F165" s="152"/>
      <c r="G165" s="152"/>
      <c r="H165" s="155"/>
      <c r="I165" s="107"/>
      <c r="J165" s="107"/>
      <c r="K165" s="107"/>
      <c r="L165" s="107"/>
      <c r="M165" s="107"/>
      <c r="N165" s="107"/>
      <c r="O165" s="107"/>
      <c r="P165" s="107"/>
      <c r="Q165" s="107"/>
      <c r="R165" s="107"/>
      <c r="S165" s="107"/>
      <c r="T165" s="107"/>
      <c r="U165" s="107"/>
      <c r="V165" s="107"/>
      <c r="W165" s="107"/>
      <c r="X165" s="107"/>
      <c r="Y165" s="107"/>
      <c r="Z165" s="107"/>
      <c r="AA165" s="515"/>
      <c r="AB165" s="107"/>
      <c r="AC165" s="107"/>
      <c r="AD165" s="107"/>
      <c r="AE165" s="107"/>
      <c r="AF165" s="107"/>
      <c r="AG165" s="107"/>
      <c r="AH165" s="107"/>
      <c r="AI165" s="107"/>
      <c r="AJ165" s="107"/>
    </row>
    <row r="166" spans="1:36" x14ac:dyDescent="0.3">
      <c r="A166" s="107"/>
      <c r="B166" s="390"/>
      <c r="C166" s="390"/>
      <c r="D166" s="107"/>
      <c r="E166" s="152"/>
      <c r="F166" s="152"/>
      <c r="G166" s="152"/>
      <c r="H166" s="155"/>
      <c r="I166" s="107"/>
      <c r="J166" s="107"/>
      <c r="K166" s="107"/>
      <c r="L166" s="107"/>
      <c r="M166" s="107"/>
      <c r="N166" s="107"/>
      <c r="O166" s="107"/>
      <c r="P166" s="107"/>
      <c r="Q166" s="107"/>
      <c r="R166" s="107"/>
      <c r="S166" s="107"/>
      <c r="T166" s="107"/>
      <c r="U166" s="107"/>
      <c r="V166" s="107"/>
      <c r="W166" s="107"/>
      <c r="X166" s="107"/>
      <c r="Y166" s="107"/>
      <c r="Z166" s="107"/>
      <c r="AA166" s="515"/>
      <c r="AB166" s="107"/>
      <c r="AC166" s="107"/>
      <c r="AD166" s="107"/>
      <c r="AE166" s="107"/>
      <c r="AF166" s="107"/>
      <c r="AG166" s="107"/>
      <c r="AH166" s="107"/>
      <c r="AI166" s="107"/>
      <c r="AJ166" s="107"/>
    </row>
    <row r="167" spans="1:36" x14ac:dyDescent="0.3">
      <c r="A167" s="107"/>
      <c r="B167" s="390"/>
      <c r="C167" s="390"/>
      <c r="D167" s="107"/>
      <c r="E167" s="152"/>
      <c r="F167" s="152"/>
      <c r="G167" s="152"/>
      <c r="H167" s="155"/>
      <c r="I167" s="107"/>
      <c r="J167" s="107"/>
      <c r="K167" s="107"/>
      <c r="L167" s="107"/>
      <c r="M167" s="107"/>
      <c r="N167" s="107"/>
      <c r="O167" s="107"/>
      <c r="P167" s="107"/>
      <c r="Q167" s="107"/>
      <c r="R167" s="107"/>
      <c r="S167" s="107"/>
      <c r="T167" s="107"/>
      <c r="U167" s="107"/>
      <c r="V167" s="107"/>
      <c r="W167" s="107"/>
      <c r="X167" s="107"/>
      <c r="Y167" s="107"/>
      <c r="Z167" s="107"/>
      <c r="AA167" s="515"/>
      <c r="AB167" s="107"/>
      <c r="AC167" s="107"/>
      <c r="AD167" s="107"/>
      <c r="AE167" s="107"/>
      <c r="AF167" s="107"/>
      <c r="AG167" s="107"/>
      <c r="AH167" s="107"/>
      <c r="AI167" s="107"/>
      <c r="AJ167" s="107"/>
    </row>
    <row r="168" spans="1:36" x14ac:dyDescent="0.3">
      <c r="A168" s="107"/>
      <c r="B168" s="390"/>
      <c r="C168" s="390"/>
      <c r="D168" s="107"/>
      <c r="E168" s="152"/>
      <c r="F168" s="152"/>
      <c r="G168" s="152"/>
      <c r="H168" s="155"/>
      <c r="I168" s="107"/>
      <c r="J168" s="107"/>
      <c r="K168" s="107"/>
      <c r="L168" s="107"/>
      <c r="M168" s="107"/>
      <c r="N168" s="107"/>
      <c r="O168" s="107"/>
      <c r="P168" s="107"/>
      <c r="Q168" s="107"/>
      <c r="R168" s="107"/>
      <c r="S168" s="107"/>
      <c r="T168" s="107"/>
      <c r="U168" s="107"/>
      <c r="V168" s="107"/>
      <c r="W168" s="107"/>
      <c r="X168" s="107"/>
      <c r="Y168" s="107"/>
      <c r="Z168" s="107"/>
      <c r="AA168" s="515"/>
      <c r="AB168" s="107"/>
      <c r="AC168" s="107"/>
      <c r="AD168" s="107"/>
      <c r="AE168" s="107"/>
      <c r="AF168" s="107"/>
      <c r="AG168" s="107"/>
      <c r="AH168" s="107"/>
      <c r="AI168" s="107"/>
      <c r="AJ168" s="107"/>
    </row>
    <row r="169" spans="1:36" x14ac:dyDescent="0.3">
      <c r="A169" s="107"/>
      <c r="B169" s="390"/>
      <c r="C169" s="390"/>
      <c r="D169" s="107"/>
      <c r="E169" s="152"/>
      <c r="F169" s="152"/>
      <c r="G169" s="152"/>
      <c r="H169" s="155"/>
      <c r="I169" s="107"/>
      <c r="J169" s="107"/>
      <c r="K169" s="107"/>
      <c r="L169" s="107"/>
      <c r="M169" s="107"/>
      <c r="N169" s="107"/>
      <c r="O169" s="107"/>
      <c r="P169" s="107"/>
      <c r="Q169" s="107"/>
      <c r="R169" s="107"/>
      <c r="S169" s="107"/>
      <c r="T169" s="107"/>
      <c r="U169" s="107"/>
      <c r="V169" s="107"/>
      <c r="W169" s="107"/>
      <c r="X169" s="107"/>
      <c r="Y169" s="107"/>
      <c r="Z169" s="107"/>
      <c r="AA169" s="515"/>
      <c r="AB169" s="107"/>
      <c r="AC169" s="107"/>
      <c r="AD169" s="107"/>
      <c r="AE169" s="107"/>
      <c r="AF169" s="107"/>
      <c r="AG169" s="107"/>
      <c r="AH169" s="107"/>
      <c r="AI169" s="107"/>
      <c r="AJ169" s="107"/>
    </row>
    <row r="170" spans="1:36" x14ac:dyDescent="0.3">
      <c r="A170" s="107"/>
      <c r="B170" s="390"/>
      <c r="C170" s="390"/>
      <c r="D170" s="107"/>
      <c r="E170" s="152"/>
      <c r="F170" s="152"/>
      <c r="G170" s="152"/>
      <c r="H170" s="155"/>
      <c r="I170" s="107"/>
      <c r="J170" s="107"/>
      <c r="K170" s="107"/>
      <c r="L170" s="107"/>
      <c r="M170" s="107"/>
      <c r="N170" s="107"/>
      <c r="O170" s="107"/>
      <c r="P170" s="107"/>
      <c r="Q170" s="107"/>
      <c r="R170" s="107"/>
      <c r="S170" s="107"/>
      <c r="T170" s="107"/>
      <c r="U170" s="107"/>
      <c r="V170" s="107"/>
      <c r="W170" s="107"/>
      <c r="X170" s="107"/>
      <c r="Y170" s="107"/>
      <c r="Z170" s="107"/>
      <c r="AA170" s="515"/>
      <c r="AB170" s="107"/>
      <c r="AC170" s="107"/>
      <c r="AD170" s="107"/>
      <c r="AE170" s="107"/>
      <c r="AF170" s="107"/>
      <c r="AG170" s="107"/>
      <c r="AH170" s="107"/>
      <c r="AI170" s="107"/>
      <c r="AJ170" s="107"/>
    </row>
    <row r="171" spans="1:36" x14ac:dyDescent="0.3">
      <c r="A171" s="107"/>
      <c r="B171" s="390"/>
      <c r="C171" s="390"/>
      <c r="D171" s="107"/>
      <c r="E171" s="152"/>
      <c r="F171" s="152"/>
      <c r="G171" s="152"/>
      <c r="H171" s="155"/>
      <c r="I171" s="107"/>
      <c r="J171" s="107"/>
      <c r="K171" s="107"/>
      <c r="L171" s="107"/>
      <c r="M171" s="107"/>
      <c r="N171" s="107"/>
      <c r="O171" s="107"/>
      <c r="P171" s="107"/>
      <c r="Q171" s="107"/>
      <c r="R171" s="107"/>
      <c r="S171" s="107"/>
      <c r="T171" s="107"/>
      <c r="U171" s="107"/>
      <c r="V171" s="107"/>
      <c r="W171" s="107"/>
      <c r="X171" s="107"/>
      <c r="Y171" s="107"/>
      <c r="Z171" s="107"/>
      <c r="AA171" s="515"/>
      <c r="AB171" s="107"/>
      <c r="AC171" s="107"/>
      <c r="AD171" s="107"/>
      <c r="AE171" s="107"/>
      <c r="AF171" s="107"/>
      <c r="AG171" s="107"/>
      <c r="AH171" s="107"/>
      <c r="AI171" s="107"/>
      <c r="AJ171" s="107"/>
    </row>
    <row r="172" spans="1:36" x14ac:dyDescent="0.3">
      <c r="A172" s="107"/>
      <c r="B172" s="390"/>
      <c r="C172" s="390"/>
      <c r="D172" s="107"/>
      <c r="E172" s="152"/>
      <c r="F172" s="152"/>
      <c r="G172" s="152"/>
      <c r="H172" s="155"/>
      <c r="I172" s="107"/>
      <c r="J172" s="107"/>
      <c r="K172" s="107"/>
      <c r="L172" s="107"/>
      <c r="M172" s="107"/>
      <c r="N172" s="107"/>
      <c r="O172" s="107"/>
      <c r="P172" s="107"/>
      <c r="Q172" s="107"/>
      <c r="R172" s="107"/>
      <c r="S172" s="107"/>
      <c r="T172" s="107"/>
      <c r="U172" s="107"/>
      <c r="V172" s="107"/>
      <c r="W172" s="107"/>
      <c r="X172" s="107"/>
      <c r="Y172" s="107"/>
      <c r="Z172" s="107"/>
      <c r="AA172" s="515"/>
      <c r="AB172" s="107"/>
      <c r="AC172" s="107"/>
      <c r="AD172" s="107"/>
      <c r="AE172" s="107"/>
      <c r="AF172" s="107"/>
      <c r="AG172" s="107"/>
      <c r="AH172" s="107"/>
      <c r="AI172" s="107"/>
      <c r="AJ172" s="107"/>
    </row>
    <row r="173" spans="1:36" x14ac:dyDescent="0.3">
      <c r="A173" s="107"/>
      <c r="B173" s="390"/>
      <c r="C173" s="390"/>
      <c r="D173" s="107"/>
      <c r="E173" s="152"/>
      <c r="F173" s="152"/>
      <c r="G173" s="152"/>
      <c r="H173" s="155"/>
      <c r="I173" s="107"/>
      <c r="J173" s="107"/>
      <c r="K173" s="107"/>
      <c r="L173" s="107"/>
      <c r="M173" s="107"/>
      <c r="N173" s="107"/>
      <c r="O173" s="107"/>
      <c r="P173" s="107"/>
      <c r="Q173" s="107"/>
      <c r="R173" s="107"/>
      <c r="S173" s="107"/>
      <c r="T173" s="107"/>
      <c r="U173" s="107"/>
      <c r="V173" s="107"/>
      <c r="W173" s="107"/>
      <c r="X173" s="107"/>
      <c r="Y173" s="107"/>
      <c r="Z173" s="107"/>
      <c r="AA173" s="515"/>
      <c r="AB173" s="107"/>
      <c r="AC173" s="107"/>
      <c r="AD173" s="107"/>
      <c r="AE173" s="107"/>
      <c r="AF173" s="107"/>
      <c r="AG173" s="107"/>
      <c r="AH173" s="107"/>
      <c r="AI173" s="107"/>
      <c r="AJ173" s="107"/>
    </row>
    <row r="174" spans="1:36" x14ac:dyDescent="0.3">
      <c r="A174" s="107"/>
      <c r="B174" s="390"/>
      <c r="C174" s="390"/>
      <c r="D174" s="107"/>
      <c r="E174" s="152"/>
      <c r="F174" s="152"/>
      <c r="G174" s="152"/>
      <c r="H174" s="155"/>
      <c r="I174" s="107"/>
      <c r="J174" s="107"/>
      <c r="K174" s="107"/>
      <c r="L174" s="107"/>
      <c r="M174" s="107"/>
      <c r="N174" s="107"/>
      <c r="O174" s="107"/>
      <c r="P174" s="107"/>
      <c r="Q174" s="107"/>
      <c r="R174" s="107"/>
      <c r="S174" s="107"/>
      <c r="T174" s="107"/>
      <c r="U174" s="107"/>
      <c r="V174" s="107"/>
      <c r="W174" s="107"/>
      <c r="X174" s="107"/>
      <c r="Y174" s="107"/>
      <c r="Z174" s="107"/>
      <c r="AA174" s="515"/>
      <c r="AB174" s="107"/>
      <c r="AC174" s="107"/>
      <c r="AD174" s="107"/>
      <c r="AE174" s="107"/>
      <c r="AF174" s="107"/>
      <c r="AG174" s="107"/>
      <c r="AH174" s="107"/>
      <c r="AI174" s="107"/>
      <c r="AJ174" s="107"/>
    </row>
    <row r="175" spans="1:36" x14ac:dyDescent="0.3">
      <c r="A175" s="107"/>
      <c r="B175" s="390"/>
      <c r="C175" s="390"/>
      <c r="D175" s="107"/>
      <c r="E175" s="152"/>
      <c r="F175" s="152"/>
      <c r="G175" s="152"/>
      <c r="H175" s="155"/>
      <c r="I175" s="107"/>
      <c r="J175" s="107"/>
      <c r="K175" s="107"/>
      <c r="L175" s="107"/>
      <c r="M175" s="107"/>
      <c r="N175" s="107"/>
      <c r="O175" s="107"/>
      <c r="P175" s="107"/>
      <c r="Q175" s="107"/>
      <c r="R175" s="107"/>
      <c r="S175" s="107"/>
      <c r="T175" s="107"/>
      <c r="U175" s="107"/>
      <c r="V175" s="107"/>
      <c r="W175" s="107"/>
      <c r="X175" s="107"/>
      <c r="Y175" s="107"/>
      <c r="Z175" s="107"/>
      <c r="AA175" s="515"/>
      <c r="AB175" s="107"/>
      <c r="AC175" s="107"/>
      <c r="AD175" s="107"/>
      <c r="AE175" s="107"/>
      <c r="AF175" s="107"/>
      <c r="AG175" s="107"/>
      <c r="AH175" s="107"/>
      <c r="AI175" s="107"/>
      <c r="AJ175" s="107"/>
    </row>
    <row r="176" spans="1:36" x14ac:dyDescent="0.3">
      <c r="A176" s="107"/>
      <c r="B176" s="390"/>
      <c r="C176" s="390"/>
      <c r="D176" s="107"/>
      <c r="E176" s="152"/>
      <c r="F176" s="152"/>
      <c r="G176" s="152"/>
      <c r="H176" s="155"/>
      <c r="I176" s="107"/>
      <c r="J176" s="107"/>
      <c r="K176" s="107"/>
      <c r="L176" s="107"/>
      <c r="M176" s="107"/>
      <c r="N176" s="107"/>
      <c r="O176" s="107"/>
      <c r="P176" s="107"/>
      <c r="Q176" s="107"/>
      <c r="R176" s="107"/>
      <c r="S176" s="107"/>
      <c r="T176" s="107"/>
      <c r="U176" s="107"/>
      <c r="V176" s="107"/>
      <c r="W176" s="107"/>
      <c r="X176" s="107"/>
      <c r="Y176" s="107"/>
      <c r="Z176" s="107"/>
      <c r="AA176" s="515"/>
      <c r="AB176" s="107"/>
      <c r="AC176" s="107"/>
      <c r="AD176" s="107"/>
      <c r="AE176" s="107"/>
      <c r="AF176" s="107"/>
      <c r="AG176" s="107"/>
      <c r="AH176" s="107"/>
      <c r="AI176" s="107"/>
      <c r="AJ176" s="107"/>
    </row>
    <row r="177" spans="1:36" x14ac:dyDescent="0.3">
      <c r="A177" s="107"/>
      <c r="B177" s="390"/>
      <c r="C177" s="390"/>
      <c r="D177" s="107"/>
      <c r="E177" s="152"/>
      <c r="F177" s="152"/>
      <c r="G177" s="152"/>
      <c r="H177" s="155"/>
      <c r="I177" s="107"/>
      <c r="J177" s="107"/>
      <c r="K177" s="107"/>
      <c r="L177" s="107"/>
      <c r="M177" s="107"/>
      <c r="N177" s="107"/>
      <c r="O177" s="107"/>
      <c r="P177" s="107"/>
      <c r="Q177" s="107"/>
      <c r="R177" s="107"/>
      <c r="S177" s="107"/>
      <c r="T177" s="107"/>
      <c r="U177" s="107"/>
      <c r="V177" s="107"/>
      <c r="W177" s="107"/>
      <c r="X177" s="107"/>
      <c r="Y177" s="107"/>
      <c r="Z177" s="107"/>
      <c r="AA177" s="515"/>
      <c r="AB177" s="107"/>
      <c r="AC177" s="107"/>
      <c r="AD177" s="107"/>
      <c r="AE177" s="107"/>
      <c r="AF177" s="107"/>
      <c r="AG177" s="107"/>
      <c r="AH177" s="107"/>
      <c r="AI177" s="107"/>
      <c r="AJ177" s="107"/>
    </row>
    <row r="178" spans="1:36" x14ac:dyDescent="0.3">
      <c r="A178" s="107"/>
      <c r="B178" s="390"/>
      <c r="C178" s="390"/>
      <c r="D178" s="107"/>
      <c r="E178" s="152"/>
      <c r="F178" s="152"/>
      <c r="G178" s="152"/>
      <c r="H178" s="155"/>
      <c r="I178" s="107"/>
      <c r="J178" s="107"/>
      <c r="K178" s="107"/>
      <c r="L178" s="107"/>
      <c r="M178" s="107"/>
      <c r="N178" s="107"/>
      <c r="O178" s="107"/>
      <c r="P178" s="107"/>
      <c r="Q178" s="107"/>
      <c r="R178" s="107"/>
      <c r="S178" s="107"/>
      <c r="T178" s="107"/>
      <c r="U178" s="107"/>
      <c r="V178" s="107"/>
      <c r="W178" s="107"/>
      <c r="X178" s="107"/>
      <c r="Y178" s="107"/>
      <c r="Z178" s="107"/>
      <c r="AA178" s="515"/>
      <c r="AB178" s="107"/>
      <c r="AC178" s="107"/>
      <c r="AD178" s="107"/>
      <c r="AE178" s="107"/>
      <c r="AF178" s="107"/>
      <c r="AG178" s="107"/>
      <c r="AH178" s="107"/>
      <c r="AI178" s="107"/>
      <c r="AJ178" s="107"/>
    </row>
    <row r="179" spans="1:36" x14ac:dyDescent="0.3">
      <c r="A179" s="107"/>
      <c r="B179" s="390"/>
      <c r="C179" s="390"/>
      <c r="D179" s="107"/>
      <c r="E179" s="152"/>
      <c r="F179" s="152"/>
      <c r="G179" s="152"/>
      <c r="H179" s="155"/>
      <c r="I179" s="107"/>
      <c r="J179" s="107"/>
      <c r="K179" s="107"/>
      <c r="L179" s="107"/>
      <c r="M179" s="107"/>
      <c r="N179" s="107"/>
      <c r="O179" s="107"/>
      <c r="P179" s="107"/>
      <c r="Q179" s="107"/>
      <c r="R179" s="107"/>
      <c r="S179" s="107"/>
      <c r="T179" s="107"/>
      <c r="U179" s="107"/>
      <c r="V179" s="107"/>
      <c r="W179" s="107"/>
      <c r="X179" s="107"/>
      <c r="Y179" s="107"/>
      <c r="Z179" s="107"/>
      <c r="AA179" s="515"/>
      <c r="AB179" s="107"/>
      <c r="AC179" s="107"/>
      <c r="AD179" s="107"/>
      <c r="AE179" s="107"/>
      <c r="AF179" s="107"/>
      <c r="AG179" s="107"/>
      <c r="AH179" s="107"/>
      <c r="AI179" s="107"/>
      <c r="AJ179" s="107"/>
    </row>
    <row r="180" spans="1:36" x14ac:dyDescent="0.3">
      <c r="A180" s="107"/>
      <c r="B180" s="390"/>
      <c r="C180" s="390"/>
      <c r="D180" s="107"/>
      <c r="E180" s="152"/>
      <c r="F180" s="152"/>
      <c r="G180" s="152"/>
      <c r="H180" s="155"/>
      <c r="I180" s="107"/>
      <c r="J180" s="107"/>
      <c r="K180" s="107"/>
      <c r="L180" s="107"/>
      <c r="M180" s="107"/>
      <c r="N180" s="107"/>
      <c r="O180" s="107"/>
      <c r="P180" s="107"/>
      <c r="Q180" s="107"/>
      <c r="R180" s="107"/>
      <c r="S180" s="107"/>
      <c r="T180" s="107"/>
      <c r="U180" s="107"/>
      <c r="V180" s="107"/>
      <c r="W180" s="107"/>
      <c r="X180" s="107"/>
      <c r="Y180" s="107"/>
      <c r="Z180" s="107"/>
      <c r="AA180" s="515"/>
      <c r="AB180" s="107"/>
      <c r="AC180" s="107"/>
      <c r="AD180" s="107"/>
      <c r="AE180" s="107"/>
      <c r="AF180" s="107"/>
      <c r="AG180" s="107"/>
      <c r="AH180" s="107"/>
      <c r="AI180" s="107"/>
      <c r="AJ180" s="107"/>
    </row>
    <row r="181" spans="1:36" x14ac:dyDescent="0.3">
      <c r="A181" s="107"/>
      <c r="B181" s="390"/>
      <c r="C181" s="390"/>
      <c r="D181" s="107"/>
      <c r="E181" s="152"/>
      <c r="F181" s="152"/>
      <c r="G181" s="152"/>
      <c r="H181" s="155"/>
      <c r="I181" s="107"/>
      <c r="J181" s="107"/>
      <c r="K181" s="107"/>
      <c r="L181" s="107"/>
      <c r="M181" s="107"/>
      <c r="N181" s="107"/>
      <c r="O181" s="107"/>
      <c r="P181" s="107"/>
      <c r="Q181" s="107"/>
      <c r="R181" s="107"/>
      <c r="S181" s="107"/>
      <c r="T181" s="107"/>
      <c r="U181" s="107"/>
      <c r="V181" s="107"/>
      <c r="W181" s="107"/>
      <c r="X181" s="107"/>
      <c r="Y181" s="107"/>
      <c r="Z181" s="107"/>
      <c r="AA181" s="515"/>
      <c r="AB181" s="107"/>
      <c r="AC181" s="107"/>
      <c r="AD181" s="107"/>
      <c r="AE181" s="107"/>
      <c r="AF181" s="107"/>
      <c r="AG181" s="107"/>
      <c r="AH181" s="107"/>
      <c r="AI181" s="107"/>
      <c r="AJ181" s="107"/>
    </row>
    <row r="182" spans="1:36" x14ac:dyDescent="0.3">
      <c r="A182" s="107"/>
      <c r="B182" s="390"/>
      <c r="C182" s="390"/>
      <c r="D182" s="107"/>
      <c r="E182" s="152"/>
      <c r="F182" s="152"/>
      <c r="G182" s="152"/>
      <c r="H182" s="155"/>
      <c r="I182" s="107"/>
      <c r="J182" s="107"/>
      <c r="K182" s="107"/>
      <c r="L182" s="107"/>
      <c r="M182" s="107"/>
      <c r="N182" s="107"/>
      <c r="O182" s="107"/>
      <c r="P182" s="107"/>
      <c r="Q182" s="107"/>
      <c r="R182" s="107"/>
      <c r="S182" s="107"/>
      <c r="T182" s="107"/>
      <c r="U182" s="107"/>
      <c r="V182" s="107"/>
      <c r="W182" s="107"/>
      <c r="X182" s="107"/>
      <c r="Y182" s="107"/>
      <c r="Z182" s="107"/>
      <c r="AA182" s="515"/>
      <c r="AB182" s="107"/>
      <c r="AC182" s="107"/>
      <c r="AD182" s="107"/>
      <c r="AE182" s="107"/>
      <c r="AF182" s="107"/>
      <c r="AG182" s="107"/>
      <c r="AH182" s="107"/>
      <c r="AI182" s="107"/>
      <c r="AJ182" s="107"/>
    </row>
    <row r="183" spans="1:36" x14ac:dyDescent="0.3">
      <c r="A183" s="107"/>
      <c r="B183" s="390"/>
      <c r="C183" s="390"/>
      <c r="D183" s="107"/>
      <c r="E183" s="152"/>
      <c r="F183" s="152"/>
      <c r="G183" s="152"/>
      <c r="H183" s="155"/>
      <c r="I183" s="107"/>
      <c r="J183" s="107"/>
      <c r="K183" s="107"/>
      <c r="L183" s="107"/>
      <c r="M183" s="107"/>
      <c r="N183" s="107"/>
      <c r="O183" s="107"/>
      <c r="P183" s="107"/>
      <c r="Q183" s="107"/>
      <c r="R183" s="107"/>
      <c r="S183" s="107"/>
      <c r="T183" s="107"/>
      <c r="U183" s="107"/>
      <c r="V183" s="107"/>
      <c r="W183" s="107"/>
      <c r="X183" s="107"/>
      <c r="Y183" s="107"/>
      <c r="Z183" s="107"/>
      <c r="AA183" s="515"/>
      <c r="AB183" s="107"/>
      <c r="AC183" s="107"/>
      <c r="AD183" s="107"/>
      <c r="AE183" s="107"/>
      <c r="AF183" s="107"/>
      <c r="AG183" s="107"/>
      <c r="AH183" s="107"/>
      <c r="AI183" s="107"/>
      <c r="AJ183" s="107"/>
    </row>
    <row r="184" spans="1:36" x14ac:dyDescent="0.3">
      <c r="A184" s="107"/>
      <c r="B184" s="390"/>
      <c r="C184" s="390"/>
      <c r="D184" s="107"/>
      <c r="E184" s="152"/>
      <c r="F184" s="152"/>
      <c r="G184" s="152"/>
      <c r="H184" s="155"/>
      <c r="I184" s="107"/>
      <c r="J184" s="107"/>
      <c r="K184" s="107"/>
      <c r="L184" s="107"/>
      <c r="M184" s="107"/>
      <c r="N184" s="107"/>
      <c r="O184" s="107"/>
      <c r="P184" s="107"/>
      <c r="Q184" s="107"/>
      <c r="R184" s="107"/>
      <c r="S184" s="107"/>
      <c r="T184" s="107"/>
      <c r="U184" s="107"/>
      <c r="V184" s="107"/>
      <c r="W184" s="107"/>
      <c r="X184" s="107"/>
      <c r="Y184" s="107"/>
      <c r="Z184" s="107"/>
      <c r="AA184" s="515"/>
      <c r="AB184" s="107"/>
      <c r="AC184" s="107"/>
      <c r="AD184" s="107"/>
      <c r="AE184" s="107"/>
      <c r="AF184" s="107"/>
      <c r="AG184" s="107"/>
      <c r="AH184" s="107"/>
      <c r="AI184" s="107"/>
      <c r="AJ184" s="107"/>
    </row>
    <row r="185" spans="1:36" x14ac:dyDescent="0.3">
      <c r="A185" s="107"/>
      <c r="B185" s="390"/>
      <c r="C185" s="390"/>
      <c r="D185" s="107"/>
      <c r="E185" s="152"/>
      <c r="F185" s="152"/>
      <c r="G185" s="152"/>
      <c r="H185" s="155"/>
      <c r="I185" s="107"/>
      <c r="J185" s="107"/>
      <c r="K185" s="107"/>
      <c r="L185" s="107"/>
      <c r="M185" s="107"/>
      <c r="N185" s="107"/>
      <c r="O185" s="107"/>
      <c r="P185" s="107"/>
      <c r="Q185" s="107"/>
      <c r="R185" s="107"/>
      <c r="S185" s="107"/>
      <c r="T185" s="107"/>
      <c r="U185" s="107"/>
      <c r="V185" s="107"/>
      <c r="W185" s="107"/>
      <c r="X185" s="107"/>
      <c r="Y185" s="107"/>
      <c r="Z185" s="107"/>
      <c r="AA185" s="515"/>
      <c r="AB185" s="107"/>
      <c r="AC185" s="107"/>
      <c r="AD185" s="107"/>
      <c r="AE185" s="107"/>
      <c r="AF185" s="107"/>
      <c r="AG185" s="107"/>
      <c r="AH185" s="107"/>
      <c r="AI185" s="107"/>
      <c r="AJ185" s="107"/>
    </row>
    <row r="186" spans="1:36" x14ac:dyDescent="0.3">
      <c r="A186" s="107"/>
      <c r="B186" s="390"/>
      <c r="C186" s="390"/>
      <c r="D186" s="107"/>
      <c r="E186" s="152"/>
      <c r="F186" s="152"/>
      <c r="G186" s="152"/>
      <c r="H186" s="155"/>
      <c r="I186" s="107"/>
      <c r="J186" s="107"/>
      <c r="K186" s="107"/>
      <c r="L186" s="107"/>
      <c r="M186" s="107"/>
      <c r="N186" s="107"/>
      <c r="O186" s="107"/>
      <c r="P186" s="107"/>
      <c r="Q186" s="107"/>
      <c r="R186" s="107"/>
      <c r="S186" s="107"/>
      <c r="T186" s="107"/>
      <c r="U186" s="107"/>
      <c r="V186" s="107"/>
      <c r="W186" s="107"/>
      <c r="X186" s="107"/>
      <c r="Y186" s="107"/>
      <c r="Z186" s="107"/>
      <c r="AA186" s="515"/>
      <c r="AB186" s="107"/>
      <c r="AC186" s="107"/>
      <c r="AD186" s="107"/>
      <c r="AE186" s="107"/>
      <c r="AF186" s="107"/>
      <c r="AG186" s="107"/>
      <c r="AH186" s="107"/>
      <c r="AI186" s="107"/>
      <c r="AJ186" s="107"/>
    </row>
    <row r="187" spans="1:36" x14ac:dyDescent="0.3">
      <c r="A187" s="107"/>
      <c r="B187" s="390"/>
      <c r="C187" s="390"/>
      <c r="D187" s="107"/>
      <c r="E187" s="152"/>
      <c r="F187" s="152"/>
      <c r="G187" s="152"/>
      <c r="H187" s="155"/>
      <c r="I187" s="107"/>
      <c r="J187" s="107"/>
      <c r="K187" s="107"/>
      <c r="L187" s="107"/>
      <c r="M187" s="107"/>
      <c r="N187" s="107"/>
      <c r="O187" s="107"/>
      <c r="P187" s="107"/>
      <c r="Q187" s="107"/>
      <c r="R187" s="107"/>
      <c r="S187" s="107"/>
      <c r="T187" s="107"/>
      <c r="U187" s="107"/>
      <c r="V187" s="107"/>
      <c r="W187" s="107"/>
      <c r="X187" s="107"/>
      <c r="Y187" s="107"/>
      <c r="Z187" s="107"/>
      <c r="AA187" s="515"/>
      <c r="AB187" s="107"/>
      <c r="AC187" s="107"/>
      <c r="AD187" s="107"/>
      <c r="AE187" s="107"/>
      <c r="AF187" s="107"/>
      <c r="AG187" s="107"/>
      <c r="AH187" s="107"/>
      <c r="AI187" s="107"/>
      <c r="AJ187" s="107"/>
    </row>
    <row r="188" spans="1:36" x14ac:dyDescent="0.3">
      <c r="A188" s="107"/>
      <c r="B188" s="390"/>
      <c r="C188" s="390"/>
      <c r="D188" s="107"/>
      <c r="E188" s="152"/>
      <c r="F188" s="152"/>
      <c r="G188" s="152"/>
      <c r="H188" s="155"/>
      <c r="I188" s="107"/>
      <c r="J188" s="107"/>
      <c r="K188" s="107"/>
      <c r="L188" s="107"/>
      <c r="M188" s="107"/>
      <c r="N188" s="107"/>
      <c r="O188" s="107"/>
      <c r="P188" s="107"/>
      <c r="Q188" s="107"/>
      <c r="R188" s="107"/>
      <c r="S188" s="107"/>
      <c r="T188" s="107"/>
      <c r="U188" s="107"/>
      <c r="V188" s="107"/>
      <c r="W188" s="107"/>
      <c r="X188" s="107"/>
      <c r="Y188" s="107"/>
      <c r="Z188" s="107"/>
      <c r="AA188" s="515"/>
      <c r="AB188" s="107"/>
      <c r="AC188" s="107"/>
      <c r="AD188" s="107"/>
      <c r="AE188" s="107"/>
      <c r="AF188" s="107"/>
      <c r="AG188" s="107"/>
      <c r="AH188" s="107"/>
      <c r="AI188" s="107"/>
      <c r="AJ188" s="107"/>
    </row>
    <row r="189" spans="1:36" x14ac:dyDescent="0.3">
      <c r="A189" s="107"/>
      <c r="B189" s="390"/>
      <c r="C189" s="390"/>
      <c r="D189" s="107"/>
      <c r="E189" s="152"/>
      <c r="F189" s="152"/>
      <c r="G189" s="152"/>
      <c r="H189" s="155"/>
      <c r="I189" s="107"/>
      <c r="J189" s="107"/>
      <c r="K189" s="107"/>
      <c r="L189" s="107"/>
      <c r="M189" s="107"/>
      <c r="N189" s="107"/>
      <c r="O189" s="107"/>
      <c r="P189" s="107"/>
      <c r="Q189" s="107"/>
      <c r="R189" s="107"/>
      <c r="S189" s="107"/>
      <c r="T189" s="107"/>
      <c r="U189" s="107"/>
      <c r="V189" s="107"/>
      <c r="W189" s="107"/>
      <c r="X189" s="107"/>
      <c r="Y189" s="107"/>
      <c r="Z189" s="107"/>
      <c r="AA189" s="515"/>
      <c r="AB189" s="107"/>
      <c r="AC189" s="107"/>
      <c r="AD189" s="107"/>
      <c r="AE189" s="107"/>
      <c r="AF189" s="107"/>
      <c r="AG189" s="107"/>
      <c r="AH189" s="107"/>
      <c r="AI189" s="107"/>
      <c r="AJ189" s="107"/>
    </row>
    <row r="190" spans="1:36" x14ac:dyDescent="0.3">
      <c r="A190" s="107"/>
      <c r="B190" s="390"/>
      <c r="C190" s="390"/>
      <c r="D190" s="107"/>
      <c r="E190" s="152"/>
      <c r="F190" s="152"/>
      <c r="G190" s="152"/>
      <c r="H190" s="155"/>
      <c r="I190" s="107"/>
      <c r="J190" s="107"/>
      <c r="K190" s="107"/>
      <c r="L190" s="107"/>
      <c r="M190" s="107"/>
      <c r="N190" s="107"/>
      <c r="O190" s="107"/>
      <c r="P190" s="107"/>
      <c r="Q190" s="107"/>
      <c r="R190" s="107"/>
      <c r="S190" s="107"/>
      <c r="T190" s="107"/>
      <c r="U190" s="107"/>
      <c r="V190" s="107"/>
      <c r="W190" s="107"/>
      <c r="X190" s="107"/>
      <c r="Y190" s="107"/>
      <c r="Z190" s="107"/>
      <c r="AA190" s="515"/>
      <c r="AB190" s="107"/>
      <c r="AC190" s="107"/>
      <c r="AD190" s="107"/>
      <c r="AE190" s="107"/>
      <c r="AF190" s="107"/>
      <c r="AG190" s="107"/>
      <c r="AH190" s="107"/>
      <c r="AI190" s="107"/>
      <c r="AJ190" s="107"/>
    </row>
    <row r="191" spans="1:36" x14ac:dyDescent="0.3">
      <c r="A191" s="107"/>
      <c r="B191" s="390"/>
      <c r="C191" s="390"/>
      <c r="D191" s="107"/>
      <c r="E191" s="152"/>
      <c r="F191" s="152"/>
      <c r="G191" s="152"/>
      <c r="H191" s="155"/>
      <c r="I191" s="107"/>
      <c r="J191" s="107"/>
      <c r="K191" s="107"/>
      <c r="L191" s="107"/>
      <c r="M191" s="107"/>
      <c r="N191" s="107"/>
      <c r="O191" s="107"/>
      <c r="P191" s="107"/>
      <c r="Q191" s="107"/>
      <c r="R191" s="107"/>
      <c r="S191" s="107"/>
      <c r="T191" s="107"/>
      <c r="U191" s="107"/>
      <c r="V191" s="107"/>
      <c r="W191" s="107"/>
      <c r="X191" s="107"/>
      <c r="Y191" s="107"/>
      <c r="Z191" s="107"/>
      <c r="AA191" s="515"/>
      <c r="AB191" s="107"/>
      <c r="AC191" s="107"/>
      <c r="AD191" s="107"/>
      <c r="AE191" s="107"/>
      <c r="AF191" s="107"/>
      <c r="AG191" s="107"/>
      <c r="AH191" s="107"/>
      <c r="AI191" s="107"/>
      <c r="AJ191" s="107"/>
    </row>
    <row r="192" spans="1:36" x14ac:dyDescent="0.3">
      <c r="A192" s="107"/>
      <c r="B192" s="390"/>
      <c r="C192" s="390"/>
      <c r="D192" s="107"/>
      <c r="E192" s="152"/>
      <c r="F192" s="152"/>
      <c r="G192" s="152"/>
      <c r="H192" s="155"/>
      <c r="I192" s="107"/>
      <c r="J192" s="107"/>
      <c r="K192" s="107"/>
      <c r="L192" s="107"/>
      <c r="M192" s="107"/>
      <c r="N192" s="107"/>
      <c r="O192" s="107"/>
      <c r="P192" s="107"/>
      <c r="Q192" s="107"/>
      <c r="R192" s="107"/>
      <c r="S192" s="107"/>
      <c r="T192" s="107"/>
      <c r="U192" s="107"/>
      <c r="V192" s="107"/>
      <c r="W192" s="107"/>
      <c r="X192" s="107"/>
      <c r="Y192" s="107"/>
      <c r="Z192" s="107"/>
      <c r="AA192" s="515"/>
      <c r="AB192" s="107"/>
      <c r="AC192" s="107"/>
      <c r="AD192" s="107"/>
      <c r="AE192" s="107"/>
      <c r="AF192" s="107"/>
      <c r="AG192" s="107"/>
      <c r="AH192" s="107"/>
      <c r="AI192" s="107"/>
      <c r="AJ192" s="107"/>
    </row>
    <row r="193" spans="1:36" x14ac:dyDescent="0.3">
      <c r="A193" s="107"/>
      <c r="B193" s="390"/>
      <c r="C193" s="390"/>
      <c r="D193" s="107"/>
      <c r="E193" s="152"/>
      <c r="F193" s="152"/>
      <c r="G193" s="152"/>
      <c r="H193" s="155"/>
      <c r="I193" s="107"/>
      <c r="J193" s="107"/>
      <c r="K193" s="107"/>
      <c r="L193" s="107"/>
      <c r="M193" s="107"/>
      <c r="N193" s="107"/>
      <c r="O193" s="107"/>
      <c r="P193" s="107"/>
      <c r="Q193" s="107"/>
      <c r="R193" s="107"/>
      <c r="S193" s="107"/>
      <c r="T193" s="107"/>
      <c r="U193" s="107"/>
      <c r="V193" s="107"/>
      <c r="W193" s="107"/>
      <c r="X193" s="107"/>
      <c r="Y193" s="107"/>
      <c r="Z193" s="107"/>
      <c r="AA193" s="515"/>
      <c r="AB193" s="107"/>
      <c r="AC193" s="107"/>
      <c r="AD193" s="107"/>
      <c r="AE193" s="107"/>
      <c r="AF193" s="107"/>
      <c r="AG193" s="107"/>
      <c r="AH193" s="107"/>
      <c r="AI193" s="107"/>
      <c r="AJ193" s="107"/>
    </row>
    <row r="194" spans="1:36" x14ac:dyDescent="0.3">
      <c r="A194" s="107"/>
      <c r="B194" s="390"/>
      <c r="C194" s="390"/>
      <c r="D194" s="107"/>
      <c r="E194" s="152"/>
      <c r="F194" s="152"/>
      <c r="G194" s="152"/>
      <c r="H194" s="155"/>
      <c r="I194" s="107"/>
      <c r="J194" s="107"/>
      <c r="K194" s="107"/>
      <c r="L194" s="107"/>
      <c r="M194" s="107"/>
      <c r="N194" s="107"/>
      <c r="O194" s="107"/>
      <c r="P194" s="107"/>
      <c r="Q194" s="107"/>
      <c r="R194" s="107"/>
      <c r="S194" s="107"/>
      <c r="T194" s="107"/>
      <c r="U194" s="107"/>
      <c r="V194" s="107"/>
      <c r="W194" s="107"/>
      <c r="X194" s="107"/>
      <c r="Y194" s="107"/>
      <c r="Z194" s="107"/>
      <c r="AA194" s="515"/>
      <c r="AB194" s="107"/>
      <c r="AC194" s="107"/>
      <c r="AD194" s="107"/>
      <c r="AE194" s="107"/>
      <c r="AF194" s="107"/>
      <c r="AG194" s="107"/>
      <c r="AH194" s="107"/>
      <c r="AI194" s="107"/>
      <c r="AJ194" s="107"/>
    </row>
    <row r="195" spans="1:36" x14ac:dyDescent="0.3">
      <c r="A195" s="107"/>
      <c r="B195" s="390"/>
      <c r="C195" s="390"/>
      <c r="D195" s="107"/>
      <c r="E195" s="152"/>
      <c r="F195" s="152"/>
      <c r="G195" s="152"/>
      <c r="H195" s="155"/>
      <c r="I195" s="107"/>
      <c r="J195" s="107"/>
      <c r="K195" s="107"/>
      <c r="L195" s="107"/>
      <c r="M195" s="107"/>
      <c r="N195" s="107"/>
      <c r="O195" s="107"/>
      <c r="P195" s="107"/>
      <c r="Q195" s="107"/>
      <c r="R195" s="107"/>
      <c r="S195" s="107"/>
      <c r="T195" s="107"/>
      <c r="U195" s="107"/>
      <c r="V195" s="107"/>
      <c r="W195" s="107"/>
      <c r="X195" s="107"/>
      <c r="Y195" s="107"/>
      <c r="Z195" s="107"/>
      <c r="AA195" s="515"/>
      <c r="AB195" s="107"/>
      <c r="AC195" s="107"/>
      <c r="AD195" s="107"/>
      <c r="AE195" s="107"/>
      <c r="AF195" s="107"/>
      <c r="AG195" s="107"/>
      <c r="AH195" s="107"/>
      <c r="AI195" s="107"/>
      <c r="AJ195" s="107"/>
    </row>
    <row r="196" spans="1:36" x14ac:dyDescent="0.3">
      <c r="A196" s="107"/>
      <c r="B196" s="390"/>
      <c r="C196" s="390"/>
      <c r="D196" s="107"/>
      <c r="E196" s="152"/>
      <c r="F196" s="152"/>
      <c r="G196" s="152"/>
      <c r="H196" s="155"/>
      <c r="I196" s="107"/>
      <c r="J196" s="107"/>
      <c r="K196" s="107"/>
      <c r="L196" s="107"/>
      <c r="M196" s="107"/>
      <c r="N196" s="107"/>
      <c r="O196" s="107"/>
      <c r="P196" s="107"/>
      <c r="Q196" s="107"/>
      <c r="R196" s="107"/>
      <c r="S196" s="107"/>
      <c r="T196" s="107"/>
      <c r="U196" s="107"/>
      <c r="V196" s="107"/>
      <c r="W196" s="107"/>
      <c r="X196" s="107"/>
      <c r="Y196" s="107"/>
      <c r="Z196" s="107"/>
      <c r="AA196" s="515"/>
      <c r="AB196" s="107"/>
      <c r="AC196" s="107"/>
      <c r="AD196" s="107"/>
      <c r="AE196" s="107"/>
      <c r="AF196" s="107"/>
      <c r="AG196" s="107"/>
      <c r="AH196" s="107"/>
      <c r="AI196" s="107"/>
      <c r="AJ196" s="107"/>
    </row>
    <row r="197" spans="1:36" x14ac:dyDescent="0.3">
      <c r="A197" s="107"/>
      <c r="B197" s="390"/>
      <c r="C197" s="390"/>
      <c r="D197" s="107"/>
      <c r="E197" s="152"/>
      <c r="F197" s="152"/>
      <c r="G197" s="152"/>
      <c r="H197" s="155"/>
      <c r="I197" s="107"/>
      <c r="J197" s="107"/>
      <c r="K197" s="107"/>
      <c r="L197" s="107"/>
      <c r="M197" s="107"/>
      <c r="N197" s="107"/>
      <c r="O197" s="107"/>
      <c r="P197" s="107"/>
      <c r="Q197" s="107"/>
      <c r="R197" s="107"/>
      <c r="S197" s="107"/>
      <c r="T197" s="107"/>
      <c r="U197" s="107"/>
      <c r="V197" s="107"/>
      <c r="W197" s="107"/>
      <c r="X197" s="107"/>
      <c r="Y197" s="107"/>
      <c r="Z197" s="107"/>
      <c r="AA197" s="515"/>
      <c r="AB197" s="107"/>
      <c r="AC197" s="107"/>
      <c r="AD197" s="107"/>
      <c r="AE197" s="107"/>
      <c r="AF197" s="107"/>
      <c r="AG197" s="107"/>
      <c r="AH197" s="107"/>
      <c r="AI197" s="107"/>
      <c r="AJ197" s="107"/>
    </row>
    <row r="198" spans="1:36" x14ac:dyDescent="0.3">
      <c r="A198" s="107"/>
      <c r="B198" s="390"/>
      <c r="C198" s="390"/>
      <c r="D198" s="107"/>
      <c r="E198" s="152"/>
      <c r="F198" s="152"/>
      <c r="G198" s="152"/>
      <c r="H198" s="155"/>
      <c r="I198" s="107"/>
      <c r="J198" s="107"/>
      <c r="K198" s="107"/>
      <c r="L198" s="107"/>
      <c r="M198" s="107"/>
      <c r="N198" s="107"/>
      <c r="O198" s="107"/>
      <c r="P198" s="107"/>
      <c r="Q198" s="107"/>
      <c r="R198" s="107"/>
      <c r="S198" s="107"/>
      <c r="T198" s="107"/>
      <c r="U198" s="107"/>
      <c r="V198" s="107"/>
      <c r="W198" s="107"/>
      <c r="X198" s="107"/>
      <c r="Y198" s="107"/>
      <c r="Z198" s="107"/>
      <c r="AA198" s="515"/>
      <c r="AB198" s="107"/>
      <c r="AC198" s="107"/>
      <c r="AD198" s="107"/>
      <c r="AE198" s="107"/>
      <c r="AF198" s="107"/>
      <c r="AG198" s="107"/>
      <c r="AH198" s="107"/>
      <c r="AI198" s="107"/>
      <c r="AJ198" s="107"/>
    </row>
    <row r="199" spans="1:36" x14ac:dyDescent="0.3">
      <c r="A199" s="107"/>
      <c r="B199" s="390"/>
      <c r="C199" s="390"/>
      <c r="D199" s="107"/>
      <c r="E199" s="152"/>
      <c r="F199" s="152"/>
      <c r="G199" s="152"/>
      <c r="H199" s="155"/>
      <c r="I199" s="107"/>
      <c r="J199" s="107"/>
      <c r="K199" s="107"/>
      <c r="L199" s="107"/>
      <c r="M199" s="107"/>
      <c r="N199" s="107"/>
      <c r="O199" s="107"/>
      <c r="P199" s="107"/>
      <c r="Q199" s="107"/>
      <c r="R199" s="107"/>
      <c r="S199" s="107"/>
      <c r="T199" s="107"/>
      <c r="U199" s="107"/>
      <c r="V199" s="107"/>
      <c r="W199" s="107"/>
      <c r="X199" s="107"/>
      <c r="Y199" s="107"/>
      <c r="Z199" s="107"/>
      <c r="AA199" s="515"/>
      <c r="AB199" s="107"/>
      <c r="AC199" s="107"/>
      <c r="AD199" s="107"/>
      <c r="AE199" s="107"/>
      <c r="AF199" s="107"/>
      <c r="AG199" s="107"/>
      <c r="AH199" s="107"/>
      <c r="AI199" s="107"/>
      <c r="AJ199" s="107"/>
    </row>
    <row r="200" spans="1:36" x14ac:dyDescent="0.3">
      <c r="A200" s="107"/>
      <c r="B200" s="390"/>
      <c r="C200" s="390"/>
      <c r="D200" s="107"/>
      <c r="E200" s="152"/>
      <c r="F200" s="152"/>
      <c r="G200" s="152"/>
      <c r="H200" s="155"/>
      <c r="I200" s="107"/>
      <c r="J200" s="107"/>
      <c r="K200" s="107"/>
      <c r="L200" s="107"/>
      <c r="M200" s="107"/>
      <c r="N200" s="107"/>
      <c r="O200" s="107"/>
      <c r="P200" s="107"/>
      <c r="Q200" s="107"/>
      <c r="R200" s="107"/>
      <c r="S200" s="107"/>
      <c r="T200" s="107"/>
      <c r="U200" s="107"/>
      <c r="V200" s="107"/>
      <c r="W200" s="107"/>
      <c r="X200" s="107"/>
      <c r="Y200" s="107"/>
      <c r="Z200" s="107"/>
      <c r="AA200" s="515"/>
      <c r="AB200" s="107"/>
      <c r="AC200" s="107"/>
      <c r="AD200" s="107"/>
      <c r="AE200" s="107"/>
      <c r="AF200" s="107"/>
      <c r="AG200" s="107"/>
      <c r="AH200" s="107"/>
      <c r="AI200" s="107"/>
      <c r="AJ200" s="107"/>
    </row>
    <row r="201" spans="1:36" x14ac:dyDescent="0.3">
      <c r="A201" s="107"/>
      <c r="B201" s="390"/>
      <c r="C201" s="390"/>
      <c r="D201" s="107"/>
      <c r="E201" s="152"/>
      <c r="F201" s="152"/>
      <c r="G201" s="152"/>
      <c r="H201" s="155"/>
      <c r="I201" s="107"/>
      <c r="J201" s="107"/>
      <c r="K201" s="107"/>
      <c r="L201" s="107"/>
      <c r="M201" s="107"/>
      <c r="N201" s="107"/>
      <c r="O201" s="107"/>
      <c r="P201" s="107"/>
      <c r="Q201" s="107"/>
      <c r="R201" s="107"/>
      <c r="S201" s="107"/>
      <c r="T201" s="107"/>
      <c r="U201" s="107"/>
      <c r="V201" s="107"/>
      <c r="W201" s="107"/>
      <c r="X201" s="107"/>
      <c r="Y201" s="107"/>
      <c r="Z201" s="107"/>
      <c r="AA201" s="515"/>
      <c r="AB201" s="107"/>
      <c r="AC201" s="107"/>
      <c r="AD201" s="107"/>
      <c r="AE201" s="107"/>
      <c r="AF201" s="107"/>
      <c r="AG201" s="107"/>
      <c r="AH201" s="107"/>
      <c r="AI201" s="107"/>
      <c r="AJ201" s="107"/>
    </row>
    <row r="202" spans="1:36" x14ac:dyDescent="0.3">
      <c r="A202" s="107"/>
      <c r="B202" s="390"/>
      <c r="C202" s="390"/>
      <c r="D202" s="107"/>
      <c r="E202" s="152"/>
      <c r="F202" s="152"/>
      <c r="G202" s="152"/>
      <c r="H202" s="155"/>
      <c r="I202" s="107"/>
      <c r="J202" s="107"/>
      <c r="K202" s="107"/>
      <c r="L202" s="107"/>
      <c r="M202" s="107"/>
      <c r="N202" s="107"/>
      <c r="O202" s="107"/>
      <c r="P202" s="107"/>
      <c r="Q202" s="107"/>
      <c r="R202" s="107"/>
      <c r="S202" s="107"/>
      <c r="T202" s="107"/>
      <c r="U202" s="107"/>
      <c r="V202" s="107"/>
      <c r="W202" s="107"/>
      <c r="X202" s="107"/>
      <c r="Y202" s="107"/>
      <c r="Z202" s="107"/>
      <c r="AA202" s="515"/>
      <c r="AB202" s="107"/>
      <c r="AC202" s="107"/>
      <c r="AD202" s="107"/>
      <c r="AE202" s="107"/>
      <c r="AF202" s="107"/>
      <c r="AG202" s="107"/>
      <c r="AH202" s="107"/>
      <c r="AI202" s="107"/>
      <c r="AJ202" s="107"/>
    </row>
    <row r="203" spans="1:36" x14ac:dyDescent="0.3">
      <c r="A203" s="107"/>
      <c r="B203" s="390"/>
      <c r="C203" s="390"/>
      <c r="D203" s="107"/>
      <c r="E203" s="152"/>
      <c r="F203" s="152"/>
      <c r="G203" s="152"/>
      <c r="H203" s="155"/>
      <c r="I203" s="107"/>
      <c r="J203" s="107"/>
      <c r="K203" s="107"/>
      <c r="L203" s="107"/>
      <c r="M203" s="107"/>
      <c r="N203" s="107"/>
      <c r="O203" s="107"/>
      <c r="P203" s="107"/>
      <c r="Q203" s="107"/>
      <c r="R203" s="107"/>
      <c r="S203" s="107"/>
      <c r="T203" s="107"/>
      <c r="U203" s="107"/>
      <c r="V203" s="107"/>
      <c r="W203" s="107"/>
      <c r="X203" s="107"/>
      <c r="Y203" s="107"/>
      <c r="Z203" s="107"/>
      <c r="AA203" s="515"/>
      <c r="AB203" s="107"/>
      <c r="AC203" s="107"/>
      <c r="AD203" s="107"/>
      <c r="AE203" s="107"/>
      <c r="AF203" s="107"/>
      <c r="AG203" s="107"/>
      <c r="AH203" s="107"/>
      <c r="AI203" s="107"/>
      <c r="AJ203" s="107"/>
    </row>
    <row r="204" spans="1:36" x14ac:dyDescent="0.3">
      <c r="A204" s="107"/>
      <c r="B204" s="390"/>
      <c r="C204" s="390"/>
      <c r="D204" s="107"/>
      <c r="E204" s="152"/>
      <c r="F204" s="152"/>
      <c r="G204" s="152"/>
      <c r="H204" s="155"/>
      <c r="I204" s="107"/>
      <c r="J204" s="107"/>
      <c r="K204" s="107"/>
      <c r="L204" s="107"/>
      <c r="M204" s="107"/>
      <c r="N204" s="107"/>
      <c r="O204" s="107"/>
      <c r="P204" s="107"/>
      <c r="Q204" s="107"/>
      <c r="R204" s="107"/>
      <c r="S204" s="107"/>
      <c r="T204" s="107"/>
      <c r="U204" s="107"/>
      <c r="V204" s="107"/>
      <c r="W204" s="107"/>
      <c r="X204" s="107"/>
      <c r="Y204" s="107"/>
      <c r="Z204" s="107"/>
      <c r="AA204" s="515"/>
      <c r="AB204" s="107"/>
      <c r="AC204" s="107"/>
      <c r="AD204" s="107"/>
      <c r="AE204" s="107"/>
      <c r="AF204" s="107"/>
      <c r="AG204" s="107"/>
      <c r="AH204" s="107"/>
      <c r="AI204" s="107"/>
      <c r="AJ204" s="107"/>
    </row>
    <row r="205" spans="1:36" x14ac:dyDescent="0.3">
      <c r="A205" s="107"/>
      <c r="B205" s="390"/>
      <c r="C205" s="390"/>
      <c r="D205" s="107"/>
      <c r="E205" s="152"/>
      <c r="F205" s="152"/>
      <c r="G205" s="152"/>
      <c r="H205" s="155"/>
      <c r="I205" s="107"/>
      <c r="J205" s="107"/>
      <c r="K205" s="107"/>
      <c r="L205" s="107"/>
      <c r="M205" s="107"/>
      <c r="N205" s="107"/>
      <c r="O205" s="107"/>
      <c r="P205" s="107"/>
      <c r="Q205" s="107"/>
      <c r="R205" s="107"/>
      <c r="S205" s="107"/>
      <c r="T205" s="107"/>
      <c r="U205" s="107"/>
      <c r="V205" s="107"/>
      <c r="W205" s="107"/>
      <c r="X205" s="107"/>
      <c r="Y205" s="107"/>
      <c r="Z205" s="107"/>
      <c r="AA205" s="515"/>
      <c r="AB205" s="107"/>
      <c r="AC205" s="107"/>
      <c r="AD205" s="107"/>
      <c r="AE205" s="107"/>
      <c r="AF205" s="107"/>
      <c r="AG205" s="107"/>
      <c r="AH205" s="107"/>
      <c r="AI205" s="107"/>
      <c r="AJ205" s="107"/>
    </row>
    <row r="206" spans="1:36" x14ac:dyDescent="0.3">
      <c r="A206" s="107"/>
      <c r="B206" s="390"/>
      <c r="C206" s="390"/>
      <c r="D206" s="107"/>
      <c r="E206" s="152"/>
      <c r="F206" s="152"/>
      <c r="G206" s="152"/>
      <c r="H206" s="155"/>
      <c r="I206" s="107"/>
      <c r="J206" s="107"/>
      <c r="K206" s="107"/>
      <c r="L206" s="107"/>
      <c r="M206" s="107"/>
      <c r="N206" s="107"/>
      <c r="O206" s="107"/>
      <c r="P206" s="107"/>
      <c r="Q206" s="107"/>
      <c r="R206" s="107"/>
      <c r="S206" s="107"/>
      <c r="T206" s="107"/>
      <c r="U206" s="107"/>
      <c r="V206" s="107"/>
      <c r="W206" s="107"/>
      <c r="X206" s="107"/>
      <c r="Y206" s="107"/>
      <c r="Z206" s="107"/>
      <c r="AA206" s="515"/>
      <c r="AB206" s="107"/>
      <c r="AC206" s="107"/>
      <c r="AD206" s="107"/>
      <c r="AE206" s="107"/>
      <c r="AF206" s="107"/>
      <c r="AG206" s="107"/>
      <c r="AH206" s="107"/>
      <c r="AI206" s="107"/>
      <c r="AJ206" s="107"/>
    </row>
    <row r="207" spans="1:36" x14ac:dyDescent="0.3">
      <c r="A207" s="107"/>
      <c r="B207" s="390"/>
      <c r="C207" s="390"/>
      <c r="D207" s="107"/>
      <c r="E207" s="152"/>
      <c r="F207" s="152"/>
      <c r="G207" s="152"/>
      <c r="H207" s="155"/>
      <c r="I207" s="107"/>
      <c r="J207" s="107"/>
      <c r="K207" s="107"/>
      <c r="L207" s="107"/>
      <c r="M207" s="107"/>
      <c r="N207" s="107"/>
      <c r="O207" s="107"/>
      <c r="P207" s="107"/>
      <c r="Q207" s="107"/>
      <c r="R207" s="107"/>
      <c r="S207" s="107"/>
      <c r="T207" s="107"/>
      <c r="U207" s="107"/>
      <c r="V207" s="107"/>
      <c r="W207" s="107"/>
      <c r="X207" s="107"/>
      <c r="Y207" s="107"/>
      <c r="Z207" s="107"/>
      <c r="AA207" s="515"/>
      <c r="AB207" s="107"/>
      <c r="AC207" s="107"/>
      <c r="AD207" s="107"/>
      <c r="AE207" s="107"/>
      <c r="AF207" s="107"/>
      <c r="AG207" s="107"/>
      <c r="AH207" s="107"/>
      <c r="AI207" s="107"/>
      <c r="AJ207" s="107"/>
    </row>
    <row r="208" spans="1:36" x14ac:dyDescent="0.3">
      <c r="A208" s="107"/>
      <c r="B208" s="390"/>
      <c r="C208" s="390"/>
      <c r="D208" s="107"/>
      <c r="E208" s="152"/>
      <c r="F208" s="152"/>
      <c r="G208" s="152"/>
      <c r="H208" s="155"/>
      <c r="I208" s="107"/>
      <c r="J208" s="107"/>
      <c r="K208" s="107"/>
      <c r="L208" s="107"/>
      <c r="M208" s="107"/>
      <c r="N208" s="107"/>
      <c r="O208" s="107"/>
      <c r="P208" s="107"/>
      <c r="Q208" s="107"/>
      <c r="R208" s="107"/>
      <c r="S208" s="107"/>
      <c r="T208" s="107"/>
      <c r="U208" s="107"/>
      <c r="V208" s="107"/>
      <c r="W208" s="107"/>
      <c r="X208" s="107"/>
      <c r="Y208" s="107"/>
      <c r="Z208" s="107"/>
      <c r="AA208" s="515"/>
      <c r="AB208" s="107"/>
      <c r="AC208" s="107"/>
      <c r="AD208" s="107"/>
      <c r="AE208" s="107"/>
      <c r="AF208" s="107"/>
      <c r="AG208" s="107"/>
      <c r="AH208" s="107"/>
      <c r="AI208" s="107"/>
      <c r="AJ208" s="107"/>
    </row>
    <row r="209" spans="1:36" x14ac:dyDescent="0.3">
      <c r="A209" s="107"/>
      <c r="B209" s="390"/>
      <c r="C209" s="390"/>
      <c r="D209" s="107"/>
      <c r="E209" s="152"/>
      <c r="F209" s="152"/>
      <c r="G209" s="152"/>
      <c r="H209" s="155"/>
      <c r="I209" s="107"/>
      <c r="J209" s="107"/>
      <c r="K209" s="107"/>
      <c r="L209" s="107"/>
      <c r="M209" s="107"/>
      <c r="N209" s="107"/>
      <c r="O209" s="107"/>
      <c r="P209" s="107"/>
      <c r="Q209" s="107"/>
      <c r="R209" s="107"/>
      <c r="S209" s="107"/>
      <c r="T209" s="107"/>
      <c r="U209" s="107"/>
      <c r="V209" s="107"/>
      <c r="W209" s="107"/>
      <c r="X209" s="107"/>
      <c r="Y209" s="107"/>
      <c r="Z209" s="107"/>
      <c r="AA209" s="515"/>
      <c r="AB209" s="107"/>
      <c r="AC209" s="107"/>
      <c r="AD209" s="107"/>
      <c r="AE209" s="107"/>
      <c r="AF209" s="107"/>
      <c r="AG209" s="107"/>
      <c r="AH209" s="107"/>
      <c r="AI209" s="107"/>
      <c r="AJ209" s="107"/>
    </row>
    <row r="210" spans="1:36" x14ac:dyDescent="0.3">
      <c r="A210" s="107"/>
      <c r="B210" s="390"/>
      <c r="C210" s="390"/>
      <c r="D210" s="107"/>
      <c r="E210" s="152"/>
      <c r="F210" s="152"/>
      <c r="G210" s="152"/>
      <c r="H210" s="155"/>
      <c r="I210" s="107"/>
      <c r="J210" s="107"/>
      <c r="K210" s="107"/>
      <c r="L210" s="107"/>
      <c r="M210" s="107"/>
      <c r="N210" s="107"/>
      <c r="O210" s="107"/>
      <c r="P210" s="107"/>
      <c r="Q210" s="107"/>
      <c r="R210" s="107"/>
      <c r="S210" s="107"/>
      <c r="T210" s="107"/>
      <c r="U210" s="107"/>
      <c r="V210" s="107"/>
      <c r="W210" s="107"/>
      <c r="X210" s="107"/>
      <c r="Y210" s="107"/>
      <c r="Z210" s="107"/>
      <c r="AA210" s="515"/>
      <c r="AB210" s="107"/>
      <c r="AC210" s="107"/>
      <c r="AD210" s="107"/>
      <c r="AE210" s="107"/>
      <c r="AF210" s="107"/>
      <c r="AG210" s="107"/>
      <c r="AH210" s="107"/>
      <c r="AI210" s="107"/>
      <c r="AJ210" s="107"/>
    </row>
    <row r="211" spans="1:36" x14ac:dyDescent="0.3">
      <c r="A211" s="107"/>
      <c r="B211" s="390"/>
      <c r="C211" s="390"/>
      <c r="D211" s="107"/>
      <c r="E211" s="152"/>
      <c r="F211" s="152"/>
      <c r="G211" s="152"/>
      <c r="H211" s="155"/>
      <c r="I211" s="107"/>
      <c r="J211" s="107"/>
      <c r="K211" s="107"/>
      <c r="L211" s="107"/>
      <c r="M211" s="107"/>
      <c r="N211" s="107"/>
      <c r="O211" s="107"/>
      <c r="P211" s="107"/>
      <c r="Q211" s="107"/>
      <c r="R211" s="107"/>
      <c r="S211" s="107"/>
      <c r="T211" s="107"/>
      <c r="U211" s="107"/>
      <c r="V211" s="107"/>
      <c r="W211" s="107"/>
      <c r="X211" s="107"/>
      <c r="Y211" s="107"/>
      <c r="Z211" s="107"/>
      <c r="AA211" s="515"/>
      <c r="AB211" s="107"/>
      <c r="AC211" s="107"/>
      <c r="AD211" s="107"/>
      <c r="AE211" s="107"/>
      <c r="AF211" s="107"/>
      <c r="AG211" s="107"/>
      <c r="AH211" s="107"/>
      <c r="AI211" s="107"/>
      <c r="AJ211" s="107"/>
    </row>
    <row r="212" spans="1:36" x14ac:dyDescent="0.3">
      <c r="A212" s="107"/>
      <c r="B212" s="390"/>
      <c r="C212" s="390"/>
      <c r="D212" s="107"/>
      <c r="E212" s="152"/>
      <c r="F212" s="152"/>
      <c r="G212" s="152"/>
      <c r="H212" s="155"/>
      <c r="I212" s="107"/>
      <c r="J212" s="107"/>
      <c r="K212" s="107"/>
      <c r="L212" s="107"/>
      <c r="M212" s="107"/>
      <c r="N212" s="107"/>
      <c r="O212" s="107"/>
      <c r="P212" s="107"/>
      <c r="Q212" s="107"/>
      <c r="R212" s="107"/>
      <c r="S212" s="107"/>
      <c r="T212" s="107"/>
      <c r="U212" s="107"/>
      <c r="V212" s="107"/>
      <c r="W212" s="107"/>
      <c r="X212" s="107"/>
      <c r="Y212" s="107"/>
      <c r="Z212" s="107"/>
      <c r="AA212" s="515"/>
      <c r="AB212" s="107"/>
      <c r="AC212" s="107"/>
      <c r="AD212" s="107"/>
      <c r="AE212" s="107"/>
      <c r="AF212" s="107"/>
      <c r="AG212" s="107"/>
      <c r="AH212" s="107"/>
      <c r="AI212" s="107"/>
      <c r="AJ212" s="107"/>
    </row>
    <row r="213" spans="1:36" x14ac:dyDescent="0.3">
      <c r="A213" s="107"/>
      <c r="B213" s="390"/>
      <c r="C213" s="390"/>
      <c r="D213" s="107"/>
      <c r="E213" s="152"/>
      <c r="F213" s="152"/>
      <c r="G213" s="152"/>
      <c r="H213" s="155"/>
      <c r="I213" s="107"/>
      <c r="J213" s="107"/>
      <c r="K213" s="107"/>
      <c r="L213" s="107"/>
      <c r="M213" s="107"/>
      <c r="N213" s="107"/>
      <c r="O213" s="107"/>
      <c r="P213" s="107"/>
      <c r="Q213" s="107"/>
      <c r="R213" s="107"/>
      <c r="S213" s="107"/>
      <c r="T213" s="107"/>
      <c r="U213" s="107"/>
      <c r="V213" s="107"/>
      <c r="W213" s="107"/>
      <c r="X213" s="107"/>
      <c r="Y213" s="107"/>
      <c r="Z213" s="107"/>
      <c r="AA213" s="515"/>
      <c r="AB213" s="107"/>
      <c r="AC213" s="107"/>
      <c r="AD213" s="107"/>
      <c r="AE213" s="107"/>
      <c r="AF213" s="107"/>
      <c r="AG213" s="107"/>
      <c r="AH213" s="107"/>
      <c r="AI213" s="107"/>
      <c r="AJ213" s="107"/>
    </row>
    <row r="214" spans="1:36" x14ac:dyDescent="0.3">
      <c r="A214" s="107"/>
      <c r="B214" s="390"/>
      <c r="C214" s="390"/>
      <c r="D214" s="107"/>
      <c r="E214" s="152"/>
      <c r="F214" s="152"/>
      <c r="G214" s="152"/>
      <c r="H214" s="155"/>
      <c r="I214" s="107"/>
      <c r="J214" s="107"/>
      <c r="K214" s="107"/>
      <c r="L214" s="107"/>
      <c r="M214" s="107"/>
      <c r="N214" s="107"/>
      <c r="O214" s="107"/>
      <c r="P214" s="107"/>
      <c r="Q214" s="107"/>
      <c r="R214" s="107"/>
      <c r="S214" s="107"/>
      <c r="T214" s="107"/>
      <c r="U214" s="107"/>
      <c r="V214" s="107"/>
      <c r="W214" s="107"/>
      <c r="X214" s="107"/>
      <c r="Y214" s="107"/>
      <c r="Z214" s="107"/>
      <c r="AA214" s="515"/>
      <c r="AB214" s="107"/>
      <c r="AC214" s="107"/>
      <c r="AD214" s="107"/>
      <c r="AE214" s="107"/>
      <c r="AF214" s="107"/>
      <c r="AG214" s="107"/>
      <c r="AH214" s="107"/>
      <c r="AI214" s="107"/>
      <c r="AJ214" s="107"/>
    </row>
    <row r="215" spans="1:36" x14ac:dyDescent="0.3">
      <c r="A215" s="107"/>
      <c r="B215" s="390"/>
      <c r="C215" s="390"/>
      <c r="D215" s="107"/>
      <c r="E215" s="152"/>
      <c r="F215" s="152"/>
      <c r="G215" s="152"/>
      <c r="H215" s="155"/>
      <c r="I215" s="107"/>
      <c r="J215" s="107"/>
      <c r="K215" s="107"/>
      <c r="L215" s="107"/>
      <c r="M215" s="107"/>
      <c r="N215" s="107"/>
      <c r="O215" s="107"/>
      <c r="P215" s="107"/>
      <c r="Q215" s="107"/>
      <c r="R215" s="107"/>
      <c r="S215" s="107"/>
      <c r="T215" s="107"/>
      <c r="U215" s="107"/>
      <c r="V215" s="107"/>
      <c r="W215" s="107"/>
      <c r="X215" s="107"/>
      <c r="Y215" s="107"/>
      <c r="Z215" s="107"/>
      <c r="AA215" s="515"/>
      <c r="AB215" s="107"/>
      <c r="AC215" s="107"/>
      <c r="AD215" s="107"/>
      <c r="AE215" s="107"/>
      <c r="AF215" s="107"/>
      <c r="AG215" s="107"/>
      <c r="AH215" s="107"/>
      <c r="AI215" s="107"/>
      <c r="AJ215" s="107"/>
    </row>
    <row r="216" spans="1:36" x14ac:dyDescent="0.3">
      <c r="A216" s="107"/>
      <c r="B216" s="390"/>
      <c r="C216" s="390"/>
      <c r="D216" s="107"/>
      <c r="E216" s="152"/>
      <c r="F216" s="152"/>
      <c r="G216" s="152"/>
      <c r="H216" s="155"/>
      <c r="I216" s="107"/>
      <c r="J216" s="107"/>
      <c r="K216" s="107"/>
      <c r="L216" s="107"/>
      <c r="M216" s="107"/>
      <c r="N216" s="107"/>
      <c r="O216" s="107"/>
      <c r="P216" s="107"/>
      <c r="Q216" s="107"/>
      <c r="R216" s="107"/>
      <c r="S216" s="107"/>
      <c r="T216" s="107"/>
      <c r="U216" s="107"/>
      <c r="V216" s="107"/>
      <c r="W216" s="107"/>
      <c r="X216" s="107"/>
      <c r="Y216" s="107"/>
      <c r="Z216" s="107"/>
      <c r="AA216" s="515"/>
      <c r="AB216" s="107"/>
      <c r="AC216" s="107"/>
      <c r="AD216" s="107"/>
      <c r="AE216" s="107"/>
      <c r="AF216" s="107"/>
      <c r="AG216" s="107"/>
      <c r="AH216" s="107"/>
      <c r="AI216" s="107"/>
      <c r="AJ216" s="107"/>
    </row>
    <row r="217" spans="1:36" x14ac:dyDescent="0.3">
      <c r="A217" s="107"/>
      <c r="B217" s="390"/>
      <c r="C217" s="390"/>
      <c r="D217" s="107"/>
      <c r="E217" s="152"/>
      <c r="F217" s="152"/>
      <c r="G217" s="152"/>
      <c r="H217" s="155"/>
      <c r="I217" s="107"/>
      <c r="J217" s="107"/>
      <c r="K217" s="107"/>
      <c r="L217" s="107"/>
      <c r="M217" s="107"/>
      <c r="N217" s="107"/>
      <c r="O217" s="107"/>
      <c r="P217" s="107"/>
      <c r="Q217" s="107"/>
      <c r="R217" s="107"/>
      <c r="S217" s="107"/>
      <c r="T217" s="107"/>
      <c r="U217" s="107"/>
      <c r="V217" s="107"/>
      <c r="W217" s="107"/>
      <c r="X217" s="107"/>
      <c r="Y217" s="107"/>
      <c r="Z217" s="107"/>
      <c r="AA217" s="515"/>
      <c r="AB217" s="107"/>
      <c r="AC217" s="107"/>
      <c r="AD217" s="107"/>
      <c r="AE217" s="107"/>
      <c r="AF217" s="107"/>
      <c r="AG217" s="107"/>
      <c r="AH217" s="107"/>
      <c r="AI217" s="107"/>
      <c r="AJ217" s="107"/>
    </row>
    <row r="218" spans="1:36" x14ac:dyDescent="0.3">
      <c r="A218" s="107"/>
      <c r="B218" s="390"/>
      <c r="C218" s="390"/>
      <c r="D218" s="107"/>
      <c r="E218" s="152"/>
      <c r="F218" s="152"/>
      <c r="G218" s="152"/>
      <c r="H218" s="155"/>
      <c r="I218" s="107"/>
      <c r="J218" s="107"/>
      <c r="K218" s="107"/>
      <c r="L218" s="107"/>
      <c r="M218" s="107"/>
      <c r="N218" s="107"/>
      <c r="O218" s="107"/>
      <c r="P218" s="107"/>
      <c r="Q218" s="107"/>
      <c r="R218" s="107"/>
      <c r="S218" s="107"/>
      <c r="T218" s="107"/>
      <c r="U218" s="107"/>
      <c r="V218" s="107"/>
      <c r="W218" s="107"/>
      <c r="X218" s="107"/>
      <c r="Y218" s="107"/>
      <c r="Z218" s="107"/>
      <c r="AA218" s="515"/>
      <c r="AB218" s="107"/>
      <c r="AC218" s="107"/>
      <c r="AD218" s="107"/>
      <c r="AE218" s="107"/>
      <c r="AF218" s="107"/>
      <c r="AG218" s="107"/>
      <c r="AH218" s="107"/>
      <c r="AI218" s="107"/>
      <c r="AJ218" s="107"/>
    </row>
    <row r="219" spans="1:36" x14ac:dyDescent="0.3">
      <c r="A219" s="107"/>
      <c r="B219" s="390"/>
      <c r="C219" s="390"/>
      <c r="D219" s="107"/>
      <c r="E219" s="152"/>
      <c r="F219" s="152"/>
      <c r="G219" s="152"/>
      <c r="H219" s="155"/>
      <c r="I219" s="107"/>
      <c r="J219" s="107"/>
      <c r="K219" s="107"/>
      <c r="L219" s="107"/>
      <c r="M219" s="107"/>
      <c r="N219" s="107"/>
      <c r="O219" s="107"/>
      <c r="P219" s="107"/>
      <c r="Q219" s="107"/>
      <c r="R219" s="107"/>
      <c r="S219" s="107"/>
      <c r="T219" s="107"/>
      <c r="U219" s="107"/>
      <c r="V219" s="107"/>
      <c r="W219" s="107"/>
      <c r="X219" s="107"/>
      <c r="Y219" s="107"/>
      <c r="Z219" s="107"/>
      <c r="AA219" s="515"/>
      <c r="AB219" s="107"/>
      <c r="AC219" s="107"/>
      <c r="AD219" s="107"/>
      <c r="AE219" s="107"/>
      <c r="AF219" s="107"/>
      <c r="AG219" s="107"/>
      <c r="AH219" s="107"/>
      <c r="AI219" s="107"/>
      <c r="AJ219" s="107"/>
    </row>
    <row r="220" spans="1:36" x14ac:dyDescent="0.3">
      <c r="A220" s="107"/>
      <c r="B220" s="390"/>
      <c r="C220" s="390"/>
      <c r="D220" s="107"/>
      <c r="E220" s="152"/>
      <c r="F220" s="152"/>
      <c r="G220" s="152"/>
      <c r="H220" s="155"/>
      <c r="I220" s="107"/>
      <c r="J220" s="107"/>
      <c r="K220" s="107"/>
      <c r="L220" s="107"/>
      <c r="M220" s="107"/>
      <c r="N220" s="107"/>
      <c r="O220" s="107"/>
      <c r="P220" s="107"/>
      <c r="Q220" s="107"/>
      <c r="R220" s="107"/>
      <c r="S220" s="107"/>
      <c r="T220" s="107"/>
      <c r="U220" s="107"/>
      <c r="V220" s="107"/>
      <c r="W220" s="107"/>
      <c r="X220" s="107"/>
      <c r="Y220" s="107"/>
      <c r="Z220" s="107"/>
      <c r="AA220" s="515"/>
      <c r="AB220" s="107"/>
      <c r="AC220" s="107"/>
      <c r="AD220" s="107"/>
      <c r="AE220" s="107"/>
      <c r="AF220" s="107"/>
      <c r="AG220" s="107"/>
      <c r="AH220" s="107"/>
      <c r="AI220" s="107"/>
      <c r="AJ220" s="107"/>
    </row>
    <row r="221" spans="1:36" x14ac:dyDescent="0.3">
      <c r="A221" s="107"/>
      <c r="B221" s="390"/>
      <c r="C221" s="390"/>
      <c r="D221" s="107"/>
      <c r="E221" s="152"/>
      <c r="F221" s="152"/>
      <c r="G221" s="152"/>
      <c r="H221" s="155"/>
      <c r="I221" s="107"/>
      <c r="J221" s="107"/>
      <c r="K221" s="107"/>
      <c r="L221" s="107"/>
      <c r="M221" s="107"/>
      <c r="N221" s="107"/>
      <c r="O221" s="107"/>
      <c r="P221" s="107"/>
      <c r="Q221" s="107"/>
      <c r="R221" s="107"/>
      <c r="S221" s="107"/>
      <c r="T221" s="107"/>
      <c r="U221" s="107"/>
      <c r="V221" s="107"/>
      <c r="W221" s="107"/>
      <c r="X221" s="107"/>
      <c r="Y221" s="107"/>
      <c r="Z221" s="107"/>
      <c r="AA221" s="515"/>
      <c r="AB221" s="107"/>
      <c r="AC221" s="107"/>
      <c r="AD221" s="107"/>
      <c r="AE221" s="107"/>
      <c r="AF221" s="107"/>
      <c r="AG221" s="107"/>
      <c r="AH221" s="107"/>
      <c r="AI221" s="107"/>
      <c r="AJ221" s="107"/>
    </row>
    <row r="222" spans="1:36" x14ac:dyDescent="0.3">
      <c r="A222" s="107"/>
      <c r="B222" s="390"/>
      <c r="C222" s="390"/>
      <c r="D222" s="107"/>
      <c r="E222" s="152"/>
      <c r="F222" s="152"/>
      <c r="G222" s="152"/>
      <c r="H222" s="155"/>
      <c r="I222" s="107"/>
      <c r="J222" s="107"/>
      <c r="K222" s="107"/>
      <c r="L222" s="107"/>
      <c r="M222" s="107"/>
      <c r="N222" s="107"/>
      <c r="O222" s="107"/>
      <c r="P222" s="107"/>
      <c r="Q222" s="107"/>
      <c r="R222" s="107"/>
      <c r="S222" s="107"/>
      <c r="T222" s="107"/>
      <c r="U222" s="107"/>
      <c r="V222" s="107"/>
      <c r="W222" s="107"/>
      <c r="X222" s="107"/>
      <c r="Y222" s="107"/>
      <c r="Z222" s="107"/>
      <c r="AA222" s="515"/>
      <c r="AB222" s="107"/>
      <c r="AC222" s="107"/>
      <c r="AD222" s="107"/>
      <c r="AE222" s="107"/>
      <c r="AF222" s="107"/>
      <c r="AG222" s="107"/>
      <c r="AH222" s="107"/>
      <c r="AI222" s="107"/>
      <c r="AJ222" s="107"/>
    </row>
    <row r="223" spans="1:36" x14ac:dyDescent="0.3">
      <c r="A223" s="107"/>
      <c r="B223" s="390"/>
      <c r="C223" s="390"/>
      <c r="D223" s="107"/>
      <c r="E223" s="152"/>
      <c r="F223" s="152"/>
      <c r="G223" s="152"/>
      <c r="H223" s="155"/>
      <c r="I223" s="107"/>
      <c r="J223" s="107"/>
      <c r="K223" s="107"/>
      <c r="L223" s="107"/>
      <c r="M223" s="107"/>
      <c r="N223" s="107"/>
      <c r="O223" s="107"/>
      <c r="P223" s="107"/>
      <c r="Q223" s="107"/>
      <c r="R223" s="107"/>
      <c r="S223" s="107"/>
      <c r="T223" s="107"/>
      <c r="U223" s="107"/>
      <c r="V223" s="107"/>
      <c r="W223" s="107"/>
      <c r="X223" s="107"/>
      <c r="Y223" s="107"/>
      <c r="Z223" s="107"/>
      <c r="AA223" s="515"/>
      <c r="AB223" s="107"/>
      <c r="AC223" s="107"/>
      <c r="AD223" s="107"/>
      <c r="AE223" s="107"/>
      <c r="AF223" s="107"/>
      <c r="AG223" s="107"/>
      <c r="AH223" s="107"/>
      <c r="AI223" s="107"/>
      <c r="AJ223" s="107"/>
    </row>
    <row r="224" spans="1:36" x14ac:dyDescent="0.3">
      <c r="A224" s="107"/>
      <c r="B224" s="390"/>
      <c r="C224" s="390"/>
      <c r="D224" s="107"/>
      <c r="E224" s="152"/>
      <c r="F224" s="152"/>
      <c r="G224" s="152"/>
      <c r="H224" s="155"/>
      <c r="I224" s="107"/>
      <c r="J224" s="107"/>
      <c r="K224" s="107"/>
      <c r="L224" s="107"/>
      <c r="M224" s="107"/>
      <c r="N224" s="107"/>
      <c r="O224" s="107"/>
      <c r="P224" s="107"/>
      <c r="Q224" s="107"/>
      <c r="R224" s="107"/>
      <c r="S224" s="107"/>
      <c r="T224" s="107"/>
      <c r="U224" s="107"/>
      <c r="V224" s="107"/>
      <c r="W224" s="107"/>
      <c r="X224" s="107"/>
      <c r="Y224" s="107"/>
      <c r="Z224" s="107"/>
      <c r="AA224" s="515"/>
      <c r="AB224" s="107"/>
      <c r="AC224" s="107"/>
      <c r="AD224" s="107"/>
      <c r="AE224" s="107"/>
      <c r="AF224" s="107"/>
      <c r="AG224" s="107"/>
      <c r="AH224" s="107"/>
      <c r="AI224" s="107"/>
      <c r="AJ224" s="107"/>
    </row>
    <row r="225" spans="1:36" x14ac:dyDescent="0.3">
      <c r="A225" s="107"/>
      <c r="B225" s="390"/>
      <c r="C225" s="390"/>
      <c r="D225" s="107"/>
      <c r="E225" s="152"/>
      <c r="F225" s="152"/>
      <c r="G225" s="152"/>
      <c r="H225" s="155"/>
      <c r="I225" s="107"/>
      <c r="J225" s="107"/>
      <c r="K225" s="107"/>
      <c r="L225" s="107"/>
      <c r="M225" s="107"/>
      <c r="N225" s="107"/>
      <c r="O225" s="107"/>
      <c r="P225" s="107"/>
      <c r="Q225" s="107"/>
      <c r="R225" s="107"/>
      <c r="S225" s="107"/>
      <c r="T225" s="107"/>
      <c r="U225" s="107"/>
      <c r="V225" s="107"/>
      <c r="W225" s="107"/>
      <c r="X225" s="107"/>
      <c r="Y225" s="107"/>
      <c r="Z225" s="107"/>
      <c r="AA225" s="515"/>
      <c r="AB225" s="107"/>
      <c r="AC225" s="107"/>
      <c r="AD225" s="107"/>
      <c r="AE225" s="107"/>
      <c r="AF225" s="107"/>
      <c r="AG225" s="107"/>
      <c r="AH225" s="107"/>
      <c r="AI225" s="107"/>
      <c r="AJ225" s="107"/>
    </row>
    <row r="226" spans="1:36" x14ac:dyDescent="0.3">
      <c r="A226" s="107"/>
      <c r="B226" s="390"/>
      <c r="C226" s="390"/>
      <c r="D226" s="107"/>
      <c r="E226" s="152"/>
      <c r="F226" s="152"/>
      <c r="G226" s="152"/>
      <c r="H226" s="155"/>
      <c r="I226" s="107"/>
      <c r="J226" s="107"/>
      <c r="K226" s="107"/>
      <c r="L226" s="107"/>
      <c r="M226" s="107"/>
      <c r="N226" s="107"/>
      <c r="O226" s="107"/>
      <c r="P226" s="107"/>
      <c r="Q226" s="107"/>
      <c r="R226" s="107"/>
      <c r="S226" s="107"/>
      <c r="T226" s="107"/>
      <c r="U226" s="107"/>
      <c r="V226" s="107"/>
      <c r="W226" s="107"/>
      <c r="X226" s="107"/>
      <c r="Y226" s="107"/>
      <c r="Z226" s="107"/>
      <c r="AA226" s="515"/>
      <c r="AB226" s="107"/>
      <c r="AC226" s="107"/>
      <c r="AD226" s="107"/>
      <c r="AE226" s="107"/>
      <c r="AF226" s="107"/>
      <c r="AG226" s="107"/>
      <c r="AH226" s="107"/>
      <c r="AI226" s="107"/>
      <c r="AJ226" s="107"/>
    </row>
    <row r="227" spans="1:36" x14ac:dyDescent="0.3">
      <c r="A227" s="107"/>
      <c r="B227" s="390"/>
      <c r="C227" s="390"/>
      <c r="D227" s="107"/>
      <c r="E227" s="152"/>
      <c r="F227" s="152"/>
      <c r="G227" s="152"/>
      <c r="H227" s="155"/>
      <c r="I227" s="107"/>
      <c r="J227" s="107"/>
      <c r="K227" s="107"/>
      <c r="L227" s="107"/>
      <c r="M227" s="107"/>
      <c r="N227" s="107"/>
      <c r="O227" s="107"/>
      <c r="P227" s="107"/>
      <c r="Q227" s="107"/>
      <c r="R227" s="107"/>
      <c r="S227" s="107"/>
      <c r="T227" s="107"/>
      <c r="U227" s="107"/>
      <c r="V227" s="107"/>
      <c r="W227" s="107"/>
      <c r="X227" s="107"/>
      <c r="Y227" s="107"/>
      <c r="Z227" s="107"/>
      <c r="AA227" s="515"/>
      <c r="AB227" s="107"/>
      <c r="AC227" s="107"/>
      <c r="AD227" s="107"/>
      <c r="AE227" s="107"/>
      <c r="AF227" s="107"/>
      <c r="AG227" s="107"/>
      <c r="AH227" s="107"/>
      <c r="AI227" s="107"/>
      <c r="AJ227" s="107"/>
    </row>
    <row r="228" spans="1:36" x14ac:dyDescent="0.3">
      <c r="A228" s="107"/>
      <c r="B228" s="390"/>
      <c r="C228" s="390"/>
      <c r="D228" s="107"/>
      <c r="E228" s="152"/>
      <c r="F228" s="152"/>
      <c r="G228" s="152"/>
      <c r="H228" s="155"/>
      <c r="I228" s="107"/>
      <c r="J228" s="107"/>
      <c r="K228" s="107"/>
      <c r="L228" s="107"/>
      <c r="M228" s="107"/>
      <c r="N228" s="107"/>
      <c r="O228" s="107"/>
      <c r="P228" s="107"/>
      <c r="Q228" s="107"/>
      <c r="R228" s="107"/>
      <c r="S228" s="107"/>
      <c r="T228" s="107"/>
      <c r="U228" s="107"/>
      <c r="V228" s="107"/>
      <c r="W228" s="107"/>
      <c r="X228" s="107"/>
      <c r="Y228" s="107"/>
      <c r="Z228" s="107"/>
      <c r="AA228" s="515"/>
      <c r="AB228" s="107"/>
      <c r="AC228" s="107"/>
      <c r="AD228" s="107"/>
      <c r="AE228" s="107"/>
      <c r="AF228" s="107"/>
      <c r="AG228" s="107"/>
      <c r="AH228" s="107"/>
      <c r="AI228" s="107"/>
      <c r="AJ228" s="107"/>
    </row>
    <row r="229" spans="1:36" x14ac:dyDescent="0.3">
      <c r="A229" s="107"/>
      <c r="B229" s="390"/>
      <c r="C229" s="390"/>
      <c r="D229" s="107"/>
      <c r="E229" s="152"/>
      <c r="F229" s="152"/>
      <c r="G229" s="152"/>
      <c r="H229" s="155"/>
      <c r="I229" s="107"/>
      <c r="J229" s="107"/>
      <c r="K229" s="107"/>
      <c r="L229" s="107"/>
      <c r="M229" s="107"/>
      <c r="N229" s="107"/>
      <c r="O229" s="107"/>
      <c r="P229" s="107"/>
      <c r="Q229" s="107"/>
      <c r="R229" s="107"/>
      <c r="S229" s="107"/>
      <c r="T229" s="107"/>
      <c r="U229" s="107"/>
      <c r="V229" s="107"/>
      <c r="W229" s="107"/>
      <c r="X229" s="107"/>
      <c r="Y229" s="107"/>
      <c r="Z229" s="107"/>
      <c r="AA229" s="515"/>
      <c r="AB229" s="107"/>
      <c r="AC229" s="107"/>
      <c r="AD229" s="107"/>
      <c r="AE229" s="107"/>
      <c r="AF229" s="107"/>
      <c r="AG229" s="107"/>
      <c r="AH229" s="107"/>
      <c r="AI229" s="107"/>
      <c r="AJ229" s="107"/>
    </row>
    <row r="230" spans="1:36" x14ac:dyDescent="0.3">
      <c r="A230" s="107"/>
      <c r="B230" s="390"/>
      <c r="C230" s="390"/>
      <c r="D230" s="107"/>
      <c r="E230" s="152"/>
      <c r="F230" s="152"/>
      <c r="G230" s="152"/>
      <c r="H230" s="155"/>
      <c r="I230" s="107"/>
      <c r="J230" s="107"/>
      <c r="K230" s="107"/>
      <c r="L230" s="107"/>
      <c r="M230" s="107"/>
      <c r="N230" s="107"/>
      <c r="O230" s="107"/>
      <c r="P230" s="107"/>
      <c r="Q230" s="107"/>
      <c r="R230" s="107"/>
      <c r="S230" s="107"/>
      <c r="T230" s="107"/>
      <c r="U230" s="107"/>
      <c r="V230" s="107"/>
      <c r="W230" s="107"/>
      <c r="X230" s="107"/>
      <c r="Y230" s="107"/>
      <c r="Z230" s="107"/>
      <c r="AA230" s="515"/>
      <c r="AB230" s="107"/>
      <c r="AC230" s="107"/>
      <c r="AD230" s="107"/>
      <c r="AE230" s="107"/>
      <c r="AF230" s="107"/>
      <c r="AG230" s="107"/>
      <c r="AH230" s="107"/>
      <c r="AI230" s="107"/>
      <c r="AJ230" s="107"/>
    </row>
    <row r="231" spans="1:36" x14ac:dyDescent="0.3">
      <c r="A231" s="107"/>
      <c r="B231" s="390"/>
      <c r="C231" s="390"/>
      <c r="D231" s="107"/>
      <c r="E231" s="152"/>
      <c r="F231" s="152"/>
      <c r="G231" s="152"/>
      <c r="H231" s="155"/>
      <c r="I231" s="107"/>
      <c r="J231" s="107"/>
      <c r="K231" s="107"/>
      <c r="L231" s="107"/>
      <c r="M231" s="107"/>
      <c r="N231" s="107"/>
      <c r="O231" s="107"/>
      <c r="P231" s="107"/>
      <c r="Q231" s="107"/>
      <c r="R231" s="107"/>
      <c r="S231" s="107"/>
      <c r="T231" s="107"/>
      <c r="U231" s="107"/>
      <c r="V231" s="107"/>
      <c r="W231" s="107"/>
      <c r="X231" s="107"/>
      <c r="Y231" s="107"/>
      <c r="Z231" s="107"/>
      <c r="AA231" s="515"/>
      <c r="AB231" s="107"/>
      <c r="AC231" s="107"/>
      <c r="AD231" s="107"/>
      <c r="AE231" s="107"/>
      <c r="AF231" s="107"/>
      <c r="AG231" s="107"/>
      <c r="AH231" s="107"/>
      <c r="AI231" s="107"/>
      <c r="AJ231" s="107"/>
    </row>
    <row r="232" spans="1:36" x14ac:dyDescent="0.3">
      <c r="A232" s="107"/>
      <c r="B232" s="390"/>
      <c r="C232" s="390"/>
      <c r="D232" s="107"/>
      <c r="E232" s="152"/>
      <c r="F232" s="152"/>
      <c r="G232" s="152"/>
      <c r="H232" s="155"/>
      <c r="I232" s="107"/>
      <c r="J232" s="107"/>
      <c r="K232" s="107"/>
      <c r="L232" s="107"/>
      <c r="M232" s="107"/>
      <c r="N232" s="107"/>
      <c r="O232" s="107"/>
      <c r="P232" s="107"/>
      <c r="Q232" s="107"/>
      <c r="R232" s="107"/>
      <c r="S232" s="107"/>
      <c r="T232" s="107"/>
      <c r="U232" s="107"/>
      <c r="V232" s="107"/>
      <c r="W232" s="107"/>
      <c r="X232" s="107"/>
      <c r="Y232" s="107"/>
      <c r="Z232" s="107"/>
      <c r="AA232" s="515"/>
      <c r="AB232" s="107"/>
      <c r="AC232" s="107"/>
      <c r="AD232" s="107"/>
      <c r="AE232" s="107"/>
      <c r="AF232" s="107"/>
      <c r="AG232" s="107"/>
      <c r="AH232" s="107"/>
      <c r="AI232" s="107"/>
      <c r="AJ232" s="107"/>
    </row>
    <row r="233" spans="1:36" x14ac:dyDescent="0.3">
      <c r="A233" s="107"/>
      <c r="B233" s="390"/>
      <c r="C233" s="390"/>
      <c r="D233" s="107"/>
      <c r="E233" s="152"/>
      <c r="F233" s="152"/>
      <c r="G233" s="152"/>
      <c r="H233" s="155"/>
      <c r="I233" s="107"/>
      <c r="J233" s="107"/>
      <c r="K233" s="107"/>
      <c r="L233" s="107"/>
      <c r="M233" s="107"/>
      <c r="N233" s="107"/>
      <c r="O233" s="107"/>
      <c r="P233" s="107"/>
      <c r="Q233" s="107"/>
      <c r="R233" s="107"/>
      <c r="S233" s="107"/>
      <c r="T233" s="107"/>
      <c r="U233" s="107"/>
      <c r="V233" s="107"/>
      <c r="W233" s="107"/>
      <c r="X233" s="107"/>
      <c r="Y233" s="107"/>
      <c r="Z233" s="107"/>
      <c r="AA233" s="515"/>
      <c r="AB233" s="107"/>
      <c r="AC233" s="107"/>
      <c r="AD233" s="107"/>
      <c r="AE233" s="107"/>
      <c r="AF233" s="107"/>
      <c r="AG233" s="107"/>
      <c r="AH233" s="107"/>
      <c r="AI233" s="107"/>
      <c r="AJ233" s="107"/>
    </row>
    <row r="234" spans="1:36" x14ac:dyDescent="0.3">
      <c r="A234" s="107"/>
      <c r="B234" s="390"/>
      <c r="C234" s="390"/>
      <c r="D234" s="107"/>
      <c r="E234" s="152"/>
      <c r="F234" s="152"/>
      <c r="G234" s="152"/>
      <c r="H234" s="155"/>
      <c r="I234" s="107"/>
      <c r="J234" s="107"/>
      <c r="K234" s="107"/>
      <c r="L234" s="107"/>
      <c r="M234" s="107"/>
      <c r="N234" s="107"/>
      <c r="O234" s="107"/>
      <c r="P234" s="107"/>
      <c r="Q234" s="107"/>
      <c r="R234" s="107"/>
      <c r="S234" s="107"/>
      <c r="T234" s="107"/>
      <c r="U234" s="107"/>
      <c r="V234" s="107"/>
      <c r="W234" s="107"/>
      <c r="X234" s="107"/>
      <c r="Y234" s="107"/>
      <c r="Z234" s="107"/>
      <c r="AA234" s="515"/>
      <c r="AB234" s="107"/>
      <c r="AC234" s="107"/>
      <c r="AD234" s="107"/>
      <c r="AE234" s="107"/>
      <c r="AF234" s="107"/>
      <c r="AG234" s="107"/>
      <c r="AH234" s="107"/>
      <c r="AI234" s="107"/>
      <c r="AJ234" s="107"/>
    </row>
    <row r="235" spans="1:36" x14ac:dyDescent="0.3">
      <c r="A235" s="107"/>
      <c r="B235" s="390"/>
      <c r="C235" s="390"/>
      <c r="D235" s="107"/>
      <c r="E235" s="152"/>
      <c r="F235" s="152"/>
      <c r="G235" s="152"/>
      <c r="H235" s="155"/>
      <c r="I235" s="107"/>
      <c r="J235" s="107"/>
      <c r="K235" s="107"/>
      <c r="L235" s="107"/>
      <c r="M235" s="107"/>
      <c r="N235" s="107"/>
      <c r="O235" s="107"/>
      <c r="P235" s="107"/>
      <c r="Q235" s="107"/>
      <c r="R235" s="107"/>
      <c r="S235" s="107"/>
      <c r="T235" s="107"/>
      <c r="U235" s="107"/>
      <c r="V235" s="107"/>
      <c r="W235" s="107"/>
      <c r="X235" s="107"/>
      <c r="Y235" s="107"/>
      <c r="Z235" s="107"/>
      <c r="AA235" s="515"/>
      <c r="AB235" s="107"/>
      <c r="AC235" s="107"/>
      <c r="AD235" s="107"/>
      <c r="AE235" s="107"/>
      <c r="AF235" s="107"/>
      <c r="AG235" s="107"/>
      <c r="AH235" s="107"/>
      <c r="AI235" s="107"/>
      <c r="AJ235" s="107"/>
    </row>
    <row r="236" spans="1:36" x14ac:dyDescent="0.3">
      <c r="A236" s="107"/>
      <c r="B236" s="390"/>
      <c r="C236" s="390"/>
      <c r="D236" s="107"/>
      <c r="E236" s="152"/>
      <c r="F236" s="152"/>
      <c r="G236" s="152"/>
      <c r="H236" s="155"/>
      <c r="I236" s="107"/>
      <c r="J236" s="107"/>
      <c r="K236" s="107"/>
      <c r="L236" s="107"/>
      <c r="M236" s="107"/>
      <c r="N236" s="107"/>
      <c r="O236" s="107"/>
      <c r="P236" s="107"/>
      <c r="Q236" s="107"/>
      <c r="R236" s="107"/>
      <c r="S236" s="107"/>
      <c r="T236" s="107"/>
      <c r="U236" s="107"/>
      <c r="V236" s="107"/>
      <c r="W236" s="107"/>
      <c r="X236" s="107"/>
      <c r="Y236" s="107"/>
      <c r="Z236" s="107"/>
      <c r="AA236" s="515"/>
      <c r="AB236" s="107"/>
      <c r="AC236" s="107"/>
      <c r="AD236" s="107"/>
      <c r="AE236" s="107"/>
      <c r="AF236" s="107"/>
      <c r="AG236" s="107"/>
      <c r="AH236" s="107"/>
      <c r="AI236" s="107"/>
      <c r="AJ236" s="107"/>
    </row>
    <row r="237" spans="1:36" x14ac:dyDescent="0.3">
      <c r="A237" s="107"/>
      <c r="B237" s="390"/>
      <c r="C237" s="390"/>
      <c r="D237" s="107"/>
      <c r="E237" s="152"/>
      <c r="F237" s="152"/>
      <c r="G237" s="152"/>
      <c r="H237" s="155"/>
      <c r="I237" s="107"/>
      <c r="J237" s="107"/>
      <c r="K237" s="107"/>
      <c r="L237" s="107"/>
      <c r="M237" s="107"/>
      <c r="N237" s="107"/>
      <c r="O237" s="107"/>
      <c r="P237" s="107"/>
      <c r="Q237" s="107"/>
      <c r="R237" s="107"/>
      <c r="S237" s="107"/>
      <c r="T237" s="107"/>
      <c r="U237" s="107"/>
      <c r="V237" s="107"/>
      <c r="W237" s="107"/>
      <c r="X237" s="107"/>
      <c r="Y237" s="107"/>
      <c r="Z237" s="107"/>
      <c r="AA237" s="515"/>
      <c r="AB237" s="107"/>
      <c r="AC237" s="107"/>
      <c r="AD237" s="107"/>
      <c r="AE237" s="107"/>
      <c r="AF237" s="107"/>
      <c r="AG237" s="107"/>
      <c r="AH237" s="107"/>
      <c r="AI237" s="107"/>
      <c r="AJ237" s="107"/>
    </row>
    <row r="238" spans="1:36" x14ac:dyDescent="0.3">
      <c r="A238" s="107"/>
      <c r="B238" s="390"/>
      <c r="C238" s="390"/>
      <c r="D238" s="107"/>
      <c r="E238" s="152"/>
      <c r="F238" s="152"/>
      <c r="G238" s="152"/>
      <c r="H238" s="155"/>
      <c r="I238" s="107"/>
      <c r="J238" s="107"/>
      <c r="K238" s="107"/>
      <c r="L238" s="107"/>
      <c r="M238" s="107"/>
      <c r="N238" s="107"/>
      <c r="O238" s="107"/>
      <c r="P238" s="107"/>
      <c r="Q238" s="107"/>
      <c r="R238" s="107"/>
      <c r="S238" s="107"/>
      <c r="T238" s="107"/>
      <c r="U238" s="107"/>
      <c r="V238" s="107"/>
      <c r="W238" s="107"/>
      <c r="X238" s="107"/>
      <c r="Y238" s="107"/>
      <c r="Z238" s="107"/>
      <c r="AA238" s="515"/>
      <c r="AB238" s="107"/>
      <c r="AC238" s="107"/>
      <c r="AD238" s="107"/>
      <c r="AE238" s="107"/>
      <c r="AF238" s="107"/>
      <c r="AG238" s="107"/>
      <c r="AH238" s="107"/>
      <c r="AI238" s="107"/>
      <c r="AJ238" s="107"/>
    </row>
    <row r="239" spans="1:36" x14ac:dyDescent="0.3">
      <c r="A239" s="107"/>
      <c r="B239" s="390"/>
      <c r="C239" s="390"/>
      <c r="D239" s="107"/>
      <c r="E239" s="152"/>
      <c r="F239" s="152"/>
      <c r="G239" s="152"/>
      <c r="H239" s="155"/>
      <c r="I239" s="107"/>
      <c r="J239" s="107"/>
      <c r="K239" s="107"/>
      <c r="L239" s="107"/>
      <c r="M239" s="107"/>
      <c r="N239" s="107"/>
      <c r="O239" s="107"/>
      <c r="P239" s="107"/>
      <c r="Q239" s="107"/>
      <c r="R239" s="107"/>
      <c r="S239" s="107"/>
      <c r="T239" s="107"/>
      <c r="U239" s="107"/>
      <c r="V239" s="107"/>
      <c r="W239" s="107"/>
      <c r="X239" s="107"/>
      <c r="Y239" s="107"/>
      <c r="Z239" s="107"/>
      <c r="AA239" s="515"/>
      <c r="AB239" s="107"/>
      <c r="AC239" s="107"/>
      <c r="AD239" s="107"/>
      <c r="AE239" s="107"/>
      <c r="AF239" s="107"/>
      <c r="AG239" s="107"/>
      <c r="AH239" s="107"/>
      <c r="AI239" s="107"/>
      <c r="AJ239" s="107"/>
    </row>
    <row r="240" spans="1:36" x14ac:dyDescent="0.3">
      <c r="A240" s="107"/>
      <c r="B240" s="390"/>
      <c r="C240" s="390"/>
      <c r="D240" s="107"/>
      <c r="E240" s="152"/>
      <c r="F240" s="152"/>
      <c r="G240" s="152"/>
      <c r="H240" s="155"/>
      <c r="I240" s="107"/>
      <c r="J240" s="107"/>
      <c r="K240" s="107"/>
      <c r="L240" s="107"/>
      <c r="M240" s="107"/>
      <c r="N240" s="107"/>
      <c r="O240" s="107"/>
      <c r="P240" s="107"/>
      <c r="Q240" s="107"/>
      <c r="R240" s="107"/>
      <c r="S240" s="107"/>
      <c r="T240" s="107"/>
      <c r="U240" s="107"/>
      <c r="V240" s="107"/>
      <c r="W240" s="107"/>
      <c r="X240" s="107"/>
      <c r="Y240" s="107"/>
      <c r="Z240" s="107"/>
      <c r="AA240" s="515"/>
      <c r="AB240" s="107"/>
      <c r="AC240" s="107"/>
      <c r="AD240" s="107"/>
      <c r="AE240" s="107"/>
      <c r="AF240" s="107"/>
      <c r="AG240" s="107"/>
      <c r="AH240" s="107"/>
      <c r="AI240" s="107"/>
      <c r="AJ240" s="107"/>
    </row>
    <row r="241" spans="1:36" x14ac:dyDescent="0.3">
      <c r="A241" s="107"/>
      <c r="B241" s="390"/>
      <c r="C241" s="390"/>
      <c r="D241" s="107"/>
      <c r="E241" s="152"/>
      <c r="F241" s="152"/>
      <c r="G241" s="152"/>
      <c r="H241" s="155"/>
      <c r="I241" s="107"/>
      <c r="J241" s="107"/>
      <c r="K241" s="107"/>
      <c r="L241" s="107"/>
      <c r="M241" s="107"/>
      <c r="N241" s="107"/>
      <c r="O241" s="107"/>
      <c r="P241" s="107"/>
      <c r="Q241" s="107"/>
      <c r="R241" s="107"/>
      <c r="S241" s="107"/>
      <c r="T241" s="107"/>
      <c r="U241" s="107"/>
      <c r="V241" s="107"/>
      <c r="W241" s="107"/>
      <c r="X241" s="107"/>
      <c r="Y241" s="107"/>
      <c r="Z241" s="107"/>
      <c r="AA241" s="515"/>
      <c r="AB241" s="107"/>
      <c r="AC241" s="107"/>
      <c r="AD241" s="107"/>
      <c r="AE241" s="107"/>
      <c r="AF241" s="107"/>
      <c r="AG241" s="107"/>
      <c r="AH241" s="107"/>
      <c r="AI241" s="107"/>
      <c r="AJ241" s="107"/>
    </row>
    <row r="242" spans="1:36" x14ac:dyDescent="0.3">
      <c r="A242" s="107"/>
      <c r="B242" s="390"/>
      <c r="C242" s="390"/>
      <c r="D242" s="107"/>
      <c r="E242" s="152"/>
      <c r="F242" s="152"/>
      <c r="G242" s="152"/>
      <c r="H242" s="155"/>
      <c r="I242" s="107"/>
      <c r="J242" s="107"/>
      <c r="K242" s="107"/>
      <c r="L242" s="107"/>
      <c r="M242" s="107"/>
      <c r="N242" s="107"/>
      <c r="O242" s="107"/>
      <c r="P242" s="107"/>
      <c r="Q242" s="107"/>
      <c r="R242" s="107"/>
      <c r="S242" s="107"/>
      <c r="T242" s="107"/>
      <c r="U242" s="107"/>
      <c r="V242" s="107"/>
      <c r="W242" s="107"/>
      <c r="X242" s="107"/>
      <c r="Y242" s="107"/>
      <c r="Z242" s="107"/>
      <c r="AA242" s="515"/>
      <c r="AB242" s="107"/>
      <c r="AC242" s="107"/>
      <c r="AD242" s="107"/>
      <c r="AE242" s="107"/>
      <c r="AF242" s="107"/>
      <c r="AG242" s="107"/>
      <c r="AH242" s="107"/>
      <c r="AI242" s="107"/>
      <c r="AJ242" s="107"/>
    </row>
    <row r="243" spans="1:36" x14ac:dyDescent="0.3">
      <c r="A243" s="107"/>
      <c r="B243" s="390"/>
      <c r="C243" s="390"/>
      <c r="D243" s="107"/>
      <c r="E243" s="152"/>
      <c r="F243" s="152"/>
      <c r="G243" s="152"/>
      <c r="H243" s="155"/>
      <c r="I243" s="107"/>
      <c r="J243" s="107"/>
      <c r="K243" s="107"/>
      <c r="L243" s="107"/>
      <c r="M243" s="107"/>
      <c r="N243" s="107"/>
      <c r="O243" s="107"/>
      <c r="P243" s="107"/>
      <c r="Q243" s="107"/>
      <c r="R243" s="107"/>
      <c r="S243" s="107"/>
      <c r="T243" s="107"/>
      <c r="U243" s="107"/>
      <c r="V243" s="107"/>
      <c r="W243" s="107"/>
      <c r="X243" s="107"/>
      <c r="Y243" s="107"/>
      <c r="Z243" s="107"/>
      <c r="AA243" s="515"/>
      <c r="AB243" s="107"/>
      <c r="AC243" s="107"/>
      <c r="AD243" s="107"/>
      <c r="AE243" s="107"/>
      <c r="AF243" s="107"/>
      <c r="AG243" s="107"/>
      <c r="AH243" s="107"/>
      <c r="AI243" s="107"/>
      <c r="AJ243" s="107"/>
    </row>
    <row r="244" spans="1:36" x14ac:dyDescent="0.3">
      <c r="A244" s="107"/>
      <c r="B244" s="390"/>
      <c r="C244" s="390"/>
      <c r="D244" s="107"/>
      <c r="E244" s="152"/>
      <c r="F244" s="152"/>
      <c r="G244" s="152"/>
      <c r="H244" s="155"/>
      <c r="I244" s="107"/>
      <c r="J244" s="107"/>
      <c r="K244" s="107"/>
      <c r="L244" s="107"/>
      <c r="M244" s="107"/>
      <c r="N244" s="107"/>
      <c r="O244" s="107"/>
      <c r="P244" s="107"/>
      <c r="Q244" s="107"/>
      <c r="R244" s="107"/>
      <c r="S244" s="107"/>
      <c r="T244" s="107"/>
      <c r="U244" s="107"/>
      <c r="V244" s="107"/>
      <c r="W244" s="107"/>
      <c r="X244" s="107"/>
      <c r="Y244" s="107"/>
      <c r="Z244" s="107"/>
      <c r="AA244" s="515"/>
      <c r="AB244" s="107"/>
      <c r="AC244" s="107"/>
      <c r="AD244" s="107"/>
      <c r="AE244" s="107"/>
      <c r="AF244" s="107"/>
      <c r="AG244" s="107"/>
      <c r="AH244" s="107"/>
      <c r="AI244" s="107"/>
      <c r="AJ244" s="107"/>
    </row>
    <row r="245" spans="1:36" x14ac:dyDescent="0.3">
      <c r="A245" s="107"/>
      <c r="B245" s="390"/>
      <c r="C245" s="390"/>
      <c r="D245" s="107"/>
      <c r="E245" s="152"/>
      <c r="F245" s="152"/>
      <c r="G245" s="152"/>
      <c r="H245" s="155"/>
      <c r="I245" s="107"/>
      <c r="J245" s="107"/>
      <c r="K245" s="107"/>
      <c r="L245" s="107"/>
      <c r="M245" s="107"/>
      <c r="N245" s="107"/>
      <c r="O245" s="107"/>
      <c r="P245" s="107"/>
      <c r="Q245" s="107"/>
      <c r="R245" s="107"/>
      <c r="S245" s="107"/>
      <c r="T245" s="107"/>
      <c r="U245" s="107"/>
      <c r="V245" s="107"/>
      <c r="W245" s="107"/>
      <c r="X245" s="107"/>
      <c r="Y245" s="107"/>
      <c r="Z245" s="107"/>
      <c r="AA245" s="515"/>
      <c r="AB245" s="107"/>
      <c r="AC245" s="107"/>
      <c r="AD245" s="107"/>
      <c r="AE245" s="107"/>
      <c r="AF245" s="107"/>
      <c r="AG245" s="107"/>
      <c r="AH245" s="107"/>
      <c r="AI245" s="107"/>
      <c r="AJ245" s="107"/>
    </row>
    <row r="246" spans="1:36" x14ac:dyDescent="0.3">
      <c r="A246" s="107"/>
      <c r="B246" s="390"/>
      <c r="C246" s="390"/>
      <c r="D246" s="107"/>
      <c r="E246" s="152"/>
      <c r="F246" s="152"/>
      <c r="G246" s="152"/>
      <c r="H246" s="155"/>
      <c r="I246" s="107"/>
      <c r="J246" s="107"/>
      <c r="K246" s="107"/>
      <c r="L246" s="107"/>
      <c r="M246" s="107"/>
      <c r="N246" s="107"/>
      <c r="O246" s="107"/>
      <c r="P246" s="107"/>
      <c r="Q246" s="107"/>
      <c r="R246" s="107"/>
      <c r="S246" s="107"/>
      <c r="T246" s="107"/>
      <c r="U246" s="107"/>
      <c r="V246" s="107"/>
      <c r="W246" s="107"/>
      <c r="X246" s="107"/>
      <c r="Y246" s="107"/>
      <c r="Z246" s="107"/>
      <c r="AA246" s="515"/>
      <c r="AB246" s="107"/>
      <c r="AC246" s="107"/>
      <c r="AD246" s="107"/>
      <c r="AE246" s="107"/>
      <c r="AF246" s="107"/>
      <c r="AG246" s="107"/>
      <c r="AH246" s="107"/>
      <c r="AI246" s="107"/>
      <c r="AJ246" s="107"/>
    </row>
    <row r="247" spans="1:36" x14ac:dyDescent="0.3">
      <c r="A247" s="107"/>
      <c r="B247" s="390"/>
      <c r="C247" s="390"/>
      <c r="D247" s="107"/>
      <c r="E247" s="152"/>
      <c r="F247" s="152"/>
      <c r="G247" s="152"/>
      <c r="H247" s="155"/>
      <c r="I247" s="107"/>
      <c r="J247" s="107"/>
      <c r="K247" s="107"/>
      <c r="L247" s="107"/>
      <c r="M247" s="107"/>
      <c r="N247" s="107"/>
      <c r="O247" s="107"/>
      <c r="P247" s="107"/>
      <c r="Q247" s="107"/>
      <c r="R247" s="107"/>
      <c r="S247" s="107"/>
      <c r="T247" s="107"/>
      <c r="U247" s="107"/>
      <c r="V247" s="107"/>
      <c r="W247" s="107"/>
      <c r="X247" s="107"/>
      <c r="Y247" s="107"/>
      <c r="Z247" s="107"/>
      <c r="AA247" s="515"/>
      <c r="AB247" s="107"/>
      <c r="AC247" s="107"/>
      <c r="AD247" s="107"/>
      <c r="AE247" s="107"/>
      <c r="AF247" s="107"/>
      <c r="AG247" s="107"/>
      <c r="AH247" s="107"/>
      <c r="AI247" s="107"/>
      <c r="AJ247" s="107"/>
    </row>
    <row r="248" spans="1:36" x14ac:dyDescent="0.3">
      <c r="A248" s="107"/>
      <c r="B248" s="390"/>
      <c r="C248" s="390"/>
      <c r="D248" s="107"/>
      <c r="E248" s="152"/>
      <c r="F248" s="152"/>
      <c r="G248" s="152"/>
      <c r="H248" s="155"/>
      <c r="I248" s="107"/>
      <c r="J248" s="107"/>
      <c r="K248" s="107"/>
      <c r="L248" s="107"/>
      <c r="M248" s="107"/>
      <c r="N248" s="107"/>
      <c r="O248" s="107"/>
      <c r="P248" s="107"/>
      <c r="Q248" s="107"/>
      <c r="R248" s="107"/>
      <c r="S248" s="107"/>
      <c r="T248" s="107"/>
      <c r="U248" s="107"/>
      <c r="V248" s="107"/>
      <c r="W248" s="107"/>
      <c r="X248" s="107"/>
      <c r="Y248" s="107"/>
      <c r="Z248" s="107"/>
      <c r="AA248" s="515"/>
      <c r="AB248" s="107"/>
      <c r="AC248" s="107"/>
      <c r="AD248" s="107"/>
      <c r="AE248" s="107"/>
      <c r="AF248" s="107"/>
      <c r="AG248" s="107"/>
      <c r="AH248" s="107"/>
      <c r="AI248" s="107"/>
      <c r="AJ248" s="107"/>
    </row>
    <row r="249" spans="1:36" x14ac:dyDescent="0.3">
      <c r="A249" s="107"/>
      <c r="B249" s="390"/>
      <c r="C249" s="390"/>
      <c r="D249" s="107"/>
      <c r="E249" s="152"/>
      <c r="F249" s="152"/>
      <c r="G249" s="152"/>
      <c r="H249" s="155"/>
      <c r="I249" s="107"/>
      <c r="J249" s="107"/>
      <c r="K249" s="107"/>
      <c r="L249" s="107"/>
      <c r="M249" s="107"/>
      <c r="N249" s="107"/>
      <c r="O249" s="107"/>
      <c r="P249" s="107"/>
      <c r="Q249" s="107"/>
      <c r="R249" s="107"/>
      <c r="S249" s="107"/>
      <c r="T249" s="107"/>
      <c r="U249" s="107"/>
      <c r="V249" s="107"/>
      <c r="W249" s="107"/>
      <c r="X249" s="107"/>
      <c r="Y249" s="107"/>
      <c r="Z249" s="107"/>
      <c r="AA249" s="515"/>
      <c r="AB249" s="107"/>
      <c r="AC249" s="107"/>
      <c r="AD249" s="107"/>
      <c r="AE249" s="107"/>
      <c r="AF249" s="107"/>
      <c r="AG249" s="107"/>
      <c r="AH249" s="107"/>
      <c r="AI249" s="107"/>
      <c r="AJ249" s="107"/>
    </row>
    <row r="250" spans="1:36" x14ac:dyDescent="0.3">
      <c r="A250" s="107"/>
      <c r="B250" s="390"/>
      <c r="C250" s="390"/>
      <c r="D250" s="107"/>
      <c r="E250" s="152"/>
      <c r="F250" s="152"/>
      <c r="G250" s="152"/>
      <c r="H250" s="155"/>
      <c r="I250" s="107"/>
      <c r="J250" s="107"/>
      <c r="K250" s="107"/>
      <c r="L250" s="107"/>
      <c r="M250" s="107"/>
      <c r="N250" s="107"/>
      <c r="O250" s="107"/>
      <c r="P250" s="107"/>
      <c r="Q250" s="107"/>
      <c r="R250" s="107"/>
      <c r="S250" s="107"/>
      <c r="T250" s="107"/>
      <c r="U250" s="107"/>
      <c r="V250" s="107"/>
      <c r="W250" s="107"/>
      <c r="X250" s="107"/>
      <c r="Y250" s="107"/>
      <c r="Z250" s="107"/>
      <c r="AA250" s="515"/>
      <c r="AB250" s="107"/>
      <c r="AC250" s="107"/>
      <c r="AD250" s="107"/>
      <c r="AE250" s="107"/>
      <c r="AF250" s="107"/>
      <c r="AG250" s="107"/>
      <c r="AH250" s="107"/>
      <c r="AI250" s="107"/>
      <c r="AJ250" s="107"/>
    </row>
    <row r="251" spans="1:36" x14ac:dyDescent="0.3">
      <c r="A251" s="107"/>
      <c r="B251" s="390"/>
      <c r="C251" s="390"/>
      <c r="D251" s="107"/>
      <c r="E251" s="152"/>
      <c r="F251" s="152"/>
      <c r="G251" s="152"/>
      <c r="H251" s="155"/>
      <c r="I251" s="107"/>
      <c r="J251" s="107"/>
      <c r="K251" s="107"/>
      <c r="L251" s="107"/>
      <c r="M251" s="107"/>
      <c r="N251" s="107"/>
      <c r="O251" s="107"/>
      <c r="P251" s="107"/>
      <c r="Q251" s="107"/>
      <c r="R251" s="107"/>
      <c r="S251" s="107"/>
      <c r="T251" s="107"/>
      <c r="U251" s="107"/>
      <c r="V251" s="107"/>
      <c r="W251" s="107"/>
      <c r="X251" s="107"/>
      <c r="Y251" s="107"/>
      <c r="Z251" s="107"/>
      <c r="AA251" s="515"/>
      <c r="AB251" s="107"/>
      <c r="AC251" s="107"/>
      <c r="AD251" s="107"/>
      <c r="AE251" s="107"/>
      <c r="AF251" s="107"/>
      <c r="AG251" s="107"/>
      <c r="AH251" s="107"/>
      <c r="AI251" s="107"/>
      <c r="AJ251" s="107"/>
    </row>
    <row r="252" spans="1:36" x14ac:dyDescent="0.3">
      <c r="A252" s="107"/>
      <c r="B252" s="390"/>
      <c r="C252" s="390"/>
      <c r="D252" s="107"/>
      <c r="E252" s="152"/>
      <c r="F252" s="152"/>
      <c r="G252" s="152"/>
      <c r="H252" s="155"/>
      <c r="I252" s="107"/>
      <c r="J252" s="107"/>
      <c r="K252" s="107"/>
      <c r="L252" s="107"/>
      <c r="M252" s="107"/>
      <c r="N252" s="107"/>
      <c r="O252" s="107"/>
      <c r="P252" s="107"/>
      <c r="Q252" s="107"/>
      <c r="R252" s="107"/>
      <c r="S252" s="107"/>
      <c r="T252" s="107"/>
      <c r="U252" s="107"/>
      <c r="V252" s="107"/>
      <c r="W252" s="107"/>
      <c r="X252" s="107"/>
      <c r="Y252" s="107"/>
      <c r="Z252" s="107"/>
      <c r="AA252" s="515"/>
      <c r="AB252" s="107"/>
      <c r="AC252" s="107"/>
      <c r="AD252" s="107"/>
      <c r="AE252" s="107"/>
      <c r="AF252" s="107"/>
      <c r="AG252" s="107"/>
      <c r="AH252" s="107"/>
      <c r="AI252" s="107"/>
      <c r="AJ252" s="107"/>
    </row>
    <row r="253" spans="1:36" x14ac:dyDescent="0.3">
      <c r="A253" s="107"/>
      <c r="B253" s="390"/>
      <c r="C253" s="390"/>
      <c r="D253" s="107"/>
      <c r="E253" s="152"/>
      <c r="F253" s="152"/>
      <c r="G253" s="152"/>
      <c r="H253" s="155"/>
      <c r="I253" s="107"/>
      <c r="J253" s="107"/>
      <c r="K253" s="107"/>
      <c r="L253" s="107"/>
      <c r="M253" s="107"/>
      <c r="N253" s="107"/>
      <c r="O253" s="107"/>
      <c r="P253" s="107"/>
      <c r="Q253" s="107"/>
      <c r="R253" s="107"/>
      <c r="S253" s="107"/>
      <c r="T253" s="107"/>
      <c r="U253" s="107"/>
      <c r="V253" s="107"/>
      <c r="W253" s="107"/>
      <c r="X253" s="107"/>
      <c r="Y253" s="107"/>
      <c r="Z253" s="107"/>
      <c r="AA253" s="515"/>
      <c r="AB253" s="107"/>
      <c r="AC253" s="107"/>
      <c r="AD253" s="107"/>
      <c r="AE253" s="107"/>
      <c r="AF253" s="107"/>
      <c r="AG253" s="107"/>
      <c r="AH253" s="107"/>
      <c r="AI253" s="107"/>
      <c r="AJ253" s="107"/>
    </row>
    <row r="254" spans="1:36" x14ac:dyDescent="0.3">
      <c r="A254" s="107"/>
      <c r="B254" s="390"/>
      <c r="C254" s="390"/>
      <c r="D254" s="107"/>
      <c r="E254" s="152"/>
      <c r="F254" s="152"/>
      <c r="G254" s="152"/>
      <c r="H254" s="155"/>
      <c r="I254" s="107"/>
      <c r="J254" s="107"/>
      <c r="K254" s="107"/>
      <c r="L254" s="107"/>
      <c r="M254" s="107"/>
      <c r="N254" s="107"/>
      <c r="O254" s="107"/>
      <c r="P254" s="107"/>
      <c r="Q254" s="107"/>
      <c r="R254" s="107"/>
      <c r="S254" s="107"/>
      <c r="T254" s="107"/>
      <c r="U254" s="107"/>
      <c r="V254" s="107"/>
      <c r="W254" s="107"/>
      <c r="X254" s="107"/>
      <c r="Y254" s="107"/>
      <c r="Z254" s="107"/>
      <c r="AA254" s="515"/>
      <c r="AB254" s="107"/>
      <c r="AC254" s="107"/>
      <c r="AD254" s="107"/>
      <c r="AE254" s="107"/>
      <c r="AF254" s="107"/>
      <c r="AG254" s="107"/>
      <c r="AH254" s="107"/>
      <c r="AI254" s="107"/>
      <c r="AJ254" s="107"/>
    </row>
    <row r="255" spans="1:36" x14ac:dyDescent="0.3">
      <c r="A255" s="107"/>
      <c r="B255" s="390"/>
      <c r="C255" s="390"/>
      <c r="D255" s="107"/>
      <c r="E255" s="152"/>
      <c r="F255" s="152"/>
      <c r="G255" s="152"/>
      <c r="H255" s="155"/>
      <c r="I255" s="107"/>
      <c r="J255" s="107"/>
      <c r="K255" s="107"/>
      <c r="L255" s="107"/>
      <c r="M255" s="107"/>
      <c r="N255" s="107"/>
      <c r="O255" s="107"/>
      <c r="P255" s="107"/>
      <c r="Q255" s="107"/>
      <c r="R255" s="107"/>
      <c r="S255" s="107"/>
      <c r="T255" s="107"/>
      <c r="U255" s="107"/>
      <c r="V255" s="107"/>
      <c r="W255" s="107"/>
      <c r="X255" s="107"/>
      <c r="Y255" s="107"/>
      <c r="Z255" s="107"/>
      <c r="AA255" s="515"/>
      <c r="AB255" s="107"/>
      <c r="AC255" s="107"/>
      <c r="AD255" s="107"/>
      <c r="AE255" s="107"/>
      <c r="AF255" s="107"/>
      <c r="AG255" s="107"/>
      <c r="AH255" s="107"/>
      <c r="AI255" s="107"/>
      <c r="AJ255" s="107"/>
    </row>
    <row r="256" spans="1:36" x14ac:dyDescent="0.3">
      <c r="A256" s="107"/>
      <c r="B256" s="390"/>
      <c r="C256" s="390"/>
      <c r="D256" s="107"/>
      <c r="E256" s="152"/>
      <c r="F256" s="152"/>
      <c r="G256" s="152"/>
      <c r="H256" s="155"/>
      <c r="I256" s="107"/>
      <c r="J256" s="107"/>
      <c r="K256" s="107"/>
      <c r="L256" s="107"/>
      <c r="M256" s="107"/>
      <c r="N256" s="107"/>
      <c r="O256" s="107"/>
      <c r="P256" s="107"/>
      <c r="Q256" s="107"/>
      <c r="R256" s="107"/>
      <c r="S256" s="107"/>
      <c r="T256" s="107"/>
      <c r="U256" s="107"/>
      <c r="V256" s="107"/>
      <c r="W256" s="107"/>
      <c r="X256" s="107"/>
      <c r="Y256" s="107"/>
      <c r="Z256" s="107"/>
      <c r="AA256" s="515"/>
      <c r="AB256" s="107"/>
      <c r="AC256" s="107"/>
      <c r="AD256" s="107"/>
      <c r="AE256" s="107"/>
      <c r="AF256" s="107"/>
      <c r="AG256" s="107"/>
      <c r="AH256" s="107"/>
      <c r="AI256" s="107"/>
      <c r="AJ256" s="107"/>
    </row>
    <row r="257" spans="1:36" x14ac:dyDescent="0.3">
      <c r="A257" s="107"/>
      <c r="B257" s="390"/>
      <c r="C257" s="390"/>
      <c r="D257" s="107"/>
      <c r="E257" s="152"/>
      <c r="F257" s="152"/>
      <c r="G257" s="152"/>
      <c r="H257" s="155"/>
      <c r="I257" s="107"/>
      <c r="J257" s="107"/>
      <c r="K257" s="107"/>
      <c r="L257" s="107"/>
      <c r="M257" s="107"/>
      <c r="N257" s="107"/>
      <c r="O257" s="107"/>
      <c r="P257" s="107"/>
      <c r="Q257" s="107"/>
      <c r="R257" s="107"/>
      <c r="S257" s="107"/>
      <c r="T257" s="107"/>
      <c r="U257" s="107"/>
      <c r="V257" s="107"/>
      <c r="W257" s="107"/>
      <c r="X257" s="107"/>
      <c r="Y257" s="107"/>
      <c r="Z257" s="107"/>
      <c r="AA257" s="515"/>
      <c r="AB257" s="107"/>
      <c r="AC257" s="107"/>
      <c r="AD257" s="107"/>
      <c r="AE257" s="107"/>
      <c r="AF257" s="107"/>
      <c r="AG257" s="107"/>
      <c r="AH257" s="107"/>
      <c r="AI257" s="107"/>
      <c r="AJ257" s="107"/>
    </row>
    <row r="258" spans="1:36" x14ac:dyDescent="0.3">
      <c r="A258" s="107"/>
      <c r="B258" s="390"/>
      <c r="C258" s="390"/>
      <c r="D258" s="107"/>
      <c r="E258" s="152"/>
      <c r="F258" s="152"/>
      <c r="G258" s="152"/>
      <c r="H258" s="155"/>
      <c r="I258" s="107"/>
      <c r="J258" s="107"/>
      <c r="K258" s="107"/>
      <c r="L258" s="107"/>
      <c r="M258" s="107"/>
      <c r="N258" s="107"/>
      <c r="O258" s="107"/>
      <c r="P258" s="107"/>
      <c r="Q258" s="107"/>
      <c r="R258" s="107"/>
      <c r="S258" s="107"/>
      <c r="T258" s="107"/>
      <c r="U258" s="107"/>
      <c r="V258" s="107"/>
      <c r="W258" s="107"/>
      <c r="X258" s="107"/>
      <c r="Y258" s="107"/>
      <c r="Z258" s="107"/>
      <c r="AA258" s="515"/>
      <c r="AB258" s="107"/>
      <c r="AC258" s="107"/>
      <c r="AD258" s="107"/>
      <c r="AE258" s="107"/>
      <c r="AF258" s="107"/>
      <c r="AG258" s="107"/>
      <c r="AH258" s="107"/>
      <c r="AI258" s="107"/>
      <c r="AJ258" s="107"/>
    </row>
    <row r="259" spans="1:36" x14ac:dyDescent="0.3">
      <c r="A259" s="107"/>
      <c r="B259" s="390"/>
      <c r="C259" s="390"/>
      <c r="D259" s="107"/>
      <c r="E259" s="152"/>
      <c r="F259" s="152"/>
      <c r="G259" s="152"/>
      <c r="H259" s="155"/>
      <c r="I259" s="107"/>
      <c r="J259" s="107"/>
      <c r="K259" s="107"/>
      <c r="L259" s="107"/>
      <c r="M259" s="107"/>
      <c r="N259" s="107"/>
      <c r="O259" s="107"/>
      <c r="P259" s="107"/>
      <c r="Q259" s="107"/>
      <c r="R259" s="107"/>
      <c r="S259" s="107"/>
      <c r="T259" s="107"/>
      <c r="U259" s="107"/>
      <c r="V259" s="107"/>
      <c r="W259" s="107"/>
      <c r="X259" s="107"/>
      <c r="Y259" s="107"/>
      <c r="Z259" s="107"/>
      <c r="AA259" s="515"/>
      <c r="AB259" s="107"/>
      <c r="AC259" s="107"/>
      <c r="AD259" s="107"/>
      <c r="AE259" s="107"/>
      <c r="AF259" s="107"/>
      <c r="AG259" s="107"/>
      <c r="AH259" s="107"/>
      <c r="AI259" s="107"/>
      <c r="AJ259" s="107"/>
    </row>
    <row r="260" spans="1:36" x14ac:dyDescent="0.3">
      <c r="A260" s="107"/>
      <c r="B260" s="390"/>
      <c r="C260" s="390"/>
      <c r="D260" s="107"/>
      <c r="E260" s="152"/>
      <c r="F260" s="152"/>
      <c r="G260" s="152"/>
      <c r="H260" s="155"/>
      <c r="I260" s="107"/>
      <c r="J260" s="107"/>
      <c r="K260" s="107"/>
      <c r="L260" s="107"/>
      <c r="M260" s="107"/>
      <c r="N260" s="107"/>
      <c r="O260" s="107"/>
      <c r="P260" s="107"/>
      <c r="Q260" s="107"/>
      <c r="R260" s="107"/>
      <c r="S260" s="107"/>
      <c r="T260" s="107"/>
      <c r="U260" s="107"/>
      <c r="V260" s="107"/>
      <c r="W260" s="107"/>
      <c r="X260" s="107"/>
      <c r="Y260" s="107"/>
      <c r="Z260" s="107"/>
      <c r="AA260" s="515"/>
      <c r="AB260" s="107"/>
      <c r="AC260" s="107"/>
      <c r="AD260" s="107"/>
      <c r="AE260" s="107"/>
      <c r="AF260" s="107"/>
      <c r="AG260" s="107"/>
      <c r="AH260" s="107"/>
      <c r="AI260" s="107"/>
      <c r="AJ260" s="107"/>
    </row>
    <row r="261" spans="1:36" x14ac:dyDescent="0.3">
      <c r="A261" s="107"/>
      <c r="B261" s="390"/>
      <c r="C261" s="390"/>
      <c r="D261" s="107"/>
      <c r="E261" s="152"/>
      <c r="F261" s="152"/>
      <c r="G261" s="152"/>
      <c r="H261" s="155"/>
      <c r="I261" s="107"/>
      <c r="J261" s="107"/>
      <c r="K261" s="107"/>
      <c r="L261" s="107"/>
      <c r="M261" s="107"/>
      <c r="N261" s="107"/>
      <c r="O261" s="107"/>
      <c r="P261" s="107"/>
      <c r="Q261" s="107"/>
      <c r="R261" s="107"/>
      <c r="S261" s="107"/>
      <c r="T261" s="107"/>
      <c r="U261" s="107"/>
      <c r="V261" s="107"/>
      <c r="W261" s="107"/>
      <c r="X261" s="107"/>
      <c r="Y261" s="107"/>
      <c r="Z261" s="107"/>
      <c r="AA261" s="515"/>
      <c r="AB261" s="107"/>
      <c r="AC261" s="107"/>
      <c r="AD261" s="107"/>
      <c r="AE261" s="107"/>
      <c r="AF261" s="107"/>
      <c r="AG261" s="107"/>
      <c r="AH261" s="107"/>
      <c r="AI261" s="107"/>
      <c r="AJ261" s="107"/>
    </row>
    <row r="262" spans="1:36" x14ac:dyDescent="0.3">
      <c r="A262" s="107"/>
      <c r="B262" s="390"/>
      <c r="C262" s="390"/>
      <c r="D262" s="107"/>
      <c r="E262" s="152"/>
      <c r="F262" s="152"/>
      <c r="G262" s="152"/>
      <c r="H262" s="155"/>
      <c r="I262" s="107"/>
      <c r="J262" s="107"/>
      <c r="K262" s="107"/>
      <c r="L262" s="107"/>
      <c r="M262" s="107"/>
      <c r="N262" s="107"/>
      <c r="O262" s="107"/>
      <c r="P262" s="107"/>
      <c r="Q262" s="107"/>
      <c r="R262" s="107"/>
      <c r="S262" s="107"/>
      <c r="T262" s="107"/>
      <c r="U262" s="107"/>
      <c r="V262" s="107"/>
      <c r="W262" s="107"/>
      <c r="X262" s="107"/>
      <c r="Y262" s="107"/>
      <c r="Z262" s="107"/>
      <c r="AA262" s="515"/>
      <c r="AB262" s="107"/>
      <c r="AC262" s="107"/>
      <c r="AD262" s="107"/>
      <c r="AE262" s="107"/>
      <c r="AF262" s="107"/>
      <c r="AG262" s="107"/>
      <c r="AH262" s="107"/>
      <c r="AI262" s="107"/>
      <c r="AJ262" s="107"/>
    </row>
    <row r="263" spans="1:36" x14ac:dyDescent="0.3">
      <c r="A263" s="107"/>
      <c r="B263" s="390"/>
      <c r="C263" s="390"/>
      <c r="D263" s="107"/>
      <c r="E263" s="152"/>
      <c r="F263" s="152"/>
      <c r="G263" s="152"/>
      <c r="H263" s="155"/>
      <c r="I263" s="107"/>
      <c r="J263" s="107"/>
      <c r="K263" s="107"/>
      <c r="L263" s="107"/>
      <c r="M263" s="107"/>
      <c r="N263" s="107"/>
      <c r="O263" s="107"/>
      <c r="P263" s="107"/>
      <c r="Q263" s="107"/>
      <c r="R263" s="107"/>
      <c r="S263" s="107"/>
      <c r="T263" s="107"/>
      <c r="U263" s="107"/>
      <c r="V263" s="107"/>
      <c r="W263" s="107"/>
      <c r="X263" s="107"/>
      <c r="Y263" s="107"/>
      <c r="Z263" s="107"/>
      <c r="AA263" s="515"/>
      <c r="AB263" s="107"/>
      <c r="AC263" s="107"/>
      <c r="AD263" s="107"/>
      <c r="AE263" s="107"/>
      <c r="AF263" s="107"/>
      <c r="AG263" s="107"/>
      <c r="AH263" s="107"/>
      <c r="AI263" s="107"/>
      <c r="AJ263" s="107"/>
    </row>
    <row r="264" spans="1:36" x14ac:dyDescent="0.3">
      <c r="A264" s="107"/>
      <c r="B264" s="390"/>
      <c r="C264" s="390"/>
      <c r="D264" s="107"/>
      <c r="E264" s="152"/>
      <c r="F264" s="152"/>
      <c r="G264" s="152"/>
      <c r="H264" s="155"/>
      <c r="I264" s="107"/>
      <c r="J264" s="107"/>
      <c r="K264" s="107"/>
      <c r="L264" s="107"/>
      <c r="M264" s="107"/>
      <c r="N264" s="107"/>
      <c r="O264" s="107"/>
      <c r="P264" s="107"/>
      <c r="Q264" s="107"/>
      <c r="R264" s="107"/>
      <c r="S264" s="107"/>
      <c r="T264" s="107"/>
      <c r="U264" s="107"/>
      <c r="V264" s="107"/>
      <c r="W264" s="107"/>
      <c r="X264" s="107"/>
      <c r="Y264" s="107"/>
      <c r="Z264" s="107"/>
      <c r="AA264" s="515"/>
      <c r="AB264" s="107"/>
      <c r="AC264" s="107"/>
      <c r="AD264" s="107"/>
      <c r="AE264" s="107"/>
      <c r="AF264" s="107"/>
      <c r="AG264" s="107"/>
      <c r="AH264" s="107"/>
      <c r="AI264" s="107"/>
      <c r="AJ264" s="107"/>
    </row>
    <row r="265" spans="1:36" x14ac:dyDescent="0.3">
      <c r="A265" s="107"/>
      <c r="B265" s="390"/>
      <c r="C265" s="390"/>
      <c r="D265" s="107"/>
      <c r="E265" s="152"/>
      <c r="F265" s="152"/>
      <c r="G265" s="152"/>
      <c r="H265" s="155"/>
      <c r="I265" s="107"/>
      <c r="J265" s="107"/>
      <c r="K265" s="107"/>
      <c r="L265" s="107"/>
      <c r="M265" s="107"/>
      <c r="N265" s="107"/>
      <c r="O265" s="107"/>
      <c r="P265" s="107"/>
      <c r="Q265" s="107"/>
      <c r="R265" s="107"/>
      <c r="S265" s="107"/>
      <c r="T265" s="107"/>
      <c r="U265" s="107"/>
      <c r="V265" s="107"/>
      <c r="W265" s="107"/>
      <c r="X265" s="107"/>
      <c r="Y265" s="107"/>
      <c r="Z265" s="107"/>
      <c r="AA265" s="515"/>
      <c r="AB265" s="107"/>
      <c r="AC265" s="107"/>
      <c r="AD265" s="107"/>
      <c r="AE265" s="107"/>
      <c r="AF265" s="107"/>
      <c r="AG265" s="107"/>
      <c r="AH265" s="107"/>
      <c r="AI265" s="107"/>
      <c r="AJ265" s="107"/>
    </row>
    <row r="266" spans="1:36" x14ac:dyDescent="0.3">
      <c r="A266" s="107"/>
      <c r="B266" s="390"/>
      <c r="C266" s="390"/>
      <c r="D266" s="107"/>
      <c r="E266" s="152"/>
      <c r="F266" s="152"/>
      <c r="G266" s="152"/>
      <c r="H266" s="155"/>
      <c r="I266" s="107"/>
      <c r="J266" s="107"/>
      <c r="K266" s="107"/>
      <c r="L266" s="107"/>
      <c r="M266" s="107"/>
      <c r="N266" s="107"/>
      <c r="O266" s="107"/>
      <c r="P266" s="107"/>
      <c r="Q266" s="107"/>
      <c r="R266" s="107"/>
      <c r="S266" s="107"/>
      <c r="T266" s="107"/>
      <c r="U266" s="107"/>
      <c r="V266" s="107"/>
      <c r="W266" s="107"/>
      <c r="X266" s="107"/>
      <c r="Y266" s="107"/>
      <c r="Z266" s="107"/>
      <c r="AA266" s="515"/>
      <c r="AB266" s="107"/>
      <c r="AC266" s="107"/>
      <c r="AD266" s="107"/>
      <c r="AE266" s="107"/>
      <c r="AF266" s="107"/>
      <c r="AG266" s="107"/>
      <c r="AH266" s="107"/>
      <c r="AI266" s="107"/>
      <c r="AJ266" s="107"/>
    </row>
    <row r="267" spans="1:36" x14ac:dyDescent="0.3">
      <c r="A267" s="107"/>
      <c r="B267" s="390"/>
      <c r="C267" s="390"/>
      <c r="D267" s="107"/>
      <c r="E267" s="152"/>
      <c r="F267" s="152"/>
      <c r="G267" s="152"/>
      <c r="H267" s="155"/>
      <c r="I267" s="107"/>
      <c r="J267" s="107"/>
      <c r="K267" s="107"/>
      <c r="L267" s="107"/>
      <c r="M267" s="107"/>
      <c r="N267" s="107"/>
      <c r="O267" s="107"/>
      <c r="P267" s="107"/>
      <c r="Q267" s="107"/>
      <c r="R267" s="107"/>
      <c r="S267" s="107"/>
      <c r="T267" s="107"/>
      <c r="U267" s="107"/>
      <c r="V267" s="107"/>
      <c r="W267" s="107"/>
      <c r="X267" s="107"/>
      <c r="Y267" s="107"/>
      <c r="Z267" s="107"/>
      <c r="AA267" s="515"/>
      <c r="AB267" s="107"/>
      <c r="AC267" s="107"/>
      <c r="AD267" s="107"/>
      <c r="AE267" s="107"/>
      <c r="AF267" s="107"/>
      <c r="AG267" s="107"/>
      <c r="AH267" s="107"/>
      <c r="AI267" s="107"/>
      <c r="AJ267" s="107"/>
    </row>
    <row r="268" spans="1:36" x14ac:dyDescent="0.3">
      <c r="A268" s="107"/>
      <c r="B268" s="390"/>
      <c r="C268" s="390"/>
      <c r="D268" s="107"/>
      <c r="E268" s="152"/>
      <c r="F268" s="152"/>
      <c r="G268" s="152"/>
      <c r="H268" s="155"/>
      <c r="I268" s="107"/>
      <c r="J268" s="107"/>
      <c r="K268" s="107"/>
      <c r="L268" s="107"/>
      <c r="M268" s="107"/>
      <c r="N268" s="107"/>
      <c r="O268" s="107"/>
      <c r="P268" s="107"/>
      <c r="Q268" s="107"/>
      <c r="R268" s="107"/>
      <c r="S268" s="107"/>
      <c r="T268" s="107"/>
      <c r="U268" s="107"/>
      <c r="V268" s="107"/>
      <c r="W268" s="107"/>
      <c r="X268" s="107"/>
      <c r="Y268" s="107"/>
      <c r="Z268" s="107"/>
      <c r="AA268" s="515"/>
      <c r="AB268" s="107"/>
      <c r="AC268" s="107"/>
      <c r="AD268" s="107"/>
      <c r="AE268" s="107"/>
      <c r="AF268" s="107"/>
      <c r="AG268" s="107"/>
      <c r="AH268" s="107"/>
      <c r="AI268" s="107"/>
      <c r="AJ268" s="107"/>
    </row>
    <row r="269" spans="1:36" x14ac:dyDescent="0.3">
      <c r="A269" s="107"/>
      <c r="B269" s="390"/>
      <c r="C269" s="390"/>
      <c r="D269" s="107"/>
      <c r="E269" s="152"/>
      <c r="F269" s="152"/>
      <c r="G269" s="152"/>
      <c r="H269" s="155"/>
      <c r="I269" s="107"/>
      <c r="J269" s="107"/>
      <c r="K269" s="107"/>
      <c r="L269" s="107"/>
      <c r="M269" s="107"/>
      <c r="N269" s="107"/>
      <c r="O269" s="107"/>
      <c r="P269" s="107"/>
      <c r="Q269" s="107"/>
      <c r="R269" s="107"/>
      <c r="S269" s="107"/>
      <c r="T269" s="107"/>
      <c r="U269" s="107"/>
      <c r="V269" s="107"/>
      <c r="W269" s="107"/>
      <c r="X269" s="107"/>
      <c r="Y269" s="107"/>
      <c r="Z269" s="107"/>
      <c r="AA269" s="515"/>
      <c r="AB269" s="107"/>
      <c r="AC269" s="107"/>
      <c r="AD269" s="107"/>
      <c r="AE269" s="107"/>
      <c r="AF269" s="107"/>
      <c r="AG269" s="107"/>
      <c r="AH269" s="107"/>
      <c r="AI269" s="107"/>
      <c r="AJ269" s="107"/>
    </row>
    <row r="270" spans="1:36" x14ac:dyDescent="0.3">
      <c r="A270" s="107"/>
      <c r="B270" s="390"/>
      <c r="C270" s="390"/>
      <c r="D270" s="107"/>
      <c r="E270" s="152"/>
      <c r="F270" s="152"/>
      <c r="G270" s="152"/>
      <c r="H270" s="155"/>
      <c r="I270" s="107"/>
      <c r="J270" s="107"/>
      <c r="K270" s="107"/>
      <c r="L270" s="107"/>
      <c r="M270" s="107"/>
      <c r="N270" s="107"/>
      <c r="O270" s="107"/>
      <c r="P270" s="107"/>
      <c r="Q270" s="107"/>
      <c r="R270" s="107"/>
      <c r="S270" s="107"/>
      <c r="T270" s="107"/>
      <c r="U270" s="107"/>
      <c r="V270" s="107"/>
      <c r="W270" s="107"/>
      <c r="X270" s="107"/>
      <c r="Y270" s="107"/>
      <c r="Z270" s="107"/>
      <c r="AA270" s="515"/>
      <c r="AB270" s="107"/>
      <c r="AC270" s="107"/>
      <c r="AD270" s="107"/>
      <c r="AE270" s="107"/>
      <c r="AF270" s="107"/>
      <c r="AG270" s="107"/>
      <c r="AH270" s="107"/>
      <c r="AI270" s="107"/>
      <c r="AJ270" s="107"/>
    </row>
    <row r="271" spans="1:36" x14ac:dyDescent="0.3">
      <c r="A271" s="107"/>
      <c r="B271" s="390"/>
      <c r="C271" s="390"/>
      <c r="D271" s="107"/>
      <c r="E271" s="152"/>
      <c r="F271" s="152"/>
      <c r="G271" s="152"/>
      <c r="H271" s="155"/>
      <c r="I271" s="107"/>
      <c r="J271" s="107"/>
      <c r="K271" s="107"/>
      <c r="L271" s="107"/>
      <c r="M271" s="107"/>
      <c r="N271" s="107"/>
      <c r="O271" s="107"/>
      <c r="P271" s="107"/>
      <c r="Q271" s="107"/>
      <c r="R271" s="107"/>
      <c r="S271" s="107"/>
      <c r="T271" s="107"/>
      <c r="U271" s="107"/>
      <c r="V271" s="107"/>
      <c r="W271" s="107"/>
      <c r="X271" s="107"/>
      <c r="Y271" s="107"/>
      <c r="Z271" s="107"/>
      <c r="AA271" s="515"/>
      <c r="AB271" s="107"/>
      <c r="AC271" s="107"/>
      <c r="AD271" s="107"/>
      <c r="AE271" s="107"/>
      <c r="AF271" s="107"/>
      <c r="AG271" s="107"/>
      <c r="AH271" s="107"/>
      <c r="AI271" s="107"/>
      <c r="AJ271" s="107"/>
    </row>
    <row r="272" spans="1:36" x14ac:dyDescent="0.3">
      <c r="A272" s="107"/>
      <c r="B272" s="390"/>
      <c r="C272" s="390"/>
      <c r="D272" s="107"/>
      <c r="E272" s="152"/>
      <c r="F272" s="152"/>
      <c r="G272" s="152"/>
      <c r="H272" s="155"/>
      <c r="I272" s="107"/>
      <c r="J272" s="107"/>
      <c r="K272" s="107"/>
      <c r="L272" s="107"/>
      <c r="M272" s="107"/>
      <c r="N272" s="107"/>
      <c r="O272" s="107"/>
      <c r="P272" s="107"/>
      <c r="Q272" s="107"/>
      <c r="R272" s="107"/>
      <c r="S272" s="107"/>
      <c r="T272" s="107"/>
      <c r="U272" s="107"/>
      <c r="V272" s="107"/>
      <c r="W272" s="107"/>
      <c r="X272" s="107"/>
      <c r="Y272" s="107"/>
      <c r="Z272" s="107"/>
      <c r="AA272" s="515"/>
      <c r="AB272" s="107"/>
      <c r="AC272" s="107"/>
      <c r="AD272" s="107"/>
      <c r="AE272" s="107"/>
      <c r="AF272" s="107"/>
      <c r="AG272" s="107"/>
      <c r="AH272" s="107"/>
      <c r="AI272" s="107"/>
      <c r="AJ272" s="107"/>
    </row>
    <row r="273" spans="1:36" x14ac:dyDescent="0.3">
      <c r="A273" s="107"/>
      <c r="B273" s="390"/>
      <c r="C273" s="390"/>
      <c r="D273" s="107"/>
      <c r="E273" s="152"/>
      <c r="F273" s="152"/>
      <c r="G273" s="152"/>
      <c r="H273" s="155"/>
      <c r="I273" s="107"/>
      <c r="J273" s="107"/>
      <c r="K273" s="107"/>
      <c r="L273" s="107"/>
      <c r="M273" s="107"/>
      <c r="N273" s="107"/>
      <c r="O273" s="107"/>
      <c r="P273" s="107"/>
      <c r="Q273" s="107"/>
      <c r="R273" s="107"/>
      <c r="S273" s="107"/>
      <c r="T273" s="107"/>
      <c r="U273" s="107"/>
      <c r="V273" s="107"/>
      <c r="W273" s="107"/>
      <c r="X273" s="107"/>
      <c r="Y273" s="107"/>
      <c r="Z273" s="107"/>
      <c r="AA273" s="515"/>
      <c r="AB273" s="107"/>
      <c r="AC273" s="107"/>
      <c r="AD273" s="107"/>
      <c r="AE273" s="107"/>
      <c r="AF273" s="107"/>
      <c r="AG273" s="107"/>
      <c r="AH273" s="107"/>
      <c r="AI273" s="107"/>
      <c r="AJ273" s="107"/>
    </row>
    <row r="274" spans="1:36" x14ac:dyDescent="0.3">
      <c r="A274" s="107"/>
      <c r="B274" s="390"/>
      <c r="C274" s="390"/>
      <c r="D274" s="107"/>
      <c r="E274" s="152"/>
      <c r="F274" s="152"/>
      <c r="G274" s="152"/>
      <c r="H274" s="155"/>
      <c r="I274" s="107"/>
      <c r="J274" s="107"/>
      <c r="K274" s="107"/>
      <c r="L274" s="107"/>
      <c r="M274" s="107"/>
      <c r="N274" s="107"/>
      <c r="O274" s="107"/>
      <c r="P274" s="107"/>
      <c r="Q274" s="107"/>
      <c r="R274" s="107"/>
      <c r="S274" s="107"/>
      <c r="T274" s="107"/>
      <c r="U274" s="107"/>
      <c r="V274" s="107"/>
      <c r="W274" s="107"/>
      <c r="X274" s="107"/>
      <c r="Y274" s="107"/>
      <c r="Z274" s="107"/>
      <c r="AA274" s="515"/>
      <c r="AB274" s="107"/>
      <c r="AC274" s="107"/>
      <c r="AD274" s="107"/>
      <c r="AE274" s="107"/>
      <c r="AF274" s="107"/>
      <c r="AG274" s="107"/>
      <c r="AH274" s="107"/>
      <c r="AI274" s="107"/>
      <c r="AJ274" s="107"/>
    </row>
    <row r="275" spans="1:36" x14ac:dyDescent="0.3">
      <c r="A275" s="107"/>
      <c r="B275" s="390"/>
      <c r="C275" s="390"/>
      <c r="D275" s="107"/>
      <c r="E275" s="152"/>
      <c r="F275" s="152"/>
      <c r="G275" s="152"/>
      <c r="H275" s="155"/>
      <c r="I275" s="107"/>
      <c r="J275" s="107"/>
      <c r="K275" s="107"/>
      <c r="L275" s="107"/>
      <c r="M275" s="107"/>
      <c r="N275" s="107"/>
      <c r="O275" s="107"/>
      <c r="P275" s="107"/>
      <c r="Q275" s="107"/>
      <c r="R275" s="107"/>
      <c r="S275" s="107"/>
      <c r="T275" s="107"/>
      <c r="U275" s="107"/>
      <c r="V275" s="107"/>
      <c r="W275" s="107"/>
      <c r="X275" s="107"/>
      <c r="Y275" s="107"/>
      <c r="Z275" s="107"/>
      <c r="AA275" s="515"/>
      <c r="AB275" s="107"/>
      <c r="AC275" s="107"/>
      <c r="AD275" s="107"/>
      <c r="AE275" s="107"/>
      <c r="AF275" s="107"/>
      <c r="AG275" s="107"/>
      <c r="AH275" s="107"/>
      <c r="AI275" s="107"/>
      <c r="AJ275" s="107"/>
    </row>
    <row r="276" spans="1:36" x14ac:dyDescent="0.3">
      <c r="A276" s="107"/>
      <c r="B276" s="390"/>
      <c r="C276" s="390"/>
      <c r="D276" s="107"/>
      <c r="E276" s="152"/>
      <c r="F276" s="152"/>
      <c r="G276" s="152"/>
      <c r="H276" s="155"/>
      <c r="I276" s="107"/>
      <c r="J276" s="107"/>
      <c r="K276" s="107"/>
      <c r="L276" s="107"/>
      <c r="M276" s="107"/>
      <c r="N276" s="107"/>
      <c r="O276" s="107"/>
      <c r="P276" s="107"/>
      <c r="Q276" s="107"/>
      <c r="R276" s="107"/>
      <c r="S276" s="107"/>
      <c r="T276" s="107"/>
      <c r="U276" s="107"/>
      <c r="V276" s="107"/>
      <c r="W276" s="107"/>
      <c r="X276" s="107"/>
      <c r="Y276" s="107"/>
      <c r="Z276" s="107"/>
      <c r="AA276" s="515"/>
      <c r="AB276" s="107"/>
      <c r="AC276" s="107"/>
      <c r="AD276" s="107"/>
      <c r="AE276" s="107"/>
      <c r="AF276" s="107"/>
      <c r="AG276" s="107"/>
      <c r="AH276" s="107"/>
      <c r="AI276" s="107"/>
      <c r="AJ276" s="107"/>
    </row>
    <row r="277" spans="1:36" x14ac:dyDescent="0.3">
      <c r="A277" s="107"/>
      <c r="B277" s="390"/>
      <c r="C277" s="390"/>
      <c r="D277" s="107"/>
      <c r="E277" s="152"/>
      <c r="F277" s="152"/>
      <c r="G277" s="152"/>
      <c r="H277" s="155"/>
      <c r="I277" s="107"/>
      <c r="J277" s="107"/>
      <c r="K277" s="107"/>
      <c r="L277" s="107"/>
      <c r="M277" s="107"/>
      <c r="N277" s="107"/>
      <c r="O277" s="107"/>
      <c r="P277" s="107"/>
      <c r="Q277" s="107"/>
      <c r="R277" s="107"/>
      <c r="S277" s="107"/>
      <c r="T277" s="107"/>
      <c r="U277" s="107"/>
      <c r="V277" s="107"/>
      <c r="W277" s="107"/>
      <c r="X277" s="107"/>
      <c r="Y277" s="107"/>
      <c r="Z277" s="107"/>
      <c r="AA277" s="515"/>
      <c r="AB277" s="107"/>
      <c r="AC277" s="107"/>
      <c r="AD277" s="107"/>
      <c r="AE277" s="107"/>
      <c r="AF277" s="107"/>
      <c r="AG277" s="107"/>
      <c r="AH277" s="107"/>
      <c r="AI277" s="107"/>
      <c r="AJ277" s="107"/>
    </row>
    <row r="278" spans="1:36" x14ac:dyDescent="0.3">
      <c r="A278" s="107"/>
      <c r="B278" s="390"/>
      <c r="C278" s="390"/>
      <c r="D278" s="107"/>
      <c r="E278" s="152"/>
      <c r="F278" s="152"/>
      <c r="G278" s="152"/>
      <c r="H278" s="155"/>
      <c r="I278" s="107"/>
      <c r="J278" s="107"/>
      <c r="K278" s="107"/>
      <c r="L278" s="107"/>
      <c r="M278" s="107"/>
      <c r="N278" s="107"/>
      <c r="O278" s="107"/>
      <c r="P278" s="107"/>
      <c r="Q278" s="107"/>
      <c r="R278" s="107"/>
      <c r="S278" s="107"/>
      <c r="T278" s="107"/>
      <c r="U278" s="107"/>
      <c r="V278" s="107"/>
      <c r="W278" s="107"/>
      <c r="X278" s="107"/>
      <c r="Y278" s="107"/>
      <c r="Z278" s="107"/>
      <c r="AA278" s="515"/>
      <c r="AB278" s="107"/>
      <c r="AC278" s="107"/>
      <c r="AD278" s="107"/>
      <c r="AE278" s="107"/>
      <c r="AF278" s="107"/>
      <c r="AG278" s="107"/>
      <c r="AH278" s="107"/>
      <c r="AI278" s="107"/>
      <c r="AJ278" s="107"/>
    </row>
    <row r="279" spans="1:36" x14ac:dyDescent="0.3">
      <c r="A279" s="107"/>
      <c r="B279" s="390"/>
      <c r="C279" s="390"/>
      <c r="D279" s="107"/>
      <c r="E279" s="152"/>
      <c r="F279" s="152"/>
      <c r="G279" s="152"/>
      <c r="H279" s="155"/>
      <c r="I279" s="107"/>
      <c r="J279" s="107"/>
      <c r="K279" s="107"/>
      <c r="L279" s="107"/>
      <c r="M279" s="107"/>
      <c r="N279" s="107"/>
      <c r="O279" s="107"/>
      <c r="P279" s="107"/>
      <c r="Q279" s="107"/>
      <c r="R279" s="107"/>
      <c r="S279" s="107"/>
      <c r="T279" s="107"/>
      <c r="U279" s="107"/>
      <c r="V279" s="107"/>
      <c r="W279" s="107"/>
      <c r="X279" s="107"/>
      <c r="Y279" s="107"/>
      <c r="Z279" s="107"/>
      <c r="AA279" s="515"/>
      <c r="AB279" s="107"/>
      <c r="AC279" s="107"/>
      <c r="AD279" s="107"/>
      <c r="AE279" s="107"/>
      <c r="AF279" s="107"/>
      <c r="AG279" s="107"/>
      <c r="AH279" s="107"/>
      <c r="AI279" s="107"/>
      <c r="AJ279" s="107"/>
    </row>
    <row r="280" spans="1:36" x14ac:dyDescent="0.3">
      <c r="A280" s="107"/>
      <c r="B280" s="390"/>
      <c r="C280" s="390"/>
      <c r="D280" s="107"/>
      <c r="E280" s="152"/>
      <c r="F280" s="152"/>
      <c r="G280" s="152"/>
      <c r="H280" s="155"/>
      <c r="I280" s="107"/>
      <c r="J280" s="107"/>
      <c r="K280" s="107"/>
      <c r="L280" s="107"/>
      <c r="M280" s="107"/>
      <c r="N280" s="107"/>
      <c r="O280" s="107"/>
      <c r="P280" s="107"/>
      <c r="Q280" s="107"/>
      <c r="R280" s="107"/>
      <c r="S280" s="107"/>
      <c r="T280" s="107"/>
      <c r="U280" s="107"/>
      <c r="V280" s="107"/>
      <c r="W280" s="107"/>
      <c r="X280" s="107"/>
      <c r="Y280" s="107"/>
      <c r="Z280" s="107"/>
      <c r="AA280" s="515"/>
      <c r="AB280" s="107"/>
      <c r="AC280" s="107"/>
      <c r="AD280" s="107"/>
      <c r="AE280" s="107"/>
      <c r="AF280" s="107"/>
      <c r="AG280" s="107"/>
      <c r="AH280" s="107"/>
      <c r="AI280" s="107"/>
      <c r="AJ280" s="107"/>
    </row>
    <row r="281" spans="1:36" x14ac:dyDescent="0.3">
      <c r="A281" s="107"/>
      <c r="B281" s="390"/>
      <c r="C281" s="390"/>
      <c r="D281" s="107"/>
      <c r="E281" s="152"/>
      <c r="F281" s="152"/>
      <c r="G281" s="152"/>
      <c r="H281" s="155"/>
      <c r="I281" s="107"/>
      <c r="J281" s="107"/>
      <c r="K281" s="107"/>
      <c r="L281" s="107"/>
      <c r="M281" s="107"/>
      <c r="N281" s="107"/>
      <c r="O281" s="107"/>
      <c r="P281" s="107"/>
      <c r="Q281" s="107"/>
      <c r="R281" s="107"/>
      <c r="S281" s="107"/>
      <c r="T281" s="107"/>
      <c r="U281" s="107"/>
      <c r="V281" s="107"/>
      <c r="W281" s="107"/>
      <c r="X281" s="107"/>
      <c r="Y281" s="107"/>
      <c r="Z281" s="107"/>
      <c r="AA281" s="515"/>
      <c r="AB281" s="107"/>
      <c r="AC281" s="107"/>
      <c r="AD281" s="107"/>
      <c r="AE281" s="107"/>
      <c r="AF281" s="107"/>
      <c r="AG281" s="107"/>
      <c r="AH281" s="107"/>
      <c r="AI281" s="107"/>
      <c r="AJ281" s="107"/>
    </row>
    <row r="282" spans="1:36" x14ac:dyDescent="0.3">
      <c r="A282" s="107"/>
      <c r="B282" s="390"/>
      <c r="C282" s="390"/>
      <c r="D282" s="107"/>
      <c r="E282" s="152"/>
      <c r="F282" s="152"/>
      <c r="G282" s="152"/>
      <c r="H282" s="155"/>
      <c r="I282" s="107"/>
      <c r="J282" s="107"/>
      <c r="K282" s="107"/>
      <c r="L282" s="107"/>
      <c r="M282" s="107"/>
      <c r="N282" s="107"/>
      <c r="O282" s="107"/>
      <c r="P282" s="107"/>
      <c r="Q282" s="107"/>
      <c r="R282" s="107"/>
      <c r="S282" s="107"/>
      <c r="T282" s="107"/>
      <c r="U282" s="107"/>
      <c r="V282" s="107"/>
      <c r="W282" s="107"/>
      <c r="X282" s="107"/>
      <c r="Y282" s="107"/>
      <c r="Z282" s="107"/>
      <c r="AA282" s="515"/>
      <c r="AB282" s="107"/>
      <c r="AC282" s="107"/>
      <c r="AD282" s="107"/>
      <c r="AE282" s="107"/>
      <c r="AF282" s="107"/>
      <c r="AG282" s="107"/>
      <c r="AH282" s="107"/>
      <c r="AI282" s="107"/>
      <c r="AJ282" s="107"/>
    </row>
    <row r="283" spans="1:36" x14ac:dyDescent="0.3">
      <c r="A283" s="107"/>
      <c r="B283" s="390"/>
      <c r="C283" s="390"/>
      <c r="D283" s="107"/>
      <c r="E283" s="152"/>
      <c r="F283" s="152"/>
      <c r="G283" s="152"/>
      <c r="H283" s="155"/>
      <c r="I283" s="107"/>
      <c r="J283" s="107"/>
      <c r="K283" s="107"/>
      <c r="L283" s="107"/>
      <c r="M283" s="107"/>
      <c r="N283" s="107"/>
      <c r="O283" s="107"/>
      <c r="P283" s="107"/>
      <c r="Q283" s="107"/>
      <c r="R283" s="107"/>
      <c r="S283" s="107"/>
      <c r="T283" s="107"/>
      <c r="U283" s="107"/>
      <c r="V283" s="107"/>
      <c r="W283" s="107"/>
      <c r="X283" s="107"/>
      <c r="Y283" s="107"/>
      <c r="Z283" s="107"/>
      <c r="AA283" s="515"/>
      <c r="AB283" s="107"/>
      <c r="AC283" s="107"/>
      <c r="AD283" s="107"/>
      <c r="AE283" s="107"/>
      <c r="AF283" s="107"/>
      <c r="AG283" s="107"/>
      <c r="AH283" s="107"/>
      <c r="AI283" s="107"/>
      <c r="AJ283" s="107"/>
    </row>
    <row r="284" spans="1:36" x14ac:dyDescent="0.3">
      <c r="A284" s="107"/>
      <c r="B284" s="390"/>
      <c r="C284" s="390"/>
      <c r="D284" s="107"/>
      <c r="E284" s="152"/>
      <c r="F284" s="152"/>
      <c r="G284" s="152"/>
      <c r="H284" s="155"/>
      <c r="I284" s="107"/>
      <c r="J284" s="107"/>
      <c r="K284" s="107"/>
      <c r="L284" s="107"/>
      <c r="M284" s="107"/>
      <c r="N284" s="107"/>
      <c r="O284" s="107"/>
      <c r="P284" s="107"/>
      <c r="Q284" s="107"/>
      <c r="R284" s="107"/>
      <c r="S284" s="107"/>
      <c r="T284" s="107"/>
      <c r="U284" s="107"/>
      <c r="V284" s="107"/>
      <c r="W284" s="107"/>
      <c r="X284" s="107"/>
      <c r="Y284" s="107"/>
      <c r="Z284" s="107"/>
      <c r="AA284" s="515"/>
      <c r="AB284" s="107"/>
      <c r="AC284" s="107"/>
      <c r="AD284" s="107"/>
      <c r="AE284" s="107"/>
      <c r="AF284" s="107"/>
      <c r="AG284" s="107"/>
      <c r="AH284" s="107"/>
      <c r="AI284" s="107"/>
      <c r="AJ284" s="107"/>
    </row>
    <row r="285" spans="1:36" x14ac:dyDescent="0.3">
      <c r="A285" s="107"/>
      <c r="B285" s="390"/>
      <c r="C285" s="390"/>
      <c r="D285" s="107"/>
      <c r="E285" s="152"/>
      <c r="F285" s="152"/>
      <c r="G285" s="152"/>
      <c r="H285" s="155"/>
      <c r="I285" s="107"/>
      <c r="J285" s="107"/>
      <c r="K285" s="107"/>
      <c r="L285" s="107"/>
      <c r="M285" s="107"/>
      <c r="N285" s="107"/>
      <c r="O285" s="107"/>
      <c r="P285" s="107"/>
      <c r="Q285" s="107"/>
      <c r="R285" s="107"/>
      <c r="S285" s="107"/>
      <c r="T285" s="107"/>
      <c r="U285" s="107"/>
      <c r="V285" s="107"/>
      <c r="W285" s="107"/>
      <c r="X285" s="107"/>
      <c r="Y285" s="107"/>
      <c r="Z285" s="107"/>
      <c r="AA285" s="515"/>
      <c r="AB285" s="107"/>
      <c r="AC285" s="107"/>
      <c r="AD285" s="107"/>
      <c r="AE285" s="107"/>
      <c r="AF285" s="107"/>
      <c r="AG285" s="107"/>
      <c r="AH285" s="107"/>
      <c r="AI285" s="107"/>
      <c r="AJ285" s="107"/>
    </row>
    <row r="286" spans="1:36" x14ac:dyDescent="0.3">
      <c r="A286" s="107"/>
      <c r="B286" s="390"/>
      <c r="C286" s="390"/>
      <c r="D286" s="107"/>
      <c r="E286" s="152"/>
      <c r="F286" s="152"/>
      <c r="G286" s="152"/>
      <c r="H286" s="155"/>
      <c r="I286" s="107"/>
      <c r="J286" s="107"/>
      <c r="K286" s="107"/>
      <c r="L286" s="107"/>
      <c r="M286" s="107"/>
      <c r="N286" s="107"/>
      <c r="O286" s="107"/>
      <c r="P286" s="107"/>
      <c r="Q286" s="107"/>
      <c r="R286" s="107"/>
      <c r="S286" s="107"/>
      <c r="T286" s="107"/>
      <c r="U286" s="107"/>
      <c r="V286" s="107"/>
      <c r="W286" s="107"/>
      <c r="X286" s="107"/>
      <c r="Y286" s="107"/>
      <c r="Z286" s="107"/>
      <c r="AA286" s="515"/>
      <c r="AB286" s="107"/>
      <c r="AC286" s="107"/>
      <c r="AD286" s="107"/>
      <c r="AE286" s="107"/>
      <c r="AF286" s="107"/>
      <c r="AG286" s="107"/>
      <c r="AH286" s="107"/>
      <c r="AI286" s="107"/>
      <c r="AJ286" s="107"/>
    </row>
    <row r="287" spans="1:36" x14ac:dyDescent="0.3">
      <c r="A287" s="107"/>
      <c r="B287" s="390"/>
      <c r="C287" s="390"/>
      <c r="D287" s="107"/>
      <c r="E287" s="152"/>
      <c r="F287" s="152"/>
      <c r="G287" s="152"/>
      <c r="H287" s="155"/>
      <c r="I287" s="107"/>
      <c r="J287" s="107"/>
      <c r="K287" s="107"/>
      <c r="L287" s="107"/>
      <c r="M287" s="107"/>
      <c r="N287" s="107"/>
      <c r="O287" s="107"/>
      <c r="P287" s="107"/>
      <c r="Q287" s="107"/>
      <c r="R287" s="107"/>
      <c r="S287" s="107"/>
      <c r="T287" s="107"/>
      <c r="U287" s="107"/>
      <c r="V287" s="107"/>
      <c r="W287" s="107"/>
      <c r="X287" s="107"/>
      <c r="Y287" s="107"/>
      <c r="Z287" s="107"/>
      <c r="AA287" s="515"/>
      <c r="AB287" s="107"/>
      <c r="AC287" s="107"/>
      <c r="AD287" s="107"/>
      <c r="AE287" s="107"/>
      <c r="AF287" s="107"/>
      <c r="AG287" s="107"/>
      <c r="AH287" s="107"/>
      <c r="AI287" s="107"/>
      <c r="AJ287" s="107"/>
    </row>
    <row r="288" spans="1:36" x14ac:dyDescent="0.3">
      <c r="A288" s="107"/>
      <c r="B288" s="390"/>
      <c r="C288" s="390"/>
      <c r="D288" s="107"/>
      <c r="E288" s="152"/>
      <c r="F288" s="152"/>
      <c r="G288" s="152"/>
      <c r="H288" s="155"/>
      <c r="I288" s="107"/>
      <c r="J288" s="107"/>
      <c r="K288" s="107"/>
      <c r="L288" s="107"/>
      <c r="M288" s="107"/>
      <c r="N288" s="107"/>
      <c r="O288" s="107"/>
      <c r="P288" s="107"/>
      <c r="Q288" s="107"/>
      <c r="R288" s="107"/>
      <c r="S288" s="107"/>
      <c r="T288" s="107"/>
      <c r="U288" s="107"/>
      <c r="V288" s="107"/>
      <c r="W288" s="107"/>
      <c r="X288" s="107"/>
      <c r="Y288" s="107"/>
      <c r="Z288" s="107"/>
      <c r="AA288" s="515"/>
      <c r="AB288" s="107"/>
      <c r="AC288" s="107"/>
      <c r="AD288" s="107"/>
      <c r="AE288" s="107"/>
      <c r="AF288" s="107"/>
      <c r="AG288" s="107"/>
      <c r="AH288" s="107"/>
      <c r="AI288" s="107"/>
      <c r="AJ288" s="107"/>
    </row>
    <row r="289" spans="1:36" x14ac:dyDescent="0.3">
      <c r="A289" s="107"/>
      <c r="B289" s="390"/>
      <c r="C289" s="390"/>
      <c r="D289" s="107"/>
      <c r="E289" s="152"/>
      <c r="F289" s="152"/>
      <c r="G289" s="152"/>
      <c r="H289" s="155"/>
      <c r="I289" s="107"/>
      <c r="J289" s="107"/>
      <c r="K289" s="107"/>
      <c r="L289" s="107"/>
      <c r="M289" s="107"/>
      <c r="N289" s="107"/>
      <c r="O289" s="107"/>
      <c r="P289" s="107"/>
      <c r="Q289" s="107"/>
      <c r="R289" s="107"/>
      <c r="S289" s="107"/>
      <c r="T289" s="107"/>
      <c r="U289" s="107"/>
      <c r="V289" s="107"/>
      <c r="W289" s="107"/>
      <c r="X289" s="107"/>
      <c r="Y289" s="107"/>
      <c r="Z289" s="107"/>
      <c r="AA289" s="515"/>
      <c r="AB289" s="107"/>
      <c r="AC289" s="107"/>
      <c r="AD289" s="107"/>
      <c r="AE289" s="107"/>
      <c r="AF289" s="107"/>
      <c r="AG289" s="107"/>
      <c r="AH289" s="107"/>
      <c r="AI289" s="107"/>
      <c r="AJ289" s="107"/>
    </row>
    <row r="290" spans="1:36" x14ac:dyDescent="0.3">
      <c r="A290" s="107"/>
      <c r="B290" s="390"/>
      <c r="C290" s="390"/>
      <c r="D290" s="107"/>
      <c r="E290" s="152"/>
      <c r="F290" s="152"/>
      <c r="G290" s="152"/>
      <c r="H290" s="155"/>
      <c r="I290" s="107"/>
      <c r="J290" s="107"/>
      <c r="K290" s="107"/>
      <c r="L290" s="107"/>
      <c r="M290" s="107"/>
      <c r="N290" s="107"/>
      <c r="O290" s="107"/>
      <c r="P290" s="107"/>
      <c r="Q290" s="107"/>
      <c r="R290" s="107"/>
      <c r="S290" s="107"/>
      <c r="T290" s="107"/>
      <c r="U290" s="107"/>
      <c r="V290" s="107"/>
      <c r="W290" s="107"/>
      <c r="X290" s="107"/>
      <c r="Y290" s="107"/>
      <c r="Z290" s="107"/>
      <c r="AA290" s="515"/>
      <c r="AB290" s="107"/>
      <c r="AC290" s="107"/>
      <c r="AD290" s="107"/>
      <c r="AE290" s="107"/>
      <c r="AF290" s="107"/>
      <c r="AG290" s="107"/>
      <c r="AH290" s="107"/>
      <c r="AI290" s="107"/>
      <c r="AJ290" s="107"/>
    </row>
    <row r="291" spans="1:36" x14ac:dyDescent="0.3">
      <c r="A291" s="107"/>
      <c r="B291" s="390"/>
      <c r="C291" s="390"/>
      <c r="D291" s="107"/>
      <c r="E291" s="152"/>
      <c r="F291" s="152"/>
      <c r="G291" s="152"/>
      <c r="H291" s="155"/>
      <c r="I291" s="107"/>
      <c r="J291" s="107"/>
      <c r="K291" s="107"/>
      <c r="L291" s="107"/>
      <c r="M291" s="107"/>
      <c r="N291" s="107"/>
      <c r="O291" s="107"/>
      <c r="P291" s="107"/>
      <c r="Q291" s="107"/>
      <c r="R291" s="107"/>
      <c r="S291" s="107"/>
      <c r="T291" s="107"/>
      <c r="U291" s="107"/>
      <c r="V291" s="107"/>
      <c r="W291" s="107"/>
      <c r="X291" s="107"/>
      <c r="Y291" s="107"/>
      <c r="Z291" s="107"/>
      <c r="AA291" s="515"/>
      <c r="AB291" s="107"/>
      <c r="AC291" s="107"/>
      <c r="AD291" s="107"/>
      <c r="AE291" s="107"/>
      <c r="AF291" s="107"/>
      <c r="AG291" s="107"/>
      <c r="AH291" s="107"/>
      <c r="AI291" s="107"/>
      <c r="AJ291" s="107"/>
    </row>
    <row r="292" spans="1:36" x14ac:dyDescent="0.3">
      <c r="A292" s="107"/>
      <c r="B292" s="390"/>
      <c r="C292" s="390"/>
      <c r="D292" s="107"/>
      <c r="E292" s="152"/>
      <c r="F292" s="152"/>
      <c r="G292" s="152"/>
      <c r="H292" s="155"/>
      <c r="I292" s="107"/>
      <c r="J292" s="107"/>
      <c r="K292" s="107"/>
      <c r="L292" s="107"/>
      <c r="M292" s="107"/>
      <c r="N292" s="107"/>
      <c r="O292" s="107"/>
      <c r="P292" s="107"/>
      <c r="Q292" s="107"/>
      <c r="R292" s="107"/>
      <c r="S292" s="107"/>
      <c r="T292" s="107"/>
      <c r="U292" s="107"/>
      <c r="V292" s="107"/>
      <c r="W292" s="107"/>
      <c r="X292" s="107"/>
      <c r="Y292" s="107"/>
      <c r="Z292" s="107"/>
      <c r="AA292" s="515"/>
      <c r="AB292" s="107"/>
      <c r="AC292" s="107"/>
      <c r="AD292" s="107"/>
      <c r="AE292" s="107"/>
      <c r="AF292" s="107"/>
      <c r="AG292" s="107"/>
      <c r="AH292" s="107"/>
      <c r="AI292" s="107"/>
      <c r="AJ292" s="107"/>
    </row>
    <row r="293" spans="1:36" x14ac:dyDescent="0.3">
      <c r="A293" s="107"/>
      <c r="B293" s="390"/>
      <c r="C293" s="390"/>
      <c r="D293" s="107"/>
      <c r="E293" s="152"/>
      <c r="F293" s="152"/>
      <c r="G293" s="152"/>
      <c r="H293" s="155"/>
      <c r="I293" s="107"/>
      <c r="J293" s="107"/>
      <c r="K293" s="107"/>
      <c r="L293" s="107"/>
      <c r="M293" s="107"/>
      <c r="N293" s="107"/>
      <c r="O293" s="107"/>
      <c r="P293" s="107"/>
      <c r="Q293" s="107"/>
      <c r="R293" s="107"/>
      <c r="S293" s="107"/>
      <c r="T293" s="107"/>
      <c r="U293" s="107"/>
      <c r="V293" s="107"/>
      <c r="W293" s="107"/>
      <c r="X293" s="107"/>
      <c r="Y293" s="107"/>
      <c r="Z293" s="107"/>
      <c r="AA293" s="515"/>
      <c r="AB293" s="107"/>
      <c r="AC293" s="107"/>
      <c r="AD293" s="107"/>
      <c r="AE293" s="107"/>
      <c r="AF293" s="107"/>
      <c r="AG293" s="107"/>
      <c r="AH293" s="107"/>
      <c r="AI293" s="107"/>
      <c r="AJ293" s="107"/>
    </row>
    <row r="294" spans="1:36" x14ac:dyDescent="0.3">
      <c r="A294" s="107"/>
      <c r="B294" s="390"/>
      <c r="C294" s="390"/>
      <c r="D294" s="107"/>
      <c r="E294" s="152"/>
      <c r="F294" s="152"/>
      <c r="G294" s="152"/>
      <c r="H294" s="155"/>
      <c r="I294" s="107"/>
      <c r="J294" s="107"/>
      <c r="K294" s="107"/>
      <c r="L294" s="107"/>
      <c r="M294" s="107"/>
      <c r="N294" s="107"/>
      <c r="O294" s="107"/>
      <c r="P294" s="107"/>
      <c r="Q294" s="107"/>
      <c r="R294" s="107"/>
      <c r="S294" s="107"/>
      <c r="T294" s="107"/>
      <c r="U294" s="107"/>
      <c r="V294" s="107"/>
      <c r="W294" s="107"/>
      <c r="X294" s="107"/>
      <c r="Y294" s="107"/>
      <c r="Z294" s="107"/>
      <c r="AA294" s="515"/>
      <c r="AB294" s="107"/>
      <c r="AC294" s="107"/>
      <c r="AD294" s="107"/>
      <c r="AE294" s="107"/>
      <c r="AF294" s="107"/>
      <c r="AG294" s="107"/>
      <c r="AH294" s="107"/>
      <c r="AI294" s="107"/>
      <c r="AJ294" s="107"/>
    </row>
    <row r="295" spans="1:36" x14ac:dyDescent="0.3">
      <c r="A295" s="107"/>
      <c r="B295" s="390"/>
      <c r="C295" s="390"/>
      <c r="D295" s="107"/>
      <c r="E295" s="152"/>
      <c r="F295" s="152"/>
      <c r="G295" s="152"/>
      <c r="H295" s="155"/>
      <c r="I295" s="107"/>
      <c r="J295" s="107"/>
      <c r="K295" s="107"/>
      <c r="L295" s="107"/>
      <c r="M295" s="107"/>
      <c r="N295" s="107"/>
      <c r="O295" s="107"/>
      <c r="P295" s="107"/>
      <c r="Q295" s="107"/>
      <c r="R295" s="107"/>
      <c r="S295" s="107"/>
      <c r="T295" s="107"/>
      <c r="U295" s="107"/>
      <c r="V295" s="107"/>
      <c r="W295" s="107"/>
      <c r="X295" s="107"/>
      <c r="Y295" s="107"/>
      <c r="Z295" s="107"/>
      <c r="AA295" s="515"/>
      <c r="AB295" s="107"/>
      <c r="AC295" s="107"/>
      <c r="AD295" s="107"/>
      <c r="AE295" s="107"/>
      <c r="AF295" s="107"/>
      <c r="AG295" s="107"/>
      <c r="AH295" s="107"/>
      <c r="AI295" s="107"/>
      <c r="AJ295" s="107"/>
    </row>
    <row r="296" spans="1:36" x14ac:dyDescent="0.3">
      <c r="A296" s="107"/>
      <c r="B296" s="390"/>
      <c r="C296" s="390"/>
      <c r="D296" s="107"/>
      <c r="E296" s="152"/>
      <c r="F296" s="152"/>
      <c r="G296" s="152"/>
      <c r="H296" s="155"/>
      <c r="I296" s="107"/>
      <c r="J296" s="107"/>
      <c r="K296" s="107"/>
      <c r="L296" s="107"/>
      <c r="M296" s="107"/>
      <c r="N296" s="107"/>
      <c r="O296" s="107"/>
      <c r="P296" s="107"/>
      <c r="Q296" s="107"/>
      <c r="R296" s="107"/>
      <c r="S296" s="107"/>
      <c r="T296" s="107"/>
      <c r="U296" s="107"/>
      <c r="V296" s="107"/>
      <c r="W296" s="107"/>
      <c r="X296" s="107"/>
      <c r="Y296" s="107"/>
      <c r="Z296" s="107"/>
      <c r="AA296" s="515"/>
      <c r="AB296" s="107"/>
      <c r="AC296" s="107"/>
      <c r="AD296" s="107"/>
      <c r="AE296" s="107"/>
      <c r="AF296" s="107"/>
      <c r="AG296" s="107"/>
      <c r="AH296" s="107"/>
      <c r="AI296" s="107"/>
      <c r="AJ296" s="107"/>
    </row>
    <row r="297" spans="1:36" x14ac:dyDescent="0.3">
      <c r="A297" s="107"/>
      <c r="B297" s="390"/>
      <c r="C297" s="390"/>
      <c r="D297" s="107"/>
      <c r="E297" s="152"/>
      <c r="F297" s="152"/>
      <c r="G297" s="152"/>
      <c r="H297" s="155"/>
      <c r="I297" s="107"/>
      <c r="J297" s="107"/>
      <c r="K297" s="107"/>
      <c r="L297" s="107"/>
      <c r="M297" s="107"/>
      <c r="N297" s="107"/>
      <c r="O297" s="107"/>
      <c r="P297" s="107"/>
      <c r="Q297" s="107"/>
      <c r="R297" s="107"/>
      <c r="S297" s="107"/>
      <c r="T297" s="107"/>
      <c r="U297" s="107"/>
      <c r="V297" s="107"/>
      <c r="W297" s="107"/>
      <c r="X297" s="107"/>
      <c r="Y297" s="107"/>
      <c r="Z297" s="107"/>
      <c r="AA297" s="515"/>
      <c r="AB297" s="107"/>
      <c r="AC297" s="107"/>
      <c r="AD297" s="107"/>
      <c r="AE297" s="107"/>
      <c r="AF297" s="107"/>
      <c r="AG297" s="107"/>
      <c r="AH297" s="107"/>
      <c r="AI297" s="107"/>
      <c r="AJ297" s="107"/>
    </row>
    <row r="298" spans="1:36" x14ac:dyDescent="0.3">
      <c r="A298" s="107"/>
      <c r="B298" s="390"/>
      <c r="C298" s="390"/>
      <c r="D298" s="107"/>
      <c r="E298" s="152"/>
      <c r="F298" s="152"/>
      <c r="G298" s="152"/>
      <c r="H298" s="155"/>
      <c r="I298" s="107"/>
      <c r="J298" s="107"/>
      <c r="K298" s="107"/>
      <c r="L298" s="107"/>
      <c r="M298" s="107"/>
      <c r="N298" s="107"/>
      <c r="O298" s="107"/>
      <c r="P298" s="107"/>
      <c r="Q298" s="107"/>
      <c r="R298" s="107"/>
      <c r="S298" s="107"/>
      <c r="T298" s="107"/>
      <c r="U298" s="107"/>
      <c r="V298" s="107"/>
      <c r="W298" s="107"/>
      <c r="X298" s="107"/>
      <c r="Y298" s="107"/>
      <c r="Z298" s="107"/>
      <c r="AA298" s="515"/>
      <c r="AB298" s="107"/>
      <c r="AC298" s="107"/>
      <c r="AD298" s="107"/>
      <c r="AE298" s="107"/>
      <c r="AF298" s="107"/>
      <c r="AG298" s="107"/>
      <c r="AH298" s="107"/>
      <c r="AI298" s="107"/>
      <c r="AJ298" s="107"/>
    </row>
    <row r="299" spans="1:36" x14ac:dyDescent="0.3">
      <c r="A299" s="107"/>
      <c r="B299" s="390"/>
      <c r="C299" s="390"/>
      <c r="D299" s="107"/>
      <c r="E299" s="152"/>
      <c r="F299" s="152"/>
      <c r="G299" s="152"/>
      <c r="H299" s="155"/>
      <c r="I299" s="107"/>
      <c r="J299" s="107"/>
      <c r="K299" s="107"/>
      <c r="L299" s="107"/>
      <c r="M299" s="107"/>
      <c r="N299" s="107"/>
      <c r="O299" s="107"/>
      <c r="P299" s="107"/>
      <c r="Q299" s="107"/>
      <c r="R299" s="107"/>
      <c r="S299" s="107"/>
      <c r="T299" s="107"/>
      <c r="U299" s="107"/>
      <c r="V299" s="107"/>
      <c r="W299" s="107"/>
      <c r="X299" s="107"/>
      <c r="Y299" s="107"/>
      <c r="Z299" s="107"/>
      <c r="AA299" s="515"/>
      <c r="AB299" s="107"/>
      <c r="AC299" s="107"/>
      <c r="AD299" s="107"/>
      <c r="AE299" s="107"/>
      <c r="AF299" s="107"/>
      <c r="AG299" s="107"/>
      <c r="AH299" s="107"/>
      <c r="AI299" s="107"/>
      <c r="AJ299" s="107"/>
    </row>
    <row r="300" spans="1:36" x14ac:dyDescent="0.3">
      <c r="A300" s="107"/>
      <c r="B300" s="390"/>
      <c r="C300" s="390"/>
      <c r="D300" s="107"/>
      <c r="E300" s="152"/>
      <c r="F300" s="152"/>
      <c r="G300" s="152"/>
      <c r="H300" s="155"/>
      <c r="I300" s="107"/>
      <c r="J300" s="107"/>
      <c r="K300" s="107"/>
      <c r="L300" s="107"/>
      <c r="M300" s="107"/>
      <c r="N300" s="107"/>
      <c r="O300" s="107"/>
      <c r="P300" s="107"/>
      <c r="Q300" s="107"/>
      <c r="R300" s="107"/>
      <c r="S300" s="107"/>
      <c r="T300" s="107"/>
      <c r="U300" s="107"/>
      <c r="V300" s="107"/>
      <c r="W300" s="107"/>
      <c r="X300" s="107"/>
      <c r="Y300" s="107"/>
      <c r="Z300" s="107"/>
      <c r="AA300" s="515"/>
      <c r="AB300" s="107"/>
      <c r="AC300" s="107"/>
      <c r="AD300" s="107"/>
      <c r="AE300" s="107"/>
      <c r="AF300" s="107"/>
      <c r="AG300" s="107"/>
      <c r="AH300" s="107"/>
      <c r="AI300" s="107"/>
      <c r="AJ300" s="107"/>
    </row>
    <row r="301" spans="1:36" x14ac:dyDescent="0.3">
      <c r="A301" s="107"/>
      <c r="B301" s="390"/>
      <c r="C301" s="390"/>
      <c r="D301" s="107"/>
      <c r="E301" s="152"/>
      <c r="F301" s="152"/>
      <c r="G301" s="152"/>
      <c r="H301" s="155"/>
      <c r="I301" s="107"/>
      <c r="J301" s="107"/>
      <c r="K301" s="107"/>
      <c r="L301" s="107"/>
      <c r="M301" s="107"/>
      <c r="N301" s="107"/>
      <c r="O301" s="107"/>
      <c r="P301" s="107"/>
      <c r="Q301" s="107"/>
      <c r="R301" s="107"/>
      <c r="S301" s="107"/>
      <c r="T301" s="107"/>
      <c r="U301" s="107"/>
      <c r="V301" s="107"/>
      <c r="W301" s="107"/>
      <c r="X301" s="107"/>
      <c r="Y301" s="107"/>
      <c r="Z301" s="107"/>
      <c r="AA301" s="515"/>
      <c r="AB301" s="107"/>
      <c r="AC301" s="107"/>
      <c r="AD301" s="107"/>
      <c r="AE301" s="107"/>
      <c r="AF301" s="107"/>
      <c r="AG301" s="107"/>
      <c r="AH301" s="107"/>
      <c r="AI301" s="107"/>
      <c r="AJ301" s="107"/>
    </row>
    <row r="302" spans="1:36" x14ac:dyDescent="0.3">
      <c r="A302" s="107"/>
      <c r="B302" s="390"/>
      <c r="C302" s="390"/>
      <c r="D302" s="107"/>
      <c r="E302" s="152"/>
      <c r="F302" s="152"/>
      <c r="G302" s="152"/>
      <c r="H302" s="155"/>
      <c r="I302" s="107"/>
      <c r="J302" s="107"/>
      <c r="K302" s="107"/>
      <c r="L302" s="107"/>
      <c r="M302" s="107"/>
      <c r="N302" s="107"/>
      <c r="O302" s="107"/>
      <c r="P302" s="107"/>
      <c r="Q302" s="107"/>
      <c r="R302" s="107"/>
      <c r="S302" s="107"/>
      <c r="T302" s="107"/>
      <c r="U302" s="107"/>
      <c r="V302" s="107"/>
      <c r="W302" s="107"/>
      <c r="X302" s="107"/>
      <c r="Y302" s="107"/>
      <c r="Z302" s="107"/>
      <c r="AA302" s="515"/>
      <c r="AB302" s="107"/>
      <c r="AC302" s="107"/>
      <c r="AD302" s="107"/>
      <c r="AE302" s="107"/>
      <c r="AF302" s="107"/>
      <c r="AG302" s="107"/>
      <c r="AH302" s="107"/>
      <c r="AI302" s="107"/>
      <c r="AJ302" s="107"/>
    </row>
    <row r="303" spans="1:36" x14ac:dyDescent="0.3">
      <c r="A303" s="107"/>
      <c r="B303" s="390"/>
      <c r="C303" s="390"/>
      <c r="D303" s="107"/>
      <c r="E303" s="152"/>
      <c r="F303" s="152"/>
      <c r="G303" s="152"/>
      <c r="H303" s="155"/>
      <c r="I303" s="107"/>
      <c r="J303" s="107"/>
      <c r="K303" s="107"/>
      <c r="L303" s="107"/>
      <c r="M303" s="107"/>
      <c r="N303" s="107"/>
      <c r="O303" s="107"/>
      <c r="P303" s="107"/>
      <c r="Q303" s="107"/>
      <c r="R303" s="107"/>
      <c r="S303" s="107"/>
      <c r="T303" s="107"/>
      <c r="U303" s="107"/>
      <c r="V303" s="107"/>
      <c r="W303" s="107"/>
      <c r="X303" s="107"/>
      <c r="Y303" s="107"/>
      <c r="Z303" s="107"/>
      <c r="AA303" s="515"/>
      <c r="AB303" s="107"/>
      <c r="AC303" s="107"/>
      <c r="AD303" s="107"/>
      <c r="AE303" s="107"/>
      <c r="AF303" s="107"/>
      <c r="AG303" s="107"/>
      <c r="AH303" s="107"/>
      <c r="AI303" s="107"/>
      <c r="AJ303" s="107"/>
    </row>
    <row r="304" spans="1:36" x14ac:dyDescent="0.3">
      <c r="A304" s="107"/>
      <c r="B304" s="390"/>
      <c r="C304" s="390"/>
      <c r="D304" s="107"/>
      <c r="E304" s="152"/>
      <c r="F304" s="152"/>
      <c r="G304" s="152"/>
      <c r="H304" s="155"/>
      <c r="I304" s="107"/>
      <c r="J304" s="107"/>
      <c r="K304" s="107"/>
      <c r="L304" s="107"/>
      <c r="M304" s="107"/>
      <c r="N304" s="107"/>
      <c r="O304" s="107"/>
      <c r="P304" s="107"/>
      <c r="Q304" s="107"/>
      <c r="R304" s="107"/>
      <c r="S304" s="107"/>
      <c r="T304" s="107"/>
      <c r="U304" s="107"/>
      <c r="V304" s="107"/>
      <c r="W304" s="107"/>
      <c r="X304" s="107"/>
      <c r="Y304" s="107"/>
      <c r="Z304" s="107"/>
      <c r="AA304" s="515"/>
      <c r="AB304" s="107"/>
      <c r="AC304" s="107"/>
      <c r="AD304" s="107"/>
      <c r="AE304" s="107"/>
      <c r="AF304" s="107"/>
      <c r="AG304" s="107"/>
      <c r="AH304" s="107"/>
      <c r="AI304" s="107"/>
      <c r="AJ304" s="107"/>
    </row>
    <row r="305" spans="1:36" x14ac:dyDescent="0.3">
      <c r="A305" s="107"/>
      <c r="B305" s="390"/>
      <c r="C305" s="390"/>
      <c r="D305" s="107"/>
      <c r="E305" s="152"/>
      <c r="F305" s="152"/>
      <c r="G305" s="152"/>
      <c r="H305" s="155"/>
      <c r="I305" s="107"/>
      <c r="J305" s="107"/>
      <c r="K305" s="107"/>
      <c r="L305" s="107"/>
      <c r="M305" s="107"/>
      <c r="N305" s="107"/>
      <c r="O305" s="107"/>
      <c r="P305" s="107"/>
      <c r="Q305" s="107"/>
      <c r="R305" s="107"/>
      <c r="S305" s="107"/>
      <c r="T305" s="107"/>
      <c r="U305" s="107"/>
      <c r="V305" s="107"/>
      <c r="W305" s="107"/>
      <c r="X305" s="107"/>
      <c r="Y305" s="107"/>
      <c r="Z305" s="107"/>
      <c r="AA305" s="515"/>
      <c r="AB305" s="107"/>
      <c r="AC305" s="107"/>
      <c r="AD305" s="107"/>
      <c r="AE305" s="107"/>
      <c r="AF305" s="107"/>
      <c r="AG305" s="107"/>
      <c r="AH305" s="107"/>
      <c r="AI305" s="107"/>
      <c r="AJ305" s="107"/>
    </row>
    <row r="306" spans="1:36" x14ac:dyDescent="0.3">
      <c r="A306" s="107"/>
      <c r="B306" s="390"/>
      <c r="C306" s="390"/>
      <c r="D306" s="107"/>
      <c r="E306" s="152"/>
      <c r="F306" s="152"/>
      <c r="G306" s="152"/>
      <c r="H306" s="155"/>
      <c r="I306" s="107"/>
      <c r="J306" s="107"/>
      <c r="K306" s="107"/>
      <c r="L306" s="107"/>
      <c r="M306" s="107"/>
      <c r="N306" s="107"/>
      <c r="O306" s="107"/>
      <c r="P306" s="107"/>
      <c r="Q306" s="107"/>
      <c r="R306" s="107"/>
      <c r="S306" s="107"/>
      <c r="T306" s="107"/>
      <c r="U306" s="107"/>
      <c r="V306" s="107"/>
      <c r="W306" s="107"/>
      <c r="X306" s="107"/>
      <c r="Y306" s="107"/>
      <c r="Z306" s="107"/>
      <c r="AA306" s="515"/>
      <c r="AB306" s="107"/>
      <c r="AC306" s="107"/>
      <c r="AD306" s="107"/>
      <c r="AE306" s="107"/>
      <c r="AF306" s="107"/>
      <c r="AG306" s="107"/>
      <c r="AH306" s="107"/>
      <c r="AI306" s="107"/>
      <c r="AJ306" s="107"/>
    </row>
    <row r="307" spans="1:36" x14ac:dyDescent="0.3">
      <c r="A307" s="107"/>
      <c r="B307" s="390"/>
      <c r="C307" s="390"/>
      <c r="D307" s="107"/>
      <c r="E307" s="152"/>
      <c r="F307" s="152"/>
      <c r="G307" s="152"/>
      <c r="H307" s="155"/>
      <c r="I307" s="107"/>
      <c r="J307" s="107"/>
      <c r="K307" s="107"/>
      <c r="L307" s="107"/>
      <c r="M307" s="107"/>
      <c r="N307" s="107"/>
      <c r="O307" s="107"/>
      <c r="P307" s="107"/>
      <c r="Q307" s="107"/>
      <c r="R307" s="107"/>
      <c r="S307" s="107"/>
      <c r="T307" s="107"/>
      <c r="U307" s="107"/>
      <c r="V307" s="107"/>
      <c r="W307" s="107"/>
      <c r="X307" s="107"/>
      <c r="Y307" s="107"/>
      <c r="Z307" s="107"/>
      <c r="AA307" s="515"/>
      <c r="AB307" s="107"/>
      <c r="AC307" s="107"/>
      <c r="AD307" s="107"/>
      <c r="AE307" s="107"/>
      <c r="AF307" s="107"/>
      <c r="AG307" s="107"/>
      <c r="AH307" s="107"/>
      <c r="AI307" s="107"/>
      <c r="AJ307" s="107"/>
    </row>
    <row r="308" spans="1:36" x14ac:dyDescent="0.3">
      <c r="A308" s="107"/>
      <c r="B308" s="390"/>
      <c r="C308" s="390"/>
      <c r="D308" s="107"/>
      <c r="E308" s="152"/>
      <c r="F308" s="152"/>
      <c r="G308" s="152"/>
      <c r="H308" s="155"/>
      <c r="I308" s="107"/>
      <c r="J308" s="107"/>
      <c r="K308" s="107"/>
      <c r="L308" s="107"/>
      <c r="M308" s="107"/>
      <c r="N308" s="107"/>
      <c r="O308" s="107"/>
      <c r="P308" s="107"/>
      <c r="Q308" s="107"/>
      <c r="R308" s="107"/>
      <c r="S308" s="107"/>
      <c r="T308" s="107"/>
      <c r="U308" s="107"/>
      <c r="V308" s="107"/>
      <c r="W308" s="107"/>
      <c r="X308" s="107"/>
      <c r="Y308" s="107"/>
      <c r="Z308" s="107"/>
      <c r="AA308" s="515"/>
      <c r="AB308" s="107"/>
      <c r="AC308" s="107"/>
      <c r="AD308" s="107"/>
      <c r="AE308" s="107"/>
      <c r="AF308" s="107"/>
      <c r="AG308" s="107"/>
      <c r="AH308" s="107"/>
      <c r="AI308" s="107"/>
      <c r="AJ308" s="107"/>
    </row>
    <row r="309" spans="1:36" x14ac:dyDescent="0.3">
      <c r="A309" s="107"/>
      <c r="B309" s="390"/>
      <c r="C309" s="390"/>
      <c r="D309" s="107"/>
      <c r="E309" s="152"/>
      <c r="F309" s="152"/>
      <c r="G309" s="152"/>
      <c r="H309" s="155"/>
      <c r="I309" s="107"/>
      <c r="J309" s="107"/>
      <c r="K309" s="107"/>
      <c r="L309" s="107"/>
      <c r="M309" s="107"/>
      <c r="N309" s="107"/>
      <c r="O309" s="107"/>
      <c r="P309" s="107"/>
      <c r="Q309" s="107"/>
      <c r="R309" s="107"/>
      <c r="S309" s="107"/>
      <c r="T309" s="107"/>
      <c r="U309" s="107"/>
      <c r="V309" s="107"/>
      <c r="W309" s="107"/>
      <c r="X309" s="107"/>
      <c r="Y309" s="107"/>
      <c r="Z309" s="107"/>
      <c r="AA309" s="515"/>
      <c r="AB309" s="107"/>
      <c r="AC309" s="107"/>
      <c r="AD309" s="107"/>
      <c r="AE309" s="107"/>
      <c r="AF309" s="107"/>
      <c r="AG309" s="107"/>
      <c r="AH309" s="107"/>
      <c r="AI309" s="107"/>
      <c r="AJ309" s="107"/>
    </row>
    <row r="310" spans="1:36" x14ac:dyDescent="0.3">
      <c r="A310" s="107"/>
      <c r="B310" s="390"/>
      <c r="C310" s="390"/>
      <c r="D310" s="107"/>
      <c r="E310" s="152"/>
      <c r="F310" s="152"/>
      <c r="G310" s="152"/>
      <c r="H310" s="155"/>
      <c r="I310" s="107"/>
      <c r="J310" s="107"/>
      <c r="K310" s="107"/>
      <c r="L310" s="107"/>
      <c r="M310" s="107"/>
      <c r="N310" s="107"/>
      <c r="O310" s="107"/>
      <c r="P310" s="107"/>
      <c r="Q310" s="107"/>
      <c r="R310" s="107"/>
      <c r="S310" s="107"/>
      <c r="T310" s="107"/>
      <c r="U310" s="107"/>
      <c r="V310" s="107"/>
      <c r="W310" s="107"/>
      <c r="X310" s="107"/>
      <c r="Y310" s="107"/>
      <c r="Z310" s="107"/>
      <c r="AA310" s="515"/>
      <c r="AB310" s="107"/>
      <c r="AC310" s="107"/>
      <c r="AD310" s="107"/>
      <c r="AE310" s="107"/>
      <c r="AF310" s="107"/>
      <c r="AG310" s="107"/>
      <c r="AH310" s="107"/>
      <c r="AI310" s="107"/>
      <c r="AJ310" s="107"/>
    </row>
    <row r="311" spans="1:36" x14ac:dyDescent="0.3">
      <c r="A311" s="107"/>
      <c r="B311" s="390"/>
      <c r="C311" s="390"/>
      <c r="D311" s="107"/>
      <c r="E311" s="152"/>
      <c r="F311" s="152"/>
      <c r="G311" s="152"/>
      <c r="H311" s="155"/>
      <c r="I311" s="107"/>
      <c r="J311" s="107"/>
      <c r="K311" s="107"/>
      <c r="L311" s="107"/>
      <c r="M311" s="107"/>
      <c r="N311" s="107"/>
      <c r="O311" s="107"/>
      <c r="P311" s="107"/>
      <c r="Q311" s="107"/>
      <c r="R311" s="107"/>
      <c r="S311" s="107"/>
      <c r="T311" s="107"/>
      <c r="U311" s="107"/>
      <c r="V311" s="107"/>
      <c r="W311" s="107"/>
      <c r="X311" s="107"/>
      <c r="Y311" s="107"/>
      <c r="Z311" s="107"/>
      <c r="AA311" s="515"/>
      <c r="AB311" s="107"/>
      <c r="AC311" s="107"/>
      <c r="AD311" s="107"/>
      <c r="AE311" s="107"/>
      <c r="AF311" s="107"/>
      <c r="AG311" s="107"/>
      <c r="AH311" s="107"/>
      <c r="AI311" s="107"/>
      <c r="AJ311" s="107"/>
    </row>
    <row r="312" spans="1:36" x14ac:dyDescent="0.3">
      <c r="A312" s="107"/>
      <c r="B312" s="390"/>
      <c r="C312" s="390"/>
      <c r="D312" s="107"/>
      <c r="E312" s="152"/>
      <c r="F312" s="152"/>
      <c r="G312" s="152"/>
      <c r="H312" s="155"/>
      <c r="I312" s="107"/>
      <c r="J312" s="107"/>
      <c r="K312" s="107"/>
      <c r="L312" s="107"/>
      <c r="M312" s="107"/>
      <c r="N312" s="107"/>
      <c r="O312" s="107"/>
      <c r="P312" s="107"/>
      <c r="Q312" s="107"/>
      <c r="R312" s="107"/>
      <c r="S312" s="107"/>
      <c r="T312" s="107"/>
      <c r="U312" s="107"/>
      <c r="V312" s="107"/>
      <c r="W312" s="107"/>
      <c r="X312" s="107"/>
      <c r="Y312" s="107"/>
      <c r="Z312" s="107"/>
      <c r="AA312" s="515"/>
      <c r="AB312" s="107"/>
      <c r="AC312" s="107"/>
      <c r="AD312" s="107"/>
      <c r="AE312" s="107"/>
      <c r="AF312" s="107"/>
      <c r="AG312" s="107"/>
      <c r="AH312" s="107"/>
      <c r="AI312" s="107"/>
      <c r="AJ312" s="107"/>
    </row>
    <row r="313" spans="1:36" x14ac:dyDescent="0.3">
      <c r="A313" s="107"/>
      <c r="B313" s="390"/>
      <c r="C313" s="390"/>
      <c r="D313" s="107"/>
      <c r="E313" s="152"/>
      <c r="F313" s="152"/>
      <c r="G313" s="152"/>
      <c r="H313" s="155"/>
      <c r="I313" s="107"/>
      <c r="J313" s="107"/>
      <c r="K313" s="107"/>
      <c r="L313" s="107"/>
      <c r="M313" s="107"/>
      <c r="N313" s="107"/>
      <c r="O313" s="107"/>
      <c r="P313" s="107"/>
      <c r="Q313" s="107"/>
      <c r="R313" s="107"/>
      <c r="S313" s="107"/>
      <c r="T313" s="107"/>
      <c r="U313" s="107"/>
      <c r="V313" s="107"/>
      <c r="W313" s="107"/>
      <c r="X313" s="107"/>
      <c r="Y313" s="107"/>
      <c r="Z313" s="107"/>
      <c r="AA313" s="515"/>
      <c r="AB313" s="107"/>
      <c r="AC313" s="107"/>
      <c r="AD313" s="107"/>
      <c r="AE313" s="107"/>
      <c r="AF313" s="107"/>
      <c r="AG313" s="107"/>
      <c r="AH313" s="107"/>
      <c r="AI313" s="107"/>
      <c r="AJ313" s="107"/>
    </row>
    <row r="314" spans="1:36" x14ac:dyDescent="0.3">
      <c r="A314" s="107"/>
      <c r="B314" s="390"/>
      <c r="C314" s="390"/>
      <c r="D314" s="107"/>
      <c r="E314" s="152"/>
      <c r="F314" s="152"/>
      <c r="G314" s="152"/>
      <c r="H314" s="155"/>
      <c r="I314" s="107"/>
      <c r="J314" s="107"/>
      <c r="K314" s="107"/>
      <c r="L314" s="107"/>
      <c r="M314" s="107"/>
      <c r="N314" s="107"/>
      <c r="O314" s="107"/>
      <c r="P314" s="107"/>
      <c r="Q314" s="107"/>
      <c r="R314" s="107"/>
      <c r="S314" s="107"/>
      <c r="T314" s="107"/>
      <c r="U314" s="107"/>
      <c r="V314" s="107"/>
      <c r="W314" s="107"/>
      <c r="X314" s="107"/>
      <c r="Y314" s="107"/>
      <c r="Z314" s="107"/>
      <c r="AA314" s="515"/>
      <c r="AB314" s="107"/>
      <c r="AC314" s="107"/>
      <c r="AD314" s="107"/>
      <c r="AE314" s="107"/>
      <c r="AF314" s="107"/>
      <c r="AG314" s="107"/>
      <c r="AH314" s="107"/>
      <c r="AI314" s="107"/>
      <c r="AJ314" s="107"/>
    </row>
    <row r="315" spans="1:36" x14ac:dyDescent="0.3">
      <c r="G315" s="152"/>
      <c r="H315" s="155"/>
    </row>
    <row r="316" spans="1:36" x14ac:dyDescent="0.3">
      <c r="G316" s="152"/>
      <c r="H316" s="155"/>
    </row>
    <row r="317" spans="1:36" x14ac:dyDescent="0.3">
      <c r="G317" s="152"/>
      <c r="H317" s="155"/>
    </row>
    <row r="318" spans="1:36" x14ac:dyDescent="0.3">
      <c r="G318" s="152"/>
      <c r="H318" s="155"/>
    </row>
    <row r="319" spans="1:36" x14ac:dyDescent="0.3">
      <c r="G319" s="152"/>
      <c r="H319" s="155"/>
    </row>
    <row r="320" spans="1:36" x14ac:dyDescent="0.3">
      <c r="G320" s="152"/>
      <c r="H320" s="155"/>
    </row>
    <row r="321" spans="7:8" x14ac:dyDescent="0.3">
      <c r="G321" s="152"/>
      <c r="H321" s="155"/>
    </row>
    <row r="322" spans="7:8" x14ac:dyDescent="0.3">
      <c r="G322" s="152"/>
      <c r="H322" s="155"/>
    </row>
    <row r="323" spans="7:8" x14ac:dyDescent="0.3">
      <c r="G323" s="152"/>
      <c r="H323" s="155"/>
    </row>
    <row r="324" spans="7:8" x14ac:dyDescent="0.3">
      <c r="G324" s="152"/>
      <c r="H324" s="155"/>
    </row>
    <row r="325" spans="7:8" x14ac:dyDescent="0.3">
      <c r="G325" s="152"/>
      <c r="H325" s="155"/>
    </row>
    <row r="326" spans="7:8" x14ac:dyDescent="0.3">
      <c r="G326" s="152"/>
      <c r="H326" s="155"/>
    </row>
    <row r="327" spans="7:8" x14ac:dyDescent="0.3">
      <c r="G327" s="152"/>
      <c r="H327" s="155"/>
    </row>
    <row r="328" spans="7:8" x14ac:dyDescent="0.3">
      <c r="G328" s="152"/>
      <c r="H328" s="155"/>
    </row>
    <row r="329" spans="7:8" x14ac:dyDescent="0.3">
      <c r="G329" s="152"/>
      <c r="H329" s="155"/>
    </row>
    <row r="330" spans="7:8" x14ac:dyDescent="0.3">
      <c r="G330" s="152"/>
      <c r="H330" s="155"/>
    </row>
    <row r="331" spans="7:8" x14ac:dyDescent="0.3">
      <c r="G331" s="152"/>
      <c r="H331" s="155"/>
    </row>
    <row r="332" spans="7:8" x14ac:dyDescent="0.3">
      <c r="G332" s="152"/>
      <c r="H332" s="155"/>
    </row>
    <row r="333" spans="7:8" x14ac:dyDescent="0.3">
      <c r="G333" s="152"/>
      <c r="H333" s="155"/>
    </row>
    <row r="334" spans="7:8" x14ac:dyDescent="0.3">
      <c r="G334" s="152"/>
      <c r="H334" s="155"/>
    </row>
    <row r="335" spans="7:8" x14ac:dyDescent="0.3">
      <c r="G335" s="152"/>
      <c r="H335" s="155"/>
    </row>
    <row r="336" spans="7:8" x14ac:dyDescent="0.3">
      <c r="G336" s="152"/>
      <c r="H336" s="155"/>
    </row>
    <row r="337" spans="7:8" x14ac:dyDescent="0.3">
      <c r="G337" s="152"/>
      <c r="H337" s="155"/>
    </row>
    <row r="338" spans="7:8" x14ac:dyDescent="0.3">
      <c r="G338" s="152"/>
      <c r="H338" s="155"/>
    </row>
    <row r="339" spans="7:8" x14ac:dyDescent="0.3">
      <c r="G339" s="152"/>
      <c r="H339" s="155"/>
    </row>
    <row r="340" spans="7:8" x14ac:dyDescent="0.3">
      <c r="G340" s="152"/>
      <c r="H340" s="155"/>
    </row>
    <row r="341" spans="7:8" x14ac:dyDescent="0.3">
      <c r="G341" s="152"/>
      <c r="H341" s="155"/>
    </row>
    <row r="342" spans="7:8" x14ac:dyDescent="0.3">
      <c r="G342" s="152"/>
      <c r="H342" s="155"/>
    </row>
    <row r="343" spans="7:8" x14ac:dyDescent="0.3">
      <c r="G343" s="152"/>
      <c r="H343" s="155"/>
    </row>
    <row r="344" spans="7:8" x14ac:dyDescent="0.3">
      <c r="G344" s="152"/>
      <c r="H344" s="155"/>
    </row>
    <row r="345" spans="7:8" x14ac:dyDescent="0.3">
      <c r="G345" s="152"/>
      <c r="H345" s="155"/>
    </row>
    <row r="346" spans="7:8" x14ac:dyDescent="0.3">
      <c r="G346" s="152"/>
      <c r="H346" s="155"/>
    </row>
    <row r="347" spans="7:8" x14ac:dyDescent="0.3">
      <c r="G347" s="152"/>
      <c r="H347" s="155"/>
    </row>
    <row r="348" spans="7:8" x14ac:dyDescent="0.3">
      <c r="G348" s="152"/>
      <c r="H348" s="155"/>
    </row>
    <row r="349" spans="7:8" x14ac:dyDescent="0.3">
      <c r="G349" s="152"/>
      <c r="H349" s="155"/>
    </row>
    <row r="350" spans="7:8" x14ac:dyDescent="0.3">
      <c r="G350" s="152"/>
      <c r="H350" s="155"/>
    </row>
    <row r="351" spans="7:8" x14ac:dyDescent="0.3">
      <c r="G351" s="152"/>
      <c r="H351" s="155"/>
    </row>
    <row r="352" spans="7:8" x14ac:dyDescent="0.3">
      <c r="G352" s="152"/>
      <c r="H352" s="155"/>
    </row>
    <row r="353" spans="7:8" x14ac:dyDescent="0.3">
      <c r="G353" s="152"/>
      <c r="H353" s="155"/>
    </row>
    <row r="354" spans="7:8" x14ac:dyDescent="0.3">
      <c r="G354" s="152"/>
      <c r="H354" s="155"/>
    </row>
    <row r="355" spans="7:8" x14ac:dyDescent="0.3">
      <c r="G355" s="152"/>
      <c r="H355" s="155"/>
    </row>
    <row r="356" spans="7:8" x14ac:dyDescent="0.3">
      <c r="G356" s="152"/>
      <c r="H356" s="155"/>
    </row>
    <row r="357" spans="7:8" x14ac:dyDescent="0.3">
      <c r="G357" s="152"/>
      <c r="H357" s="155"/>
    </row>
    <row r="358" spans="7:8" x14ac:dyDescent="0.3">
      <c r="G358" s="152"/>
      <c r="H358" s="155"/>
    </row>
    <row r="359" spans="7:8" x14ac:dyDescent="0.3">
      <c r="G359" s="152"/>
      <c r="H359" s="155"/>
    </row>
    <row r="360" spans="7:8" x14ac:dyDescent="0.3">
      <c r="G360" s="152"/>
      <c r="H360" s="155"/>
    </row>
    <row r="361" spans="7:8" x14ac:dyDescent="0.3">
      <c r="G361" s="152"/>
      <c r="H361" s="155"/>
    </row>
    <row r="362" spans="7:8" x14ac:dyDescent="0.3">
      <c r="G362" s="152"/>
      <c r="H362" s="155"/>
    </row>
    <row r="363" spans="7:8" x14ac:dyDescent="0.3">
      <c r="G363" s="152"/>
      <c r="H363" s="155"/>
    </row>
    <row r="364" spans="7:8" x14ac:dyDescent="0.3">
      <c r="G364" s="152"/>
      <c r="H364" s="155"/>
    </row>
    <row r="365" spans="7:8" x14ac:dyDescent="0.3">
      <c r="G365" s="152"/>
      <c r="H365" s="155"/>
    </row>
    <row r="366" spans="7:8" x14ac:dyDescent="0.3">
      <c r="G366" s="152"/>
      <c r="H366" s="155"/>
    </row>
    <row r="367" spans="7:8" x14ac:dyDescent="0.3">
      <c r="G367" s="152"/>
      <c r="H367" s="155"/>
    </row>
    <row r="368" spans="7:8" x14ac:dyDescent="0.3">
      <c r="G368" s="152"/>
      <c r="H368" s="155"/>
    </row>
    <row r="369" spans="7:8" x14ac:dyDescent="0.3">
      <c r="G369" s="152"/>
      <c r="H369" s="155"/>
    </row>
    <row r="370" spans="7:8" x14ac:dyDescent="0.3">
      <c r="G370" s="152"/>
      <c r="H370" s="155"/>
    </row>
    <row r="371" spans="7:8" x14ac:dyDescent="0.3">
      <c r="G371" s="152"/>
      <c r="H371" s="155"/>
    </row>
    <row r="372" spans="7:8" x14ac:dyDescent="0.3">
      <c r="G372" s="152"/>
      <c r="H372" s="155"/>
    </row>
    <row r="373" spans="7:8" x14ac:dyDescent="0.3">
      <c r="G373" s="152"/>
      <c r="H373" s="155"/>
    </row>
    <row r="374" spans="7:8" x14ac:dyDescent="0.3">
      <c r="G374" s="152"/>
      <c r="H374" s="155"/>
    </row>
    <row r="375" spans="7:8" x14ac:dyDescent="0.3">
      <c r="G375" s="152"/>
      <c r="H375" s="155"/>
    </row>
    <row r="376" spans="7:8" x14ac:dyDescent="0.3">
      <c r="G376" s="152"/>
      <c r="H376" s="155"/>
    </row>
    <row r="377" spans="7:8" x14ac:dyDescent="0.3">
      <c r="G377" s="152"/>
      <c r="H377" s="155"/>
    </row>
    <row r="378" spans="7:8" x14ac:dyDescent="0.3">
      <c r="G378" s="152"/>
      <c r="H378" s="155"/>
    </row>
    <row r="379" spans="7:8" x14ac:dyDescent="0.3">
      <c r="G379" s="152"/>
      <c r="H379" s="155"/>
    </row>
    <row r="380" spans="7:8" x14ac:dyDescent="0.3">
      <c r="G380" s="152"/>
      <c r="H380" s="155"/>
    </row>
    <row r="381" spans="7:8" x14ac:dyDescent="0.3">
      <c r="G381" s="152"/>
      <c r="H381" s="155"/>
    </row>
    <row r="382" spans="7:8" x14ac:dyDescent="0.3">
      <c r="G382" s="152"/>
      <c r="H382" s="155"/>
    </row>
    <row r="383" spans="7:8" x14ac:dyDescent="0.3">
      <c r="G383" s="152"/>
      <c r="H383" s="155"/>
    </row>
    <row r="384" spans="7:8" x14ac:dyDescent="0.3">
      <c r="G384" s="152"/>
      <c r="H384" s="155"/>
    </row>
    <row r="385" spans="7:8" x14ac:dyDescent="0.3">
      <c r="G385" s="152"/>
      <c r="H385" s="155"/>
    </row>
    <row r="386" spans="7:8" x14ac:dyDescent="0.3">
      <c r="G386" s="152"/>
      <c r="H386" s="155"/>
    </row>
    <row r="387" spans="7:8" x14ac:dyDescent="0.3">
      <c r="G387" s="152"/>
      <c r="H387" s="155"/>
    </row>
    <row r="388" spans="7:8" x14ac:dyDescent="0.3">
      <c r="G388" s="152"/>
      <c r="H388" s="155"/>
    </row>
    <row r="389" spans="7:8" x14ac:dyDescent="0.3">
      <c r="G389" s="152"/>
      <c r="H389" s="155"/>
    </row>
    <row r="390" spans="7:8" x14ac:dyDescent="0.3">
      <c r="G390" s="152"/>
      <c r="H390" s="155"/>
    </row>
    <row r="391" spans="7:8" x14ac:dyDescent="0.3">
      <c r="G391" s="152"/>
      <c r="H391" s="155"/>
    </row>
    <row r="392" spans="7:8" x14ac:dyDescent="0.3">
      <c r="G392" s="152"/>
      <c r="H392" s="155"/>
    </row>
    <row r="393" spans="7:8" x14ac:dyDescent="0.3">
      <c r="G393" s="152"/>
      <c r="H393" s="155"/>
    </row>
    <row r="394" spans="7:8" x14ac:dyDescent="0.3">
      <c r="G394" s="152"/>
      <c r="H394" s="155"/>
    </row>
    <row r="395" spans="7:8" x14ac:dyDescent="0.3">
      <c r="G395" s="152"/>
      <c r="H395" s="155"/>
    </row>
    <row r="396" spans="7:8" x14ac:dyDescent="0.3">
      <c r="G396" s="152"/>
      <c r="H396" s="155"/>
    </row>
    <row r="397" spans="7:8" x14ac:dyDescent="0.3">
      <c r="G397" s="152"/>
      <c r="H397" s="155"/>
    </row>
    <row r="398" spans="7:8" x14ac:dyDescent="0.3">
      <c r="G398" s="152"/>
      <c r="H398" s="155"/>
    </row>
    <row r="399" spans="7:8" x14ac:dyDescent="0.3">
      <c r="G399" s="152"/>
      <c r="H399" s="155"/>
    </row>
    <row r="400" spans="7:8" x14ac:dyDescent="0.3">
      <c r="G400" s="152"/>
      <c r="H400" s="155"/>
    </row>
    <row r="401" spans="7:8" x14ac:dyDescent="0.3">
      <c r="G401" s="152"/>
      <c r="H401" s="155"/>
    </row>
    <row r="402" spans="7:8" x14ac:dyDescent="0.3">
      <c r="G402" s="152"/>
      <c r="H402" s="155"/>
    </row>
    <row r="403" spans="7:8" x14ac:dyDescent="0.3">
      <c r="G403" s="152"/>
      <c r="H403" s="155"/>
    </row>
    <row r="404" spans="7:8" x14ac:dyDescent="0.3">
      <c r="G404" s="152"/>
      <c r="H404" s="155"/>
    </row>
    <row r="405" spans="7:8" x14ac:dyDescent="0.3">
      <c r="G405" s="152"/>
      <c r="H405" s="155"/>
    </row>
    <row r="406" spans="7:8" x14ac:dyDescent="0.3">
      <c r="G406" s="152"/>
      <c r="H406" s="155"/>
    </row>
    <row r="407" spans="7:8" x14ac:dyDescent="0.3">
      <c r="G407" s="152"/>
      <c r="H407" s="155"/>
    </row>
    <row r="408" spans="7:8" x14ac:dyDescent="0.3">
      <c r="G408" s="152"/>
      <c r="H408" s="155"/>
    </row>
    <row r="409" spans="7:8" x14ac:dyDescent="0.3">
      <c r="G409" s="152"/>
      <c r="H409" s="155"/>
    </row>
    <row r="410" spans="7:8" x14ac:dyDescent="0.3">
      <c r="G410" s="152"/>
      <c r="H410" s="155"/>
    </row>
    <row r="411" spans="7:8" x14ac:dyDescent="0.3">
      <c r="G411" s="152"/>
      <c r="H411" s="155"/>
    </row>
    <row r="412" spans="7:8" x14ac:dyDescent="0.3">
      <c r="G412" s="152"/>
      <c r="H412" s="155"/>
    </row>
    <row r="413" spans="7:8" x14ac:dyDescent="0.3">
      <c r="G413" s="152"/>
      <c r="H413" s="155"/>
    </row>
    <row r="414" spans="7:8" x14ac:dyDescent="0.3">
      <c r="G414" s="152"/>
      <c r="H414" s="155"/>
    </row>
    <row r="415" spans="7:8" x14ac:dyDescent="0.3">
      <c r="G415" s="152"/>
      <c r="H415" s="155"/>
    </row>
    <row r="416" spans="7:8" x14ac:dyDescent="0.3">
      <c r="G416" s="152"/>
      <c r="H416" s="155"/>
    </row>
    <row r="417" spans="7:8" x14ac:dyDescent="0.3">
      <c r="G417" s="152"/>
      <c r="H417" s="155"/>
    </row>
    <row r="418" spans="7:8" x14ac:dyDescent="0.3">
      <c r="G418" s="152"/>
      <c r="H418" s="155"/>
    </row>
    <row r="419" spans="7:8" x14ac:dyDescent="0.3">
      <c r="G419" s="152"/>
      <c r="H419" s="155"/>
    </row>
    <row r="420" spans="7:8" x14ac:dyDescent="0.3">
      <c r="G420" s="152"/>
      <c r="H420" s="155"/>
    </row>
    <row r="421" spans="7:8" x14ac:dyDescent="0.3">
      <c r="G421" s="152"/>
      <c r="H421" s="155"/>
    </row>
    <row r="422" spans="7:8" x14ac:dyDescent="0.3">
      <c r="G422" s="152"/>
      <c r="H422" s="155"/>
    </row>
    <row r="423" spans="7:8" x14ac:dyDescent="0.3">
      <c r="G423" s="152"/>
      <c r="H423" s="155"/>
    </row>
    <row r="424" spans="7:8" x14ac:dyDescent="0.3">
      <c r="G424" s="152"/>
      <c r="H424" s="155"/>
    </row>
    <row r="425" spans="7:8" x14ac:dyDescent="0.3">
      <c r="G425" s="152"/>
      <c r="H425" s="155"/>
    </row>
    <row r="426" spans="7:8" x14ac:dyDescent="0.3">
      <c r="G426" s="152"/>
      <c r="H426" s="155"/>
    </row>
    <row r="427" spans="7:8" x14ac:dyDescent="0.3">
      <c r="G427" s="152"/>
      <c r="H427" s="155"/>
    </row>
    <row r="428" spans="7:8" x14ac:dyDescent="0.3">
      <c r="G428" s="152"/>
      <c r="H428" s="155"/>
    </row>
    <row r="429" spans="7:8" x14ac:dyDescent="0.3">
      <c r="G429" s="152"/>
      <c r="H429" s="155"/>
    </row>
    <row r="430" spans="7:8" x14ac:dyDescent="0.3">
      <c r="G430" s="152"/>
      <c r="H430" s="155"/>
    </row>
    <row r="431" spans="7:8" x14ac:dyDescent="0.3">
      <c r="G431" s="152"/>
      <c r="H431" s="155"/>
    </row>
    <row r="432" spans="7:8" x14ac:dyDescent="0.3">
      <c r="G432" s="152"/>
      <c r="H432" s="155"/>
    </row>
    <row r="433" spans="7:8" x14ac:dyDescent="0.3">
      <c r="G433" s="152"/>
      <c r="H433" s="155"/>
    </row>
    <row r="434" spans="7:8" x14ac:dyDescent="0.3">
      <c r="G434" s="152"/>
      <c r="H434" s="155"/>
    </row>
    <row r="435" spans="7:8" x14ac:dyDescent="0.3">
      <c r="G435" s="152"/>
      <c r="H435" s="155"/>
    </row>
    <row r="436" spans="7:8" x14ac:dyDescent="0.3">
      <c r="G436" s="152"/>
      <c r="H436" s="155"/>
    </row>
    <row r="437" spans="7:8" x14ac:dyDescent="0.3">
      <c r="G437" s="152"/>
      <c r="H437" s="155"/>
    </row>
    <row r="438" spans="7:8" x14ac:dyDescent="0.3">
      <c r="G438" s="152"/>
      <c r="H438" s="155"/>
    </row>
    <row r="439" spans="7:8" x14ac:dyDescent="0.3">
      <c r="G439" s="152"/>
      <c r="H439" s="155"/>
    </row>
    <row r="440" spans="7:8" x14ac:dyDescent="0.3">
      <c r="G440" s="152"/>
      <c r="H440" s="155"/>
    </row>
    <row r="441" spans="7:8" x14ac:dyDescent="0.3">
      <c r="G441" s="152"/>
      <c r="H441" s="155"/>
    </row>
    <row r="442" spans="7:8" x14ac:dyDescent="0.3">
      <c r="G442" s="152"/>
      <c r="H442" s="155"/>
    </row>
    <row r="443" spans="7:8" x14ac:dyDescent="0.3">
      <c r="G443" s="152"/>
      <c r="H443" s="155"/>
    </row>
    <row r="444" spans="7:8" x14ac:dyDescent="0.3">
      <c r="G444" s="152"/>
      <c r="H444" s="155"/>
    </row>
    <row r="445" spans="7:8" x14ac:dyDescent="0.3">
      <c r="G445" s="152"/>
      <c r="H445" s="155"/>
    </row>
    <row r="446" spans="7:8" x14ac:dyDescent="0.3">
      <c r="G446" s="152"/>
      <c r="H446" s="155"/>
    </row>
    <row r="447" spans="7:8" x14ac:dyDescent="0.3">
      <c r="G447" s="152"/>
      <c r="H447" s="155"/>
    </row>
    <row r="448" spans="7:8" x14ac:dyDescent="0.3">
      <c r="G448" s="152"/>
      <c r="H448" s="155"/>
    </row>
    <row r="449" spans="7:8" x14ac:dyDescent="0.3">
      <c r="G449" s="152"/>
      <c r="H449" s="155"/>
    </row>
    <row r="450" spans="7:8" x14ac:dyDescent="0.3">
      <c r="G450" s="152"/>
      <c r="H450" s="155"/>
    </row>
    <row r="451" spans="7:8" x14ac:dyDescent="0.3">
      <c r="G451" s="152"/>
      <c r="H451" s="155"/>
    </row>
    <row r="452" spans="7:8" x14ac:dyDescent="0.3">
      <c r="G452" s="152"/>
      <c r="H452" s="155"/>
    </row>
    <row r="453" spans="7:8" x14ac:dyDescent="0.3">
      <c r="G453" s="152"/>
      <c r="H453" s="155"/>
    </row>
    <row r="454" spans="7:8" x14ac:dyDescent="0.3">
      <c r="G454" s="152"/>
      <c r="H454" s="155"/>
    </row>
    <row r="455" spans="7:8" x14ac:dyDescent="0.3">
      <c r="G455" s="152"/>
      <c r="H455" s="155"/>
    </row>
    <row r="456" spans="7:8" x14ac:dyDescent="0.3">
      <c r="G456" s="152"/>
      <c r="H456" s="155"/>
    </row>
    <row r="457" spans="7:8" x14ac:dyDescent="0.3">
      <c r="G457" s="152"/>
      <c r="H457" s="155"/>
    </row>
    <row r="458" spans="7:8" x14ac:dyDescent="0.3">
      <c r="G458" s="152"/>
      <c r="H458" s="155"/>
    </row>
    <row r="459" spans="7:8" x14ac:dyDescent="0.3">
      <c r="G459" s="152"/>
      <c r="H459" s="155"/>
    </row>
    <row r="460" spans="7:8" x14ac:dyDescent="0.3">
      <c r="G460" s="152"/>
      <c r="H460" s="155"/>
    </row>
    <row r="461" spans="7:8" x14ac:dyDescent="0.3">
      <c r="G461" s="152"/>
      <c r="H461" s="155"/>
    </row>
    <row r="462" spans="7:8" x14ac:dyDescent="0.3">
      <c r="G462" s="152"/>
      <c r="H462" s="155"/>
    </row>
    <row r="463" spans="7:8" x14ac:dyDescent="0.3">
      <c r="G463" s="152"/>
      <c r="H463" s="155"/>
    </row>
    <row r="464" spans="7:8" x14ac:dyDescent="0.3">
      <c r="G464" s="152"/>
      <c r="H464" s="155"/>
    </row>
    <row r="465" spans="7:8" x14ac:dyDescent="0.3">
      <c r="G465" s="152"/>
      <c r="H465" s="155"/>
    </row>
    <row r="466" spans="7:8" x14ac:dyDescent="0.3">
      <c r="G466" s="152"/>
      <c r="H466" s="155"/>
    </row>
    <row r="467" spans="7:8" x14ac:dyDescent="0.3">
      <c r="G467" s="152"/>
      <c r="H467" s="155"/>
    </row>
    <row r="468" spans="7:8" x14ac:dyDescent="0.3">
      <c r="G468" s="152"/>
      <c r="H468" s="155"/>
    </row>
    <row r="469" spans="7:8" x14ac:dyDescent="0.3">
      <c r="G469" s="152"/>
      <c r="H469" s="155"/>
    </row>
    <row r="470" spans="7:8" x14ac:dyDescent="0.3">
      <c r="G470" s="152"/>
      <c r="H470" s="155"/>
    </row>
    <row r="471" spans="7:8" x14ac:dyDescent="0.3">
      <c r="G471" s="152"/>
      <c r="H471" s="155"/>
    </row>
    <row r="472" spans="7:8" x14ac:dyDescent="0.3">
      <c r="G472" s="152"/>
      <c r="H472" s="155"/>
    </row>
    <row r="473" spans="7:8" x14ac:dyDescent="0.3">
      <c r="G473" s="152"/>
      <c r="H473" s="155"/>
    </row>
    <row r="474" spans="7:8" x14ac:dyDescent="0.3">
      <c r="G474" s="152"/>
      <c r="H474" s="155"/>
    </row>
    <row r="475" spans="7:8" x14ac:dyDescent="0.3">
      <c r="G475" s="152"/>
      <c r="H475" s="155"/>
    </row>
    <row r="476" spans="7:8" x14ac:dyDescent="0.3">
      <c r="G476" s="152"/>
      <c r="H476" s="155"/>
    </row>
    <row r="477" spans="7:8" x14ac:dyDescent="0.3">
      <c r="G477" s="152"/>
      <c r="H477" s="155"/>
    </row>
    <row r="478" spans="7:8" x14ac:dyDescent="0.3">
      <c r="G478" s="152"/>
      <c r="H478" s="155"/>
    </row>
    <row r="479" spans="7:8" x14ac:dyDescent="0.3">
      <c r="G479" s="152"/>
      <c r="H479" s="155"/>
    </row>
    <row r="480" spans="7:8" x14ac:dyDescent="0.3">
      <c r="G480" s="152"/>
      <c r="H480" s="155"/>
    </row>
    <row r="481" spans="7:8" x14ac:dyDescent="0.3">
      <c r="G481" s="152"/>
      <c r="H481" s="155"/>
    </row>
    <row r="482" spans="7:8" x14ac:dyDescent="0.3">
      <c r="G482" s="152"/>
      <c r="H482" s="155"/>
    </row>
    <row r="483" spans="7:8" x14ac:dyDescent="0.3">
      <c r="G483" s="152"/>
      <c r="H483" s="155"/>
    </row>
    <row r="484" spans="7:8" x14ac:dyDescent="0.3">
      <c r="G484" s="152"/>
      <c r="H484" s="155"/>
    </row>
    <row r="485" spans="7:8" x14ac:dyDescent="0.3">
      <c r="G485" s="152"/>
      <c r="H485" s="155"/>
    </row>
    <row r="486" spans="7:8" x14ac:dyDescent="0.3">
      <c r="G486" s="152"/>
      <c r="H486" s="155"/>
    </row>
    <row r="487" spans="7:8" x14ac:dyDescent="0.3">
      <c r="G487" s="152"/>
      <c r="H487" s="155"/>
    </row>
    <row r="488" spans="7:8" x14ac:dyDescent="0.3">
      <c r="G488" s="152"/>
      <c r="H488" s="155"/>
    </row>
    <row r="489" spans="7:8" x14ac:dyDescent="0.3">
      <c r="G489" s="152"/>
      <c r="H489" s="155"/>
    </row>
    <row r="490" spans="7:8" x14ac:dyDescent="0.3">
      <c r="G490" s="152"/>
      <c r="H490" s="155"/>
    </row>
    <row r="491" spans="7:8" x14ac:dyDescent="0.3">
      <c r="G491" s="152"/>
      <c r="H491" s="155"/>
    </row>
    <row r="492" spans="7:8" x14ac:dyDescent="0.3">
      <c r="G492" s="152"/>
      <c r="H492" s="155"/>
    </row>
    <row r="493" spans="7:8" x14ac:dyDescent="0.3">
      <c r="G493" s="152"/>
      <c r="H493" s="155"/>
    </row>
    <row r="494" spans="7:8" x14ac:dyDescent="0.3">
      <c r="G494" s="152"/>
      <c r="H494" s="155"/>
    </row>
    <row r="495" spans="7:8" x14ac:dyDescent="0.3">
      <c r="G495" s="152"/>
      <c r="H495" s="155"/>
    </row>
    <row r="496" spans="7:8" x14ac:dyDescent="0.3">
      <c r="G496" s="152"/>
      <c r="H496" s="155"/>
    </row>
    <row r="497" spans="7:8" x14ac:dyDescent="0.3">
      <c r="G497" s="152"/>
      <c r="H497" s="155"/>
    </row>
    <row r="498" spans="7:8" x14ac:dyDescent="0.3">
      <c r="G498" s="152"/>
      <c r="H498" s="155"/>
    </row>
    <row r="499" spans="7:8" x14ac:dyDescent="0.3">
      <c r="G499" s="152"/>
      <c r="H499" s="155"/>
    </row>
    <row r="500" spans="7:8" x14ac:dyDescent="0.3">
      <c r="G500" s="152"/>
      <c r="H500" s="155"/>
    </row>
    <row r="501" spans="7:8" x14ac:dyDescent="0.3">
      <c r="G501" s="152"/>
      <c r="H501" s="155"/>
    </row>
    <row r="502" spans="7:8" x14ac:dyDescent="0.3">
      <c r="G502" s="152"/>
      <c r="H502" s="155"/>
    </row>
    <row r="503" spans="7:8" x14ac:dyDescent="0.3">
      <c r="G503" s="152"/>
      <c r="H503" s="155"/>
    </row>
    <row r="504" spans="7:8" x14ac:dyDescent="0.3">
      <c r="G504" s="152"/>
      <c r="H504" s="155"/>
    </row>
    <row r="505" spans="7:8" x14ac:dyDescent="0.3">
      <c r="G505" s="152"/>
      <c r="H505" s="155"/>
    </row>
    <row r="506" spans="7:8" x14ac:dyDescent="0.3">
      <c r="G506" s="152"/>
      <c r="H506" s="155"/>
    </row>
    <row r="507" spans="7:8" x14ac:dyDescent="0.3">
      <c r="G507" s="152"/>
      <c r="H507" s="155"/>
    </row>
    <row r="508" spans="7:8" x14ac:dyDescent="0.3">
      <c r="G508" s="152"/>
      <c r="H508" s="155"/>
    </row>
    <row r="509" spans="7:8" x14ac:dyDescent="0.3">
      <c r="G509" s="152"/>
      <c r="H509" s="155"/>
    </row>
    <row r="510" spans="7:8" x14ac:dyDescent="0.3">
      <c r="G510" s="152"/>
      <c r="H510" s="155"/>
    </row>
    <row r="511" spans="7:8" x14ac:dyDescent="0.3">
      <c r="G511" s="152"/>
      <c r="H511" s="155"/>
    </row>
    <row r="512" spans="7:8" x14ac:dyDescent="0.3">
      <c r="G512" s="152"/>
      <c r="H512" s="155"/>
    </row>
    <row r="513" spans="7:8" x14ac:dyDescent="0.3">
      <c r="G513" s="152"/>
      <c r="H513" s="155"/>
    </row>
    <row r="514" spans="7:8" x14ac:dyDescent="0.3">
      <c r="G514" s="152"/>
      <c r="H514" s="155"/>
    </row>
    <row r="515" spans="7:8" x14ac:dyDescent="0.3">
      <c r="G515" s="152"/>
      <c r="H515" s="155"/>
    </row>
    <row r="516" spans="7:8" x14ac:dyDescent="0.3">
      <c r="G516" s="152"/>
      <c r="H516" s="155"/>
    </row>
    <row r="517" spans="7:8" x14ac:dyDescent="0.3">
      <c r="G517" s="152"/>
      <c r="H517" s="155"/>
    </row>
    <row r="518" spans="7:8" x14ac:dyDescent="0.3">
      <c r="G518" s="152"/>
      <c r="H518" s="155"/>
    </row>
    <row r="519" spans="7:8" x14ac:dyDescent="0.3">
      <c r="G519" s="152"/>
      <c r="H519" s="155"/>
    </row>
    <row r="520" spans="7:8" x14ac:dyDescent="0.3">
      <c r="G520" s="152"/>
      <c r="H520" s="155"/>
    </row>
    <row r="521" spans="7:8" x14ac:dyDescent="0.3">
      <c r="G521" s="152"/>
      <c r="H521" s="155"/>
    </row>
    <row r="522" spans="7:8" x14ac:dyDescent="0.3">
      <c r="G522" s="152"/>
      <c r="H522" s="155"/>
    </row>
    <row r="523" spans="7:8" x14ac:dyDescent="0.3">
      <c r="G523" s="152"/>
      <c r="H523" s="155"/>
    </row>
    <row r="524" spans="7:8" x14ac:dyDescent="0.3">
      <c r="G524" s="152"/>
      <c r="H524" s="155"/>
    </row>
    <row r="525" spans="7:8" x14ac:dyDescent="0.3">
      <c r="G525" s="152"/>
      <c r="H525" s="155"/>
    </row>
    <row r="526" spans="7:8" x14ac:dyDescent="0.3">
      <c r="G526" s="152"/>
      <c r="H526" s="155"/>
    </row>
    <row r="527" spans="7:8" x14ac:dyDescent="0.3">
      <c r="G527" s="152"/>
      <c r="H527" s="155"/>
    </row>
    <row r="528" spans="7:8" x14ac:dyDescent="0.3">
      <c r="G528" s="152"/>
      <c r="H528" s="155"/>
    </row>
    <row r="529" spans="7:8" x14ac:dyDescent="0.3">
      <c r="G529" s="152"/>
      <c r="H529" s="155"/>
    </row>
    <row r="530" spans="7:8" x14ac:dyDescent="0.3">
      <c r="G530" s="152"/>
      <c r="H530" s="155"/>
    </row>
    <row r="531" spans="7:8" x14ac:dyDescent="0.3">
      <c r="G531" s="152"/>
      <c r="H531" s="155"/>
    </row>
    <row r="532" spans="7:8" x14ac:dyDescent="0.3">
      <c r="G532" s="152"/>
      <c r="H532" s="155"/>
    </row>
    <row r="533" spans="7:8" x14ac:dyDescent="0.3">
      <c r="G533" s="152"/>
      <c r="H533" s="155"/>
    </row>
    <row r="534" spans="7:8" x14ac:dyDescent="0.3">
      <c r="G534" s="152"/>
      <c r="H534" s="155"/>
    </row>
    <row r="535" spans="7:8" x14ac:dyDescent="0.3">
      <c r="G535" s="152"/>
      <c r="H535" s="155"/>
    </row>
    <row r="536" spans="7:8" x14ac:dyDescent="0.3">
      <c r="G536" s="152"/>
      <c r="H536" s="155"/>
    </row>
    <row r="537" spans="7:8" x14ac:dyDescent="0.3">
      <c r="G537" s="152"/>
      <c r="H537" s="155"/>
    </row>
    <row r="538" spans="7:8" x14ac:dyDescent="0.3">
      <c r="G538" s="152"/>
      <c r="H538" s="155"/>
    </row>
    <row r="539" spans="7:8" x14ac:dyDescent="0.3">
      <c r="G539" s="152"/>
      <c r="H539" s="155"/>
    </row>
    <row r="540" spans="7:8" x14ac:dyDescent="0.3">
      <c r="G540" s="152"/>
      <c r="H540" s="155"/>
    </row>
    <row r="541" spans="7:8" x14ac:dyDescent="0.3">
      <c r="G541" s="152"/>
      <c r="H541" s="155"/>
    </row>
    <row r="542" spans="7:8" x14ac:dyDescent="0.3">
      <c r="G542" s="152"/>
      <c r="H542" s="155"/>
    </row>
    <row r="543" spans="7:8" x14ac:dyDescent="0.3">
      <c r="G543" s="152"/>
      <c r="H543" s="155"/>
    </row>
    <row r="544" spans="7:8" x14ac:dyDescent="0.3">
      <c r="G544" s="152"/>
      <c r="H544" s="155"/>
    </row>
    <row r="545" spans="7:8" x14ac:dyDescent="0.3">
      <c r="G545" s="152"/>
      <c r="H545" s="155"/>
    </row>
    <row r="546" spans="7:8" x14ac:dyDescent="0.3">
      <c r="G546" s="152"/>
      <c r="H546" s="155"/>
    </row>
    <row r="547" spans="7:8" x14ac:dyDescent="0.3">
      <c r="G547" s="152"/>
      <c r="H547" s="155"/>
    </row>
    <row r="548" spans="7:8" x14ac:dyDescent="0.3">
      <c r="G548" s="152"/>
      <c r="H548" s="155"/>
    </row>
    <row r="549" spans="7:8" x14ac:dyDescent="0.3">
      <c r="G549" s="152"/>
      <c r="H549" s="155"/>
    </row>
    <row r="550" spans="7:8" x14ac:dyDescent="0.3">
      <c r="G550" s="152"/>
      <c r="H550" s="155"/>
    </row>
    <row r="551" spans="7:8" x14ac:dyDescent="0.3">
      <c r="G551" s="152"/>
      <c r="H551" s="155"/>
    </row>
    <row r="552" spans="7:8" x14ac:dyDescent="0.3">
      <c r="G552" s="152"/>
      <c r="H552" s="155"/>
    </row>
    <row r="553" spans="7:8" x14ac:dyDescent="0.3">
      <c r="G553" s="152"/>
      <c r="H553" s="155"/>
    </row>
    <row r="554" spans="7:8" x14ac:dyDescent="0.3">
      <c r="G554" s="152"/>
      <c r="H554" s="155"/>
    </row>
    <row r="555" spans="7:8" x14ac:dyDescent="0.3">
      <c r="G555" s="152"/>
      <c r="H555" s="155"/>
    </row>
    <row r="556" spans="7:8" x14ac:dyDescent="0.3">
      <c r="G556" s="152"/>
      <c r="H556" s="155"/>
    </row>
    <row r="557" spans="7:8" x14ac:dyDescent="0.3">
      <c r="G557" s="152"/>
      <c r="H557" s="155"/>
    </row>
    <row r="558" spans="7:8" x14ac:dyDescent="0.3">
      <c r="G558" s="152"/>
      <c r="H558" s="155"/>
    </row>
    <row r="559" spans="7:8" x14ac:dyDescent="0.3">
      <c r="G559" s="152"/>
      <c r="H559" s="155"/>
    </row>
    <row r="560" spans="7:8" x14ac:dyDescent="0.3">
      <c r="G560" s="152"/>
      <c r="H560" s="155"/>
    </row>
    <row r="561" spans="7:8" x14ac:dyDescent="0.3">
      <c r="G561" s="152"/>
      <c r="H561" s="155"/>
    </row>
    <row r="562" spans="7:8" x14ac:dyDescent="0.3">
      <c r="G562" s="152"/>
      <c r="H562" s="155"/>
    </row>
    <row r="563" spans="7:8" x14ac:dyDescent="0.3">
      <c r="G563" s="152"/>
      <c r="H563" s="155"/>
    </row>
    <row r="564" spans="7:8" x14ac:dyDescent="0.3">
      <c r="G564" s="152"/>
      <c r="H564" s="155"/>
    </row>
    <row r="565" spans="7:8" x14ac:dyDescent="0.3">
      <c r="G565" s="152"/>
      <c r="H565" s="155"/>
    </row>
    <row r="566" spans="7:8" x14ac:dyDescent="0.3">
      <c r="G566" s="152"/>
      <c r="H566" s="155"/>
    </row>
    <row r="567" spans="7:8" x14ac:dyDescent="0.3">
      <c r="G567" s="152"/>
      <c r="H567" s="155"/>
    </row>
    <row r="568" spans="7:8" x14ac:dyDescent="0.3">
      <c r="G568" s="152"/>
      <c r="H568" s="155"/>
    </row>
    <row r="569" spans="7:8" x14ac:dyDescent="0.3">
      <c r="G569" s="152"/>
      <c r="H569" s="155"/>
    </row>
    <row r="570" spans="7:8" x14ac:dyDescent="0.3">
      <c r="G570" s="152"/>
      <c r="H570" s="155"/>
    </row>
    <row r="571" spans="7:8" x14ac:dyDescent="0.3">
      <c r="G571" s="152"/>
      <c r="H571" s="155"/>
    </row>
    <row r="572" spans="7:8" x14ac:dyDescent="0.3">
      <c r="G572" s="152"/>
      <c r="H572" s="155"/>
    </row>
    <row r="573" spans="7:8" x14ac:dyDescent="0.3">
      <c r="G573" s="152"/>
      <c r="H573" s="155"/>
    </row>
    <row r="574" spans="7:8" x14ac:dyDescent="0.3">
      <c r="G574" s="152"/>
      <c r="H574" s="155"/>
    </row>
    <row r="575" spans="7:8" x14ac:dyDescent="0.3">
      <c r="G575" s="152"/>
      <c r="H575" s="155"/>
    </row>
    <row r="576" spans="7:8" x14ac:dyDescent="0.3">
      <c r="G576" s="152"/>
      <c r="H576" s="155"/>
    </row>
    <row r="577" spans="7:8" x14ac:dyDescent="0.3">
      <c r="G577" s="152"/>
      <c r="H577" s="155"/>
    </row>
    <row r="578" spans="7:8" x14ac:dyDescent="0.3">
      <c r="G578" s="152"/>
      <c r="H578" s="155"/>
    </row>
    <row r="579" spans="7:8" x14ac:dyDescent="0.3">
      <c r="G579" s="152"/>
      <c r="H579" s="155"/>
    </row>
    <row r="580" spans="7:8" x14ac:dyDescent="0.3">
      <c r="G580" s="152"/>
      <c r="H580" s="155"/>
    </row>
    <row r="581" spans="7:8" x14ac:dyDescent="0.3">
      <c r="G581" s="152"/>
      <c r="H581" s="155"/>
    </row>
    <row r="582" spans="7:8" x14ac:dyDescent="0.3">
      <c r="G582" s="152"/>
      <c r="H582" s="155"/>
    </row>
    <row r="583" spans="7:8" x14ac:dyDescent="0.3">
      <c r="G583" s="152"/>
      <c r="H583" s="155"/>
    </row>
    <row r="584" spans="7:8" x14ac:dyDescent="0.3">
      <c r="G584" s="152"/>
      <c r="H584" s="155"/>
    </row>
    <row r="585" spans="7:8" x14ac:dyDescent="0.3">
      <c r="G585" s="152"/>
      <c r="H585" s="155"/>
    </row>
    <row r="586" spans="7:8" x14ac:dyDescent="0.3">
      <c r="G586" s="152"/>
      <c r="H586" s="155"/>
    </row>
    <row r="587" spans="7:8" x14ac:dyDescent="0.3">
      <c r="G587" s="152"/>
      <c r="H587" s="155"/>
    </row>
    <row r="588" spans="7:8" x14ac:dyDescent="0.3">
      <c r="G588" s="152"/>
      <c r="H588" s="155"/>
    </row>
    <row r="589" spans="7:8" x14ac:dyDescent="0.3">
      <c r="G589" s="152"/>
      <c r="H589" s="155"/>
    </row>
    <row r="590" spans="7:8" x14ac:dyDescent="0.3">
      <c r="G590" s="152"/>
      <c r="H590" s="155"/>
    </row>
    <row r="591" spans="7:8" x14ac:dyDescent="0.3">
      <c r="G591" s="152"/>
      <c r="H591" s="155"/>
    </row>
    <row r="592" spans="7:8" x14ac:dyDescent="0.3">
      <c r="G592" s="152"/>
      <c r="H592" s="155"/>
    </row>
    <row r="593" spans="7:8" x14ac:dyDescent="0.3">
      <c r="G593" s="152"/>
      <c r="H593" s="155"/>
    </row>
    <row r="594" spans="7:8" x14ac:dyDescent="0.3">
      <c r="G594" s="152"/>
      <c r="H594" s="155"/>
    </row>
  </sheetData>
  <sheetProtection sheet="1" formatColumns="0" formatRows="0" insertColumns="0" insertRows="0" deleteColumns="0"/>
  <mergeCells count="3">
    <mergeCell ref="H12:P12"/>
    <mergeCell ref="Q12:T12"/>
    <mergeCell ref="U10:X10"/>
  </mergeCells>
  <conditionalFormatting sqref="I75:L75 O75 R75 U75:V75">
    <cfRule type="cellIs" dxfId="15" priority="25" operator="lessThan">
      <formula>0</formula>
    </cfRule>
    <cfRule type="cellIs" dxfId="14" priority="26" operator="greaterThan">
      <formula>0</formula>
    </cfRule>
  </conditionalFormatting>
  <conditionalFormatting sqref="T55:AH55">
    <cfRule type="cellIs" dxfId="13" priority="5" operator="lessThan">
      <formula>-0.1</formula>
    </cfRule>
    <cfRule type="cellIs" dxfId="12" priority="6" operator="greaterThan">
      <formula>0.1</formula>
    </cfRule>
  </conditionalFormatting>
  <conditionalFormatting sqref="AA75">
    <cfRule type="cellIs" dxfId="11" priority="1" operator="lessThan">
      <formula>-0.1</formula>
    </cfRule>
    <cfRule type="cellIs" dxfId="10" priority="2" operator="greaterThan">
      <formula>0.1</formula>
    </cfRule>
  </conditionalFormatting>
  <conditionalFormatting sqref="AB75:AH75">
    <cfRule type="cellIs" dxfId="9" priority="3" operator="lessThan">
      <formula>0</formula>
    </cfRule>
    <cfRule type="cellIs" dxfId="8" priority="4" operator="greaterThan">
      <formula>0</formula>
    </cfRule>
  </conditionalFormatting>
  <pageMargins left="0.7" right="0.7" top="0.75" bottom="0.75" header="0.3" footer="0.3"/>
  <pageSetup paperSize="9" orientation="portrait" r:id="rId1"/>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FFCC"/>
  </sheetPr>
  <dimension ref="A1:AM66"/>
  <sheetViews>
    <sheetView workbookViewId="0">
      <selection sqref="A1:B1"/>
    </sheetView>
  </sheetViews>
  <sheetFormatPr defaultColWidth="11.453125" defaultRowHeight="14" outlineLevelRow="2" outlineLevelCol="1" x14ac:dyDescent="0.3"/>
  <cols>
    <col min="1" max="1" width="6.453125" style="23" customWidth="1"/>
    <col min="2" max="2" width="25.7265625" style="23" customWidth="1"/>
    <col min="3" max="3" width="30.26953125" style="23" hidden="1" customWidth="1" outlineLevel="1"/>
    <col min="4" max="4" width="20.81640625" style="23" customWidth="1" collapsed="1"/>
    <col min="5" max="5" width="11.453125" style="23" customWidth="1" outlineLevel="1"/>
    <col min="6" max="6" width="9.453125" style="23" customWidth="1" outlineLevel="1"/>
    <col min="7" max="7" width="10" style="23" customWidth="1" outlineLevel="1"/>
    <col min="8" max="9" width="11.453125" style="23" customWidth="1" outlineLevel="1"/>
    <col min="10" max="10" width="16.453125" style="23" customWidth="1" outlineLevel="1"/>
    <col min="11" max="11" width="11.453125" style="23" customWidth="1" outlineLevel="1"/>
    <col min="12" max="12" width="14.81640625" style="23" customWidth="1" outlineLevel="1"/>
    <col min="13" max="13" width="15" style="23" customWidth="1" outlineLevel="1"/>
    <col min="14" max="16" width="14.81640625" style="23" customWidth="1" outlineLevel="1"/>
    <col min="17" max="17" width="13.7265625" style="23" customWidth="1" outlineLevel="1"/>
    <col min="18" max="18" width="14.81640625" style="23" customWidth="1" outlineLevel="1"/>
    <col min="19" max="19" width="15.26953125" style="23" customWidth="1" outlineLevel="1"/>
    <col min="20" max="20" width="13.54296875" style="23" customWidth="1" outlineLevel="1"/>
    <col min="21" max="21" width="14.81640625" style="23" customWidth="1" outlineLevel="1"/>
    <col min="22" max="22" width="14.7265625" style="23" customWidth="1" outlineLevel="1"/>
    <col min="23" max="23" width="14.453125" style="23" customWidth="1" outlineLevel="1"/>
    <col min="24" max="24" width="14.81640625" style="23" customWidth="1" outlineLevel="1"/>
    <col min="25" max="25" width="15" style="23" customWidth="1" outlineLevel="1"/>
    <col min="26" max="26" width="4" style="23" customWidth="1"/>
    <col min="27" max="27" width="11.453125" style="23" hidden="1" customWidth="1" outlineLevel="1"/>
    <col min="28" max="28" width="18.81640625" style="23" hidden="1" customWidth="1" outlineLevel="1"/>
    <col min="29" max="35" width="11.453125" style="23" hidden="1" customWidth="1" outlineLevel="1"/>
    <col min="36" max="36" width="13.453125" style="23" hidden="1" customWidth="1" outlineLevel="1"/>
    <col min="37" max="37" width="12.81640625" style="23" hidden="1" customWidth="1" outlineLevel="1"/>
    <col min="38" max="38" width="11.453125" style="458" collapsed="1"/>
    <col min="39" max="16384" width="11.453125" style="23"/>
  </cols>
  <sheetData>
    <row r="1" spans="1:37" ht="31.5" customHeight="1" x14ac:dyDescent="0.35">
      <c r="A1" s="1040" t="s">
        <v>579</v>
      </c>
      <c r="B1" s="1040"/>
      <c r="C1" s="43">
        <f>C5</f>
        <v>0</v>
      </c>
      <c r="D1" s="43"/>
      <c r="AA1" s="5" t="s">
        <v>580</v>
      </c>
    </row>
    <row r="2" spans="1:37" ht="3.75" customHeight="1" x14ac:dyDescent="0.3"/>
    <row r="3" spans="1:37" outlineLevel="1" x14ac:dyDescent="0.3">
      <c r="B3" s="13" t="str">
        <f>'Input + read me'!B3</f>
        <v>Name of partner organisation:</v>
      </c>
      <c r="C3" s="1041">
        <f>'Input + read me'!D3</f>
        <v>0</v>
      </c>
      <c r="D3" s="1041"/>
      <c r="E3" s="1041"/>
    </row>
    <row r="4" spans="1:37" outlineLevel="1" x14ac:dyDescent="0.3">
      <c r="B4" s="13" t="str">
        <f>'Input + read me'!B4</f>
        <v>Project name:</v>
      </c>
      <c r="C4" s="1041">
        <f>'Input + read me'!D4</f>
        <v>0</v>
      </c>
      <c r="D4" s="1041"/>
      <c r="E4" s="1041"/>
    </row>
    <row r="5" spans="1:37" outlineLevel="1" x14ac:dyDescent="0.3">
      <c r="B5" s="13" t="str">
        <f>'Input + read me'!B5</f>
        <v>Fiscal year:</v>
      </c>
      <c r="C5" s="1041">
        <f>'Input + read me'!D5</f>
        <v>0</v>
      </c>
      <c r="D5" s="1041"/>
      <c r="E5" s="1041"/>
    </row>
    <row r="6" spans="1:37" outlineLevel="1" x14ac:dyDescent="0.3">
      <c r="B6" s="13" t="str">
        <f>'Input + read me'!B6</f>
        <v>Digni project number:</v>
      </c>
      <c r="C6" s="1041">
        <f>'Input + read me'!D6</f>
        <v>0</v>
      </c>
      <c r="D6" s="1041"/>
      <c r="E6" s="1041"/>
    </row>
    <row r="7" spans="1:37" outlineLevel="1" x14ac:dyDescent="0.3">
      <c r="B7" s="13" t="str">
        <f>'Input + read me'!B7</f>
        <v>QZA-number:</v>
      </c>
      <c r="C7" s="1041">
        <f>'Input + read me'!D7</f>
        <v>0</v>
      </c>
      <c r="D7" s="1041"/>
      <c r="E7" s="1041"/>
    </row>
    <row r="8" spans="1:37" outlineLevel="1" x14ac:dyDescent="0.3">
      <c r="B8" s="13" t="str">
        <f>'Input + read me'!B8</f>
        <v>NMS project number:</v>
      </c>
      <c r="C8" s="1041">
        <f>'Input + read me'!D8</f>
        <v>0</v>
      </c>
      <c r="D8" s="1041"/>
      <c r="E8" s="1041"/>
    </row>
    <row r="9" spans="1:37" outlineLevel="1" x14ac:dyDescent="0.3">
      <c r="B9" s="13" t="str">
        <f>'Input + read me'!B9</f>
        <v>Currency at local partner</v>
      </c>
      <c r="C9" s="1041">
        <f>'Input + read me'!D9</f>
        <v>0</v>
      </c>
      <c r="D9" s="1041"/>
      <c r="E9" s="1041"/>
    </row>
    <row r="11" spans="1:37" ht="39" customHeight="1" x14ac:dyDescent="0.3">
      <c r="A11" s="1045" t="s">
        <v>570</v>
      </c>
      <c r="B11" s="1045" t="s">
        <v>581</v>
      </c>
      <c r="C11" s="1051" t="s">
        <v>138</v>
      </c>
      <c r="D11" s="509" t="s">
        <v>137</v>
      </c>
      <c r="E11" s="1047" t="s">
        <v>372</v>
      </c>
      <c r="F11" s="7" t="s">
        <v>582</v>
      </c>
      <c r="G11" s="7" t="s">
        <v>583</v>
      </c>
      <c r="H11" s="7" t="s">
        <v>584</v>
      </c>
      <c r="I11" s="7" t="s">
        <v>585</v>
      </c>
      <c r="J11" s="274" t="s">
        <v>445</v>
      </c>
      <c r="K11" s="19" t="s">
        <v>586</v>
      </c>
      <c r="L11" s="399" t="s">
        <v>587</v>
      </c>
      <c r="M11" s="7" t="s">
        <v>372</v>
      </c>
      <c r="N11" s="7" t="s">
        <v>586</v>
      </c>
      <c r="O11" s="399" t="s">
        <v>588</v>
      </c>
      <c r="P11" s="7" t="s">
        <v>372</v>
      </c>
      <c r="Q11" s="7" t="s">
        <v>586</v>
      </c>
      <c r="R11" s="399" t="s">
        <v>589</v>
      </c>
      <c r="S11" s="7" t="s">
        <v>372</v>
      </c>
      <c r="T11" s="7" t="s">
        <v>586</v>
      </c>
      <c r="U11" s="399" t="s">
        <v>590</v>
      </c>
      <c r="V11" s="7" t="s">
        <v>372</v>
      </c>
      <c r="W11" s="7" t="s">
        <v>586</v>
      </c>
      <c r="X11" s="399" t="s">
        <v>591</v>
      </c>
      <c r="Y11" s="399" t="s">
        <v>592</v>
      </c>
      <c r="AA11" s="1045" t="s">
        <v>570</v>
      </c>
      <c r="AB11" s="1045" t="s">
        <v>581</v>
      </c>
      <c r="AC11" s="1045" t="s">
        <v>593</v>
      </c>
      <c r="AD11" s="1047" t="s">
        <v>372</v>
      </c>
      <c r="AE11" s="7" t="s">
        <v>582</v>
      </c>
      <c r="AF11" s="7" t="s">
        <v>583</v>
      </c>
      <c r="AG11" s="7" t="s">
        <v>584</v>
      </c>
      <c r="AH11" s="7" t="s">
        <v>585</v>
      </c>
      <c r="AI11" s="7" t="s">
        <v>445</v>
      </c>
      <c r="AJ11" s="19" t="s">
        <v>586</v>
      </c>
      <c r="AK11" s="20" t="s">
        <v>578</v>
      </c>
    </row>
    <row r="12" spans="1:37" x14ac:dyDescent="0.3">
      <c r="A12" s="1046"/>
      <c r="B12" s="1046"/>
      <c r="C12" s="1052"/>
      <c r="D12" s="510"/>
      <c r="E12" s="1048"/>
      <c r="F12" s="18"/>
      <c r="G12" s="18"/>
      <c r="H12" s="18"/>
      <c r="I12" s="18"/>
      <c r="J12" s="18"/>
      <c r="K12" s="1049">
        <f>C9</f>
        <v>0</v>
      </c>
      <c r="L12" s="1049"/>
      <c r="M12" s="18"/>
      <c r="N12" s="18"/>
      <c r="O12" s="18"/>
      <c r="P12" s="18"/>
      <c r="Q12" s="18"/>
      <c r="R12" s="18"/>
      <c r="S12" s="18"/>
      <c r="T12" s="18"/>
      <c r="U12" s="18"/>
      <c r="V12" s="18"/>
      <c r="W12" s="18"/>
      <c r="X12" s="18"/>
      <c r="Y12" s="398"/>
      <c r="AA12" s="1046"/>
      <c r="AB12" s="1046"/>
      <c r="AC12" s="1046"/>
      <c r="AD12" s="1048"/>
      <c r="AE12" s="18"/>
      <c r="AF12" s="18"/>
      <c r="AG12" s="18"/>
      <c r="AH12" s="18"/>
      <c r="AI12" s="18"/>
      <c r="AJ12" s="1049">
        <f>'Input + read me'!P9</f>
        <v>0</v>
      </c>
      <c r="AK12" s="1049"/>
    </row>
    <row r="13" spans="1:37" ht="30" customHeight="1" outlineLevel="1" x14ac:dyDescent="0.3">
      <c r="A13" s="24">
        <v>1</v>
      </c>
      <c r="B13" s="24"/>
      <c r="C13" s="24"/>
      <c r="D13" s="507"/>
      <c r="E13" s="25"/>
      <c r="F13" s="26"/>
      <c r="G13" s="26"/>
      <c r="H13" s="26"/>
      <c r="I13" s="26"/>
      <c r="J13" s="26"/>
      <c r="K13" s="27"/>
      <c r="L13" s="27"/>
      <c r="M13" s="26"/>
      <c r="N13" s="26"/>
      <c r="O13" s="27"/>
      <c r="P13" s="26"/>
      <c r="Q13" s="26"/>
      <c r="R13" s="27"/>
      <c r="S13" s="26"/>
      <c r="T13" s="26"/>
      <c r="U13" s="27"/>
      <c r="V13" s="26"/>
      <c r="W13" s="26"/>
      <c r="X13" s="27"/>
      <c r="Y13" s="27"/>
      <c r="AA13" s="24">
        <v>1</v>
      </c>
      <c r="AB13" s="24" t="s">
        <v>594</v>
      </c>
      <c r="AC13" s="24"/>
      <c r="AD13" s="25"/>
      <c r="AE13" s="26"/>
      <c r="AF13" s="26"/>
      <c r="AG13" s="26"/>
      <c r="AH13" s="26"/>
      <c r="AI13" s="26"/>
      <c r="AJ13" s="27"/>
      <c r="AK13" s="27"/>
    </row>
    <row r="14" spans="1:37" ht="28" outlineLevel="1" x14ac:dyDescent="0.3">
      <c r="A14" s="286">
        <v>1</v>
      </c>
      <c r="B14" s="287"/>
      <c r="C14" s="287"/>
      <c r="D14" s="508"/>
      <c r="E14" s="288"/>
      <c r="F14" s="281"/>
      <c r="G14" s="281"/>
      <c r="H14" s="281"/>
      <c r="I14" s="281"/>
      <c r="J14" s="281"/>
      <c r="K14" s="282">
        <f>SUM(F14:J14)</f>
        <v>0</v>
      </c>
      <c r="L14" s="282">
        <f>E14*K14</f>
        <v>0</v>
      </c>
      <c r="M14" s="288"/>
      <c r="N14" s="281"/>
      <c r="O14" s="282">
        <f>M14*N14</f>
        <v>0</v>
      </c>
      <c r="P14" s="288"/>
      <c r="Q14" s="281"/>
      <c r="R14" s="282">
        <f>P14*Q14</f>
        <v>0</v>
      </c>
      <c r="S14" s="288"/>
      <c r="T14" s="281"/>
      <c r="U14" s="282">
        <f>S14*T14</f>
        <v>0</v>
      </c>
      <c r="V14" s="288"/>
      <c r="W14" s="281"/>
      <c r="X14" s="282">
        <f>V14*W14</f>
        <v>0</v>
      </c>
      <c r="Y14" s="282">
        <f>L14+O14+R14+U14+X14</f>
        <v>0</v>
      </c>
      <c r="AA14" s="28">
        <v>1</v>
      </c>
      <c r="AB14" s="156" t="s">
        <v>595</v>
      </c>
      <c r="AC14" s="156" t="s">
        <v>596</v>
      </c>
      <c r="AD14" s="157"/>
      <c r="AE14" s="158"/>
      <c r="AF14" s="158"/>
      <c r="AG14" s="158"/>
      <c r="AH14" s="158"/>
      <c r="AI14" s="158"/>
      <c r="AJ14" s="30">
        <f>SUM(AE14:AI14)</f>
        <v>0</v>
      </c>
      <c r="AK14" s="30">
        <f>AD14*AJ14</f>
        <v>0</v>
      </c>
    </row>
    <row r="15" spans="1:37" outlineLevel="1" x14ac:dyDescent="0.3">
      <c r="A15" s="286">
        <v>2</v>
      </c>
      <c r="B15" s="289"/>
      <c r="C15" s="287"/>
      <c r="D15" s="508"/>
      <c r="E15" s="288"/>
      <c r="F15" s="281"/>
      <c r="G15" s="281"/>
      <c r="H15" s="281"/>
      <c r="I15" s="281"/>
      <c r="J15" s="281"/>
      <c r="K15" s="282">
        <f t="shared" ref="K15:K31" si="0">SUM(F15:J15)</f>
        <v>0</v>
      </c>
      <c r="L15" s="282">
        <f t="shared" ref="L15:L31" si="1">E15*K15</f>
        <v>0</v>
      </c>
      <c r="M15" s="288"/>
      <c r="N15" s="281"/>
      <c r="O15" s="282">
        <f t="shared" ref="O15:O34" si="2">M15*N15</f>
        <v>0</v>
      </c>
      <c r="P15" s="288"/>
      <c r="Q15" s="281"/>
      <c r="R15" s="282">
        <f t="shared" ref="R15:R34" si="3">P15*Q15</f>
        <v>0</v>
      </c>
      <c r="S15" s="288"/>
      <c r="T15" s="281"/>
      <c r="U15" s="282">
        <f t="shared" ref="U15:U34" si="4">S15*T15</f>
        <v>0</v>
      </c>
      <c r="V15" s="288"/>
      <c r="W15" s="281"/>
      <c r="X15" s="282">
        <f t="shared" ref="X15:X34" si="5">V15*W15</f>
        <v>0</v>
      </c>
      <c r="Y15" s="282">
        <f t="shared" ref="Y15:Y35" si="6">L15+O15+R15+U15+X15</f>
        <v>0</v>
      </c>
      <c r="AA15" s="28">
        <v>2</v>
      </c>
      <c r="AB15" s="159"/>
      <c r="AC15" s="159"/>
      <c r="AD15" s="157"/>
      <c r="AE15" s="158"/>
      <c r="AF15" s="158"/>
      <c r="AG15" s="158"/>
      <c r="AH15" s="158"/>
      <c r="AI15" s="158"/>
      <c r="AJ15" s="30">
        <f t="shared" ref="AJ15:AJ24" si="7">SUM(AE15:AI15)</f>
        <v>0</v>
      </c>
      <c r="AK15" s="30">
        <f t="shared" ref="AK15:AK24" si="8">AD15*AJ15</f>
        <v>0</v>
      </c>
    </row>
    <row r="16" spans="1:37" outlineLevel="1" x14ac:dyDescent="0.3">
      <c r="A16" s="286">
        <v>3</v>
      </c>
      <c r="B16" s="289"/>
      <c r="C16" s="287"/>
      <c r="D16" s="508"/>
      <c r="E16" s="288"/>
      <c r="F16" s="281"/>
      <c r="G16" s="281"/>
      <c r="H16" s="281"/>
      <c r="I16" s="281"/>
      <c r="J16" s="281"/>
      <c r="K16" s="282">
        <f t="shared" si="0"/>
        <v>0</v>
      </c>
      <c r="L16" s="282">
        <f t="shared" si="1"/>
        <v>0</v>
      </c>
      <c r="M16" s="288"/>
      <c r="N16" s="281"/>
      <c r="O16" s="282">
        <f t="shared" si="2"/>
        <v>0</v>
      </c>
      <c r="P16" s="288"/>
      <c r="Q16" s="281"/>
      <c r="R16" s="282">
        <f t="shared" si="3"/>
        <v>0</v>
      </c>
      <c r="S16" s="288"/>
      <c r="T16" s="281"/>
      <c r="U16" s="282">
        <f t="shared" si="4"/>
        <v>0</v>
      </c>
      <c r="V16" s="288"/>
      <c r="W16" s="281"/>
      <c r="X16" s="282">
        <f t="shared" si="5"/>
        <v>0</v>
      </c>
      <c r="Y16" s="282">
        <f t="shared" si="6"/>
        <v>0</v>
      </c>
      <c r="AA16" s="28">
        <v>3</v>
      </c>
      <c r="AB16" s="159"/>
      <c r="AC16" s="159"/>
      <c r="AD16" s="157"/>
      <c r="AE16" s="158"/>
      <c r="AF16" s="158"/>
      <c r="AG16" s="158"/>
      <c r="AH16" s="158"/>
      <c r="AI16" s="158"/>
      <c r="AJ16" s="30">
        <f t="shared" si="7"/>
        <v>0</v>
      </c>
      <c r="AK16" s="30">
        <f t="shared" si="8"/>
        <v>0</v>
      </c>
    </row>
    <row r="17" spans="1:37" outlineLevel="1" x14ac:dyDescent="0.3">
      <c r="A17" s="286">
        <v>4</v>
      </c>
      <c r="B17" s="289"/>
      <c r="C17" s="287"/>
      <c r="D17" s="508"/>
      <c r="E17" s="288"/>
      <c r="F17" s="281"/>
      <c r="G17" s="281"/>
      <c r="H17" s="281"/>
      <c r="I17" s="281"/>
      <c r="J17" s="281"/>
      <c r="K17" s="282">
        <f t="shared" si="0"/>
        <v>0</v>
      </c>
      <c r="L17" s="282">
        <f t="shared" si="1"/>
        <v>0</v>
      </c>
      <c r="M17" s="288"/>
      <c r="N17" s="281"/>
      <c r="O17" s="282">
        <f t="shared" si="2"/>
        <v>0</v>
      </c>
      <c r="P17" s="288"/>
      <c r="Q17" s="281"/>
      <c r="R17" s="282">
        <f t="shared" si="3"/>
        <v>0</v>
      </c>
      <c r="S17" s="288"/>
      <c r="T17" s="281"/>
      <c r="U17" s="282">
        <f t="shared" si="4"/>
        <v>0</v>
      </c>
      <c r="V17" s="288"/>
      <c r="W17" s="281"/>
      <c r="X17" s="282">
        <f t="shared" si="5"/>
        <v>0</v>
      </c>
      <c r="Y17" s="282">
        <f t="shared" si="6"/>
        <v>0</v>
      </c>
      <c r="AA17" s="28">
        <v>4</v>
      </c>
      <c r="AB17" s="159"/>
      <c r="AC17" s="159"/>
      <c r="AD17" s="157"/>
      <c r="AE17" s="158"/>
      <c r="AF17" s="158"/>
      <c r="AG17" s="158"/>
      <c r="AH17" s="158"/>
      <c r="AI17" s="158"/>
      <c r="AJ17" s="30">
        <f t="shared" si="7"/>
        <v>0</v>
      </c>
      <c r="AK17" s="30">
        <f t="shared" si="8"/>
        <v>0</v>
      </c>
    </row>
    <row r="18" spans="1:37" outlineLevel="1" x14ac:dyDescent="0.3">
      <c r="A18" s="286">
        <v>5</v>
      </c>
      <c r="B18" s="289"/>
      <c r="C18" s="287"/>
      <c r="D18" s="287"/>
      <c r="E18" s="289"/>
      <c r="F18" s="281"/>
      <c r="G18" s="281"/>
      <c r="H18" s="281"/>
      <c r="I18" s="281"/>
      <c r="J18" s="281"/>
      <c r="K18" s="282">
        <f t="shared" si="0"/>
        <v>0</v>
      </c>
      <c r="L18" s="282">
        <f t="shared" si="1"/>
        <v>0</v>
      </c>
      <c r="M18" s="289"/>
      <c r="N18" s="281"/>
      <c r="O18" s="282">
        <f t="shared" si="2"/>
        <v>0</v>
      </c>
      <c r="P18" s="289"/>
      <c r="Q18" s="281"/>
      <c r="R18" s="282">
        <f t="shared" si="3"/>
        <v>0</v>
      </c>
      <c r="S18" s="289"/>
      <c r="T18" s="281"/>
      <c r="U18" s="282">
        <f t="shared" si="4"/>
        <v>0</v>
      </c>
      <c r="V18" s="289"/>
      <c r="W18" s="281"/>
      <c r="X18" s="282">
        <f t="shared" si="5"/>
        <v>0</v>
      </c>
      <c r="Y18" s="282">
        <f t="shared" si="6"/>
        <v>0</v>
      </c>
      <c r="AA18" s="28">
        <v>5</v>
      </c>
      <c r="AB18" s="159"/>
      <c r="AC18" s="159"/>
      <c r="AD18" s="157"/>
      <c r="AE18" s="158"/>
      <c r="AF18" s="158"/>
      <c r="AG18" s="158"/>
      <c r="AH18" s="158"/>
      <c r="AI18" s="158"/>
      <c r="AJ18" s="30">
        <f t="shared" si="7"/>
        <v>0</v>
      </c>
      <c r="AK18" s="30">
        <f t="shared" si="8"/>
        <v>0</v>
      </c>
    </row>
    <row r="19" spans="1:37" outlineLevel="1" x14ac:dyDescent="0.3">
      <c r="A19" s="286">
        <v>6</v>
      </c>
      <c r="B19" s="289"/>
      <c r="C19" s="289"/>
      <c r="D19" s="289"/>
      <c r="E19" s="289"/>
      <c r="F19" s="281"/>
      <c r="G19" s="281"/>
      <c r="H19" s="281"/>
      <c r="I19" s="281"/>
      <c r="J19" s="281"/>
      <c r="K19" s="282">
        <f t="shared" si="0"/>
        <v>0</v>
      </c>
      <c r="L19" s="282">
        <f t="shared" si="1"/>
        <v>0</v>
      </c>
      <c r="M19" s="289"/>
      <c r="N19" s="281"/>
      <c r="O19" s="282">
        <f t="shared" si="2"/>
        <v>0</v>
      </c>
      <c r="P19" s="289"/>
      <c r="Q19" s="281"/>
      <c r="R19" s="282">
        <f t="shared" si="3"/>
        <v>0</v>
      </c>
      <c r="S19" s="289"/>
      <c r="T19" s="281"/>
      <c r="U19" s="282">
        <f t="shared" si="4"/>
        <v>0</v>
      </c>
      <c r="V19" s="289"/>
      <c r="W19" s="281"/>
      <c r="X19" s="282">
        <f t="shared" si="5"/>
        <v>0</v>
      </c>
      <c r="Y19" s="282">
        <f t="shared" si="6"/>
        <v>0</v>
      </c>
      <c r="AA19" s="28">
        <v>6</v>
      </c>
      <c r="AB19" s="159"/>
      <c r="AC19" s="159"/>
      <c r="AD19" s="157"/>
      <c r="AE19" s="158"/>
      <c r="AF19" s="158"/>
      <c r="AG19" s="158"/>
      <c r="AH19" s="158"/>
      <c r="AI19" s="158"/>
      <c r="AJ19" s="30">
        <f>SUM(AE19:AI19)</f>
        <v>0</v>
      </c>
      <c r="AK19" s="30">
        <f>AD19*AJ19</f>
        <v>0</v>
      </c>
    </row>
    <row r="20" spans="1:37" outlineLevel="1" x14ac:dyDescent="0.3">
      <c r="A20" s="286">
        <v>7</v>
      </c>
      <c r="B20" s="289"/>
      <c r="C20" s="289"/>
      <c r="D20" s="288"/>
      <c r="E20" s="288"/>
      <c r="F20" s="281"/>
      <c r="G20" s="281"/>
      <c r="H20" s="281"/>
      <c r="I20" s="281"/>
      <c r="J20" s="281"/>
      <c r="K20" s="282">
        <f t="shared" si="0"/>
        <v>0</v>
      </c>
      <c r="L20" s="282">
        <f t="shared" si="1"/>
        <v>0</v>
      </c>
      <c r="M20" s="288"/>
      <c r="N20" s="281"/>
      <c r="O20" s="282">
        <f t="shared" si="2"/>
        <v>0</v>
      </c>
      <c r="P20" s="288"/>
      <c r="Q20" s="281"/>
      <c r="R20" s="282">
        <f t="shared" si="3"/>
        <v>0</v>
      </c>
      <c r="S20" s="288"/>
      <c r="T20" s="281"/>
      <c r="U20" s="282">
        <f t="shared" si="4"/>
        <v>0</v>
      </c>
      <c r="V20" s="288"/>
      <c r="W20" s="281"/>
      <c r="X20" s="282">
        <f t="shared" si="5"/>
        <v>0</v>
      </c>
      <c r="Y20" s="282">
        <f t="shared" si="6"/>
        <v>0</v>
      </c>
      <c r="AA20" s="28">
        <v>7</v>
      </c>
      <c r="AB20" s="159"/>
      <c r="AC20" s="159"/>
      <c r="AD20" s="157"/>
      <c r="AE20" s="158"/>
      <c r="AF20" s="158"/>
      <c r="AG20" s="158"/>
      <c r="AH20" s="158"/>
      <c r="AI20" s="158"/>
      <c r="AJ20" s="30">
        <f t="shared" si="7"/>
        <v>0</v>
      </c>
      <c r="AK20" s="30">
        <f t="shared" si="8"/>
        <v>0</v>
      </c>
    </row>
    <row r="21" spans="1:37" outlineLevel="1" x14ac:dyDescent="0.3">
      <c r="A21" s="286">
        <v>8</v>
      </c>
      <c r="B21" s="289"/>
      <c r="C21" s="289"/>
      <c r="D21" s="288"/>
      <c r="E21" s="288"/>
      <c r="F21" s="281"/>
      <c r="G21" s="281"/>
      <c r="H21" s="281"/>
      <c r="I21" s="281"/>
      <c r="J21" s="281"/>
      <c r="K21" s="282">
        <f t="shared" si="0"/>
        <v>0</v>
      </c>
      <c r="L21" s="282">
        <f t="shared" si="1"/>
        <v>0</v>
      </c>
      <c r="M21" s="288"/>
      <c r="N21" s="281"/>
      <c r="O21" s="282">
        <f t="shared" si="2"/>
        <v>0</v>
      </c>
      <c r="P21" s="288"/>
      <c r="Q21" s="281"/>
      <c r="R21" s="282">
        <f t="shared" si="3"/>
        <v>0</v>
      </c>
      <c r="S21" s="288"/>
      <c r="T21" s="281"/>
      <c r="U21" s="282">
        <f t="shared" si="4"/>
        <v>0</v>
      </c>
      <c r="V21" s="288"/>
      <c r="W21" s="281"/>
      <c r="X21" s="282">
        <f t="shared" si="5"/>
        <v>0</v>
      </c>
      <c r="Y21" s="282">
        <f t="shared" si="6"/>
        <v>0</v>
      </c>
      <c r="AA21" s="28">
        <v>8</v>
      </c>
      <c r="AB21" s="159"/>
      <c r="AC21" s="159"/>
      <c r="AD21" s="157"/>
      <c r="AE21" s="158"/>
      <c r="AF21" s="158"/>
      <c r="AG21" s="158"/>
      <c r="AH21" s="158"/>
      <c r="AI21" s="158"/>
      <c r="AJ21" s="30">
        <f t="shared" si="7"/>
        <v>0</v>
      </c>
      <c r="AK21" s="30">
        <f t="shared" si="8"/>
        <v>0</v>
      </c>
    </row>
    <row r="22" spans="1:37" outlineLevel="1" x14ac:dyDescent="0.3">
      <c r="A22" s="286">
        <v>9</v>
      </c>
      <c r="B22" s="289"/>
      <c r="C22" s="289"/>
      <c r="D22" s="288"/>
      <c r="E22" s="288"/>
      <c r="F22" s="281"/>
      <c r="G22" s="281"/>
      <c r="H22" s="281"/>
      <c r="I22" s="281"/>
      <c r="J22" s="281"/>
      <c r="K22" s="282">
        <f t="shared" si="0"/>
        <v>0</v>
      </c>
      <c r="L22" s="282">
        <f t="shared" si="1"/>
        <v>0</v>
      </c>
      <c r="M22" s="288"/>
      <c r="N22" s="281"/>
      <c r="O22" s="282">
        <f t="shared" si="2"/>
        <v>0</v>
      </c>
      <c r="P22" s="288"/>
      <c r="Q22" s="281"/>
      <c r="R22" s="282">
        <f t="shared" si="3"/>
        <v>0</v>
      </c>
      <c r="S22" s="288"/>
      <c r="T22" s="281"/>
      <c r="U22" s="282">
        <f t="shared" si="4"/>
        <v>0</v>
      </c>
      <c r="V22" s="288"/>
      <c r="W22" s="281"/>
      <c r="X22" s="282">
        <f t="shared" si="5"/>
        <v>0</v>
      </c>
      <c r="Y22" s="282">
        <f t="shared" si="6"/>
        <v>0</v>
      </c>
      <c r="AA22" s="28">
        <v>9</v>
      </c>
      <c r="AB22" s="159"/>
      <c r="AC22" s="159"/>
      <c r="AD22" s="157"/>
      <c r="AE22" s="158"/>
      <c r="AF22" s="158"/>
      <c r="AG22" s="158"/>
      <c r="AH22" s="158"/>
      <c r="AI22" s="158"/>
      <c r="AJ22" s="30">
        <f t="shared" si="7"/>
        <v>0</v>
      </c>
      <c r="AK22" s="30">
        <f t="shared" si="8"/>
        <v>0</v>
      </c>
    </row>
    <row r="23" spans="1:37" outlineLevel="1" x14ac:dyDescent="0.3">
      <c r="A23" s="286">
        <v>10</v>
      </c>
      <c r="B23" s="289"/>
      <c r="C23" s="289"/>
      <c r="D23" s="288"/>
      <c r="E23" s="288"/>
      <c r="F23" s="281"/>
      <c r="G23" s="281"/>
      <c r="H23" s="281"/>
      <c r="I23" s="281"/>
      <c r="J23" s="281"/>
      <c r="K23" s="282">
        <f t="shared" si="0"/>
        <v>0</v>
      </c>
      <c r="L23" s="282">
        <f t="shared" si="1"/>
        <v>0</v>
      </c>
      <c r="M23" s="288"/>
      <c r="N23" s="281"/>
      <c r="O23" s="282">
        <f t="shared" si="2"/>
        <v>0</v>
      </c>
      <c r="P23" s="288"/>
      <c r="Q23" s="281"/>
      <c r="R23" s="282">
        <f t="shared" si="3"/>
        <v>0</v>
      </c>
      <c r="S23" s="288"/>
      <c r="T23" s="281"/>
      <c r="U23" s="282">
        <f t="shared" si="4"/>
        <v>0</v>
      </c>
      <c r="V23" s="288"/>
      <c r="W23" s="281"/>
      <c r="X23" s="282">
        <f t="shared" si="5"/>
        <v>0</v>
      </c>
      <c r="Y23" s="282">
        <f t="shared" si="6"/>
        <v>0</v>
      </c>
      <c r="AA23" s="28">
        <v>10</v>
      </c>
      <c r="AB23" s="159"/>
      <c r="AC23" s="159"/>
      <c r="AD23" s="157"/>
      <c r="AE23" s="158"/>
      <c r="AF23" s="158"/>
      <c r="AG23" s="158"/>
      <c r="AH23" s="158"/>
      <c r="AI23" s="158"/>
      <c r="AJ23" s="30">
        <f t="shared" si="7"/>
        <v>0</v>
      </c>
      <c r="AK23" s="30">
        <f t="shared" si="8"/>
        <v>0</v>
      </c>
    </row>
    <row r="24" spans="1:37" outlineLevel="1" x14ac:dyDescent="0.3">
      <c r="A24" s="286">
        <v>11</v>
      </c>
      <c r="B24" s="289"/>
      <c r="C24" s="289"/>
      <c r="D24" s="288"/>
      <c r="E24" s="288"/>
      <c r="F24" s="281"/>
      <c r="G24" s="281"/>
      <c r="H24" s="281"/>
      <c r="I24" s="281"/>
      <c r="J24" s="281"/>
      <c r="K24" s="282">
        <f t="shared" si="0"/>
        <v>0</v>
      </c>
      <c r="L24" s="282">
        <f t="shared" si="1"/>
        <v>0</v>
      </c>
      <c r="M24" s="288"/>
      <c r="N24" s="281"/>
      <c r="O24" s="282">
        <f t="shared" si="2"/>
        <v>0</v>
      </c>
      <c r="P24" s="288"/>
      <c r="Q24" s="281"/>
      <c r="R24" s="282">
        <f t="shared" si="3"/>
        <v>0</v>
      </c>
      <c r="S24" s="288"/>
      <c r="T24" s="281"/>
      <c r="U24" s="282">
        <f t="shared" si="4"/>
        <v>0</v>
      </c>
      <c r="V24" s="288"/>
      <c r="W24" s="281"/>
      <c r="X24" s="282">
        <f t="shared" si="5"/>
        <v>0</v>
      </c>
      <c r="Y24" s="282">
        <f t="shared" si="6"/>
        <v>0</v>
      </c>
      <c r="AA24" s="28">
        <v>11</v>
      </c>
      <c r="AB24" s="159"/>
      <c r="AC24" s="159"/>
      <c r="AD24" s="157"/>
      <c r="AE24" s="158"/>
      <c r="AF24" s="158"/>
      <c r="AG24" s="158"/>
      <c r="AH24" s="158"/>
      <c r="AI24" s="158"/>
      <c r="AJ24" s="30">
        <f t="shared" si="7"/>
        <v>0</v>
      </c>
      <c r="AK24" s="30">
        <f t="shared" si="8"/>
        <v>0</v>
      </c>
    </row>
    <row r="25" spans="1:37" outlineLevel="1" x14ac:dyDescent="0.3">
      <c r="A25" s="286"/>
      <c r="B25" s="289"/>
      <c r="C25" s="289"/>
      <c r="D25" s="288"/>
      <c r="E25" s="288"/>
      <c r="F25" s="281"/>
      <c r="G25" s="281"/>
      <c r="H25" s="281"/>
      <c r="I25" s="281"/>
      <c r="J25" s="281"/>
      <c r="K25" s="282">
        <f t="shared" si="0"/>
        <v>0</v>
      </c>
      <c r="L25" s="282">
        <f t="shared" si="1"/>
        <v>0</v>
      </c>
      <c r="M25" s="288"/>
      <c r="N25" s="281"/>
      <c r="O25" s="282">
        <f t="shared" si="2"/>
        <v>0</v>
      </c>
      <c r="P25" s="288"/>
      <c r="Q25" s="281"/>
      <c r="R25" s="282">
        <f t="shared" si="3"/>
        <v>0</v>
      </c>
      <c r="S25" s="288"/>
      <c r="T25" s="281"/>
      <c r="U25" s="282">
        <f t="shared" si="4"/>
        <v>0</v>
      </c>
      <c r="V25" s="288"/>
      <c r="W25" s="281"/>
      <c r="X25" s="282">
        <f t="shared" si="5"/>
        <v>0</v>
      </c>
      <c r="Y25" s="282">
        <f t="shared" si="6"/>
        <v>0</v>
      </c>
      <c r="AA25" s="28"/>
      <c r="AB25" s="159"/>
      <c r="AC25" s="159"/>
      <c r="AD25" s="157"/>
      <c r="AE25" s="158"/>
      <c r="AF25" s="158"/>
      <c r="AG25" s="158"/>
      <c r="AH25" s="158"/>
      <c r="AI25" s="158"/>
      <c r="AJ25" s="30">
        <f t="shared" ref="AJ25:AJ34" si="9">SUM(AE25:AI25)</f>
        <v>0</v>
      </c>
      <c r="AK25" s="30">
        <f t="shared" ref="AK25:AK34" si="10">AD25*AJ25</f>
        <v>0</v>
      </c>
    </row>
    <row r="26" spans="1:37" outlineLevel="1" x14ac:dyDescent="0.3">
      <c r="A26" s="286">
        <v>12</v>
      </c>
      <c r="B26" s="289"/>
      <c r="C26" s="289"/>
      <c r="D26" s="288"/>
      <c r="E26" s="288"/>
      <c r="F26" s="281"/>
      <c r="G26" s="281"/>
      <c r="H26" s="281"/>
      <c r="I26" s="281"/>
      <c r="J26" s="281"/>
      <c r="K26" s="282">
        <f t="shared" si="0"/>
        <v>0</v>
      </c>
      <c r="L26" s="282">
        <f t="shared" si="1"/>
        <v>0</v>
      </c>
      <c r="M26" s="288"/>
      <c r="N26" s="281"/>
      <c r="O26" s="282">
        <f t="shared" si="2"/>
        <v>0</v>
      </c>
      <c r="P26" s="288"/>
      <c r="Q26" s="281"/>
      <c r="R26" s="282">
        <f t="shared" si="3"/>
        <v>0</v>
      </c>
      <c r="S26" s="288"/>
      <c r="T26" s="281"/>
      <c r="U26" s="282">
        <f t="shared" si="4"/>
        <v>0</v>
      </c>
      <c r="V26" s="288"/>
      <c r="W26" s="281"/>
      <c r="X26" s="282">
        <f t="shared" si="5"/>
        <v>0</v>
      </c>
      <c r="Y26" s="282">
        <f t="shared" si="6"/>
        <v>0</v>
      </c>
      <c r="AA26" s="28"/>
      <c r="AB26" s="159"/>
      <c r="AC26" s="159"/>
      <c r="AD26" s="157"/>
      <c r="AE26" s="158"/>
      <c r="AF26" s="158"/>
      <c r="AG26" s="158"/>
      <c r="AH26" s="158"/>
      <c r="AI26" s="158"/>
      <c r="AJ26" s="30">
        <f t="shared" si="9"/>
        <v>0</v>
      </c>
      <c r="AK26" s="30">
        <f t="shared" si="10"/>
        <v>0</v>
      </c>
    </row>
    <row r="27" spans="1:37" outlineLevel="1" x14ac:dyDescent="0.3">
      <c r="A27" s="286">
        <v>13</v>
      </c>
      <c r="B27" s="289"/>
      <c r="C27" s="289"/>
      <c r="D27" s="288"/>
      <c r="E27" s="288"/>
      <c r="F27" s="281"/>
      <c r="G27" s="281"/>
      <c r="H27" s="281"/>
      <c r="I27" s="281"/>
      <c r="J27" s="281"/>
      <c r="K27" s="282">
        <f t="shared" si="0"/>
        <v>0</v>
      </c>
      <c r="L27" s="282">
        <f t="shared" si="1"/>
        <v>0</v>
      </c>
      <c r="M27" s="288"/>
      <c r="N27" s="281"/>
      <c r="O27" s="282">
        <f t="shared" si="2"/>
        <v>0</v>
      </c>
      <c r="P27" s="288"/>
      <c r="Q27" s="281"/>
      <c r="R27" s="282">
        <f t="shared" si="3"/>
        <v>0</v>
      </c>
      <c r="S27" s="288"/>
      <c r="T27" s="281"/>
      <c r="U27" s="282">
        <f t="shared" si="4"/>
        <v>0</v>
      </c>
      <c r="V27" s="288"/>
      <c r="W27" s="281"/>
      <c r="X27" s="282">
        <f t="shared" si="5"/>
        <v>0</v>
      </c>
      <c r="Y27" s="282">
        <f t="shared" si="6"/>
        <v>0</v>
      </c>
      <c r="AA27" s="28"/>
      <c r="AB27" s="159"/>
      <c r="AC27" s="159"/>
      <c r="AD27" s="157"/>
      <c r="AE27" s="158"/>
      <c r="AF27" s="158"/>
      <c r="AG27" s="158"/>
      <c r="AH27" s="158"/>
      <c r="AI27" s="158"/>
      <c r="AJ27" s="30">
        <f t="shared" si="9"/>
        <v>0</v>
      </c>
      <c r="AK27" s="30">
        <f t="shared" si="10"/>
        <v>0</v>
      </c>
    </row>
    <row r="28" spans="1:37" outlineLevel="1" x14ac:dyDescent="0.3">
      <c r="A28" s="286">
        <v>14</v>
      </c>
      <c r="B28" s="344"/>
      <c r="C28" s="289"/>
      <c r="D28" s="288"/>
      <c r="E28" s="288"/>
      <c r="F28" s="281"/>
      <c r="G28" s="281"/>
      <c r="H28" s="281"/>
      <c r="I28" s="281"/>
      <c r="J28" s="281"/>
      <c r="K28" s="282">
        <f t="shared" si="0"/>
        <v>0</v>
      </c>
      <c r="L28" s="282">
        <f t="shared" si="1"/>
        <v>0</v>
      </c>
      <c r="M28" s="288"/>
      <c r="N28" s="281"/>
      <c r="O28" s="282">
        <f t="shared" si="2"/>
        <v>0</v>
      </c>
      <c r="P28" s="288"/>
      <c r="Q28" s="281"/>
      <c r="R28" s="282">
        <f t="shared" si="3"/>
        <v>0</v>
      </c>
      <c r="S28" s="288"/>
      <c r="T28" s="281"/>
      <c r="U28" s="282">
        <f t="shared" si="4"/>
        <v>0</v>
      </c>
      <c r="V28" s="288"/>
      <c r="W28" s="281"/>
      <c r="X28" s="282">
        <f t="shared" si="5"/>
        <v>0</v>
      </c>
      <c r="Y28" s="282">
        <f t="shared" si="6"/>
        <v>0</v>
      </c>
      <c r="AA28" s="28"/>
      <c r="AB28" s="159"/>
      <c r="AC28" s="159"/>
      <c r="AD28" s="157"/>
      <c r="AE28" s="158"/>
      <c r="AF28" s="158"/>
      <c r="AG28" s="158"/>
      <c r="AH28" s="158"/>
      <c r="AI28" s="158"/>
      <c r="AJ28" s="30">
        <f t="shared" si="9"/>
        <v>0</v>
      </c>
      <c r="AK28" s="30">
        <f t="shared" si="10"/>
        <v>0</v>
      </c>
    </row>
    <row r="29" spans="1:37" outlineLevel="1" x14ac:dyDescent="0.3">
      <c r="A29" s="286"/>
      <c r="B29" s="289"/>
      <c r="C29" s="289"/>
      <c r="D29" s="288"/>
      <c r="E29" s="288"/>
      <c r="F29" s="281"/>
      <c r="G29" s="281"/>
      <c r="H29" s="281"/>
      <c r="I29" s="281"/>
      <c r="J29" s="281"/>
      <c r="K29" s="282">
        <f t="shared" si="0"/>
        <v>0</v>
      </c>
      <c r="L29" s="282">
        <f t="shared" si="1"/>
        <v>0</v>
      </c>
      <c r="M29" s="288"/>
      <c r="N29" s="281"/>
      <c r="O29" s="282">
        <f t="shared" si="2"/>
        <v>0</v>
      </c>
      <c r="P29" s="288"/>
      <c r="Q29" s="281"/>
      <c r="R29" s="282">
        <f t="shared" si="3"/>
        <v>0</v>
      </c>
      <c r="S29" s="288"/>
      <c r="T29" s="281"/>
      <c r="U29" s="282">
        <f t="shared" si="4"/>
        <v>0</v>
      </c>
      <c r="V29" s="288"/>
      <c r="W29" s="281"/>
      <c r="X29" s="282">
        <f t="shared" si="5"/>
        <v>0</v>
      </c>
      <c r="Y29" s="282">
        <f t="shared" si="6"/>
        <v>0</v>
      </c>
      <c r="AA29" s="28"/>
      <c r="AB29" s="159"/>
      <c r="AC29" s="159"/>
      <c r="AD29" s="157"/>
      <c r="AE29" s="158"/>
      <c r="AF29" s="158"/>
      <c r="AG29" s="158"/>
      <c r="AH29" s="158"/>
      <c r="AI29" s="158"/>
      <c r="AJ29" s="30">
        <f t="shared" si="9"/>
        <v>0</v>
      </c>
      <c r="AK29" s="30">
        <f t="shared" si="10"/>
        <v>0</v>
      </c>
    </row>
    <row r="30" spans="1:37" outlineLevel="1" x14ac:dyDescent="0.3">
      <c r="A30" s="286"/>
      <c r="B30" s="289"/>
      <c r="C30" s="289"/>
      <c r="D30" s="288"/>
      <c r="E30" s="288"/>
      <c r="F30" s="281"/>
      <c r="G30" s="281"/>
      <c r="H30" s="281"/>
      <c r="I30" s="281"/>
      <c r="J30" s="281"/>
      <c r="K30" s="282">
        <f t="shared" si="0"/>
        <v>0</v>
      </c>
      <c r="L30" s="282">
        <f t="shared" si="1"/>
        <v>0</v>
      </c>
      <c r="M30" s="288"/>
      <c r="N30" s="281"/>
      <c r="O30" s="282">
        <f t="shared" si="2"/>
        <v>0</v>
      </c>
      <c r="P30" s="288"/>
      <c r="Q30" s="281"/>
      <c r="R30" s="282">
        <f t="shared" si="3"/>
        <v>0</v>
      </c>
      <c r="S30" s="288"/>
      <c r="T30" s="281"/>
      <c r="U30" s="282">
        <f t="shared" si="4"/>
        <v>0</v>
      </c>
      <c r="V30" s="288"/>
      <c r="W30" s="281"/>
      <c r="X30" s="282">
        <f t="shared" si="5"/>
        <v>0</v>
      </c>
      <c r="Y30" s="282">
        <f t="shared" si="6"/>
        <v>0</v>
      </c>
      <c r="AA30" s="28"/>
      <c r="AB30" s="159"/>
      <c r="AC30" s="159"/>
      <c r="AD30" s="157"/>
      <c r="AE30" s="158"/>
      <c r="AF30" s="158"/>
      <c r="AG30" s="158"/>
      <c r="AH30" s="158"/>
      <c r="AI30" s="158"/>
      <c r="AJ30" s="30">
        <f t="shared" si="9"/>
        <v>0</v>
      </c>
      <c r="AK30" s="30">
        <f t="shared" si="10"/>
        <v>0</v>
      </c>
    </row>
    <row r="31" spans="1:37" outlineLevel="1" x14ac:dyDescent="0.3">
      <c r="A31" s="286"/>
      <c r="B31" s="289"/>
      <c r="C31" s="289"/>
      <c r="D31" s="288"/>
      <c r="E31" s="288"/>
      <c r="F31" s="281"/>
      <c r="G31" s="281"/>
      <c r="H31" s="281"/>
      <c r="I31" s="281"/>
      <c r="J31" s="281"/>
      <c r="K31" s="282">
        <f t="shared" si="0"/>
        <v>0</v>
      </c>
      <c r="L31" s="282">
        <f t="shared" si="1"/>
        <v>0</v>
      </c>
      <c r="M31" s="288"/>
      <c r="N31" s="281"/>
      <c r="O31" s="282">
        <f t="shared" si="2"/>
        <v>0</v>
      </c>
      <c r="P31" s="288"/>
      <c r="Q31" s="281"/>
      <c r="R31" s="282">
        <f t="shared" si="3"/>
        <v>0</v>
      </c>
      <c r="S31" s="288"/>
      <c r="T31" s="281"/>
      <c r="U31" s="282">
        <f t="shared" si="4"/>
        <v>0</v>
      </c>
      <c r="V31" s="288"/>
      <c r="W31" s="281"/>
      <c r="X31" s="282">
        <f t="shared" si="5"/>
        <v>0</v>
      </c>
      <c r="Y31" s="282">
        <f t="shared" si="6"/>
        <v>0</v>
      </c>
      <c r="AA31" s="28"/>
      <c r="AB31" s="159"/>
      <c r="AC31" s="159"/>
      <c r="AD31" s="157"/>
      <c r="AE31" s="158"/>
      <c r="AF31" s="158"/>
      <c r="AG31" s="158"/>
      <c r="AH31" s="158"/>
      <c r="AI31" s="158"/>
      <c r="AJ31" s="30">
        <f t="shared" si="9"/>
        <v>0</v>
      </c>
      <c r="AK31" s="30">
        <f t="shared" si="10"/>
        <v>0</v>
      </c>
    </row>
    <row r="32" spans="1:37" outlineLevel="1" x14ac:dyDescent="0.3">
      <c r="A32" s="286">
        <v>15</v>
      </c>
      <c r="B32" s="289"/>
      <c r="C32" s="289"/>
      <c r="D32" s="288"/>
      <c r="E32" s="288"/>
      <c r="F32" s="281"/>
      <c r="G32" s="281"/>
      <c r="H32" s="281"/>
      <c r="I32" s="281"/>
      <c r="J32" s="281"/>
      <c r="K32" s="282">
        <f t="shared" ref="K32:K34" si="11">SUM(F32:J32)</f>
        <v>0</v>
      </c>
      <c r="L32" s="282">
        <f t="shared" ref="L32:L34" si="12">E32*K32</f>
        <v>0</v>
      </c>
      <c r="M32" s="288"/>
      <c r="N32" s="281"/>
      <c r="O32" s="282">
        <f t="shared" si="2"/>
        <v>0</v>
      </c>
      <c r="P32" s="288"/>
      <c r="Q32" s="281"/>
      <c r="R32" s="282">
        <f t="shared" si="3"/>
        <v>0</v>
      </c>
      <c r="S32" s="288"/>
      <c r="T32" s="281"/>
      <c r="U32" s="282">
        <f t="shared" si="4"/>
        <v>0</v>
      </c>
      <c r="V32" s="288"/>
      <c r="W32" s="281"/>
      <c r="X32" s="282">
        <f t="shared" si="5"/>
        <v>0</v>
      </c>
      <c r="Y32" s="282">
        <f t="shared" si="6"/>
        <v>0</v>
      </c>
      <c r="AA32" s="28"/>
      <c r="AB32" s="159"/>
      <c r="AC32" s="159"/>
      <c r="AD32" s="157"/>
      <c r="AE32" s="158"/>
      <c r="AF32" s="158"/>
      <c r="AG32" s="158"/>
      <c r="AH32" s="158"/>
      <c r="AI32" s="158"/>
      <c r="AJ32" s="30">
        <f t="shared" si="9"/>
        <v>0</v>
      </c>
      <c r="AK32" s="30">
        <f t="shared" si="10"/>
        <v>0</v>
      </c>
    </row>
    <row r="33" spans="1:39" outlineLevel="1" x14ac:dyDescent="0.3">
      <c r="A33" s="286"/>
      <c r="B33" s="289"/>
      <c r="C33" s="289"/>
      <c r="D33" s="288"/>
      <c r="E33" s="288"/>
      <c r="F33" s="281"/>
      <c r="G33" s="281"/>
      <c r="H33" s="281"/>
      <c r="I33" s="281"/>
      <c r="J33" s="281"/>
      <c r="K33" s="282">
        <f t="shared" ref="K33" si="13">SUM(F33:J33)</f>
        <v>0</v>
      </c>
      <c r="L33" s="282">
        <f t="shared" ref="L33" si="14">E33*K33</f>
        <v>0</v>
      </c>
      <c r="M33" s="288"/>
      <c r="N33" s="281"/>
      <c r="O33" s="282">
        <f t="shared" si="2"/>
        <v>0</v>
      </c>
      <c r="P33" s="288"/>
      <c r="Q33" s="281"/>
      <c r="R33" s="282">
        <f t="shared" si="3"/>
        <v>0</v>
      </c>
      <c r="S33" s="288"/>
      <c r="T33" s="281"/>
      <c r="U33" s="282">
        <f t="shared" si="4"/>
        <v>0</v>
      </c>
      <c r="V33" s="288"/>
      <c r="W33" s="281"/>
      <c r="X33" s="282">
        <f t="shared" si="5"/>
        <v>0</v>
      </c>
      <c r="Y33" s="282">
        <f>L33+O33+R33+U33+X33</f>
        <v>0</v>
      </c>
      <c r="AA33" s="28"/>
      <c r="AB33" s="159"/>
      <c r="AC33" s="159"/>
      <c r="AD33" s="157"/>
      <c r="AE33" s="158"/>
      <c r="AF33" s="158"/>
      <c r="AG33" s="158"/>
      <c r="AH33" s="158"/>
      <c r="AI33" s="158"/>
      <c r="AJ33" s="30">
        <f t="shared" si="9"/>
        <v>0</v>
      </c>
      <c r="AK33" s="30">
        <f t="shared" si="10"/>
        <v>0</v>
      </c>
    </row>
    <row r="34" spans="1:39" outlineLevel="1" x14ac:dyDescent="0.3">
      <c r="A34" s="286">
        <v>16</v>
      </c>
      <c r="B34" s="289"/>
      <c r="C34" s="289"/>
      <c r="D34" s="288"/>
      <c r="E34" s="288"/>
      <c r="F34" s="281"/>
      <c r="G34" s="281"/>
      <c r="H34" s="281"/>
      <c r="I34" s="281"/>
      <c r="J34" s="281"/>
      <c r="K34" s="282">
        <f t="shared" si="11"/>
        <v>0</v>
      </c>
      <c r="L34" s="282">
        <f t="shared" si="12"/>
        <v>0</v>
      </c>
      <c r="M34" s="288"/>
      <c r="N34" s="281"/>
      <c r="O34" s="282">
        <f t="shared" si="2"/>
        <v>0</v>
      </c>
      <c r="P34" s="288"/>
      <c r="Q34" s="281"/>
      <c r="R34" s="282">
        <f t="shared" si="3"/>
        <v>0</v>
      </c>
      <c r="S34" s="288"/>
      <c r="T34" s="281"/>
      <c r="U34" s="282">
        <f t="shared" si="4"/>
        <v>0</v>
      </c>
      <c r="V34" s="288"/>
      <c r="W34" s="281"/>
      <c r="X34" s="282">
        <f t="shared" si="5"/>
        <v>0</v>
      </c>
      <c r="Y34" s="282">
        <f t="shared" si="6"/>
        <v>0</v>
      </c>
      <c r="AA34" s="28">
        <v>12</v>
      </c>
      <c r="AB34" s="159"/>
      <c r="AC34" s="159"/>
      <c r="AD34" s="157"/>
      <c r="AE34" s="158"/>
      <c r="AF34" s="158"/>
      <c r="AG34" s="158"/>
      <c r="AH34" s="158"/>
      <c r="AI34" s="158"/>
      <c r="AJ34" s="30">
        <f t="shared" si="9"/>
        <v>0</v>
      </c>
      <c r="AK34" s="30">
        <f t="shared" si="10"/>
        <v>0</v>
      </c>
    </row>
    <row r="35" spans="1:39" outlineLevel="1" x14ac:dyDescent="0.3">
      <c r="A35" s="290"/>
      <c r="B35" s="290" t="s">
        <v>597</v>
      </c>
      <c r="C35" s="290"/>
      <c r="D35" s="290"/>
      <c r="E35" s="291">
        <f t="shared" ref="E35:X35" si="15">SUM(E13:E34)</f>
        <v>0</v>
      </c>
      <c r="F35" s="291">
        <f t="shared" si="15"/>
        <v>0</v>
      </c>
      <c r="G35" s="291">
        <f t="shared" si="15"/>
        <v>0</v>
      </c>
      <c r="H35" s="291">
        <f t="shared" si="15"/>
        <v>0</v>
      </c>
      <c r="I35" s="291">
        <f t="shared" si="15"/>
        <v>0</v>
      </c>
      <c r="J35" s="291">
        <f t="shared" si="15"/>
        <v>0</v>
      </c>
      <c r="K35" s="291">
        <f t="shared" si="15"/>
        <v>0</v>
      </c>
      <c r="L35" s="291">
        <f t="shared" si="15"/>
        <v>0</v>
      </c>
      <c r="M35" s="291">
        <f t="shared" si="15"/>
        <v>0</v>
      </c>
      <c r="N35" s="291">
        <f t="shared" si="15"/>
        <v>0</v>
      </c>
      <c r="O35" s="291">
        <f t="shared" si="15"/>
        <v>0</v>
      </c>
      <c r="P35" s="291">
        <f t="shared" si="15"/>
        <v>0</v>
      </c>
      <c r="Q35" s="291">
        <f t="shared" si="15"/>
        <v>0</v>
      </c>
      <c r="R35" s="291">
        <f t="shared" si="15"/>
        <v>0</v>
      </c>
      <c r="S35" s="291">
        <f t="shared" si="15"/>
        <v>0</v>
      </c>
      <c r="T35" s="291">
        <f t="shared" si="15"/>
        <v>0</v>
      </c>
      <c r="U35" s="291">
        <f t="shared" si="15"/>
        <v>0</v>
      </c>
      <c r="V35" s="291">
        <f t="shared" si="15"/>
        <v>0</v>
      </c>
      <c r="W35" s="291">
        <f t="shared" si="15"/>
        <v>0</v>
      </c>
      <c r="X35" s="291">
        <f t="shared" si="15"/>
        <v>0</v>
      </c>
      <c r="Y35" s="282">
        <f t="shared" si="6"/>
        <v>0</v>
      </c>
      <c r="AA35" s="21"/>
      <c r="AB35" s="21" t="s">
        <v>597</v>
      </c>
      <c r="AC35" s="21"/>
      <c r="AD35" s="22"/>
      <c r="AE35" s="38">
        <f t="shared" ref="AE35:AK35" si="16">SUM(AE13:AE34)</f>
        <v>0</v>
      </c>
      <c r="AF35" s="38">
        <f t="shared" si="16"/>
        <v>0</v>
      </c>
      <c r="AG35" s="38">
        <f t="shared" si="16"/>
        <v>0</v>
      </c>
      <c r="AH35" s="38">
        <f t="shared" si="16"/>
        <v>0</v>
      </c>
      <c r="AI35" s="38">
        <f t="shared" si="16"/>
        <v>0</v>
      </c>
      <c r="AJ35" s="38">
        <f t="shared" si="16"/>
        <v>0</v>
      </c>
      <c r="AK35" s="38">
        <f t="shared" si="16"/>
        <v>0</v>
      </c>
    </row>
    <row r="36" spans="1:39" outlineLevel="2" x14ac:dyDescent="0.3">
      <c r="A36" s="292">
        <v>2</v>
      </c>
      <c r="B36" s="292" t="s">
        <v>598</v>
      </c>
      <c r="C36" s="292"/>
      <c r="D36" s="482"/>
      <c r="E36" s="482"/>
      <c r="F36" s="29"/>
      <c r="G36" s="29"/>
      <c r="H36" s="29"/>
      <c r="I36" s="29"/>
      <c r="J36" s="29"/>
      <c r="K36" s="283"/>
      <c r="L36" s="283"/>
      <c r="M36" s="29"/>
      <c r="N36" s="29"/>
      <c r="O36" s="283"/>
      <c r="P36" s="29"/>
      <c r="Q36" s="29"/>
      <c r="R36" s="283"/>
      <c r="S36" s="29"/>
      <c r="T36" s="29"/>
      <c r="U36" s="283"/>
      <c r="V36" s="29"/>
      <c r="W36" s="29"/>
      <c r="X36" s="283"/>
      <c r="Y36" s="283"/>
      <c r="AA36" s="24">
        <v>2</v>
      </c>
      <c r="AB36" s="24" t="s">
        <v>598</v>
      </c>
      <c r="AC36" s="24"/>
      <c r="AD36" s="25"/>
      <c r="AE36" s="29"/>
      <c r="AF36" s="29"/>
      <c r="AG36" s="29"/>
      <c r="AH36" s="29"/>
      <c r="AI36" s="29"/>
      <c r="AJ36" s="31"/>
      <c r="AK36" s="31"/>
    </row>
    <row r="37" spans="1:39" outlineLevel="2" x14ac:dyDescent="0.3">
      <c r="A37" s="286">
        <v>13</v>
      </c>
      <c r="B37" s="289"/>
      <c r="C37" s="289"/>
      <c r="D37" s="288"/>
      <c r="E37" s="288"/>
      <c r="F37" s="281"/>
      <c r="G37" s="281"/>
      <c r="H37" s="281"/>
      <c r="I37" s="281"/>
      <c r="J37" s="281"/>
      <c r="K37" s="282">
        <f t="shared" ref="K37:K43" si="17">SUM(F37:J37)</f>
        <v>0</v>
      </c>
      <c r="L37" s="282">
        <f t="shared" ref="L37:L43" si="18">E37*K37</f>
        <v>0</v>
      </c>
      <c r="M37" s="281"/>
      <c r="N37" s="281"/>
      <c r="O37" s="282">
        <f t="shared" ref="O37:O43" si="19">M37*N37</f>
        <v>0</v>
      </c>
      <c r="P37" s="281"/>
      <c r="Q37" s="281"/>
      <c r="R37" s="282">
        <f t="shared" ref="R37:R43" si="20">P37*Q37</f>
        <v>0</v>
      </c>
      <c r="S37" s="281"/>
      <c r="T37" s="281"/>
      <c r="U37" s="282">
        <f t="shared" ref="U37:U43" si="21">S37*T37</f>
        <v>0</v>
      </c>
      <c r="V37" s="281"/>
      <c r="W37" s="281"/>
      <c r="X37" s="282">
        <f t="shared" ref="X37:X43" si="22">V37*W37</f>
        <v>0</v>
      </c>
      <c r="Y37" s="282">
        <f t="shared" ref="Y37:Y43" si="23">L37+O37+R37+U37+X37</f>
        <v>0</v>
      </c>
      <c r="AA37" s="28">
        <v>13</v>
      </c>
      <c r="AB37" s="159"/>
      <c r="AC37" s="159"/>
      <c r="AD37" s="157"/>
      <c r="AE37" s="158"/>
      <c r="AF37" s="158"/>
      <c r="AG37" s="158"/>
      <c r="AH37" s="158"/>
      <c r="AI37" s="158"/>
      <c r="AJ37" s="30">
        <f t="shared" ref="AJ37:AJ43" si="24">SUM(AE37:AI37)</f>
        <v>0</v>
      </c>
      <c r="AK37" s="30">
        <f t="shared" ref="AK37:AK43" si="25">AD37*AJ37</f>
        <v>0</v>
      </c>
    </row>
    <row r="38" spans="1:39" outlineLevel="2" x14ac:dyDescent="0.3">
      <c r="A38" s="286">
        <v>14</v>
      </c>
      <c r="B38" s="289"/>
      <c r="C38" s="289"/>
      <c r="D38" s="288"/>
      <c r="E38" s="288"/>
      <c r="F38" s="281"/>
      <c r="G38" s="281"/>
      <c r="H38" s="281"/>
      <c r="I38" s="281"/>
      <c r="J38" s="281"/>
      <c r="K38" s="282">
        <f t="shared" si="17"/>
        <v>0</v>
      </c>
      <c r="L38" s="282">
        <f t="shared" si="18"/>
        <v>0</v>
      </c>
      <c r="M38" s="281"/>
      <c r="N38" s="281"/>
      <c r="O38" s="282">
        <f t="shared" si="19"/>
        <v>0</v>
      </c>
      <c r="P38" s="281"/>
      <c r="Q38" s="281"/>
      <c r="R38" s="282">
        <f t="shared" si="20"/>
        <v>0</v>
      </c>
      <c r="S38" s="281"/>
      <c r="T38" s="281"/>
      <c r="U38" s="282">
        <f t="shared" si="21"/>
        <v>0</v>
      </c>
      <c r="V38" s="281"/>
      <c r="W38" s="281"/>
      <c r="X38" s="282">
        <f t="shared" si="22"/>
        <v>0</v>
      </c>
      <c r="Y38" s="282">
        <f t="shared" si="23"/>
        <v>0</v>
      </c>
      <c r="AA38" s="28">
        <v>14</v>
      </c>
      <c r="AB38" s="159"/>
      <c r="AC38" s="159"/>
      <c r="AD38" s="157"/>
      <c r="AE38" s="158"/>
      <c r="AF38" s="158"/>
      <c r="AG38" s="158"/>
      <c r="AH38" s="158"/>
      <c r="AI38" s="158"/>
      <c r="AJ38" s="30">
        <f t="shared" si="24"/>
        <v>0</v>
      </c>
      <c r="AK38" s="30">
        <f t="shared" si="25"/>
        <v>0</v>
      </c>
    </row>
    <row r="39" spans="1:39" outlineLevel="2" x14ac:dyDescent="0.3">
      <c r="A39" s="286">
        <v>15</v>
      </c>
      <c r="B39" s="289"/>
      <c r="C39" s="289"/>
      <c r="D39" s="288"/>
      <c r="E39" s="288"/>
      <c r="F39" s="281"/>
      <c r="G39" s="281"/>
      <c r="H39" s="281"/>
      <c r="I39" s="281"/>
      <c r="J39" s="281"/>
      <c r="K39" s="282">
        <f t="shared" si="17"/>
        <v>0</v>
      </c>
      <c r="L39" s="282">
        <f t="shared" si="18"/>
        <v>0</v>
      </c>
      <c r="M39" s="281"/>
      <c r="N39" s="281"/>
      <c r="O39" s="282">
        <f t="shared" si="19"/>
        <v>0</v>
      </c>
      <c r="P39" s="281"/>
      <c r="Q39" s="281"/>
      <c r="R39" s="282">
        <f t="shared" si="20"/>
        <v>0</v>
      </c>
      <c r="S39" s="281"/>
      <c r="T39" s="281"/>
      <c r="U39" s="282">
        <f t="shared" si="21"/>
        <v>0</v>
      </c>
      <c r="V39" s="281"/>
      <c r="W39" s="281"/>
      <c r="X39" s="282">
        <f t="shared" si="22"/>
        <v>0</v>
      </c>
      <c r="Y39" s="282">
        <f t="shared" si="23"/>
        <v>0</v>
      </c>
      <c r="AA39" s="28">
        <v>15</v>
      </c>
      <c r="AB39" s="159"/>
      <c r="AC39" s="159"/>
      <c r="AD39" s="157"/>
      <c r="AE39" s="158"/>
      <c r="AF39" s="158"/>
      <c r="AG39" s="158"/>
      <c r="AH39" s="158"/>
      <c r="AI39" s="158"/>
      <c r="AJ39" s="30">
        <f t="shared" si="24"/>
        <v>0</v>
      </c>
      <c r="AK39" s="30">
        <f t="shared" si="25"/>
        <v>0</v>
      </c>
      <c r="AM39" s="294"/>
    </row>
    <row r="40" spans="1:39" outlineLevel="2" x14ac:dyDescent="0.3">
      <c r="A40" s="286">
        <v>16</v>
      </c>
      <c r="B40" s="289"/>
      <c r="C40" s="289"/>
      <c r="D40" s="288"/>
      <c r="E40" s="288"/>
      <c r="F40" s="281"/>
      <c r="G40" s="281"/>
      <c r="H40" s="281"/>
      <c r="I40" s="281"/>
      <c r="J40" s="281"/>
      <c r="K40" s="282">
        <f t="shared" si="17"/>
        <v>0</v>
      </c>
      <c r="L40" s="282">
        <f t="shared" si="18"/>
        <v>0</v>
      </c>
      <c r="M40" s="281"/>
      <c r="N40" s="281"/>
      <c r="O40" s="282">
        <f t="shared" si="19"/>
        <v>0</v>
      </c>
      <c r="P40" s="281"/>
      <c r="Q40" s="281"/>
      <c r="R40" s="282">
        <f t="shared" si="20"/>
        <v>0</v>
      </c>
      <c r="S40" s="281"/>
      <c r="T40" s="281"/>
      <c r="U40" s="282">
        <f t="shared" si="21"/>
        <v>0</v>
      </c>
      <c r="V40" s="281"/>
      <c r="W40" s="281"/>
      <c r="X40" s="282">
        <f t="shared" si="22"/>
        <v>0</v>
      </c>
      <c r="Y40" s="282">
        <f t="shared" si="23"/>
        <v>0</v>
      </c>
      <c r="AA40" s="28">
        <v>16</v>
      </c>
      <c r="AB40" s="159"/>
      <c r="AC40" s="159"/>
      <c r="AD40" s="157"/>
      <c r="AE40" s="158"/>
      <c r="AF40" s="158"/>
      <c r="AG40" s="158"/>
      <c r="AH40" s="158"/>
      <c r="AI40" s="158"/>
      <c r="AJ40" s="30">
        <f t="shared" si="24"/>
        <v>0</v>
      </c>
      <c r="AK40" s="30">
        <f t="shared" si="25"/>
        <v>0</v>
      </c>
    </row>
    <row r="41" spans="1:39" outlineLevel="2" x14ac:dyDescent="0.3">
      <c r="A41" s="286">
        <v>17</v>
      </c>
      <c r="B41" s="289"/>
      <c r="C41" s="289"/>
      <c r="D41" s="288"/>
      <c r="E41" s="288"/>
      <c r="F41" s="281"/>
      <c r="G41" s="281"/>
      <c r="H41" s="281"/>
      <c r="I41" s="281"/>
      <c r="J41" s="281"/>
      <c r="K41" s="282">
        <f t="shared" si="17"/>
        <v>0</v>
      </c>
      <c r="L41" s="282">
        <f t="shared" si="18"/>
        <v>0</v>
      </c>
      <c r="M41" s="281"/>
      <c r="N41" s="281"/>
      <c r="O41" s="282">
        <f t="shared" si="19"/>
        <v>0</v>
      </c>
      <c r="P41" s="281"/>
      <c r="Q41" s="281"/>
      <c r="R41" s="282">
        <f t="shared" si="20"/>
        <v>0</v>
      </c>
      <c r="S41" s="281"/>
      <c r="T41" s="281"/>
      <c r="U41" s="282">
        <f t="shared" si="21"/>
        <v>0</v>
      </c>
      <c r="V41" s="281"/>
      <c r="W41" s="281"/>
      <c r="X41" s="282">
        <f t="shared" si="22"/>
        <v>0</v>
      </c>
      <c r="Y41" s="282">
        <f t="shared" si="23"/>
        <v>0</v>
      </c>
      <c r="AA41" s="28">
        <v>17</v>
      </c>
      <c r="AB41" s="159"/>
      <c r="AC41" s="159"/>
      <c r="AD41" s="157"/>
      <c r="AE41" s="158"/>
      <c r="AF41" s="158"/>
      <c r="AG41" s="158"/>
      <c r="AH41" s="158"/>
      <c r="AI41" s="158"/>
      <c r="AJ41" s="30">
        <f t="shared" si="24"/>
        <v>0</v>
      </c>
      <c r="AK41" s="30">
        <f t="shared" si="25"/>
        <v>0</v>
      </c>
    </row>
    <row r="42" spans="1:39" outlineLevel="2" x14ac:dyDescent="0.3">
      <c r="A42" s="286">
        <v>18</v>
      </c>
      <c r="B42" s="289"/>
      <c r="C42" s="289"/>
      <c r="D42" s="288"/>
      <c r="E42" s="288"/>
      <c r="F42" s="281"/>
      <c r="G42" s="281"/>
      <c r="H42" s="281"/>
      <c r="I42" s="281"/>
      <c r="J42" s="281"/>
      <c r="K42" s="282">
        <f t="shared" si="17"/>
        <v>0</v>
      </c>
      <c r="L42" s="282">
        <f t="shared" si="18"/>
        <v>0</v>
      </c>
      <c r="M42" s="281"/>
      <c r="N42" s="281"/>
      <c r="O42" s="282">
        <f t="shared" si="19"/>
        <v>0</v>
      </c>
      <c r="P42" s="281"/>
      <c r="Q42" s="281"/>
      <c r="R42" s="282">
        <f t="shared" si="20"/>
        <v>0</v>
      </c>
      <c r="S42" s="281"/>
      <c r="T42" s="281"/>
      <c r="U42" s="282">
        <f t="shared" si="21"/>
        <v>0</v>
      </c>
      <c r="V42" s="281"/>
      <c r="W42" s="281"/>
      <c r="X42" s="282">
        <f t="shared" si="22"/>
        <v>0</v>
      </c>
      <c r="Y42" s="282">
        <f t="shared" si="23"/>
        <v>0</v>
      </c>
      <c r="AA42" s="28">
        <v>18</v>
      </c>
      <c r="AB42" s="159"/>
      <c r="AC42" s="159"/>
      <c r="AD42" s="157"/>
      <c r="AE42" s="158"/>
      <c r="AF42" s="158"/>
      <c r="AG42" s="158"/>
      <c r="AH42" s="158"/>
      <c r="AI42" s="158"/>
      <c r="AJ42" s="30">
        <f t="shared" si="24"/>
        <v>0</v>
      </c>
      <c r="AK42" s="30">
        <f t="shared" si="25"/>
        <v>0</v>
      </c>
    </row>
    <row r="43" spans="1:39" outlineLevel="2" x14ac:dyDescent="0.3">
      <c r="A43" s="286">
        <v>19</v>
      </c>
      <c r="B43" s="289"/>
      <c r="C43" s="289"/>
      <c r="D43" s="288"/>
      <c r="E43" s="288"/>
      <c r="F43" s="281"/>
      <c r="G43" s="281"/>
      <c r="H43" s="281"/>
      <c r="I43" s="281"/>
      <c r="J43" s="281"/>
      <c r="K43" s="282">
        <f t="shared" si="17"/>
        <v>0</v>
      </c>
      <c r="L43" s="282">
        <f t="shared" si="18"/>
        <v>0</v>
      </c>
      <c r="M43" s="281"/>
      <c r="N43" s="281"/>
      <c r="O43" s="282">
        <f t="shared" si="19"/>
        <v>0</v>
      </c>
      <c r="P43" s="281"/>
      <c r="Q43" s="281"/>
      <c r="R43" s="282">
        <f t="shared" si="20"/>
        <v>0</v>
      </c>
      <c r="S43" s="281"/>
      <c r="T43" s="281"/>
      <c r="U43" s="282">
        <f t="shared" si="21"/>
        <v>0</v>
      </c>
      <c r="V43" s="281"/>
      <c r="W43" s="281"/>
      <c r="X43" s="282">
        <f t="shared" si="22"/>
        <v>0</v>
      </c>
      <c r="Y43" s="282">
        <f t="shared" si="23"/>
        <v>0</v>
      </c>
      <c r="AA43" s="28">
        <v>19</v>
      </c>
      <c r="AB43" s="159"/>
      <c r="AC43" s="159"/>
      <c r="AD43" s="157"/>
      <c r="AE43" s="158"/>
      <c r="AF43" s="158"/>
      <c r="AG43" s="158"/>
      <c r="AH43" s="158"/>
      <c r="AI43" s="158"/>
      <c r="AJ43" s="30">
        <f t="shared" si="24"/>
        <v>0</v>
      </c>
      <c r="AK43" s="30">
        <f t="shared" si="25"/>
        <v>0</v>
      </c>
    </row>
    <row r="44" spans="1:39" outlineLevel="2" x14ac:dyDescent="0.3">
      <c r="A44" s="286"/>
      <c r="B44" s="290" t="s">
        <v>597</v>
      </c>
      <c r="C44" s="290"/>
      <c r="D44" s="290"/>
      <c r="E44" s="290">
        <f t="shared" ref="E44:Y44" si="26">SUM(E37:E43)</f>
        <v>0</v>
      </c>
      <c r="F44" s="290">
        <f t="shared" si="26"/>
        <v>0</v>
      </c>
      <c r="G44" s="290">
        <f t="shared" si="26"/>
        <v>0</v>
      </c>
      <c r="H44" s="290">
        <f t="shared" si="26"/>
        <v>0</v>
      </c>
      <c r="I44" s="290">
        <f t="shared" si="26"/>
        <v>0</v>
      </c>
      <c r="J44" s="290">
        <f t="shared" si="26"/>
        <v>0</v>
      </c>
      <c r="K44" s="290">
        <f t="shared" si="26"/>
        <v>0</v>
      </c>
      <c r="L44" s="290">
        <f t="shared" si="26"/>
        <v>0</v>
      </c>
      <c r="M44" s="290">
        <f t="shared" si="26"/>
        <v>0</v>
      </c>
      <c r="N44" s="290">
        <f t="shared" si="26"/>
        <v>0</v>
      </c>
      <c r="O44" s="290">
        <f t="shared" si="26"/>
        <v>0</v>
      </c>
      <c r="P44" s="290">
        <f t="shared" si="26"/>
        <v>0</v>
      </c>
      <c r="Q44" s="290">
        <f t="shared" si="26"/>
        <v>0</v>
      </c>
      <c r="R44" s="290">
        <f t="shared" si="26"/>
        <v>0</v>
      </c>
      <c r="S44" s="290">
        <f t="shared" si="26"/>
        <v>0</v>
      </c>
      <c r="T44" s="290">
        <f t="shared" si="26"/>
        <v>0</v>
      </c>
      <c r="U44" s="290">
        <f t="shared" si="26"/>
        <v>0</v>
      </c>
      <c r="V44" s="290">
        <f t="shared" si="26"/>
        <v>0</v>
      </c>
      <c r="W44" s="290">
        <f t="shared" si="26"/>
        <v>0</v>
      </c>
      <c r="X44" s="290">
        <f t="shared" si="26"/>
        <v>0</v>
      </c>
      <c r="Y44" s="290">
        <f t="shared" si="26"/>
        <v>0</v>
      </c>
      <c r="AA44" s="28"/>
      <c r="AB44" s="21" t="s">
        <v>597</v>
      </c>
      <c r="AC44" s="21"/>
      <c r="AD44" s="32"/>
      <c r="AE44" s="479">
        <f t="shared" ref="AE44:AK44" si="27">SUM(AE37:AE43)</f>
        <v>0</v>
      </c>
      <c r="AF44" s="479">
        <f t="shared" si="27"/>
        <v>0</v>
      </c>
      <c r="AG44" s="479">
        <f t="shared" si="27"/>
        <v>0</v>
      </c>
      <c r="AH44" s="479">
        <f t="shared" si="27"/>
        <v>0</v>
      </c>
      <c r="AI44" s="479">
        <f t="shared" si="27"/>
        <v>0</v>
      </c>
      <c r="AJ44" s="479">
        <f t="shared" si="27"/>
        <v>0</v>
      </c>
      <c r="AK44" s="479">
        <f t="shared" si="27"/>
        <v>0</v>
      </c>
    </row>
    <row r="45" spans="1:39" outlineLevel="2" x14ac:dyDescent="0.3">
      <c r="A45" s="292">
        <v>3</v>
      </c>
      <c r="B45" s="292" t="s">
        <v>598</v>
      </c>
      <c r="C45" s="292"/>
      <c r="D45" s="482"/>
      <c r="E45" s="482"/>
      <c r="F45" s="29"/>
      <c r="G45" s="29"/>
      <c r="H45" s="29"/>
      <c r="I45" s="29"/>
      <c r="J45" s="29"/>
      <c r="K45" s="283"/>
      <c r="L45" s="283"/>
      <c r="M45" s="29"/>
      <c r="N45" s="29"/>
      <c r="O45" s="283"/>
      <c r="P45" s="29"/>
      <c r="Q45" s="29"/>
      <c r="R45" s="283"/>
      <c r="S45" s="29"/>
      <c r="T45" s="29"/>
      <c r="U45" s="283"/>
      <c r="V45" s="29"/>
      <c r="W45" s="29"/>
      <c r="X45" s="283"/>
      <c r="Y45" s="283"/>
      <c r="AA45" s="24">
        <v>3</v>
      </c>
      <c r="AB45" s="24" t="s">
        <v>598</v>
      </c>
      <c r="AC45" s="24"/>
      <c r="AD45" s="25"/>
      <c r="AE45" s="29"/>
      <c r="AF45" s="29"/>
      <c r="AG45" s="29"/>
      <c r="AH45" s="29"/>
      <c r="AI45" s="29"/>
      <c r="AJ45" s="31"/>
      <c r="AK45" s="31"/>
    </row>
    <row r="46" spans="1:39" outlineLevel="2" x14ac:dyDescent="0.3">
      <c r="A46" s="286">
        <v>20</v>
      </c>
      <c r="B46" s="289"/>
      <c r="C46" s="289"/>
      <c r="D46" s="288"/>
      <c r="E46" s="288"/>
      <c r="F46" s="281"/>
      <c r="G46" s="281"/>
      <c r="H46" s="281"/>
      <c r="I46" s="281"/>
      <c r="J46" s="281"/>
      <c r="K46" s="282">
        <f t="shared" ref="K46:K53" si="28">SUM(F46:J46)</f>
        <v>0</v>
      </c>
      <c r="L46" s="282">
        <f t="shared" ref="L46:L53" si="29">E46*K46</f>
        <v>0</v>
      </c>
      <c r="M46" s="281"/>
      <c r="N46" s="281"/>
      <c r="O46" s="282">
        <f t="shared" ref="O46:O53" si="30">M46*N46</f>
        <v>0</v>
      </c>
      <c r="P46" s="281"/>
      <c r="Q46" s="281"/>
      <c r="R46" s="282">
        <f t="shared" ref="R46:R53" si="31">P46*Q46</f>
        <v>0</v>
      </c>
      <c r="S46" s="281"/>
      <c r="T46" s="281"/>
      <c r="U46" s="282">
        <f t="shared" ref="U46:U53" si="32">S46*T46</f>
        <v>0</v>
      </c>
      <c r="V46" s="281"/>
      <c r="W46" s="281"/>
      <c r="X46" s="282">
        <f t="shared" ref="X46:X53" si="33">V46*W46</f>
        <v>0</v>
      </c>
      <c r="Y46" s="282">
        <f t="shared" ref="Y46:Y53" si="34">L46+O46+R46+U46+X46</f>
        <v>0</v>
      </c>
      <c r="AA46" s="28">
        <v>20</v>
      </c>
      <c r="AB46" s="159"/>
      <c r="AC46" s="159"/>
      <c r="AD46" s="157"/>
      <c r="AE46" s="158"/>
      <c r="AF46" s="158"/>
      <c r="AG46" s="158"/>
      <c r="AH46" s="158"/>
      <c r="AI46" s="158"/>
      <c r="AJ46" s="30">
        <f t="shared" ref="AJ46:AJ53" si="35">SUM(AE46:AI46)</f>
        <v>0</v>
      </c>
      <c r="AK46" s="30">
        <f t="shared" ref="AK46:AK53" si="36">AD46*AJ46</f>
        <v>0</v>
      </c>
    </row>
    <row r="47" spans="1:39" outlineLevel="2" x14ac:dyDescent="0.3">
      <c r="A47" s="286">
        <v>21</v>
      </c>
      <c r="B47" s="289"/>
      <c r="C47" s="289"/>
      <c r="D47" s="288"/>
      <c r="E47" s="288"/>
      <c r="F47" s="281"/>
      <c r="G47" s="281"/>
      <c r="H47" s="281"/>
      <c r="I47" s="281"/>
      <c r="J47" s="281"/>
      <c r="K47" s="282">
        <f t="shared" si="28"/>
        <v>0</v>
      </c>
      <c r="L47" s="282">
        <f t="shared" si="29"/>
        <v>0</v>
      </c>
      <c r="M47" s="281"/>
      <c r="N47" s="281"/>
      <c r="O47" s="282">
        <f t="shared" si="30"/>
        <v>0</v>
      </c>
      <c r="P47" s="281"/>
      <c r="Q47" s="281"/>
      <c r="R47" s="282">
        <f t="shared" si="31"/>
        <v>0</v>
      </c>
      <c r="S47" s="281"/>
      <c r="T47" s="281"/>
      <c r="U47" s="282">
        <f t="shared" si="32"/>
        <v>0</v>
      </c>
      <c r="V47" s="281"/>
      <c r="W47" s="281"/>
      <c r="X47" s="282">
        <f t="shared" si="33"/>
        <v>0</v>
      </c>
      <c r="Y47" s="282">
        <f t="shared" si="34"/>
        <v>0</v>
      </c>
      <c r="AA47" s="28">
        <v>21</v>
      </c>
      <c r="AB47" s="159"/>
      <c r="AC47" s="159"/>
      <c r="AD47" s="157"/>
      <c r="AE47" s="158"/>
      <c r="AF47" s="158"/>
      <c r="AG47" s="158"/>
      <c r="AH47" s="158"/>
      <c r="AI47" s="158"/>
      <c r="AJ47" s="30">
        <f t="shared" si="35"/>
        <v>0</v>
      </c>
      <c r="AK47" s="30">
        <f t="shared" si="36"/>
        <v>0</v>
      </c>
    </row>
    <row r="48" spans="1:39" outlineLevel="2" x14ac:dyDescent="0.3">
      <c r="A48" s="286">
        <v>22</v>
      </c>
      <c r="B48" s="289"/>
      <c r="C48" s="289"/>
      <c r="D48" s="288"/>
      <c r="E48" s="288"/>
      <c r="F48" s="281"/>
      <c r="G48" s="281"/>
      <c r="H48" s="281"/>
      <c r="I48" s="281"/>
      <c r="J48" s="281"/>
      <c r="K48" s="282">
        <f t="shared" si="28"/>
        <v>0</v>
      </c>
      <c r="L48" s="282">
        <f t="shared" si="29"/>
        <v>0</v>
      </c>
      <c r="M48" s="281"/>
      <c r="N48" s="281"/>
      <c r="O48" s="282">
        <f t="shared" si="30"/>
        <v>0</v>
      </c>
      <c r="P48" s="281"/>
      <c r="Q48" s="281"/>
      <c r="R48" s="282">
        <f t="shared" si="31"/>
        <v>0</v>
      </c>
      <c r="S48" s="281"/>
      <c r="T48" s="281"/>
      <c r="U48" s="282">
        <f t="shared" si="32"/>
        <v>0</v>
      </c>
      <c r="V48" s="281"/>
      <c r="W48" s="281"/>
      <c r="X48" s="282">
        <f t="shared" si="33"/>
        <v>0</v>
      </c>
      <c r="Y48" s="282">
        <f t="shared" si="34"/>
        <v>0</v>
      </c>
      <c r="AA48" s="28">
        <v>22</v>
      </c>
      <c r="AB48" s="159"/>
      <c r="AC48" s="159"/>
      <c r="AD48" s="157"/>
      <c r="AE48" s="158"/>
      <c r="AF48" s="158"/>
      <c r="AG48" s="158"/>
      <c r="AH48" s="158"/>
      <c r="AI48" s="158"/>
      <c r="AJ48" s="30">
        <f t="shared" si="35"/>
        <v>0</v>
      </c>
      <c r="AK48" s="30">
        <f t="shared" si="36"/>
        <v>0</v>
      </c>
    </row>
    <row r="49" spans="1:37" outlineLevel="2" x14ac:dyDescent="0.3">
      <c r="A49" s="286">
        <v>23</v>
      </c>
      <c r="B49" s="289"/>
      <c r="C49" s="289"/>
      <c r="D49" s="288"/>
      <c r="E49" s="288"/>
      <c r="F49" s="281"/>
      <c r="G49" s="281"/>
      <c r="H49" s="281"/>
      <c r="I49" s="281"/>
      <c r="J49" s="281"/>
      <c r="K49" s="282">
        <f t="shared" si="28"/>
        <v>0</v>
      </c>
      <c r="L49" s="282">
        <f t="shared" si="29"/>
        <v>0</v>
      </c>
      <c r="M49" s="281"/>
      <c r="N49" s="281"/>
      <c r="O49" s="282">
        <f t="shared" si="30"/>
        <v>0</v>
      </c>
      <c r="P49" s="281"/>
      <c r="Q49" s="281"/>
      <c r="R49" s="282">
        <f t="shared" si="31"/>
        <v>0</v>
      </c>
      <c r="S49" s="281"/>
      <c r="T49" s="281"/>
      <c r="U49" s="282">
        <f t="shared" si="32"/>
        <v>0</v>
      </c>
      <c r="V49" s="281"/>
      <c r="W49" s="281"/>
      <c r="X49" s="282">
        <f t="shared" si="33"/>
        <v>0</v>
      </c>
      <c r="Y49" s="282">
        <f t="shared" si="34"/>
        <v>0</v>
      </c>
      <c r="AA49" s="28">
        <v>23</v>
      </c>
      <c r="AB49" s="159"/>
      <c r="AC49" s="159"/>
      <c r="AD49" s="157"/>
      <c r="AE49" s="158"/>
      <c r="AF49" s="158"/>
      <c r="AG49" s="158"/>
      <c r="AH49" s="158"/>
      <c r="AI49" s="158"/>
      <c r="AJ49" s="30">
        <f t="shared" si="35"/>
        <v>0</v>
      </c>
      <c r="AK49" s="30">
        <f t="shared" si="36"/>
        <v>0</v>
      </c>
    </row>
    <row r="50" spans="1:37" outlineLevel="2" x14ac:dyDescent="0.3">
      <c r="A50" s="286">
        <v>24</v>
      </c>
      <c r="B50" s="289"/>
      <c r="C50" s="289"/>
      <c r="D50" s="288"/>
      <c r="E50" s="288"/>
      <c r="F50" s="281"/>
      <c r="G50" s="281"/>
      <c r="H50" s="281"/>
      <c r="I50" s="281"/>
      <c r="J50" s="281"/>
      <c r="K50" s="282">
        <f t="shared" si="28"/>
        <v>0</v>
      </c>
      <c r="L50" s="282">
        <f t="shared" si="29"/>
        <v>0</v>
      </c>
      <c r="M50" s="281"/>
      <c r="N50" s="281"/>
      <c r="O50" s="282">
        <f t="shared" si="30"/>
        <v>0</v>
      </c>
      <c r="P50" s="281"/>
      <c r="Q50" s="281"/>
      <c r="R50" s="282">
        <f t="shared" si="31"/>
        <v>0</v>
      </c>
      <c r="S50" s="281"/>
      <c r="T50" s="281"/>
      <c r="U50" s="282">
        <f t="shared" si="32"/>
        <v>0</v>
      </c>
      <c r="V50" s="281"/>
      <c r="W50" s="281"/>
      <c r="X50" s="282">
        <f t="shared" si="33"/>
        <v>0</v>
      </c>
      <c r="Y50" s="282">
        <f t="shared" si="34"/>
        <v>0</v>
      </c>
      <c r="AA50" s="28">
        <v>24</v>
      </c>
      <c r="AB50" s="159"/>
      <c r="AC50" s="159"/>
      <c r="AD50" s="157"/>
      <c r="AE50" s="158"/>
      <c r="AF50" s="158"/>
      <c r="AG50" s="158"/>
      <c r="AH50" s="158"/>
      <c r="AI50" s="158"/>
      <c r="AJ50" s="30">
        <f t="shared" si="35"/>
        <v>0</v>
      </c>
      <c r="AK50" s="30">
        <f t="shared" si="36"/>
        <v>0</v>
      </c>
    </row>
    <row r="51" spans="1:37" outlineLevel="2" x14ac:dyDescent="0.3">
      <c r="A51" s="286">
        <v>25</v>
      </c>
      <c r="B51" s="289"/>
      <c r="C51" s="289"/>
      <c r="D51" s="288"/>
      <c r="E51" s="288"/>
      <c r="F51" s="281"/>
      <c r="G51" s="281"/>
      <c r="H51" s="281"/>
      <c r="I51" s="281"/>
      <c r="J51" s="281"/>
      <c r="K51" s="282">
        <f t="shared" si="28"/>
        <v>0</v>
      </c>
      <c r="L51" s="282">
        <f t="shared" si="29"/>
        <v>0</v>
      </c>
      <c r="M51" s="281"/>
      <c r="N51" s="281"/>
      <c r="O51" s="282">
        <f t="shared" si="30"/>
        <v>0</v>
      </c>
      <c r="P51" s="281"/>
      <c r="Q51" s="281"/>
      <c r="R51" s="282">
        <f t="shared" si="31"/>
        <v>0</v>
      </c>
      <c r="S51" s="281"/>
      <c r="T51" s="281"/>
      <c r="U51" s="282">
        <f t="shared" si="32"/>
        <v>0</v>
      </c>
      <c r="V51" s="281"/>
      <c r="W51" s="281"/>
      <c r="X51" s="282">
        <f t="shared" si="33"/>
        <v>0</v>
      </c>
      <c r="Y51" s="282">
        <f t="shared" si="34"/>
        <v>0</v>
      </c>
      <c r="AA51" s="28">
        <v>25</v>
      </c>
      <c r="AB51" s="159"/>
      <c r="AC51" s="159"/>
      <c r="AD51" s="157"/>
      <c r="AE51" s="158"/>
      <c r="AF51" s="158"/>
      <c r="AG51" s="158"/>
      <c r="AH51" s="158"/>
      <c r="AI51" s="158"/>
      <c r="AJ51" s="30">
        <f t="shared" si="35"/>
        <v>0</v>
      </c>
      <c r="AK51" s="30">
        <f t="shared" si="36"/>
        <v>0</v>
      </c>
    </row>
    <row r="52" spans="1:37" outlineLevel="2" x14ac:dyDescent="0.3">
      <c r="A52" s="286">
        <v>26</v>
      </c>
      <c r="B52" s="289"/>
      <c r="C52" s="289"/>
      <c r="D52" s="288"/>
      <c r="E52" s="288"/>
      <c r="F52" s="281"/>
      <c r="G52" s="281"/>
      <c r="H52" s="281"/>
      <c r="I52" s="281"/>
      <c r="J52" s="281"/>
      <c r="K52" s="282">
        <f t="shared" si="28"/>
        <v>0</v>
      </c>
      <c r="L52" s="282">
        <f t="shared" si="29"/>
        <v>0</v>
      </c>
      <c r="M52" s="281"/>
      <c r="N52" s="281"/>
      <c r="O52" s="282">
        <f t="shared" si="30"/>
        <v>0</v>
      </c>
      <c r="P52" s="281"/>
      <c r="Q52" s="281"/>
      <c r="R52" s="282">
        <f t="shared" si="31"/>
        <v>0</v>
      </c>
      <c r="S52" s="281"/>
      <c r="T52" s="281"/>
      <c r="U52" s="282">
        <f t="shared" si="32"/>
        <v>0</v>
      </c>
      <c r="V52" s="281"/>
      <c r="W52" s="281"/>
      <c r="X52" s="282">
        <f t="shared" si="33"/>
        <v>0</v>
      </c>
      <c r="Y52" s="282">
        <f t="shared" si="34"/>
        <v>0</v>
      </c>
      <c r="AA52" s="28">
        <v>26</v>
      </c>
      <c r="AB52" s="159"/>
      <c r="AC52" s="159"/>
      <c r="AD52" s="157"/>
      <c r="AE52" s="158"/>
      <c r="AF52" s="158"/>
      <c r="AG52" s="158"/>
      <c r="AH52" s="158"/>
      <c r="AI52" s="158"/>
      <c r="AJ52" s="30">
        <f t="shared" si="35"/>
        <v>0</v>
      </c>
      <c r="AK52" s="30">
        <f t="shared" si="36"/>
        <v>0</v>
      </c>
    </row>
    <row r="53" spans="1:37" outlineLevel="2" x14ac:dyDescent="0.3">
      <c r="A53" s="286">
        <v>27</v>
      </c>
      <c r="B53" s="289"/>
      <c r="C53" s="289"/>
      <c r="D53" s="288"/>
      <c r="E53" s="288"/>
      <c r="F53" s="281"/>
      <c r="G53" s="281"/>
      <c r="H53" s="281"/>
      <c r="I53" s="281"/>
      <c r="J53" s="281"/>
      <c r="K53" s="282">
        <f t="shared" si="28"/>
        <v>0</v>
      </c>
      <c r="L53" s="282">
        <f t="shared" si="29"/>
        <v>0</v>
      </c>
      <c r="M53" s="281"/>
      <c r="N53" s="281"/>
      <c r="O53" s="282">
        <f t="shared" si="30"/>
        <v>0</v>
      </c>
      <c r="P53" s="281"/>
      <c r="Q53" s="281"/>
      <c r="R53" s="282">
        <f t="shared" si="31"/>
        <v>0</v>
      </c>
      <c r="S53" s="281"/>
      <c r="T53" s="281"/>
      <c r="U53" s="282">
        <f t="shared" si="32"/>
        <v>0</v>
      </c>
      <c r="V53" s="281"/>
      <c r="W53" s="281"/>
      <c r="X53" s="282">
        <f t="shared" si="33"/>
        <v>0</v>
      </c>
      <c r="Y53" s="282">
        <f t="shared" si="34"/>
        <v>0</v>
      </c>
      <c r="AA53" s="28">
        <v>27</v>
      </c>
      <c r="AB53" s="159"/>
      <c r="AC53" s="159"/>
      <c r="AD53" s="157"/>
      <c r="AE53" s="158"/>
      <c r="AF53" s="158"/>
      <c r="AG53" s="158"/>
      <c r="AH53" s="158"/>
      <c r="AI53" s="158"/>
      <c r="AJ53" s="30">
        <f t="shared" si="35"/>
        <v>0</v>
      </c>
      <c r="AK53" s="30">
        <f t="shared" si="36"/>
        <v>0</v>
      </c>
    </row>
    <row r="54" spans="1:37" outlineLevel="2" x14ac:dyDescent="0.3">
      <c r="A54" s="293"/>
      <c r="B54" s="290" t="s">
        <v>597</v>
      </c>
      <c r="C54" s="290"/>
      <c r="D54" s="290"/>
      <c r="E54" s="291">
        <f t="shared" ref="E54:Y54" si="37">SUM(E46:E53)</f>
        <v>0</v>
      </c>
      <c r="F54" s="291">
        <f t="shared" si="37"/>
        <v>0</v>
      </c>
      <c r="G54" s="291">
        <f t="shared" si="37"/>
        <v>0</v>
      </c>
      <c r="H54" s="291">
        <f t="shared" si="37"/>
        <v>0</v>
      </c>
      <c r="I54" s="291">
        <f t="shared" si="37"/>
        <v>0</v>
      </c>
      <c r="J54" s="291">
        <f t="shared" si="37"/>
        <v>0</v>
      </c>
      <c r="K54" s="291">
        <f t="shared" si="37"/>
        <v>0</v>
      </c>
      <c r="L54" s="291">
        <f t="shared" si="37"/>
        <v>0</v>
      </c>
      <c r="M54" s="291">
        <f t="shared" si="37"/>
        <v>0</v>
      </c>
      <c r="N54" s="291">
        <f t="shared" si="37"/>
        <v>0</v>
      </c>
      <c r="O54" s="291">
        <f t="shared" si="37"/>
        <v>0</v>
      </c>
      <c r="P54" s="291">
        <f t="shared" si="37"/>
        <v>0</v>
      </c>
      <c r="Q54" s="291">
        <f t="shared" si="37"/>
        <v>0</v>
      </c>
      <c r="R54" s="291">
        <f t="shared" si="37"/>
        <v>0</v>
      </c>
      <c r="S54" s="291">
        <f t="shared" si="37"/>
        <v>0</v>
      </c>
      <c r="T54" s="291">
        <f t="shared" si="37"/>
        <v>0</v>
      </c>
      <c r="U54" s="291">
        <f t="shared" si="37"/>
        <v>0</v>
      </c>
      <c r="V54" s="291">
        <f t="shared" si="37"/>
        <v>0</v>
      </c>
      <c r="W54" s="291">
        <f t="shared" si="37"/>
        <v>0</v>
      </c>
      <c r="X54" s="291">
        <f t="shared" si="37"/>
        <v>0</v>
      </c>
      <c r="Y54" s="291">
        <f t="shared" si="37"/>
        <v>0</v>
      </c>
      <c r="AA54" s="33"/>
      <c r="AB54" s="21" t="s">
        <v>597</v>
      </c>
      <c r="AC54" s="21"/>
      <c r="AD54" s="32"/>
      <c r="AE54" s="38">
        <f t="shared" ref="AE54:AK54" si="38">SUM(AE46:AE53)</f>
        <v>0</v>
      </c>
      <c r="AF54" s="38">
        <f t="shared" si="38"/>
        <v>0</v>
      </c>
      <c r="AG54" s="38">
        <f t="shared" si="38"/>
        <v>0</v>
      </c>
      <c r="AH54" s="38">
        <f t="shared" si="38"/>
        <v>0</v>
      </c>
      <c r="AI54" s="38">
        <f t="shared" si="38"/>
        <v>0</v>
      </c>
      <c r="AJ54" s="38">
        <f t="shared" si="38"/>
        <v>0</v>
      </c>
      <c r="AK54" s="38">
        <f t="shared" si="38"/>
        <v>0</v>
      </c>
    </row>
    <row r="55" spans="1:37" outlineLevel="2" x14ac:dyDescent="0.3">
      <c r="A55" s="292">
        <v>4</v>
      </c>
      <c r="B55" s="292" t="s">
        <v>598</v>
      </c>
      <c r="C55" s="292"/>
      <c r="D55" s="292"/>
      <c r="E55" s="286"/>
      <c r="F55" s="29"/>
      <c r="G55" s="29"/>
      <c r="H55" s="29"/>
      <c r="I55" s="29"/>
      <c r="J55" s="29"/>
      <c r="K55" s="283"/>
      <c r="L55" s="283"/>
      <c r="M55" s="29"/>
      <c r="N55" s="29"/>
      <c r="O55" s="283"/>
      <c r="P55" s="29"/>
      <c r="Q55" s="29"/>
      <c r="R55" s="283"/>
      <c r="S55" s="29"/>
      <c r="T55" s="29"/>
      <c r="U55" s="283"/>
      <c r="V55" s="29"/>
      <c r="W55" s="29"/>
      <c r="X55" s="283"/>
      <c r="Y55" s="283"/>
      <c r="AA55" s="24">
        <v>4</v>
      </c>
      <c r="AB55" s="24" t="s">
        <v>598</v>
      </c>
      <c r="AC55" s="24"/>
      <c r="AD55" s="28"/>
      <c r="AE55" s="29"/>
      <c r="AF55" s="29"/>
      <c r="AG55" s="29"/>
      <c r="AH55" s="29"/>
      <c r="AI55" s="29"/>
      <c r="AJ55" s="31"/>
      <c r="AK55" s="31"/>
    </row>
    <row r="56" spans="1:37" outlineLevel="2" x14ac:dyDescent="0.3">
      <c r="A56" s="286">
        <v>28</v>
      </c>
      <c r="B56" s="289"/>
      <c r="C56" s="289"/>
      <c r="D56" s="288"/>
      <c r="E56" s="288"/>
      <c r="F56" s="281"/>
      <c r="G56" s="281"/>
      <c r="H56" s="281"/>
      <c r="I56" s="281"/>
      <c r="J56" s="281"/>
      <c r="K56" s="282">
        <f t="shared" ref="K56:K60" si="39">SUM(F56:J56)</f>
        <v>0</v>
      </c>
      <c r="L56" s="282">
        <f t="shared" ref="L56:L60" si="40">E56*K56</f>
        <v>0</v>
      </c>
      <c r="M56" s="281"/>
      <c r="N56" s="281"/>
      <c r="O56" s="282">
        <f t="shared" ref="O56:O60" si="41">M56*N56</f>
        <v>0</v>
      </c>
      <c r="P56" s="281"/>
      <c r="Q56" s="281"/>
      <c r="R56" s="282">
        <f t="shared" ref="R56:R60" si="42">P56*Q56</f>
        <v>0</v>
      </c>
      <c r="S56" s="281"/>
      <c r="T56" s="281"/>
      <c r="U56" s="282">
        <f t="shared" ref="U56:U60" si="43">S56*T56</f>
        <v>0</v>
      </c>
      <c r="V56" s="281"/>
      <c r="W56" s="281"/>
      <c r="X56" s="282">
        <f t="shared" ref="X56:X60" si="44">V56*W56</f>
        <v>0</v>
      </c>
      <c r="Y56" s="282">
        <f t="shared" ref="Y56:Y60" si="45">L56+O56+R56+U56+X56</f>
        <v>0</v>
      </c>
      <c r="AA56" s="28">
        <v>28</v>
      </c>
      <c r="AB56" s="159"/>
      <c r="AC56" s="159"/>
      <c r="AD56" s="160"/>
      <c r="AE56" s="158"/>
      <c r="AF56" s="158"/>
      <c r="AG56" s="158"/>
      <c r="AH56" s="158"/>
      <c r="AI56" s="158"/>
      <c r="AJ56" s="30">
        <f t="shared" ref="AJ56:AJ60" si="46">SUM(AE56:AI56)</f>
        <v>0</v>
      </c>
      <c r="AK56" s="30">
        <f t="shared" ref="AK56:AK60" si="47">AD56*AJ56</f>
        <v>0</v>
      </c>
    </row>
    <row r="57" spans="1:37" outlineLevel="2" x14ac:dyDescent="0.3">
      <c r="A57" s="286">
        <v>29</v>
      </c>
      <c r="B57" s="289"/>
      <c r="C57" s="289"/>
      <c r="D57" s="288"/>
      <c r="E57" s="288"/>
      <c r="F57" s="281"/>
      <c r="G57" s="281"/>
      <c r="H57" s="281"/>
      <c r="I57" s="281"/>
      <c r="J57" s="281"/>
      <c r="K57" s="282">
        <f t="shared" si="39"/>
        <v>0</v>
      </c>
      <c r="L57" s="282">
        <f t="shared" si="40"/>
        <v>0</v>
      </c>
      <c r="M57" s="281"/>
      <c r="N57" s="281"/>
      <c r="O57" s="282">
        <f t="shared" si="41"/>
        <v>0</v>
      </c>
      <c r="P57" s="281"/>
      <c r="Q57" s="281"/>
      <c r="R57" s="282">
        <f t="shared" si="42"/>
        <v>0</v>
      </c>
      <c r="S57" s="281"/>
      <c r="T57" s="281"/>
      <c r="U57" s="282">
        <f t="shared" si="43"/>
        <v>0</v>
      </c>
      <c r="V57" s="281"/>
      <c r="W57" s="281"/>
      <c r="X57" s="282">
        <f t="shared" si="44"/>
        <v>0</v>
      </c>
      <c r="Y57" s="282">
        <f t="shared" si="45"/>
        <v>0</v>
      </c>
      <c r="AA57" s="28">
        <v>29</v>
      </c>
      <c r="AB57" s="159"/>
      <c r="AC57" s="159"/>
      <c r="AD57" s="160"/>
      <c r="AE57" s="158"/>
      <c r="AF57" s="158"/>
      <c r="AG57" s="158"/>
      <c r="AH57" s="158"/>
      <c r="AI57" s="158"/>
      <c r="AJ57" s="30">
        <f t="shared" si="46"/>
        <v>0</v>
      </c>
      <c r="AK57" s="30">
        <f t="shared" si="47"/>
        <v>0</v>
      </c>
    </row>
    <row r="58" spans="1:37" outlineLevel="2" x14ac:dyDescent="0.3">
      <c r="A58" s="286">
        <v>30</v>
      </c>
      <c r="B58" s="289"/>
      <c r="C58" s="289"/>
      <c r="D58" s="288"/>
      <c r="E58" s="288"/>
      <c r="F58" s="281"/>
      <c r="G58" s="281"/>
      <c r="H58" s="281"/>
      <c r="I58" s="281"/>
      <c r="J58" s="281"/>
      <c r="K58" s="282">
        <f t="shared" si="39"/>
        <v>0</v>
      </c>
      <c r="L58" s="282">
        <f t="shared" si="40"/>
        <v>0</v>
      </c>
      <c r="M58" s="281"/>
      <c r="N58" s="281"/>
      <c r="O58" s="282">
        <f t="shared" si="41"/>
        <v>0</v>
      </c>
      <c r="P58" s="281"/>
      <c r="Q58" s="281"/>
      <c r="R58" s="282">
        <f t="shared" si="42"/>
        <v>0</v>
      </c>
      <c r="S58" s="281"/>
      <c r="T58" s="281"/>
      <c r="U58" s="282">
        <f t="shared" si="43"/>
        <v>0</v>
      </c>
      <c r="V58" s="281"/>
      <c r="W58" s="281"/>
      <c r="X58" s="282">
        <f t="shared" si="44"/>
        <v>0</v>
      </c>
      <c r="Y58" s="282">
        <f t="shared" si="45"/>
        <v>0</v>
      </c>
      <c r="AA58" s="28">
        <v>30</v>
      </c>
      <c r="AB58" s="159"/>
      <c r="AC58" s="159"/>
      <c r="AD58" s="160"/>
      <c r="AE58" s="158"/>
      <c r="AF58" s="158"/>
      <c r="AG58" s="158"/>
      <c r="AH58" s="158"/>
      <c r="AI58" s="158"/>
      <c r="AJ58" s="30">
        <f t="shared" si="46"/>
        <v>0</v>
      </c>
      <c r="AK58" s="30">
        <f t="shared" si="47"/>
        <v>0</v>
      </c>
    </row>
    <row r="59" spans="1:37" outlineLevel="2" x14ac:dyDescent="0.3">
      <c r="A59" s="286">
        <v>31</v>
      </c>
      <c r="B59" s="289"/>
      <c r="C59" s="289"/>
      <c r="D59" s="288"/>
      <c r="E59" s="288"/>
      <c r="F59" s="281"/>
      <c r="G59" s="281"/>
      <c r="H59" s="281"/>
      <c r="I59" s="281"/>
      <c r="J59" s="281"/>
      <c r="K59" s="282">
        <f t="shared" si="39"/>
        <v>0</v>
      </c>
      <c r="L59" s="282">
        <f t="shared" si="40"/>
        <v>0</v>
      </c>
      <c r="M59" s="281"/>
      <c r="N59" s="281"/>
      <c r="O59" s="282">
        <f t="shared" si="41"/>
        <v>0</v>
      </c>
      <c r="P59" s="281"/>
      <c r="Q59" s="281"/>
      <c r="R59" s="282">
        <f t="shared" si="42"/>
        <v>0</v>
      </c>
      <c r="S59" s="281"/>
      <c r="T59" s="281"/>
      <c r="U59" s="282">
        <f t="shared" si="43"/>
        <v>0</v>
      </c>
      <c r="V59" s="281"/>
      <c r="W59" s="281"/>
      <c r="X59" s="282">
        <f t="shared" si="44"/>
        <v>0</v>
      </c>
      <c r="Y59" s="282">
        <f t="shared" si="45"/>
        <v>0</v>
      </c>
      <c r="AA59" s="28">
        <v>31</v>
      </c>
      <c r="AB59" s="159"/>
      <c r="AC59" s="159"/>
      <c r="AD59" s="160"/>
      <c r="AE59" s="158"/>
      <c r="AF59" s="158"/>
      <c r="AG59" s="158"/>
      <c r="AH59" s="158"/>
      <c r="AI59" s="158"/>
      <c r="AJ59" s="30">
        <f t="shared" si="46"/>
        <v>0</v>
      </c>
      <c r="AK59" s="30">
        <f t="shared" si="47"/>
        <v>0</v>
      </c>
    </row>
    <row r="60" spans="1:37" outlineLevel="2" x14ac:dyDescent="0.3">
      <c r="A60" s="286">
        <v>32</v>
      </c>
      <c r="B60" s="289"/>
      <c r="C60" s="289"/>
      <c r="D60" s="288"/>
      <c r="E60" s="288"/>
      <c r="F60" s="281"/>
      <c r="G60" s="281"/>
      <c r="H60" s="281"/>
      <c r="I60" s="281"/>
      <c r="J60" s="281"/>
      <c r="K60" s="282">
        <f t="shared" si="39"/>
        <v>0</v>
      </c>
      <c r="L60" s="282">
        <f t="shared" si="40"/>
        <v>0</v>
      </c>
      <c r="M60" s="281"/>
      <c r="N60" s="281"/>
      <c r="O60" s="282">
        <f t="shared" si="41"/>
        <v>0</v>
      </c>
      <c r="P60" s="281"/>
      <c r="Q60" s="281"/>
      <c r="R60" s="282">
        <f t="shared" si="42"/>
        <v>0</v>
      </c>
      <c r="S60" s="281"/>
      <c r="T60" s="281"/>
      <c r="U60" s="282">
        <f t="shared" si="43"/>
        <v>0</v>
      </c>
      <c r="V60" s="281"/>
      <c r="W60" s="281"/>
      <c r="X60" s="282">
        <f t="shared" si="44"/>
        <v>0</v>
      </c>
      <c r="Y60" s="282">
        <f t="shared" si="45"/>
        <v>0</v>
      </c>
      <c r="AA60" s="28">
        <v>32</v>
      </c>
      <c r="AB60" s="159"/>
      <c r="AC60" s="159"/>
      <c r="AD60" s="160"/>
      <c r="AE60" s="158"/>
      <c r="AF60" s="158"/>
      <c r="AG60" s="158"/>
      <c r="AH60" s="158"/>
      <c r="AI60" s="158"/>
      <c r="AJ60" s="30">
        <f t="shared" si="46"/>
        <v>0</v>
      </c>
      <c r="AK60" s="30">
        <f t="shared" si="47"/>
        <v>0</v>
      </c>
    </row>
    <row r="61" spans="1:37" outlineLevel="1" x14ac:dyDescent="0.3">
      <c r="A61" s="1054" t="s">
        <v>597</v>
      </c>
      <c r="B61" s="1055"/>
      <c r="C61" s="1056"/>
      <c r="D61" s="483"/>
      <c r="E61" s="34">
        <f t="shared" ref="E61:Y61" si="48">SUM(E56:E60)</f>
        <v>0</v>
      </c>
      <c r="F61" s="34">
        <f t="shared" si="48"/>
        <v>0</v>
      </c>
      <c r="G61" s="34">
        <f t="shared" si="48"/>
        <v>0</v>
      </c>
      <c r="H61" s="34">
        <f t="shared" si="48"/>
        <v>0</v>
      </c>
      <c r="I61" s="34">
        <f t="shared" si="48"/>
        <v>0</v>
      </c>
      <c r="J61" s="34">
        <f t="shared" si="48"/>
        <v>0</v>
      </c>
      <c r="K61" s="34">
        <f t="shared" si="48"/>
        <v>0</v>
      </c>
      <c r="L61" s="34">
        <f t="shared" si="48"/>
        <v>0</v>
      </c>
      <c r="M61" s="34">
        <f t="shared" si="48"/>
        <v>0</v>
      </c>
      <c r="N61" s="34">
        <f t="shared" si="48"/>
        <v>0</v>
      </c>
      <c r="O61" s="34">
        <f t="shared" si="48"/>
        <v>0</v>
      </c>
      <c r="P61" s="34">
        <f t="shared" si="48"/>
        <v>0</v>
      </c>
      <c r="Q61" s="34">
        <f t="shared" si="48"/>
        <v>0</v>
      </c>
      <c r="R61" s="34">
        <f t="shared" si="48"/>
        <v>0</v>
      </c>
      <c r="S61" s="34">
        <f t="shared" si="48"/>
        <v>0</v>
      </c>
      <c r="T61" s="34">
        <f t="shared" si="48"/>
        <v>0</v>
      </c>
      <c r="U61" s="34">
        <f t="shared" si="48"/>
        <v>0</v>
      </c>
      <c r="V61" s="34">
        <f t="shared" si="48"/>
        <v>0</v>
      </c>
      <c r="W61" s="34">
        <f t="shared" si="48"/>
        <v>0</v>
      </c>
      <c r="X61" s="34">
        <f t="shared" si="48"/>
        <v>0</v>
      </c>
      <c r="Y61" s="34">
        <f t="shared" si="48"/>
        <v>0</v>
      </c>
      <c r="AA61" s="1042" t="s">
        <v>597</v>
      </c>
      <c r="AB61" s="1043"/>
      <c r="AC61" s="1043"/>
      <c r="AD61" s="1044"/>
      <c r="AE61" s="34">
        <f t="shared" ref="AE61:AK61" si="49">SUM(AE56:AE60)</f>
        <v>0</v>
      </c>
      <c r="AF61" s="34">
        <f t="shared" si="49"/>
        <v>0</v>
      </c>
      <c r="AG61" s="34">
        <f t="shared" si="49"/>
        <v>0</v>
      </c>
      <c r="AH61" s="34">
        <f t="shared" si="49"/>
        <v>0</v>
      </c>
      <c r="AI61" s="34">
        <f t="shared" si="49"/>
        <v>0</v>
      </c>
      <c r="AJ61" s="34">
        <f t="shared" si="49"/>
        <v>0</v>
      </c>
      <c r="AK61" s="34">
        <f t="shared" si="49"/>
        <v>0</v>
      </c>
    </row>
    <row r="62" spans="1:37" x14ac:dyDescent="0.3">
      <c r="A62" s="1053" t="s">
        <v>599</v>
      </c>
      <c r="B62" s="1053"/>
      <c r="C62" s="1053"/>
      <c r="D62" s="1053"/>
      <c r="E62" s="1053"/>
      <c r="F62" s="481"/>
      <c r="G62" s="481"/>
      <c r="H62" s="481"/>
      <c r="I62" s="481"/>
      <c r="J62" s="481"/>
      <c r="K62" s="284"/>
      <c r="L62" s="285">
        <f>L61+L54+L44+L35</f>
        <v>0</v>
      </c>
      <c r="M62" s="481"/>
      <c r="N62" s="481"/>
      <c r="O62" s="285">
        <f t="shared" ref="O62:Y62" si="50">O61+O54+O44+O35</f>
        <v>0</v>
      </c>
      <c r="P62" s="481"/>
      <c r="Q62" s="481"/>
      <c r="R62" s="285">
        <f t="shared" ref="R62" si="51">R61+R54+R44+R35</f>
        <v>0</v>
      </c>
      <c r="S62" s="481"/>
      <c r="T62" s="481"/>
      <c r="U62" s="285">
        <f t="shared" ref="U62" si="52">U61+U54+U44+U35</f>
        <v>0</v>
      </c>
      <c r="V62" s="481"/>
      <c r="W62" s="481"/>
      <c r="X62" s="285">
        <f t="shared" ref="X62" si="53">X61+X54+X44+X35</f>
        <v>0</v>
      </c>
      <c r="Y62" s="285">
        <f t="shared" si="50"/>
        <v>0</v>
      </c>
      <c r="AA62" s="1050" t="s">
        <v>599</v>
      </c>
      <c r="AB62" s="1050"/>
      <c r="AC62" s="1050"/>
      <c r="AD62" s="1050"/>
      <c r="AE62" s="480"/>
      <c r="AF62" s="480"/>
      <c r="AG62" s="480"/>
      <c r="AH62" s="480"/>
      <c r="AI62" s="480"/>
      <c r="AJ62" s="36"/>
      <c r="AK62" s="37">
        <f>AK61+AK54+AK44+AK35</f>
        <v>0</v>
      </c>
    </row>
    <row r="64" spans="1:37" x14ac:dyDescent="0.3">
      <c r="L64" s="35"/>
      <c r="M64" s="35"/>
      <c r="N64" s="35"/>
      <c r="O64" s="35"/>
      <c r="P64" s="35"/>
      <c r="Q64" s="35"/>
      <c r="R64" s="35"/>
      <c r="S64" s="35"/>
      <c r="T64" s="35"/>
      <c r="U64" s="35"/>
      <c r="V64" s="35"/>
      <c r="W64" s="35"/>
      <c r="X64" s="35"/>
      <c r="Y64" s="35"/>
    </row>
    <row r="66" spans="10:10" x14ac:dyDescent="0.3">
      <c r="J66" s="294"/>
    </row>
  </sheetData>
  <sheetProtection formatColumns="0" formatRows="0" insertColumns="0" insertRows="0" selectLockedCells="1"/>
  <mergeCells count="22">
    <mergeCell ref="AJ12:AK12"/>
    <mergeCell ref="AA62:AD62"/>
    <mergeCell ref="K12:L12"/>
    <mergeCell ref="C11:C12"/>
    <mergeCell ref="A62:E62"/>
    <mergeCell ref="A11:A12"/>
    <mergeCell ref="B11:B12"/>
    <mergeCell ref="E11:E12"/>
    <mergeCell ref="A61:C61"/>
    <mergeCell ref="C7:E7"/>
    <mergeCell ref="C8:E8"/>
    <mergeCell ref="C9:E9"/>
    <mergeCell ref="AA61:AD61"/>
    <mergeCell ref="AA11:AA12"/>
    <mergeCell ref="AB11:AB12"/>
    <mergeCell ref="AC11:AC12"/>
    <mergeCell ref="AD11:AD12"/>
    <mergeCell ref="A1:B1"/>
    <mergeCell ref="C3:E3"/>
    <mergeCell ref="C4:E4"/>
    <mergeCell ref="C5:E5"/>
    <mergeCell ref="C6:E6"/>
  </mergeCells>
  <phoneticPr fontId="4" type="noConversion"/>
  <pageMargins left="0.7" right="0.7" top="0.75" bottom="0.75" header="0.3" footer="0.3"/>
  <pageSetup paperSize="9" orientation="portrait" verticalDpi="0" r:id="rId1"/>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7A36AF-C05D-49D0-8AC3-D050B24E7EB4}">
  <sheetPr>
    <tabColor theme="7" tint="0.59999389629810485"/>
  </sheetPr>
  <dimension ref="A1:L185"/>
  <sheetViews>
    <sheetView workbookViewId="0">
      <selection activeCell="J165" sqref="J165"/>
    </sheetView>
  </sheetViews>
  <sheetFormatPr defaultColWidth="11.453125" defaultRowHeight="12.5" x14ac:dyDescent="0.25"/>
  <cols>
    <col min="2" max="2" width="32.7265625" customWidth="1"/>
    <col min="3" max="3" width="10.1796875" customWidth="1"/>
    <col min="4" max="4" width="14.1796875" customWidth="1"/>
    <col min="5" max="5" width="13.54296875" customWidth="1"/>
    <col min="6" max="6" width="12.453125" customWidth="1"/>
    <col min="7" max="7" width="14.453125" customWidth="1"/>
    <col min="8" max="8" width="12.7265625" customWidth="1"/>
    <col min="9" max="9" width="14.1796875" customWidth="1"/>
    <col min="10" max="10" width="13.453125" customWidth="1"/>
    <col min="11" max="11" width="21.1796875" customWidth="1"/>
    <col min="12" max="12" width="23.453125" customWidth="1"/>
  </cols>
  <sheetData>
    <row r="1" spans="1:12" x14ac:dyDescent="0.25">
      <c r="C1" s="318"/>
      <c r="G1" s="318"/>
      <c r="H1" s="318"/>
      <c r="I1" s="318"/>
      <c r="J1" s="318"/>
      <c r="K1" s="318"/>
    </row>
    <row r="2" spans="1:12" ht="14" x14ac:dyDescent="0.3">
      <c r="A2" s="472" t="s">
        <v>600</v>
      </c>
      <c r="B2" s="473"/>
      <c r="C2" s="474"/>
      <c r="D2" s="474"/>
      <c r="F2" s="318"/>
      <c r="G2" s="318"/>
    </row>
    <row r="3" spans="1:12" x14ac:dyDescent="0.25">
      <c r="C3" s="318"/>
      <c r="G3" s="318"/>
      <c r="H3" s="318"/>
      <c r="I3" s="318"/>
      <c r="J3" s="318"/>
      <c r="K3" s="318"/>
    </row>
    <row r="4" spans="1:12" x14ac:dyDescent="0.25">
      <c r="C4" s="318"/>
      <c r="G4" s="318"/>
      <c r="H4" s="318"/>
      <c r="I4" s="318"/>
      <c r="J4" s="318"/>
      <c r="K4" s="318"/>
    </row>
    <row r="5" spans="1:12" ht="13" x14ac:dyDescent="0.3">
      <c r="A5" s="2" t="s">
        <v>601</v>
      </c>
      <c r="B5" s="1"/>
      <c r="C5" s="1"/>
      <c r="D5" s="3"/>
      <c r="E5" s="3"/>
      <c r="F5" s="1"/>
      <c r="G5" s="1"/>
      <c r="H5" s="1"/>
      <c r="I5" s="1"/>
      <c r="J5" s="1"/>
      <c r="K5" s="1"/>
      <c r="L5" s="1"/>
    </row>
    <row r="6" spans="1:12" ht="13" x14ac:dyDescent="0.3">
      <c r="A6" s="2" t="s">
        <v>602</v>
      </c>
      <c r="B6" s="3"/>
      <c r="C6" s="1"/>
      <c r="D6" s="1"/>
      <c r="E6" s="1"/>
      <c r="F6" s="3"/>
      <c r="G6" s="3"/>
      <c r="H6" s="1"/>
      <c r="I6" s="1"/>
      <c r="J6" s="1"/>
      <c r="K6" s="1"/>
      <c r="L6" s="1"/>
    </row>
    <row r="7" spans="1:12" ht="13.5" thickBot="1" x14ac:dyDescent="0.35">
      <c r="A7" s="1057" t="s">
        <v>603</v>
      </c>
      <c r="B7" s="1057"/>
      <c r="C7" s="1057"/>
      <c r="D7" s="1057"/>
      <c r="E7" s="1057"/>
      <c r="F7" s="1057"/>
      <c r="G7" s="1057"/>
      <c r="H7" s="3"/>
      <c r="I7" s="3"/>
      <c r="J7" s="3"/>
      <c r="K7" s="3"/>
      <c r="L7" s="1"/>
    </row>
    <row r="8" spans="1:12" ht="42" customHeight="1" x14ac:dyDescent="0.3">
      <c r="A8" s="698" t="s">
        <v>604</v>
      </c>
      <c r="B8" s="699" t="s">
        <v>605</v>
      </c>
      <c r="C8" s="700" t="s">
        <v>606</v>
      </c>
      <c r="D8" s="701" t="s">
        <v>607</v>
      </c>
      <c r="E8" s="701" t="s">
        <v>608</v>
      </c>
      <c r="F8" s="701" t="s">
        <v>609</v>
      </c>
      <c r="G8" s="701" t="s">
        <v>610</v>
      </c>
      <c r="H8" s="702" t="s">
        <v>611</v>
      </c>
      <c r="I8" s="702" t="s">
        <v>612</v>
      </c>
      <c r="J8" s="702" t="s">
        <v>613</v>
      </c>
      <c r="K8" s="702" t="s">
        <v>614</v>
      </c>
      <c r="L8" s="703" t="s">
        <v>615</v>
      </c>
    </row>
    <row r="9" spans="1:12" x14ac:dyDescent="0.25">
      <c r="A9" s="835"/>
      <c r="B9" s="836"/>
      <c r="C9" s="836"/>
      <c r="D9" s="837"/>
      <c r="E9" s="837"/>
      <c r="F9" s="838"/>
      <c r="G9" s="836"/>
      <c r="H9" s="836"/>
      <c r="I9" s="836"/>
      <c r="J9" s="836"/>
      <c r="K9" s="836"/>
      <c r="L9" s="840"/>
    </row>
    <row r="10" spans="1:12" x14ac:dyDescent="0.25">
      <c r="A10" s="839"/>
      <c r="B10" s="840"/>
      <c r="C10" s="836"/>
      <c r="D10" s="838"/>
      <c r="E10" s="837"/>
      <c r="F10" s="838"/>
      <c r="G10" s="836"/>
      <c r="H10" s="836"/>
      <c r="I10" s="836"/>
      <c r="J10" s="836"/>
      <c r="K10" s="836"/>
      <c r="L10" s="840"/>
    </row>
    <row r="11" spans="1:12" x14ac:dyDescent="0.25">
      <c r="A11" s="835"/>
      <c r="B11" s="836"/>
      <c r="C11" s="836"/>
      <c r="D11" s="837"/>
      <c r="E11" s="837"/>
      <c r="F11" s="838"/>
      <c r="G11" s="836"/>
      <c r="H11" s="836"/>
      <c r="I11" s="836"/>
      <c r="J11" s="836"/>
      <c r="K11" s="836"/>
      <c r="L11" s="840"/>
    </row>
    <row r="12" spans="1:12" x14ac:dyDescent="0.25">
      <c r="A12" s="835"/>
      <c r="B12" s="836"/>
      <c r="C12" s="836"/>
      <c r="D12" s="837"/>
      <c r="E12" s="837"/>
      <c r="F12" s="838"/>
      <c r="G12" s="836"/>
      <c r="H12" s="836"/>
      <c r="I12" s="836"/>
      <c r="J12" s="836"/>
      <c r="K12" s="836"/>
      <c r="L12" s="840"/>
    </row>
    <row r="13" spans="1:12" x14ac:dyDescent="0.25">
      <c r="A13" s="835"/>
      <c r="B13" s="836"/>
      <c r="C13" s="836"/>
      <c r="D13" s="837"/>
      <c r="E13" s="837"/>
      <c r="F13" s="838"/>
      <c r="G13" s="836"/>
      <c r="H13" s="836"/>
      <c r="I13" s="836"/>
      <c r="J13" s="836"/>
      <c r="K13" s="836"/>
      <c r="L13" s="840"/>
    </row>
    <row r="14" spans="1:12" x14ac:dyDescent="0.25">
      <c r="A14" s="835"/>
      <c r="B14" s="836"/>
      <c r="C14" s="836"/>
      <c r="D14" s="837"/>
      <c r="E14" s="837"/>
      <c r="F14" s="838"/>
      <c r="G14" s="836"/>
      <c r="H14" s="836"/>
      <c r="I14" s="836"/>
      <c r="J14" s="836"/>
      <c r="K14" s="836"/>
      <c r="L14" s="840"/>
    </row>
    <row r="15" spans="1:12" x14ac:dyDescent="0.25">
      <c r="A15" s="835"/>
      <c r="B15" s="836"/>
      <c r="C15" s="836"/>
      <c r="D15" s="837"/>
      <c r="E15" s="837"/>
      <c r="F15" s="838"/>
      <c r="G15" s="836"/>
      <c r="H15" s="836"/>
      <c r="I15" s="836"/>
      <c r="J15" s="836"/>
      <c r="K15" s="836"/>
      <c r="L15" s="840"/>
    </row>
    <row r="16" spans="1:12" x14ac:dyDescent="0.25">
      <c r="A16" s="835"/>
      <c r="B16" s="836"/>
      <c r="C16" s="836"/>
      <c r="D16" s="837"/>
      <c r="E16" s="837"/>
      <c r="F16" s="838"/>
      <c r="G16" s="836"/>
      <c r="H16" s="836"/>
      <c r="I16" s="836"/>
      <c r="J16" s="836"/>
      <c r="K16" s="836"/>
      <c r="L16" s="840"/>
    </row>
    <row r="17" spans="1:12" x14ac:dyDescent="0.25">
      <c r="A17" s="835"/>
      <c r="B17" s="836"/>
      <c r="C17" s="836"/>
      <c r="D17" s="837"/>
      <c r="E17" s="837"/>
      <c r="F17" s="838"/>
      <c r="G17" s="836"/>
      <c r="H17" s="836"/>
      <c r="I17" s="836"/>
      <c r="J17" s="836"/>
      <c r="K17" s="836"/>
      <c r="L17" s="840"/>
    </row>
    <row r="18" spans="1:12" x14ac:dyDescent="0.25">
      <c r="A18" s="835"/>
      <c r="B18" s="836"/>
      <c r="C18" s="836"/>
      <c r="D18" s="837"/>
      <c r="E18" s="837"/>
      <c r="F18" s="838"/>
      <c r="G18" s="836"/>
      <c r="H18" s="836"/>
      <c r="I18" s="836"/>
      <c r="J18" s="836"/>
      <c r="K18" s="836"/>
      <c r="L18" s="840"/>
    </row>
    <row r="19" spans="1:12" x14ac:dyDescent="0.25">
      <c r="A19" s="835"/>
      <c r="B19" s="836"/>
      <c r="C19" s="836"/>
      <c r="D19" s="837"/>
      <c r="E19" s="837"/>
      <c r="F19" s="838"/>
      <c r="G19" s="836"/>
      <c r="H19" s="836"/>
      <c r="I19" s="836"/>
      <c r="J19" s="836"/>
      <c r="K19" s="836"/>
      <c r="L19" s="840"/>
    </row>
    <row r="20" spans="1:12" x14ac:dyDescent="0.25">
      <c r="A20" s="835"/>
      <c r="B20" s="836"/>
      <c r="C20" s="836"/>
      <c r="D20" s="837"/>
      <c r="E20" s="837"/>
      <c r="F20" s="838"/>
      <c r="G20" s="836"/>
      <c r="H20" s="836"/>
      <c r="I20" s="836"/>
      <c r="J20" s="836"/>
      <c r="K20" s="836"/>
      <c r="L20" s="840"/>
    </row>
    <row r="21" spans="1:12" x14ac:dyDescent="0.25">
      <c r="A21" s="835"/>
      <c r="B21" s="840"/>
      <c r="C21" s="836"/>
      <c r="D21" s="838"/>
      <c r="E21" s="837"/>
      <c r="F21" s="838"/>
      <c r="G21" s="836"/>
      <c r="H21" s="836"/>
      <c r="I21" s="836"/>
      <c r="J21" s="836"/>
      <c r="K21" s="836"/>
      <c r="L21" s="840"/>
    </row>
    <row r="22" spans="1:12" x14ac:dyDescent="0.25">
      <c r="A22" s="835"/>
      <c r="B22" s="840"/>
      <c r="C22" s="836"/>
      <c r="D22" s="838"/>
      <c r="E22" s="837"/>
      <c r="F22" s="838"/>
      <c r="G22" s="836"/>
      <c r="H22" s="836"/>
      <c r="I22" s="836"/>
      <c r="J22" s="836"/>
      <c r="K22" s="836"/>
      <c r="L22" s="840"/>
    </row>
    <row r="23" spans="1:12" x14ac:dyDescent="0.25">
      <c r="A23" s="835"/>
      <c r="B23" s="840"/>
      <c r="C23" s="836"/>
      <c r="D23" s="838"/>
      <c r="E23" s="837"/>
      <c r="F23" s="838"/>
      <c r="G23" s="836"/>
      <c r="H23" s="837"/>
      <c r="I23" s="837"/>
      <c r="J23" s="837"/>
      <c r="K23" s="837"/>
      <c r="L23" s="840"/>
    </row>
    <row r="24" spans="1:12" x14ac:dyDescent="0.25">
      <c r="A24" s="835"/>
      <c r="B24" s="836"/>
      <c r="C24" s="836"/>
      <c r="D24" s="837"/>
      <c r="E24" s="837"/>
      <c r="F24" s="838"/>
      <c r="G24" s="836"/>
      <c r="H24" s="836"/>
      <c r="I24" s="836"/>
      <c r="J24" s="836"/>
      <c r="K24" s="836"/>
      <c r="L24" s="840"/>
    </row>
    <row r="25" spans="1:12" x14ac:dyDescent="0.25">
      <c r="A25" s="835"/>
      <c r="B25" s="840"/>
      <c r="C25" s="836"/>
      <c r="D25" s="838"/>
      <c r="E25" s="837"/>
      <c r="F25" s="838"/>
      <c r="G25" s="836"/>
      <c r="H25" s="836"/>
      <c r="I25" s="836"/>
      <c r="J25" s="836"/>
      <c r="K25" s="836"/>
      <c r="L25" s="840"/>
    </row>
    <row r="26" spans="1:12" x14ac:dyDescent="0.25">
      <c r="A26" s="835"/>
      <c r="B26" s="836"/>
      <c r="C26" s="836"/>
      <c r="D26" s="837"/>
      <c r="E26" s="837"/>
      <c r="F26" s="838"/>
      <c r="G26" s="836"/>
      <c r="H26" s="836"/>
      <c r="I26" s="836"/>
      <c r="J26" s="836"/>
      <c r="K26" s="836"/>
      <c r="L26" s="840"/>
    </row>
    <row r="27" spans="1:12" x14ac:dyDescent="0.25">
      <c r="A27" s="835"/>
      <c r="B27" s="836"/>
      <c r="C27" s="836"/>
      <c r="D27" s="837"/>
      <c r="E27" s="837"/>
      <c r="F27" s="838"/>
      <c r="G27" s="836"/>
      <c r="H27" s="836"/>
      <c r="I27" s="836"/>
      <c r="J27" s="836"/>
      <c r="K27" s="836"/>
      <c r="L27" s="840"/>
    </row>
    <row r="28" spans="1:12" x14ac:dyDescent="0.25">
      <c r="A28" s="835"/>
      <c r="B28" s="836"/>
      <c r="C28" s="836"/>
      <c r="D28" s="837"/>
      <c r="E28" s="837"/>
      <c r="F28" s="838"/>
      <c r="G28" s="836"/>
      <c r="H28" s="836"/>
      <c r="I28" s="836"/>
      <c r="J28" s="836"/>
      <c r="K28" s="836"/>
      <c r="L28" s="840"/>
    </row>
    <row r="29" spans="1:12" x14ac:dyDescent="0.25">
      <c r="A29" s="835"/>
      <c r="B29" s="836"/>
      <c r="C29" s="836"/>
      <c r="D29" s="837"/>
      <c r="E29" s="837"/>
      <c r="F29" s="838"/>
      <c r="G29" s="836"/>
      <c r="H29" s="836"/>
      <c r="I29" s="836"/>
      <c r="J29" s="836"/>
      <c r="K29" s="836"/>
      <c r="L29" s="840"/>
    </row>
    <row r="30" spans="1:12" x14ac:dyDescent="0.25">
      <c r="A30" s="835"/>
      <c r="B30" s="836"/>
      <c r="C30" s="836"/>
      <c r="D30" s="837"/>
      <c r="E30" s="837"/>
      <c r="F30" s="838"/>
      <c r="G30" s="836"/>
      <c r="H30" s="836"/>
      <c r="I30" s="836"/>
      <c r="J30" s="836"/>
      <c r="K30" s="836"/>
      <c r="L30" s="840"/>
    </row>
    <row r="31" spans="1:12" x14ac:dyDescent="0.25">
      <c r="A31" s="835"/>
      <c r="B31" s="836"/>
      <c r="C31" s="836"/>
      <c r="D31" s="837"/>
      <c r="E31" s="837"/>
      <c r="F31" s="838"/>
      <c r="G31" s="836"/>
      <c r="H31" s="836"/>
      <c r="I31" s="836"/>
      <c r="J31" s="836"/>
      <c r="K31" s="836"/>
      <c r="L31" s="840"/>
    </row>
    <row r="32" spans="1:12" x14ac:dyDescent="0.25">
      <c r="A32" s="835"/>
      <c r="B32" s="836"/>
      <c r="C32" s="836"/>
      <c r="D32" s="837"/>
      <c r="E32" s="837"/>
      <c r="F32" s="838"/>
      <c r="G32" s="836"/>
      <c r="H32" s="836"/>
      <c r="I32" s="836"/>
      <c r="J32" s="836"/>
      <c r="K32" s="836"/>
      <c r="L32" s="840"/>
    </row>
    <row r="33" spans="1:12" x14ac:dyDescent="0.25">
      <c r="A33" s="835"/>
      <c r="B33" s="840"/>
      <c r="C33" s="836"/>
      <c r="D33" s="837"/>
      <c r="E33" s="837"/>
      <c r="F33" s="838"/>
      <c r="G33" s="836"/>
      <c r="H33" s="836"/>
      <c r="I33" s="836"/>
      <c r="J33" s="836"/>
      <c r="K33" s="836"/>
      <c r="L33" s="840"/>
    </row>
    <row r="34" spans="1:12" x14ac:dyDescent="0.25">
      <c r="A34" s="835"/>
      <c r="B34" s="836"/>
      <c r="C34" s="841"/>
      <c r="D34" s="842"/>
      <c r="E34" s="842"/>
      <c r="F34" s="843"/>
      <c r="G34" s="841"/>
      <c r="H34" s="841"/>
      <c r="I34" s="841"/>
      <c r="J34" s="841"/>
      <c r="K34" s="841"/>
      <c r="L34" s="845"/>
    </row>
    <row r="35" spans="1:12" x14ac:dyDescent="0.25">
      <c r="A35" s="835"/>
      <c r="B35" s="840"/>
      <c r="C35" s="836"/>
      <c r="D35" s="837"/>
      <c r="E35" s="837"/>
      <c r="F35" s="838"/>
      <c r="G35" s="836"/>
      <c r="H35" s="837"/>
      <c r="I35" s="837"/>
      <c r="J35" s="837"/>
      <c r="K35" s="837"/>
      <c r="L35" s="840"/>
    </row>
    <row r="36" spans="1:12" x14ac:dyDescent="0.25">
      <c r="A36" s="835"/>
      <c r="B36" s="836"/>
      <c r="C36" s="836"/>
      <c r="D36" s="837"/>
      <c r="E36" s="837"/>
      <c r="F36" s="838"/>
      <c r="G36" s="836"/>
      <c r="H36" s="837"/>
      <c r="I36" s="837"/>
      <c r="J36" s="837"/>
      <c r="K36" s="837"/>
      <c r="L36" s="840"/>
    </row>
    <row r="37" spans="1:12" x14ac:dyDescent="0.25">
      <c r="A37" s="844"/>
      <c r="B37" s="841"/>
      <c r="C37" s="841"/>
      <c r="D37" s="842"/>
      <c r="E37" s="842"/>
      <c r="F37" s="843"/>
      <c r="G37" s="841"/>
      <c r="H37" s="841"/>
      <c r="I37" s="841"/>
      <c r="J37" s="841"/>
      <c r="K37" s="841"/>
      <c r="L37" s="845"/>
    </row>
    <row r="38" spans="1:12" x14ac:dyDescent="0.25">
      <c r="A38" s="844"/>
      <c r="B38" s="841"/>
      <c r="C38" s="841"/>
      <c r="D38" s="842"/>
      <c r="E38" s="842"/>
      <c r="F38" s="843"/>
      <c r="G38" s="841"/>
      <c r="H38" s="841"/>
      <c r="I38" s="841"/>
      <c r="J38" s="841"/>
      <c r="K38" s="841"/>
      <c r="L38" s="845"/>
    </row>
    <row r="39" spans="1:12" x14ac:dyDescent="0.25">
      <c r="A39" s="844"/>
      <c r="B39" s="841"/>
      <c r="C39" s="841"/>
      <c r="D39" s="842"/>
      <c r="E39" s="842"/>
      <c r="F39" s="843"/>
      <c r="G39" s="841"/>
      <c r="H39" s="841"/>
      <c r="I39" s="841"/>
      <c r="J39" s="841"/>
      <c r="K39" s="841"/>
      <c r="L39" s="845"/>
    </row>
    <row r="40" spans="1:12" x14ac:dyDescent="0.25">
      <c r="A40" s="835"/>
      <c r="B40" s="836"/>
      <c r="C40" s="836"/>
      <c r="D40" s="837"/>
      <c r="E40" s="837"/>
      <c r="F40" s="838"/>
      <c r="G40" s="836"/>
      <c r="H40" s="836"/>
      <c r="I40" s="836"/>
      <c r="J40" s="836"/>
      <c r="K40" s="836"/>
      <c r="L40" s="840"/>
    </row>
    <row r="41" spans="1:12" x14ac:dyDescent="0.25">
      <c r="A41" s="835"/>
      <c r="B41" s="836"/>
      <c r="C41" s="836"/>
      <c r="D41" s="837"/>
      <c r="E41" s="837"/>
      <c r="F41" s="838"/>
      <c r="G41" s="836"/>
      <c r="H41" s="836"/>
      <c r="I41" s="836"/>
      <c r="J41" s="836"/>
      <c r="K41" s="836"/>
      <c r="L41" s="840"/>
    </row>
    <row r="42" spans="1:12" x14ac:dyDescent="0.25">
      <c r="A42" s="835"/>
      <c r="B42" s="836"/>
      <c r="C42" s="836"/>
      <c r="D42" s="837"/>
      <c r="E42" s="837"/>
      <c r="F42" s="838"/>
      <c r="G42" s="836"/>
      <c r="H42" s="836"/>
      <c r="I42" s="836"/>
      <c r="J42" s="836"/>
      <c r="K42" s="836"/>
      <c r="L42" s="840"/>
    </row>
    <row r="43" spans="1:12" x14ac:dyDescent="0.25">
      <c r="A43" s="835"/>
      <c r="B43" s="836"/>
      <c r="C43" s="836"/>
      <c r="D43" s="837"/>
      <c r="E43" s="837"/>
      <c r="F43" s="838"/>
      <c r="G43" s="836"/>
      <c r="H43" s="836"/>
      <c r="I43" s="836"/>
      <c r="J43" s="836"/>
      <c r="K43" s="836"/>
      <c r="L43" s="840"/>
    </row>
    <row r="44" spans="1:12" x14ac:dyDescent="0.25">
      <c r="A44" s="835"/>
      <c r="B44" s="836"/>
      <c r="C44" s="836"/>
      <c r="D44" s="837"/>
      <c r="E44" s="837"/>
      <c r="F44" s="838"/>
      <c r="G44" s="836"/>
      <c r="H44" s="836"/>
      <c r="I44" s="836"/>
      <c r="J44" s="836"/>
      <c r="K44" s="836"/>
      <c r="L44" s="840"/>
    </row>
    <row r="45" spans="1:12" x14ac:dyDescent="0.25">
      <c r="A45" s="835"/>
      <c r="B45" s="836"/>
      <c r="C45" s="836"/>
      <c r="D45" s="837"/>
      <c r="E45" s="837"/>
      <c r="F45" s="838"/>
      <c r="G45" s="836"/>
      <c r="H45" s="836"/>
      <c r="I45" s="836"/>
      <c r="J45" s="836"/>
      <c r="K45" s="836"/>
      <c r="L45" s="840"/>
    </row>
    <row r="46" spans="1:12" x14ac:dyDescent="0.25">
      <c r="A46" s="835"/>
      <c r="B46" s="836"/>
      <c r="C46" s="836"/>
      <c r="D46" s="837"/>
      <c r="E46" s="837"/>
      <c r="F46" s="838"/>
      <c r="G46" s="836"/>
      <c r="H46" s="836"/>
      <c r="I46" s="836"/>
      <c r="J46" s="836"/>
      <c r="K46" s="836"/>
      <c r="L46" s="840"/>
    </row>
    <row r="47" spans="1:12" x14ac:dyDescent="0.25">
      <c r="A47" s="844"/>
      <c r="B47" s="841"/>
      <c r="C47" s="841"/>
      <c r="D47" s="842"/>
      <c r="E47" s="842"/>
      <c r="F47" s="843"/>
      <c r="G47" s="841"/>
      <c r="H47" s="841"/>
      <c r="I47" s="841"/>
      <c r="J47" s="841"/>
      <c r="K47" s="841"/>
      <c r="L47" s="845"/>
    </row>
    <row r="48" spans="1:12" x14ac:dyDescent="0.25">
      <c r="A48" s="844"/>
      <c r="B48" s="841"/>
      <c r="C48" s="841"/>
      <c r="D48" s="842"/>
      <c r="E48" s="842"/>
      <c r="F48" s="843"/>
      <c r="G48" s="841"/>
      <c r="H48" s="841"/>
      <c r="I48" s="841"/>
      <c r="J48" s="841"/>
      <c r="K48" s="841"/>
      <c r="L48" s="845"/>
    </row>
    <row r="49" spans="1:12" x14ac:dyDescent="0.25">
      <c r="A49" s="844"/>
      <c r="B49" s="841"/>
      <c r="C49" s="841"/>
      <c r="D49" s="842"/>
      <c r="E49" s="842"/>
      <c r="F49" s="843"/>
      <c r="G49" s="841"/>
      <c r="H49" s="841"/>
      <c r="I49" s="841"/>
      <c r="J49" s="841"/>
      <c r="K49" s="841"/>
      <c r="L49" s="845"/>
    </row>
    <row r="50" spans="1:12" x14ac:dyDescent="0.25">
      <c r="A50" s="835"/>
      <c r="B50" s="836"/>
      <c r="C50" s="836"/>
      <c r="D50" s="837"/>
      <c r="E50" s="837"/>
      <c r="F50" s="838"/>
      <c r="G50" s="836"/>
      <c r="H50" s="836"/>
      <c r="I50" s="836"/>
      <c r="J50" s="836"/>
      <c r="K50" s="836"/>
      <c r="L50" s="840"/>
    </row>
    <row r="51" spans="1:12" x14ac:dyDescent="0.25">
      <c r="A51" s="844"/>
      <c r="B51" s="841"/>
      <c r="C51" s="841"/>
      <c r="D51" s="842"/>
      <c r="E51" s="842"/>
      <c r="F51" s="843"/>
      <c r="G51" s="841"/>
      <c r="H51" s="841"/>
      <c r="I51" s="841"/>
      <c r="J51" s="841"/>
      <c r="K51" s="841"/>
      <c r="L51" s="845"/>
    </row>
    <row r="52" spans="1:12" x14ac:dyDescent="0.25">
      <c r="A52" s="835"/>
      <c r="B52" s="836"/>
      <c r="C52" s="836"/>
      <c r="D52" s="837"/>
      <c r="E52" s="837"/>
      <c r="F52" s="838"/>
      <c r="G52" s="836"/>
      <c r="H52" s="836"/>
      <c r="I52" s="836"/>
      <c r="J52" s="836"/>
      <c r="K52" s="836"/>
      <c r="L52" s="840"/>
    </row>
    <row r="53" spans="1:12" x14ac:dyDescent="0.25">
      <c r="A53" s="835"/>
      <c r="B53" s="836"/>
      <c r="C53" s="836"/>
      <c r="D53" s="837"/>
      <c r="E53" s="837"/>
      <c r="F53" s="838"/>
      <c r="G53" s="836"/>
      <c r="H53" s="836"/>
      <c r="I53" s="836"/>
      <c r="J53" s="836"/>
      <c r="K53" s="836"/>
      <c r="L53" s="840"/>
    </row>
    <row r="54" spans="1:12" x14ac:dyDescent="0.25">
      <c r="A54" s="835"/>
      <c r="B54" s="836"/>
      <c r="C54" s="836"/>
      <c r="D54" s="837"/>
      <c r="E54" s="837"/>
      <c r="F54" s="838"/>
      <c r="G54" s="836"/>
      <c r="H54" s="836"/>
      <c r="I54" s="836"/>
      <c r="J54" s="836"/>
      <c r="K54" s="836"/>
      <c r="L54" s="840"/>
    </row>
    <row r="55" spans="1:12" x14ac:dyDescent="0.25">
      <c r="A55" s="835"/>
      <c r="B55" s="836"/>
      <c r="C55" s="836"/>
      <c r="D55" s="837"/>
      <c r="E55" s="837"/>
      <c r="F55" s="838"/>
      <c r="G55" s="836"/>
      <c r="H55" s="836"/>
      <c r="I55" s="836"/>
      <c r="J55" s="836"/>
      <c r="K55" s="836"/>
      <c r="L55" s="840"/>
    </row>
    <row r="56" spans="1:12" x14ac:dyDescent="0.25">
      <c r="A56" s="835"/>
      <c r="B56" s="836"/>
      <c r="C56" s="836"/>
      <c r="D56" s="837"/>
      <c r="E56" s="837"/>
      <c r="F56" s="838"/>
      <c r="G56" s="836"/>
      <c r="H56" s="836"/>
      <c r="I56" s="836"/>
      <c r="J56" s="836"/>
      <c r="K56" s="836"/>
      <c r="L56" s="840"/>
    </row>
    <row r="57" spans="1:12" x14ac:dyDescent="0.25">
      <c r="A57" s="835"/>
      <c r="B57" s="836"/>
      <c r="C57" s="836"/>
      <c r="D57" s="838"/>
      <c r="E57" s="837"/>
      <c r="F57" s="838"/>
      <c r="G57" s="836"/>
      <c r="H57" s="836"/>
      <c r="I57" s="836"/>
      <c r="J57" s="836"/>
      <c r="K57" s="836"/>
      <c r="L57" s="840"/>
    </row>
    <row r="58" spans="1:12" x14ac:dyDescent="0.25">
      <c r="A58" s="844"/>
      <c r="B58" s="841"/>
      <c r="C58" s="841"/>
      <c r="D58" s="842"/>
      <c r="E58" s="842"/>
      <c r="F58" s="843"/>
      <c r="G58" s="841"/>
      <c r="H58" s="841"/>
      <c r="I58" s="841"/>
      <c r="J58" s="841"/>
      <c r="K58" s="841"/>
      <c r="L58" s="845"/>
    </row>
    <row r="59" spans="1:12" x14ac:dyDescent="0.25">
      <c r="A59" s="835"/>
      <c r="B59" s="836"/>
      <c r="C59" s="836"/>
      <c r="D59" s="838"/>
      <c r="E59" s="837"/>
      <c r="F59" s="838"/>
      <c r="G59" s="836"/>
      <c r="H59" s="836"/>
      <c r="I59" s="836"/>
      <c r="J59" s="836"/>
      <c r="K59" s="836"/>
      <c r="L59" s="840"/>
    </row>
    <row r="60" spans="1:12" x14ac:dyDescent="0.25">
      <c r="A60" s="835"/>
      <c r="B60" s="836"/>
      <c r="C60" s="836"/>
      <c r="D60" s="837"/>
      <c r="E60" s="837"/>
      <c r="F60" s="838"/>
      <c r="G60" s="836"/>
      <c r="H60" s="836"/>
      <c r="I60" s="836"/>
      <c r="J60" s="836"/>
      <c r="K60" s="836"/>
      <c r="L60" s="840"/>
    </row>
    <row r="61" spans="1:12" x14ac:dyDescent="0.25">
      <c r="A61" s="835"/>
      <c r="B61" s="836"/>
      <c r="C61" s="836"/>
      <c r="D61" s="837"/>
      <c r="E61" s="837"/>
      <c r="F61" s="838"/>
      <c r="G61" s="836"/>
      <c r="H61" s="836"/>
      <c r="I61" s="836"/>
      <c r="J61" s="836"/>
      <c r="K61" s="836"/>
      <c r="L61" s="840"/>
    </row>
    <row r="62" spans="1:12" x14ac:dyDescent="0.25">
      <c r="A62" s="835"/>
      <c r="B62" s="836"/>
      <c r="C62" s="836"/>
      <c r="D62" s="837"/>
      <c r="E62" s="837"/>
      <c r="F62" s="838"/>
      <c r="G62" s="836"/>
      <c r="H62" s="836"/>
      <c r="I62" s="836"/>
      <c r="J62" s="836"/>
      <c r="K62" s="836"/>
      <c r="L62" s="840"/>
    </row>
    <row r="63" spans="1:12" x14ac:dyDescent="0.25">
      <c r="A63" s="835"/>
      <c r="B63" s="836"/>
      <c r="C63" s="836"/>
      <c r="D63" s="837"/>
      <c r="E63" s="837"/>
      <c r="F63" s="838"/>
      <c r="G63" s="836"/>
      <c r="H63" s="836"/>
      <c r="I63" s="836"/>
      <c r="J63" s="836"/>
      <c r="K63" s="836"/>
      <c r="L63" s="840"/>
    </row>
    <row r="64" spans="1:12" x14ac:dyDescent="0.25">
      <c r="A64" s="835"/>
      <c r="B64" s="836"/>
      <c r="C64" s="836"/>
      <c r="D64" s="837"/>
      <c r="E64" s="837"/>
      <c r="F64" s="838"/>
      <c r="G64" s="836"/>
      <c r="H64" s="836"/>
      <c r="I64" s="836"/>
      <c r="J64" s="836"/>
      <c r="K64" s="836"/>
      <c r="L64" s="840"/>
    </row>
    <row r="65" spans="1:12" x14ac:dyDescent="0.25">
      <c r="A65" s="844"/>
      <c r="B65" s="841"/>
      <c r="C65" s="841"/>
      <c r="D65" s="842"/>
      <c r="E65" s="842"/>
      <c r="F65" s="843"/>
      <c r="G65" s="841"/>
      <c r="H65" s="841"/>
      <c r="I65" s="841"/>
      <c r="J65" s="841"/>
      <c r="K65" s="841"/>
      <c r="L65" s="845"/>
    </row>
    <row r="66" spans="1:12" x14ac:dyDescent="0.25">
      <c r="A66" s="835"/>
      <c r="B66" s="836"/>
      <c r="C66" s="836"/>
      <c r="D66" s="837"/>
      <c r="E66" s="837"/>
      <c r="F66" s="838"/>
      <c r="G66" s="836"/>
      <c r="H66" s="836"/>
      <c r="I66" s="836"/>
      <c r="J66" s="836"/>
      <c r="K66" s="836"/>
      <c r="L66" s="840"/>
    </row>
    <row r="67" spans="1:12" x14ac:dyDescent="0.25">
      <c r="A67" s="844"/>
      <c r="B67" s="841"/>
      <c r="C67" s="841"/>
      <c r="D67" s="842"/>
      <c r="E67" s="842"/>
      <c r="F67" s="843"/>
      <c r="G67" s="841"/>
      <c r="H67" s="841"/>
      <c r="I67" s="841"/>
      <c r="J67" s="841"/>
      <c r="K67" s="841"/>
      <c r="L67" s="845"/>
    </row>
    <row r="68" spans="1:12" x14ac:dyDescent="0.25">
      <c r="A68" s="844"/>
      <c r="B68" s="841"/>
      <c r="C68" s="841"/>
      <c r="D68" s="842"/>
      <c r="E68" s="842"/>
      <c r="F68" s="843"/>
      <c r="G68" s="841"/>
      <c r="H68" s="841"/>
      <c r="I68" s="841"/>
      <c r="J68" s="841"/>
      <c r="K68" s="841"/>
      <c r="L68" s="845"/>
    </row>
    <row r="69" spans="1:12" x14ac:dyDescent="0.25">
      <c r="A69" s="835"/>
      <c r="B69" s="836"/>
      <c r="C69" s="836"/>
      <c r="D69" s="837"/>
      <c r="E69" s="837"/>
      <c r="F69" s="838"/>
      <c r="G69" s="836"/>
      <c r="H69" s="836"/>
      <c r="I69" s="836"/>
      <c r="J69" s="836"/>
      <c r="K69" s="836"/>
      <c r="L69" s="836"/>
    </row>
    <row r="70" spans="1:12" x14ac:dyDescent="0.25">
      <c r="A70" s="835"/>
      <c r="B70" s="836"/>
      <c r="C70" s="836"/>
      <c r="D70" s="836"/>
      <c r="E70" s="837"/>
      <c r="F70" s="840"/>
      <c r="G70" s="836"/>
      <c r="H70" s="836"/>
      <c r="I70" s="836"/>
      <c r="J70" s="836"/>
      <c r="K70" s="836"/>
      <c r="L70" s="840"/>
    </row>
    <row r="71" spans="1:12" x14ac:dyDescent="0.25">
      <c r="A71" s="835"/>
      <c r="B71" s="836"/>
      <c r="C71" s="836"/>
      <c r="D71" s="837"/>
      <c r="E71" s="837"/>
      <c r="F71" s="838"/>
      <c r="G71" s="836"/>
      <c r="H71" s="836"/>
      <c r="I71" s="836"/>
      <c r="J71" s="836"/>
      <c r="K71" s="836"/>
      <c r="L71" s="840"/>
    </row>
    <row r="72" spans="1:12" x14ac:dyDescent="0.25">
      <c r="A72" s="835"/>
      <c r="B72" s="836"/>
      <c r="C72" s="836"/>
      <c r="D72" s="836"/>
      <c r="E72" s="837"/>
      <c r="F72" s="840"/>
      <c r="G72" s="836"/>
      <c r="H72" s="836"/>
      <c r="I72" s="836"/>
      <c r="J72" s="836"/>
      <c r="K72" s="836"/>
      <c r="L72" s="836"/>
    </row>
    <row r="73" spans="1:12" x14ac:dyDescent="0.25">
      <c r="A73" s="844"/>
      <c r="B73" s="841"/>
      <c r="C73" s="841"/>
      <c r="D73" s="842"/>
      <c r="E73" s="842"/>
      <c r="F73" s="843"/>
      <c r="G73" s="841"/>
      <c r="H73" s="841"/>
      <c r="I73" s="841"/>
      <c r="J73" s="841"/>
      <c r="K73" s="841"/>
      <c r="L73" s="845"/>
    </row>
    <row r="74" spans="1:12" x14ac:dyDescent="0.25">
      <c r="A74" s="844"/>
      <c r="B74" s="841"/>
      <c r="C74" s="841"/>
      <c r="D74" s="842"/>
      <c r="E74" s="842"/>
      <c r="F74" s="843"/>
      <c r="G74" s="841"/>
      <c r="H74" s="841"/>
      <c r="I74" s="841"/>
      <c r="J74" s="841"/>
      <c r="K74" s="841"/>
      <c r="L74" s="845"/>
    </row>
    <row r="75" spans="1:12" x14ac:dyDescent="0.25">
      <c r="A75" s="844"/>
      <c r="B75" s="841"/>
      <c r="C75" s="841"/>
      <c r="D75" s="842"/>
      <c r="E75" s="842"/>
      <c r="F75" s="843"/>
      <c r="G75" s="841"/>
      <c r="H75" s="841"/>
      <c r="I75" s="841"/>
      <c r="J75" s="841"/>
      <c r="K75" s="841"/>
      <c r="L75" s="845"/>
    </row>
    <row r="76" spans="1:12" x14ac:dyDescent="0.25">
      <c r="A76" s="835"/>
      <c r="B76" s="836"/>
      <c r="C76" s="836"/>
      <c r="D76" s="837"/>
      <c r="E76" s="837"/>
      <c r="F76" s="838"/>
      <c r="G76" s="836"/>
      <c r="H76" s="836"/>
      <c r="I76" s="836"/>
      <c r="J76" s="836"/>
      <c r="K76" s="836"/>
      <c r="L76" s="840"/>
    </row>
    <row r="77" spans="1:12" x14ac:dyDescent="0.25">
      <c r="A77" s="835"/>
      <c r="B77" s="836"/>
      <c r="C77" s="836"/>
      <c r="D77" s="837"/>
      <c r="E77" s="837"/>
      <c r="F77" s="838"/>
      <c r="G77" s="836"/>
      <c r="H77" s="836"/>
      <c r="I77" s="836"/>
      <c r="J77" s="836"/>
      <c r="K77" s="836"/>
      <c r="L77" s="836"/>
    </row>
    <row r="78" spans="1:12" x14ac:dyDescent="0.25">
      <c r="A78" s="835"/>
      <c r="B78" s="836"/>
      <c r="C78" s="836"/>
      <c r="D78" s="837"/>
      <c r="E78" s="837"/>
      <c r="F78" s="838"/>
      <c r="G78" s="836"/>
      <c r="H78" s="836"/>
      <c r="I78" s="836"/>
      <c r="J78" s="836"/>
      <c r="K78" s="836"/>
      <c r="L78" s="836"/>
    </row>
    <row r="79" spans="1:12" x14ac:dyDescent="0.25">
      <c r="A79" s="835"/>
      <c r="B79" s="836"/>
      <c r="C79" s="836"/>
      <c r="D79" s="837"/>
      <c r="E79" s="837"/>
      <c r="F79" s="838"/>
      <c r="G79" s="836"/>
      <c r="H79" s="836"/>
      <c r="I79" s="836"/>
      <c r="J79" s="836"/>
      <c r="K79" s="836"/>
      <c r="L79" s="836"/>
    </row>
    <row r="80" spans="1:12" x14ac:dyDescent="0.25">
      <c r="A80" s="835"/>
      <c r="B80" s="836"/>
      <c r="C80" s="836"/>
      <c r="D80" s="837"/>
      <c r="E80" s="837"/>
      <c r="F80" s="838"/>
      <c r="G80" s="836"/>
      <c r="H80" s="836"/>
      <c r="I80" s="836"/>
      <c r="J80" s="836"/>
      <c r="K80" s="836"/>
      <c r="L80" s="836"/>
    </row>
    <row r="81" spans="1:12" x14ac:dyDescent="0.25">
      <c r="A81" s="835"/>
      <c r="B81" s="836"/>
      <c r="C81" s="836"/>
      <c r="D81" s="837"/>
      <c r="E81" s="837"/>
      <c r="F81" s="838"/>
      <c r="G81" s="836"/>
      <c r="H81" s="836"/>
      <c r="I81" s="836"/>
      <c r="J81" s="836"/>
      <c r="K81" s="836"/>
      <c r="L81" s="836"/>
    </row>
    <row r="82" spans="1:12" x14ac:dyDescent="0.25">
      <c r="A82" s="835"/>
      <c r="B82" s="836"/>
      <c r="C82" s="836"/>
      <c r="D82" s="837"/>
      <c r="E82" s="837"/>
      <c r="F82" s="838"/>
      <c r="G82" s="836"/>
      <c r="H82" s="836"/>
      <c r="I82" s="836"/>
      <c r="J82" s="836"/>
      <c r="K82" s="836"/>
      <c r="L82" s="836"/>
    </row>
    <row r="83" spans="1:12" x14ac:dyDescent="0.25">
      <c r="A83" s="835"/>
      <c r="B83" s="836"/>
      <c r="C83" s="836"/>
      <c r="D83" s="837"/>
      <c r="E83" s="837"/>
      <c r="F83" s="838"/>
      <c r="G83" s="836"/>
      <c r="H83" s="836"/>
      <c r="I83" s="836"/>
      <c r="J83" s="836"/>
      <c r="K83" s="836"/>
      <c r="L83" s="836"/>
    </row>
    <row r="84" spans="1:12" x14ac:dyDescent="0.25">
      <c r="A84" s="835"/>
      <c r="B84" s="836"/>
      <c r="C84" s="836"/>
      <c r="D84" s="837"/>
      <c r="E84" s="837"/>
      <c r="F84" s="838"/>
      <c r="G84" s="836"/>
      <c r="H84" s="836"/>
      <c r="I84" s="836"/>
      <c r="J84" s="836"/>
      <c r="K84" s="836"/>
      <c r="L84" s="836"/>
    </row>
    <row r="85" spans="1:12" x14ac:dyDescent="0.25">
      <c r="A85" s="835"/>
      <c r="B85" s="836"/>
      <c r="C85" s="836"/>
      <c r="D85" s="837"/>
      <c r="E85" s="837"/>
      <c r="F85" s="838"/>
      <c r="G85" s="836"/>
      <c r="H85" s="836"/>
      <c r="I85" s="836"/>
      <c r="J85" s="836"/>
      <c r="K85" s="836"/>
      <c r="L85" s="836"/>
    </row>
    <row r="86" spans="1:12" x14ac:dyDescent="0.25">
      <c r="A86" s="835"/>
      <c r="B86" s="836"/>
      <c r="C86" s="836"/>
      <c r="D86" s="837"/>
      <c r="E86" s="837"/>
      <c r="F86" s="838"/>
      <c r="G86" s="836"/>
      <c r="H86" s="836"/>
      <c r="I86" s="836"/>
      <c r="J86" s="836"/>
      <c r="K86" s="836"/>
      <c r="L86" s="836"/>
    </row>
    <row r="87" spans="1:12" x14ac:dyDescent="0.25">
      <c r="A87" s="835"/>
      <c r="B87" s="836"/>
      <c r="C87" s="836"/>
      <c r="D87" s="837"/>
      <c r="E87" s="837"/>
      <c r="F87" s="838"/>
      <c r="G87" s="836"/>
      <c r="H87" s="836"/>
      <c r="I87" s="836"/>
      <c r="J87" s="836"/>
      <c r="K87" s="836"/>
      <c r="L87" s="836"/>
    </row>
    <row r="88" spans="1:12" x14ac:dyDescent="0.25">
      <c r="A88" s="835"/>
      <c r="B88" s="836"/>
      <c r="C88" s="836"/>
      <c r="D88" s="837"/>
      <c r="E88" s="837"/>
      <c r="F88" s="838"/>
      <c r="G88" s="836"/>
      <c r="H88" s="836"/>
      <c r="I88" s="836"/>
      <c r="J88" s="836"/>
      <c r="K88" s="836"/>
      <c r="L88" s="836"/>
    </row>
    <row r="89" spans="1:12" x14ac:dyDescent="0.25">
      <c r="A89" s="835"/>
      <c r="B89" s="836"/>
      <c r="C89" s="836"/>
      <c r="D89" s="837"/>
      <c r="E89" s="837"/>
      <c r="F89" s="838"/>
      <c r="G89" s="836"/>
      <c r="H89" s="836"/>
      <c r="I89" s="836"/>
      <c r="J89" s="836"/>
      <c r="K89" s="836"/>
      <c r="L89" s="836"/>
    </row>
    <row r="90" spans="1:12" x14ac:dyDescent="0.25">
      <c r="A90" s="835"/>
      <c r="B90" s="836"/>
      <c r="C90" s="836"/>
      <c r="D90" s="837"/>
      <c r="E90" s="837"/>
      <c r="F90" s="838"/>
      <c r="G90" s="836"/>
      <c r="H90" s="836"/>
      <c r="I90" s="836"/>
      <c r="J90" s="836"/>
      <c r="K90" s="836"/>
      <c r="L90" s="836"/>
    </row>
    <row r="91" spans="1:12" x14ac:dyDescent="0.25">
      <c r="A91" s="835"/>
      <c r="B91" s="836"/>
      <c r="C91" s="836"/>
      <c r="D91" s="837"/>
      <c r="E91" s="837"/>
      <c r="F91" s="838"/>
      <c r="G91" s="836"/>
      <c r="H91" s="836"/>
      <c r="I91" s="836"/>
      <c r="J91" s="836"/>
      <c r="K91" s="836"/>
      <c r="L91" s="836"/>
    </row>
    <row r="92" spans="1:12" x14ac:dyDescent="0.25">
      <c r="A92" s="835"/>
      <c r="B92" s="836"/>
      <c r="C92" s="836"/>
      <c r="D92" s="837"/>
      <c r="E92" s="837"/>
      <c r="F92" s="838"/>
      <c r="G92" s="836"/>
      <c r="H92" s="836"/>
      <c r="I92" s="836"/>
      <c r="J92" s="836"/>
      <c r="K92" s="836"/>
      <c r="L92" s="836"/>
    </row>
    <row r="93" spans="1:12" x14ac:dyDescent="0.25">
      <c r="A93" s="835"/>
      <c r="B93" s="836"/>
      <c r="C93" s="836"/>
      <c r="D93" s="837"/>
      <c r="E93" s="837"/>
      <c r="F93" s="838"/>
      <c r="G93" s="836"/>
      <c r="H93" s="836"/>
      <c r="I93" s="836"/>
      <c r="J93" s="836"/>
      <c r="K93" s="836"/>
      <c r="L93" s="836"/>
    </row>
    <row r="94" spans="1:12" x14ac:dyDescent="0.25">
      <c r="A94" s="835"/>
      <c r="B94" s="836"/>
      <c r="C94" s="836"/>
      <c r="D94" s="837"/>
      <c r="E94" s="837"/>
      <c r="F94" s="838"/>
      <c r="G94" s="836"/>
      <c r="H94" s="836"/>
      <c r="I94" s="836"/>
      <c r="J94" s="836"/>
      <c r="K94" s="836"/>
      <c r="L94" s="836"/>
    </row>
    <row r="95" spans="1:12" x14ac:dyDescent="0.25">
      <c r="A95" s="835"/>
      <c r="B95" s="836"/>
      <c r="C95" s="836"/>
      <c r="D95" s="837"/>
      <c r="E95" s="837"/>
      <c r="F95" s="838"/>
      <c r="G95" s="836"/>
      <c r="H95" s="836"/>
      <c r="I95" s="836"/>
      <c r="J95" s="836"/>
      <c r="K95" s="836"/>
      <c r="L95" s="836"/>
    </row>
    <row r="96" spans="1:12" x14ac:dyDescent="0.25">
      <c r="A96" s="835"/>
      <c r="B96" s="836"/>
      <c r="C96" s="836"/>
      <c r="D96" s="837"/>
      <c r="E96" s="837"/>
      <c r="F96" s="838"/>
      <c r="G96" s="836"/>
      <c r="H96" s="836"/>
      <c r="I96" s="836"/>
      <c r="J96" s="836"/>
      <c r="K96" s="836"/>
      <c r="L96" s="836"/>
    </row>
    <row r="97" spans="1:12" x14ac:dyDescent="0.25">
      <c r="A97" s="835"/>
      <c r="B97" s="836"/>
      <c r="C97" s="836"/>
      <c r="D97" s="837"/>
      <c r="E97" s="837"/>
      <c r="F97" s="838"/>
      <c r="G97" s="836"/>
      <c r="H97" s="836"/>
      <c r="I97" s="836"/>
      <c r="J97" s="836"/>
      <c r="K97" s="836"/>
      <c r="L97" s="836"/>
    </row>
    <row r="98" spans="1:12" x14ac:dyDescent="0.25">
      <c r="A98" s="835"/>
      <c r="B98" s="836"/>
      <c r="C98" s="836"/>
      <c r="D98" s="837"/>
      <c r="E98" s="837"/>
      <c r="F98" s="838"/>
      <c r="G98" s="836"/>
      <c r="H98" s="836"/>
      <c r="I98" s="836"/>
      <c r="J98" s="836"/>
      <c r="K98" s="836"/>
      <c r="L98" s="836"/>
    </row>
    <row r="99" spans="1:12" x14ac:dyDescent="0.25">
      <c r="A99" s="835"/>
      <c r="B99" s="836"/>
      <c r="C99" s="836"/>
      <c r="D99" s="837"/>
      <c r="E99" s="837"/>
      <c r="F99" s="838"/>
      <c r="G99" s="836"/>
      <c r="H99" s="836"/>
      <c r="I99" s="836"/>
      <c r="J99" s="836"/>
      <c r="K99" s="836"/>
      <c r="L99" s="836"/>
    </row>
    <row r="100" spans="1:12" x14ac:dyDescent="0.25">
      <c r="A100" s="835"/>
      <c r="B100" s="836"/>
      <c r="C100" s="836"/>
      <c r="D100" s="837"/>
      <c r="E100" s="837"/>
      <c r="F100" s="838"/>
      <c r="G100" s="836"/>
      <c r="H100" s="836"/>
      <c r="I100" s="836"/>
      <c r="J100" s="836"/>
      <c r="K100" s="836"/>
      <c r="L100" s="836"/>
    </row>
    <row r="101" spans="1:12" x14ac:dyDescent="0.25">
      <c r="A101" s="835"/>
      <c r="B101" s="836"/>
      <c r="C101" s="836"/>
      <c r="D101" s="837"/>
      <c r="E101" s="837"/>
      <c r="F101" s="838"/>
      <c r="G101" s="836"/>
      <c r="H101" s="836"/>
      <c r="I101" s="836"/>
      <c r="J101" s="836"/>
      <c r="K101" s="836"/>
      <c r="L101" s="836"/>
    </row>
    <row r="102" spans="1:12" x14ac:dyDescent="0.25">
      <c r="A102" s="835"/>
      <c r="B102" s="836"/>
      <c r="C102" s="836"/>
      <c r="D102" s="837"/>
      <c r="E102" s="837"/>
      <c r="F102" s="838"/>
      <c r="G102" s="836"/>
      <c r="H102" s="836"/>
      <c r="I102" s="836"/>
      <c r="J102" s="836"/>
      <c r="K102" s="836"/>
      <c r="L102" s="836"/>
    </row>
    <row r="103" spans="1:12" x14ac:dyDescent="0.25">
      <c r="A103" s="835"/>
      <c r="B103" s="836"/>
      <c r="C103" s="836"/>
      <c r="D103" s="837"/>
      <c r="E103" s="837"/>
      <c r="F103" s="838"/>
      <c r="G103" s="836"/>
      <c r="H103" s="836"/>
      <c r="I103" s="836"/>
      <c r="J103" s="836"/>
      <c r="K103" s="836"/>
      <c r="L103" s="836"/>
    </row>
    <row r="104" spans="1:12" x14ac:dyDescent="0.25">
      <c r="A104" s="835"/>
      <c r="B104" s="836"/>
      <c r="C104" s="836"/>
      <c r="D104" s="837"/>
      <c r="E104" s="837"/>
      <c r="F104" s="838"/>
      <c r="G104" s="836"/>
      <c r="H104" s="836"/>
      <c r="I104" s="836"/>
      <c r="J104" s="836"/>
      <c r="K104" s="836"/>
      <c r="L104" s="836"/>
    </row>
    <row r="105" spans="1:12" x14ac:dyDescent="0.25">
      <c r="A105" s="835"/>
      <c r="B105" s="836"/>
      <c r="C105" s="836"/>
      <c r="D105" s="837"/>
      <c r="E105" s="837"/>
      <c r="F105" s="838"/>
      <c r="G105" s="836"/>
      <c r="H105" s="836"/>
      <c r="I105" s="836"/>
      <c r="J105" s="836"/>
      <c r="K105" s="836"/>
      <c r="L105" s="836"/>
    </row>
    <row r="106" spans="1:12" x14ac:dyDescent="0.25">
      <c r="A106" s="835"/>
      <c r="B106" s="836"/>
      <c r="C106" s="836"/>
      <c r="D106" s="837"/>
      <c r="E106" s="837"/>
      <c r="F106" s="838"/>
      <c r="G106" s="836"/>
      <c r="H106" s="836"/>
      <c r="I106" s="836"/>
      <c r="J106" s="836"/>
      <c r="K106" s="836"/>
      <c r="L106" s="840"/>
    </row>
    <row r="107" spans="1:12" x14ac:dyDescent="0.25">
      <c r="A107" s="844"/>
      <c r="B107" s="841"/>
      <c r="C107" s="841"/>
      <c r="D107" s="842"/>
      <c r="E107" s="842"/>
      <c r="F107" s="843"/>
      <c r="G107" s="841"/>
      <c r="H107" s="841"/>
      <c r="I107" s="841"/>
      <c r="J107" s="841"/>
      <c r="K107" s="841"/>
      <c r="L107" s="845"/>
    </row>
    <row r="108" spans="1:12" x14ac:dyDescent="0.25">
      <c r="A108" s="835"/>
      <c r="B108" s="836"/>
      <c r="C108" s="836"/>
      <c r="D108" s="837"/>
      <c r="E108" s="837"/>
      <c r="F108" s="838"/>
      <c r="G108" s="836"/>
      <c r="H108" s="836"/>
      <c r="I108" s="836"/>
      <c r="J108" s="836"/>
      <c r="K108" s="836"/>
      <c r="L108" s="840"/>
    </row>
    <row r="109" spans="1:12" x14ac:dyDescent="0.25">
      <c r="A109" s="844"/>
      <c r="B109" s="841"/>
      <c r="C109" s="841"/>
      <c r="D109" s="842"/>
      <c r="E109" s="842"/>
      <c r="F109" s="843"/>
      <c r="G109" s="841"/>
      <c r="H109" s="841"/>
      <c r="I109" s="841"/>
      <c r="J109" s="841"/>
      <c r="K109" s="841"/>
      <c r="L109" s="845"/>
    </row>
    <row r="110" spans="1:12" x14ac:dyDescent="0.25">
      <c r="A110" s="844"/>
      <c r="B110" s="841"/>
      <c r="C110" s="841"/>
      <c r="D110" s="842"/>
      <c r="E110" s="842"/>
      <c r="F110" s="843"/>
      <c r="G110" s="841"/>
      <c r="H110" s="841"/>
      <c r="I110" s="841"/>
      <c r="J110" s="841"/>
      <c r="K110" s="841"/>
      <c r="L110" s="845"/>
    </row>
    <row r="111" spans="1:12" x14ac:dyDescent="0.25">
      <c r="A111" s="844"/>
      <c r="B111" s="841"/>
      <c r="C111" s="841"/>
      <c r="D111" s="842"/>
      <c r="E111" s="842"/>
      <c r="F111" s="843"/>
      <c r="G111" s="841"/>
      <c r="H111" s="841"/>
      <c r="I111" s="841"/>
      <c r="J111" s="841"/>
      <c r="K111" s="841"/>
      <c r="L111" s="845"/>
    </row>
    <row r="112" spans="1:12" x14ac:dyDescent="0.25">
      <c r="A112" s="835"/>
      <c r="B112" s="836"/>
      <c r="C112" s="836"/>
      <c r="D112" s="837"/>
      <c r="E112" s="837"/>
      <c r="F112" s="838"/>
      <c r="G112" s="836"/>
      <c r="H112" s="836"/>
      <c r="I112" s="836"/>
      <c r="J112" s="836"/>
      <c r="K112" s="836"/>
      <c r="L112" s="836"/>
    </row>
    <row r="113" spans="1:12" x14ac:dyDescent="0.25">
      <c r="A113" s="835"/>
      <c r="B113" s="836"/>
      <c r="C113" s="836"/>
      <c r="D113" s="837"/>
      <c r="E113" s="837"/>
      <c r="F113" s="838"/>
      <c r="G113" s="836"/>
      <c r="H113" s="836"/>
      <c r="I113" s="836"/>
      <c r="J113" s="836"/>
      <c r="K113" s="836"/>
      <c r="L113" s="836"/>
    </row>
    <row r="114" spans="1:12" x14ac:dyDescent="0.25">
      <c r="A114" s="840"/>
      <c r="B114" s="836"/>
      <c r="C114" s="836"/>
      <c r="D114" s="837"/>
      <c r="E114" s="837"/>
      <c r="F114" s="838"/>
      <c r="G114" s="836"/>
      <c r="H114" s="836"/>
      <c r="I114" s="836"/>
      <c r="J114" s="836"/>
      <c r="K114" s="836"/>
      <c r="L114" s="836"/>
    </row>
    <row r="115" spans="1:12" x14ac:dyDescent="0.25">
      <c r="A115" s="840"/>
      <c r="B115" s="836"/>
      <c r="C115" s="836"/>
      <c r="D115" s="837"/>
      <c r="E115" s="837"/>
      <c r="F115" s="838"/>
      <c r="G115" s="836"/>
      <c r="H115" s="836"/>
      <c r="I115" s="836"/>
      <c r="J115" s="836"/>
      <c r="K115" s="836"/>
      <c r="L115" s="836"/>
    </row>
    <row r="116" spans="1:12" x14ac:dyDescent="0.25">
      <c r="A116" s="840"/>
      <c r="B116" s="836"/>
      <c r="C116" s="836"/>
      <c r="D116" s="837"/>
      <c r="E116" s="837"/>
      <c r="F116" s="838"/>
      <c r="G116" s="836"/>
      <c r="H116" s="836"/>
      <c r="I116" s="836"/>
      <c r="J116" s="836"/>
      <c r="K116" s="836"/>
      <c r="L116" s="836"/>
    </row>
    <row r="117" spans="1:12" x14ac:dyDescent="0.25">
      <c r="A117" s="835"/>
      <c r="B117" s="836"/>
      <c r="C117" s="836"/>
      <c r="D117" s="837"/>
      <c r="E117" s="837"/>
      <c r="F117" s="838"/>
      <c r="G117" s="836"/>
      <c r="H117" s="836"/>
      <c r="I117" s="836"/>
      <c r="J117" s="836"/>
      <c r="K117" s="836"/>
      <c r="L117" s="836"/>
    </row>
    <row r="118" spans="1:12" x14ac:dyDescent="0.25">
      <c r="A118" s="835"/>
      <c r="B118" s="836"/>
      <c r="C118" s="836"/>
      <c r="D118" s="837"/>
      <c r="E118" s="837"/>
      <c r="F118" s="838"/>
      <c r="G118" s="836"/>
      <c r="H118" s="836"/>
      <c r="I118" s="836"/>
      <c r="J118" s="836"/>
      <c r="K118" s="836"/>
      <c r="L118" s="836"/>
    </row>
    <row r="119" spans="1:12" x14ac:dyDescent="0.25">
      <c r="A119" s="835"/>
      <c r="B119" s="836"/>
      <c r="C119" s="836"/>
      <c r="D119" s="837"/>
      <c r="E119" s="837"/>
      <c r="F119" s="838"/>
      <c r="G119" s="836"/>
      <c r="H119" s="836"/>
      <c r="I119" s="836"/>
      <c r="J119" s="836"/>
      <c r="K119" s="836"/>
      <c r="L119" s="836"/>
    </row>
    <row r="120" spans="1:12" x14ac:dyDescent="0.25">
      <c r="A120" s="844"/>
      <c r="B120" s="841"/>
      <c r="C120" s="841"/>
      <c r="D120" s="843"/>
      <c r="E120" s="842"/>
      <c r="F120" s="843"/>
      <c r="G120" s="841"/>
      <c r="H120" s="841"/>
      <c r="I120" s="841"/>
      <c r="J120" s="841"/>
      <c r="K120" s="841"/>
      <c r="L120" s="845"/>
    </row>
    <row r="121" spans="1:12" x14ac:dyDescent="0.25">
      <c r="A121" s="835"/>
      <c r="B121" s="836"/>
      <c r="C121" s="836"/>
      <c r="D121" s="838"/>
      <c r="E121" s="837"/>
      <c r="F121" s="838"/>
      <c r="G121" s="836"/>
      <c r="H121" s="836"/>
      <c r="I121" s="836"/>
      <c r="J121" s="836"/>
      <c r="K121" s="836"/>
      <c r="L121" s="840"/>
    </row>
    <row r="122" spans="1:12" x14ac:dyDescent="0.25">
      <c r="A122" s="835"/>
      <c r="B122" s="836"/>
      <c r="C122" s="836"/>
      <c r="D122" s="838"/>
      <c r="E122" s="837"/>
      <c r="F122" s="838"/>
      <c r="G122" s="836"/>
      <c r="H122" s="836"/>
      <c r="I122" s="836"/>
      <c r="J122" s="836"/>
      <c r="K122" s="836"/>
      <c r="L122" s="840"/>
    </row>
    <row r="123" spans="1:12" x14ac:dyDescent="0.25">
      <c r="A123" s="835"/>
      <c r="B123" s="836"/>
      <c r="C123" s="836"/>
      <c r="D123" s="838"/>
      <c r="E123" s="837"/>
      <c r="F123" s="840"/>
      <c r="G123" s="836"/>
      <c r="H123" s="836"/>
      <c r="I123" s="836"/>
      <c r="J123" s="836"/>
      <c r="K123" s="836"/>
      <c r="L123" s="840"/>
    </row>
    <row r="124" spans="1:12" x14ac:dyDescent="0.25">
      <c r="A124" s="835"/>
      <c r="B124" s="836"/>
      <c r="C124" s="836"/>
      <c r="D124" s="838"/>
      <c r="E124" s="837"/>
      <c r="F124" s="838"/>
      <c r="G124" s="836"/>
      <c r="H124" s="836"/>
      <c r="I124" s="836"/>
      <c r="J124" s="836"/>
      <c r="K124" s="836"/>
      <c r="L124" s="840"/>
    </row>
    <row r="125" spans="1:12" x14ac:dyDescent="0.25">
      <c r="A125" s="835"/>
      <c r="B125" s="836"/>
      <c r="C125" s="836"/>
      <c r="D125" s="838"/>
      <c r="E125" s="837"/>
      <c r="F125" s="838"/>
      <c r="G125" s="836"/>
      <c r="H125" s="836"/>
      <c r="I125" s="836"/>
      <c r="J125" s="836"/>
      <c r="K125" s="836"/>
      <c r="L125" s="840"/>
    </row>
    <row r="126" spans="1:12" x14ac:dyDescent="0.25">
      <c r="A126" s="835"/>
      <c r="B126" s="836"/>
      <c r="C126" s="836"/>
      <c r="D126" s="838"/>
      <c r="E126" s="837"/>
      <c r="F126" s="838"/>
      <c r="G126" s="836"/>
      <c r="H126" s="836"/>
      <c r="I126" s="836"/>
      <c r="J126" s="836"/>
      <c r="K126" s="836"/>
      <c r="L126" s="840"/>
    </row>
    <row r="127" spans="1:12" x14ac:dyDescent="0.25">
      <c r="A127" s="835"/>
      <c r="B127" s="836"/>
      <c r="C127" s="836"/>
      <c r="D127" s="838"/>
      <c r="E127" s="837"/>
      <c r="F127" s="838"/>
      <c r="G127" s="836"/>
      <c r="H127" s="836"/>
      <c r="I127" s="836"/>
      <c r="J127" s="836"/>
      <c r="K127" s="836"/>
      <c r="L127" s="840"/>
    </row>
    <row r="128" spans="1:12" x14ac:dyDescent="0.25">
      <c r="A128" s="835"/>
      <c r="B128" s="836"/>
      <c r="C128" s="836"/>
      <c r="D128" s="838"/>
      <c r="E128" s="837"/>
      <c r="F128" s="838"/>
      <c r="G128" s="836"/>
      <c r="H128" s="836"/>
      <c r="I128" s="836"/>
      <c r="J128" s="836"/>
      <c r="K128" s="836"/>
      <c r="L128" s="840"/>
    </row>
    <row r="129" spans="1:12" x14ac:dyDescent="0.25">
      <c r="A129" s="835"/>
      <c r="B129" s="836"/>
      <c r="C129" s="836"/>
      <c r="D129" s="838"/>
      <c r="E129" s="837"/>
      <c r="F129" s="838"/>
      <c r="G129" s="836"/>
      <c r="H129" s="836"/>
      <c r="I129" s="836"/>
      <c r="J129" s="836"/>
      <c r="K129" s="836"/>
      <c r="L129" s="840"/>
    </row>
    <row r="130" spans="1:12" x14ac:dyDescent="0.25">
      <c r="A130" s="835"/>
      <c r="B130" s="836"/>
      <c r="C130" s="836"/>
      <c r="D130" s="838"/>
      <c r="E130" s="837"/>
      <c r="F130" s="838"/>
      <c r="G130" s="836"/>
      <c r="H130" s="836"/>
      <c r="I130" s="836"/>
      <c r="J130" s="836"/>
      <c r="K130" s="836"/>
      <c r="L130" s="840"/>
    </row>
    <row r="131" spans="1:12" x14ac:dyDescent="0.25">
      <c r="A131" s="835"/>
      <c r="B131" s="836"/>
      <c r="C131" s="836"/>
      <c r="D131" s="838"/>
      <c r="E131" s="837"/>
      <c r="F131" s="838"/>
      <c r="G131" s="836"/>
      <c r="H131" s="836"/>
      <c r="I131" s="836"/>
      <c r="J131" s="836"/>
      <c r="K131" s="836"/>
      <c r="L131" s="840"/>
    </row>
    <row r="132" spans="1:12" x14ac:dyDescent="0.25">
      <c r="A132" s="835"/>
      <c r="B132" s="836"/>
      <c r="C132" s="836"/>
      <c r="D132" s="838"/>
      <c r="E132" s="837"/>
      <c r="F132" s="838"/>
      <c r="G132" s="836"/>
      <c r="H132" s="836"/>
      <c r="I132" s="836"/>
      <c r="J132" s="836"/>
      <c r="K132" s="836"/>
      <c r="L132" s="840"/>
    </row>
    <row r="133" spans="1:12" x14ac:dyDescent="0.25">
      <c r="A133" s="835"/>
      <c r="B133" s="836"/>
      <c r="C133" s="836"/>
      <c r="D133" s="838"/>
      <c r="E133" s="837"/>
      <c r="F133" s="838"/>
      <c r="G133" s="836"/>
      <c r="H133" s="836"/>
      <c r="I133" s="836"/>
      <c r="J133" s="836"/>
      <c r="K133" s="836"/>
      <c r="L133" s="840"/>
    </row>
    <row r="134" spans="1:12" x14ac:dyDescent="0.25">
      <c r="A134" s="835"/>
      <c r="B134" s="836"/>
      <c r="C134" s="836"/>
      <c r="D134" s="838"/>
      <c r="E134" s="837"/>
      <c r="F134" s="838"/>
      <c r="G134" s="836"/>
      <c r="H134" s="836"/>
      <c r="I134" s="836"/>
      <c r="J134" s="836"/>
      <c r="K134" s="836"/>
      <c r="L134" s="840"/>
    </row>
    <row r="135" spans="1:12" x14ac:dyDescent="0.25">
      <c r="A135" s="835"/>
      <c r="B135" s="836"/>
      <c r="C135" s="836"/>
      <c r="D135" s="838"/>
      <c r="E135" s="837"/>
      <c r="F135" s="838"/>
      <c r="G135" s="836"/>
      <c r="H135" s="836"/>
      <c r="I135" s="836"/>
      <c r="J135" s="836"/>
      <c r="K135" s="836"/>
      <c r="L135" s="840"/>
    </row>
    <row r="136" spans="1:12" x14ac:dyDescent="0.25">
      <c r="A136" s="835"/>
      <c r="B136" s="836"/>
      <c r="C136" s="836"/>
      <c r="D136" s="838"/>
      <c r="E136" s="837"/>
      <c r="F136" s="838"/>
      <c r="G136" s="836"/>
      <c r="H136" s="836"/>
      <c r="I136" s="836"/>
      <c r="J136" s="836"/>
      <c r="K136" s="836"/>
      <c r="L136" s="840"/>
    </row>
    <row r="137" spans="1:12" x14ac:dyDescent="0.25">
      <c r="A137" s="835"/>
      <c r="B137" s="836"/>
      <c r="C137" s="836"/>
      <c r="D137" s="838"/>
      <c r="E137" s="837"/>
      <c r="F137" s="838"/>
      <c r="G137" s="836"/>
      <c r="H137" s="836"/>
      <c r="I137" s="836"/>
      <c r="J137" s="836"/>
      <c r="K137" s="836"/>
      <c r="L137" s="840"/>
    </row>
    <row r="138" spans="1:12" x14ac:dyDescent="0.25">
      <c r="A138" s="835"/>
      <c r="B138" s="836"/>
      <c r="C138" s="836"/>
      <c r="D138" s="838"/>
      <c r="E138" s="837"/>
      <c r="F138" s="838"/>
      <c r="G138" s="836"/>
      <c r="H138" s="836"/>
      <c r="I138" s="836"/>
      <c r="J138" s="836"/>
      <c r="K138" s="836"/>
      <c r="L138" s="840"/>
    </row>
    <row r="139" spans="1:12" x14ac:dyDescent="0.25">
      <c r="A139" s="835"/>
      <c r="B139" s="836"/>
      <c r="C139" s="836"/>
      <c r="D139" s="838"/>
      <c r="E139" s="837"/>
      <c r="F139" s="838"/>
      <c r="G139" s="836"/>
      <c r="H139" s="836"/>
      <c r="I139" s="836"/>
      <c r="J139" s="836"/>
      <c r="K139" s="836"/>
      <c r="L139" s="840"/>
    </row>
    <row r="140" spans="1:12" x14ac:dyDescent="0.25">
      <c r="A140" s="835"/>
      <c r="B140" s="836"/>
      <c r="C140" s="836"/>
      <c r="D140" s="838"/>
      <c r="E140" s="837"/>
      <c r="F140" s="838"/>
      <c r="G140" s="836"/>
      <c r="H140" s="836"/>
      <c r="I140" s="836"/>
      <c r="J140" s="836"/>
      <c r="K140" s="836"/>
      <c r="L140" s="840"/>
    </row>
    <row r="141" spans="1:12" x14ac:dyDescent="0.25">
      <c r="A141" s="835"/>
      <c r="B141" s="836"/>
      <c r="C141" s="836"/>
      <c r="D141" s="838"/>
      <c r="E141" s="837"/>
      <c r="F141" s="838"/>
      <c r="G141" s="836"/>
      <c r="H141" s="836"/>
      <c r="I141" s="836"/>
      <c r="J141" s="836"/>
      <c r="K141" s="836"/>
      <c r="L141" s="840"/>
    </row>
    <row r="142" spans="1:12" x14ac:dyDescent="0.25">
      <c r="A142" s="835"/>
      <c r="B142" s="836"/>
      <c r="C142" s="836"/>
      <c r="D142" s="838"/>
      <c r="E142" s="837"/>
      <c r="F142" s="838"/>
      <c r="G142" s="836"/>
      <c r="H142" s="836"/>
      <c r="I142" s="836"/>
      <c r="J142" s="836"/>
      <c r="K142" s="836"/>
      <c r="L142" s="840"/>
    </row>
    <row r="143" spans="1:12" x14ac:dyDescent="0.25">
      <c r="A143" s="835"/>
      <c r="B143" s="836"/>
      <c r="C143" s="836"/>
      <c r="D143" s="838"/>
      <c r="E143" s="837"/>
      <c r="F143" s="838"/>
      <c r="G143" s="836"/>
      <c r="H143" s="836"/>
      <c r="I143" s="836"/>
      <c r="J143" s="836"/>
      <c r="K143" s="836"/>
      <c r="L143" s="840"/>
    </row>
    <row r="144" spans="1:12" x14ac:dyDescent="0.25">
      <c r="A144" s="835"/>
      <c r="B144" s="836"/>
      <c r="C144" s="836"/>
      <c r="D144" s="838"/>
      <c r="E144" s="837"/>
      <c r="F144" s="838"/>
      <c r="G144" s="836"/>
      <c r="H144" s="836"/>
      <c r="I144" s="836"/>
      <c r="J144" s="836"/>
      <c r="K144" s="836"/>
      <c r="L144" s="840"/>
    </row>
    <row r="145" spans="1:12" x14ac:dyDescent="0.25">
      <c r="A145" s="835"/>
      <c r="B145" s="836"/>
      <c r="C145" s="836"/>
      <c r="D145" s="838"/>
      <c r="E145" s="837"/>
      <c r="F145" s="838"/>
      <c r="G145" s="836"/>
      <c r="H145" s="836"/>
      <c r="I145" s="836"/>
      <c r="J145" s="836"/>
      <c r="K145" s="836"/>
      <c r="L145" s="840"/>
    </row>
    <row r="146" spans="1:12" x14ac:dyDescent="0.25">
      <c r="A146" s="835"/>
      <c r="B146" s="836"/>
      <c r="C146" s="836"/>
      <c r="D146" s="838"/>
      <c r="E146" s="837"/>
      <c r="F146" s="838"/>
      <c r="G146" s="836"/>
      <c r="H146" s="836"/>
      <c r="I146" s="836"/>
      <c r="J146" s="836"/>
      <c r="K146" s="836"/>
      <c r="L146" s="840"/>
    </row>
    <row r="147" spans="1:12" x14ac:dyDescent="0.25">
      <c r="A147" s="835"/>
      <c r="B147" s="836"/>
      <c r="C147" s="836"/>
      <c r="D147" s="838"/>
      <c r="E147" s="837"/>
      <c r="F147" s="838"/>
      <c r="G147" s="836"/>
      <c r="H147" s="836"/>
      <c r="I147" s="836"/>
      <c r="J147" s="836"/>
      <c r="K147" s="836"/>
      <c r="L147" s="840"/>
    </row>
    <row r="148" spans="1:12" x14ac:dyDescent="0.25">
      <c r="A148" s="835"/>
      <c r="B148" s="836"/>
      <c r="C148" s="836"/>
      <c r="D148" s="838"/>
      <c r="E148" s="837"/>
      <c r="F148" s="838"/>
      <c r="G148" s="836"/>
      <c r="H148" s="836"/>
      <c r="I148" s="836"/>
      <c r="J148" s="836"/>
      <c r="K148" s="836"/>
      <c r="L148" s="840"/>
    </row>
    <row r="149" spans="1:12" x14ac:dyDescent="0.25">
      <c r="A149" s="835"/>
      <c r="B149" s="836"/>
      <c r="C149" s="836"/>
      <c r="D149" s="838"/>
      <c r="E149" s="837"/>
      <c r="F149" s="838"/>
      <c r="G149" s="836"/>
      <c r="H149" s="836"/>
      <c r="I149" s="836"/>
      <c r="J149" s="836"/>
      <c r="K149" s="836"/>
      <c r="L149" s="840"/>
    </row>
    <row r="150" spans="1:12" ht="13" x14ac:dyDescent="0.3">
      <c r="A150" s="468" t="s">
        <v>616</v>
      </c>
      <c r="B150" s="469" t="s">
        <v>617</v>
      </c>
      <c r="C150" s="469" t="s">
        <v>616</v>
      </c>
      <c r="D150" s="471"/>
      <c r="E150" s="471">
        <f t="shared" ref="E150:F150" si="0">SUM(E9:E149)</f>
        <v>0</v>
      </c>
      <c r="F150" s="471">
        <f t="shared" si="0"/>
        <v>0</v>
      </c>
      <c r="G150" s="469" t="s">
        <v>616</v>
      </c>
      <c r="H150" s="469" t="s">
        <v>616</v>
      </c>
      <c r="I150" s="469"/>
      <c r="J150" s="469"/>
      <c r="K150" s="469"/>
      <c r="L150" s="470" t="s">
        <v>616</v>
      </c>
    </row>
    <row r="151" spans="1:12" ht="13.5" thickBot="1" x14ac:dyDescent="0.35">
      <c r="A151" s="2"/>
      <c r="B151" s="1"/>
      <c r="C151" s="3"/>
      <c r="D151" s="1"/>
      <c r="E151" s="1"/>
      <c r="F151" s="1"/>
      <c r="G151" s="3"/>
      <c r="H151" s="3"/>
      <c r="I151" s="3"/>
      <c r="J151" s="3"/>
      <c r="K151" s="3"/>
      <c r="L151" s="1"/>
    </row>
    <row r="152" spans="1:12" ht="13" x14ac:dyDescent="0.3">
      <c r="A152" s="1"/>
      <c r="B152" s="846" t="s">
        <v>618</v>
      </c>
      <c r="C152" s="847"/>
      <c r="D152" s="848"/>
      <c r="E152" s="849"/>
      <c r="F152" s="850"/>
      <c r="G152" s="3"/>
      <c r="H152" s="1"/>
      <c r="I152" s="1"/>
      <c r="J152" s="1"/>
      <c r="K152" s="1"/>
      <c r="L152" s="1"/>
    </row>
    <row r="153" spans="1:12" ht="13" thickBot="1" x14ac:dyDescent="0.3">
      <c r="A153" s="1"/>
      <c r="B153" s="851" t="s">
        <v>336</v>
      </c>
      <c r="C153" s="852"/>
      <c r="D153" s="467"/>
      <c r="E153" s="854">
        <f>E150-E152</f>
        <v>0</v>
      </c>
      <c r="F153" s="853"/>
      <c r="G153" s="3"/>
      <c r="H153" s="1"/>
      <c r="I153" s="1"/>
      <c r="J153" s="1"/>
      <c r="K153" s="1"/>
      <c r="L153" s="1"/>
    </row>
    <row r="154" spans="1:12" x14ac:dyDescent="0.25">
      <c r="A154" s="1"/>
      <c r="B154" s="1"/>
      <c r="C154" s="319"/>
      <c r="D154" s="87"/>
      <c r="E154" s="1"/>
      <c r="F154" s="1"/>
      <c r="G154" s="3"/>
      <c r="H154" s="1"/>
      <c r="I154" s="1"/>
      <c r="J154" s="1"/>
      <c r="K154" s="1"/>
      <c r="L154" s="1"/>
    </row>
    <row r="155" spans="1:12" x14ac:dyDescent="0.25">
      <c r="A155" s="1"/>
      <c r="B155" s="1"/>
      <c r="C155" s="319"/>
      <c r="D155" s="1"/>
      <c r="E155" s="1"/>
      <c r="F155" s="1"/>
      <c r="G155" s="3"/>
      <c r="H155" s="1"/>
      <c r="I155" s="1"/>
      <c r="J155" s="1"/>
      <c r="K155" s="1"/>
      <c r="L155" s="1"/>
    </row>
    <row r="156" spans="1:12" x14ac:dyDescent="0.25">
      <c r="A156" s="1"/>
      <c r="B156" s="3"/>
      <c r="C156" s="319"/>
      <c r="D156" s="1"/>
      <c r="E156" s="1"/>
      <c r="F156" s="1"/>
      <c r="G156" s="3"/>
      <c r="H156" s="1"/>
      <c r="I156" s="1"/>
      <c r="J156" s="1"/>
      <c r="K156" s="1"/>
      <c r="L156" s="1"/>
    </row>
    <row r="157" spans="1:12" x14ac:dyDescent="0.25">
      <c r="A157" s="1"/>
      <c r="B157" s="1"/>
      <c r="C157" s="319"/>
      <c r="D157" s="1"/>
      <c r="E157" s="1"/>
      <c r="F157" s="1"/>
      <c r="G157" s="3"/>
      <c r="H157" s="1"/>
      <c r="I157" s="1"/>
      <c r="J157" s="1"/>
      <c r="K157" s="1"/>
      <c r="L157" s="1"/>
    </row>
    <row r="158" spans="1:12" x14ac:dyDescent="0.25">
      <c r="A158" s="1"/>
      <c r="B158" s="3"/>
      <c r="C158" s="319"/>
      <c r="D158" s="1"/>
      <c r="E158" s="1"/>
      <c r="F158" s="1"/>
      <c r="G158" s="3"/>
      <c r="H158" s="1"/>
      <c r="I158" s="1"/>
      <c r="J158" s="1"/>
      <c r="K158" s="1"/>
      <c r="L158" s="1"/>
    </row>
    <row r="159" spans="1:12" x14ac:dyDescent="0.25">
      <c r="A159" s="1"/>
      <c r="B159" s="1"/>
      <c r="C159" s="319"/>
      <c r="D159" s="1"/>
      <c r="E159" s="1"/>
      <c r="F159" s="1"/>
      <c r="G159" s="3"/>
      <c r="H159" s="3"/>
      <c r="I159" s="3"/>
      <c r="J159" s="3"/>
      <c r="K159" s="3"/>
      <c r="L159" s="1"/>
    </row>
    <row r="160" spans="1:12" x14ac:dyDescent="0.25">
      <c r="A160" s="1"/>
      <c r="B160" s="3"/>
      <c r="C160" s="319"/>
      <c r="D160" s="1"/>
      <c r="E160" s="1"/>
      <c r="F160" s="1"/>
      <c r="G160" s="3"/>
      <c r="H160" s="3"/>
      <c r="I160" s="3"/>
      <c r="J160" s="3"/>
      <c r="K160" s="3"/>
      <c r="L160" s="1"/>
    </row>
    <row r="161" spans="1:12" x14ac:dyDescent="0.25">
      <c r="A161" s="1"/>
      <c r="B161" s="1"/>
      <c r="C161" s="319"/>
      <c r="D161" s="1"/>
      <c r="E161" s="1"/>
      <c r="F161" s="1"/>
      <c r="G161" s="3"/>
      <c r="H161" s="3"/>
      <c r="I161" s="3"/>
      <c r="J161" s="3"/>
      <c r="K161" s="3"/>
      <c r="L161" s="1"/>
    </row>
    <row r="162" spans="1:12" x14ac:dyDescent="0.25">
      <c r="A162" s="1"/>
      <c r="B162" s="1"/>
      <c r="C162" s="319"/>
      <c r="D162" s="1"/>
      <c r="E162" s="1"/>
      <c r="F162" s="1"/>
      <c r="G162" s="3"/>
      <c r="H162" s="3"/>
      <c r="I162" s="3"/>
      <c r="J162" s="3"/>
      <c r="K162" s="3"/>
      <c r="L162" s="1"/>
    </row>
    <row r="163" spans="1:12" x14ac:dyDescent="0.25">
      <c r="A163" s="1"/>
      <c r="B163" s="1"/>
      <c r="C163" s="87"/>
      <c r="D163" s="1"/>
      <c r="E163" s="1"/>
      <c r="F163" s="1"/>
      <c r="G163" s="1"/>
      <c r="H163" s="3"/>
      <c r="I163" s="3"/>
      <c r="J163" s="3"/>
      <c r="K163" s="3"/>
      <c r="L163" s="1"/>
    </row>
    <row r="164" spans="1:12" x14ac:dyDescent="0.25">
      <c r="A164" s="1"/>
      <c r="B164" s="1"/>
      <c r="C164" s="87"/>
      <c r="D164" s="1"/>
      <c r="E164" s="1"/>
      <c r="F164" s="1"/>
      <c r="G164" s="1"/>
      <c r="H164" s="3"/>
      <c r="I164" s="3"/>
      <c r="J164" s="3"/>
      <c r="K164" s="3"/>
      <c r="L164" s="1"/>
    </row>
    <row r="165" spans="1:12" x14ac:dyDescent="0.25">
      <c r="A165" s="1"/>
      <c r="B165" s="1"/>
      <c r="C165" s="1"/>
      <c r="D165" s="1"/>
      <c r="E165" s="1"/>
      <c r="F165" s="1"/>
      <c r="G165" s="1"/>
      <c r="H165" s="3"/>
      <c r="I165" s="3"/>
      <c r="J165" s="3"/>
      <c r="K165" s="3"/>
      <c r="L165" s="1"/>
    </row>
    <row r="166" spans="1:12" x14ac:dyDescent="0.25">
      <c r="A166" s="1"/>
      <c r="B166" s="1"/>
      <c r="C166" s="1"/>
      <c r="D166" s="1"/>
      <c r="E166" s="1"/>
      <c r="F166" s="1"/>
      <c r="G166" s="1"/>
      <c r="H166" s="3"/>
      <c r="I166" s="3"/>
      <c r="J166" s="3"/>
      <c r="K166" s="3"/>
      <c r="L166" s="1"/>
    </row>
    <row r="167" spans="1:12" x14ac:dyDescent="0.25">
      <c r="A167" s="1"/>
      <c r="B167" s="1"/>
      <c r="C167" s="1"/>
      <c r="D167" s="1"/>
      <c r="E167" s="1"/>
      <c r="F167" s="1"/>
      <c r="G167" s="1"/>
      <c r="H167" s="3"/>
      <c r="I167" s="3"/>
      <c r="J167" s="3"/>
      <c r="K167" s="3"/>
      <c r="L167" s="1"/>
    </row>
    <row r="168" spans="1:12" x14ac:dyDescent="0.25">
      <c r="A168" s="1"/>
      <c r="B168" s="1"/>
      <c r="C168" s="3"/>
      <c r="D168" s="1"/>
      <c r="E168" s="1"/>
      <c r="F168" s="1"/>
      <c r="G168" s="3"/>
      <c r="H168" s="3"/>
      <c r="I168" s="3"/>
      <c r="J168" s="3"/>
      <c r="K168" s="3"/>
      <c r="L168" s="1"/>
    </row>
    <row r="169" spans="1:12" x14ac:dyDescent="0.25">
      <c r="A169" s="1"/>
      <c r="B169" s="1"/>
      <c r="C169" s="3"/>
      <c r="D169" s="1"/>
      <c r="E169" s="1"/>
      <c r="F169" s="1"/>
      <c r="G169" s="3"/>
      <c r="H169" s="3"/>
      <c r="I169" s="3"/>
      <c r="J169" s="3"/>
      <c r="K169" s="3"/>
      <c r="L169" s="1"/>
    </row>
    <row r="170" spans="1:12" x14ac:dyDescent="0.25">
      <c r="A170" s="1"/>
      <c r="B170" s="1"/>
      <c r="C170" s="3"/>
      <c r="D170" s="1"/>
      <c r="E170" s="1"/>
      <c r="F170" s="1"/>
      <c r="G170" s="3"/>
      <c r="H170" s="3"/>
      <c r="I170" s="3"/>
      <c r="J170" s="3"/>
      <c r="K170" s="3"/>
      <c r="L170" s="1"/>
    </row>
    <row r="171" spans="1:12" x14ac:dyDescent="0.25">
      <c r="A171" s="1"/>
      <c r="B171" s="1"/>
      <c r="C171" s="3"/>
      <c r="D171" s="1"/>
      <c r="E171" s="1"/>
      <c r="F171" s="1"/>
      <c r="G171" s="3"/>
      <c r="H171" s="3"/>
      <c r="I171" s="3"/>
      <c r="J171" s="3"/>
      <c r="K171" s="3"/>
      <c r="L171" s="1"/>
    </row>
    <row r="172" spans="1:12" x14ac:dyDescent="0.25">
      <c r="A172" s="1"/>
      <c r="B172" s="1"/>
      <c r="C172" s="3"/>
      <c r="D172" s="1"/>
      <c r="E172" s="1"/>
      <c r="F172" s="1"/>
      <c r="G172" s="3"/>
      <c r="H172" s="3"/>
      <c r="I172" s="3"/>
      <c r="J172" s="3"/>
      <c r="K172" s="3"/>
      <c r="L172" s="1"/>
    </row>
    <row r="173" spans="1:12" x14ac:dyDescent="0.25">
      <c r="A173" s="1"/>
      <c r="B173" s="1"/>
      <c r="C173" s="3"/>
      <c r="D173" s="1"/>
      <c r="E173" s="1"/>
      <c r="F173" s="1"/>
      <c r="G173" s="3"/>
      <c r="H173" s="3"/>
      <c r="I173" s="3"/>
      <c r="J173" s="3"/>
      <c r="K173" s="3"/>
      <c r="L173" s="1"/>
    </row>
    <row r="174" spans="1:12" x14ac:dyDescent="0.25">
      <c r="A174" s="1"/>
      <c r="B174" s="1"/>
      <c r="C174" s="3"/>
      <c r="D174" s="1"/>
      <c r="E174" s="1"/>
      <c r="F174" s="1"/>
      <c r="G174" s="3"/>
      <c r="H174" s="3"/>
      <c r="I174" s="3"/>
      <c r="J174" s="3"/>
      <c r="K174" s="3"/>
      <c r="L174" s="1"/>
    </row>
    <row r="175" spans="1:12" x14ac:dyDescent="0.25">
      <c r="A175" s="1"/>
      <c r="B175" s="1"/>
      <c r="C175" s="3"/>
      <c r="D175" s="1"/>
      <c r="E175" s="1"/>
      <c r="F175" s="1"/>
      <c r="G175" s="3"/>
      <c r="H175" s="3"/>
      <c r="I175" s="3"/>
      <c r="J175" s="3"/>
      <c r="K175" s="3"/>
      <c r="L175" s="1"/>
    </row>
    <row r="176" spans="1:12" x14ac:dyDescent="0.25">
      <c r="A176" s="1"/>
      <c r="B176" s="1"/>
      <c r="C176" s="3"/>
      <c r="D176" s="1"/>
      <c r="E176" s="1"/>
      <c r="F176" s="1"/>
      <c r="G176" s="3"/>
      <c r="H176" s="3"/>
      <c r="I176" s="3"/>
      <c r="J176" s="3"/>
      <c r="K176" s="3"/>
      <c r="L176" s="1"/>
    </row>
    <row r="177" spans="1:12" x14ac:dyDescent="0.25">
      <c r="A177" s="1"/>
      <c r="B177" s="1"/>
      <c r="C177" s="3"/>
      <c r="D177" s="1"/>
      <c r="E177" s="1"/>
      <c r="F177" s="1"/>
      <c r="G177" s="3"/>
      <c r="H177" s="3"/>
      <c r="I177" s="3"/>
      <c r="J177" s="3"/>
      <c r="K177" s="3"/>
      <c r="L177" s="1"/>
    </row>
    <row r="178" spans="1:12" x14ac:dyDescent="0.25">
      <c r="A178" s="1"/>
      <c r="B178" s="1"/>
      <c r="C178" s="3"/>
      <c r="D178" s="1"/>
      <c r="E178" s="1"/>
      <c r="F178" s="1"/>
      <c r="G178" s="3"/>
      <c r="H178" s="3"/>
      <c r="I178" s="3"/>
      <c r="J178" s="3"/>
      <c r="K178" s="3"/>
      <c r="L178" s="1"/>
    </row>
    <row r="179" spans="1:12" x14ac:dyDescent="0.25">
      <c r="A179" s="1"/>
      <c r="B179" s="1"/>
      <c r="C179" s="3"/>
      <c r="D179" s="1"/>
      <c r="E179" s="1"/>
      <c r="F179" s="1"/>
      <c r="G179" s="3"/>
      <c r="H179" s="3"/>
      <c r="I179" s="3"/>
      <c r="J179" s="3"/>
      <c r="K179" s="3"/>
      <c r="L179" s="1"/>
    </row>
    <row r="180" spans="1:12" x14ac:dyDescent="0.25">
      <c r="A180" s="1"/>
      <c r="B180" s="1"/>
      <c r="C180" s="3"/>
      <c r="D180" s="1"/>
      <c r="E180" s="1"/>
      <c r="F180" s="1"/>
      <c r="G180" s="3"/>
      <c r="H180" s="3"/>
      <c r="I180" s="3"/>
      <c r="J180" s="3"/>
      <c r="K180" s="3"/>
      <c r="L180" s="1"/>
    </row>
    <row r="181" spans="1:12" x14ac:dyDescent="0.25">
      <c r="A181" s="1"/>
      <c r="B181" s="1"/>
      <c r="C181" s="3"/>
      <c r="D181" s="1"/>
      <c r="E181" s="1"/>
      <c r="F181" s="1"/>
      <c r="G181" s="3"/>
      <c r="H181" s="3"/>
      <c r="I181" s="3"/>
      <c r="J181" s="3"/>
      <c r="K181" s="3"/>
      <c r="L181" s="1"/>
    </row>
    <row r="182" spans="1:12" x14ac:dyDescent="0.25">
      <c r="A182" s="1"/>
      <c r="B182" s="1"/>
      <c r="C182" s="3"/>
      <c r="D182" s="1"/>
      <c r="E182" s="1"/>
      <c r="F182" s="1"/>
      <c r="G182" s="3"/>
      <c r="H182" s="3"/>
      <c r="I182" s="3"/>
      <c r="J182" s="3"/>
      <c r="K182" s="3"/>
      <c r="L182" s="1"/>
    </row>
    <row r="183" spans="1:12" x14ac:dyDescent="0.25">
      <c r="A183" s="1"/>
      <c r="B183" s="1"/>
      <c r="C183" s="3"/>
      <c r="D183" s="1"/>
      <c r="E183" s="1"/>
      <c r="F183" s="1"/>
      <c r="G183" s="3"/>
      <c r="H183" s="3"/>
      <c r="I183" s="3"/>
      <c r="J183" s="3"/>
      <c r="K183" s="3"/>
      <c r="L183" s="1"/>
    </row>
    <row r="184" spans="1:12" x14ac:dyDescent="0.25">
      <c r="A184" s="1"/>
      <c r="B184" s="1"/>
      <c r="C184" s="3"/>
      <c r="D184" s="1"/>
      <c r="E184" s="1"/>
      <c r="F184" s="1"/>
      <c r="G184" s="3"/>
      <c r="H184" s="3"/>
      <c r="I184" s="3"/>
      <c r="J184" s="3"/>
      <c r="K184" s="3"/>
      <c r="L184" s="1"/>
    </row>
    <row r="185" spans="1:12" x14ac:dyDescent="0.25">
      <c r="A185" s="1"/>
      <c r="B185" s="1"/>
      <c r="C185" s="3"/>
      <c r="D185" s="1"/>
      <c r="E185" s="1"/>
      <c r="F185" s="1"/>
      <c r="G185" s="3"/>
      <c r="H185" s="3"/>
      <c r="I185" s="3"/>
      <c r="J185" s="3"/>
      <c r="K185" s="3"/>
      <c r="L185" s="1"/>
    </row>
  </sheetData>
  <autoFilter ref="A8:L150" xr:uid="{BB88E9A0-6040-459B-A2EB-57EAA43A6C91}">
    <filterColumn colId="1" showButton="0"/>
  </autoFilter>
  <mergeCells count="1">
    <mergeCell ref="A7:G7"/>
  </mergeCells>
  <conditionalFormatting sqref="E153">
    <cfRule type="cellIs" dxfId="7" priority="1" operator="lessThan">
      <formula>-0.5</formula>
    </cfRule>
    <cfRule type="cellIs" dxfId="6" priority="2" operator="greaterThan">
      <formula>"0.5"</formula>
    </cfRule>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7" tint="0.59999389629810485"/>
  </sheetPr>
  <dimension ref="B2:X98"/>
  <sheetViews>
    <sheetView topLeftCell="A26" workbookViewId="0">
      <selection activeCell="H1" sqref="H1:Y1048576"/>
    </sheetView>
  </sheetViews>
  <sheetFormatPr defaultColWidth="8.81640625" defaultRowHeight="14" outlineLevelRow="1" outlineLevelCol="1" x14ac:dyDescent="0.3"/>
  <cols>
    <col min="1" max="1" width="2.1796875" style="12" customWidth="1"/>
    <col min="2" max="2" width="25.1796875" style="12" customWidth="1" outlineLevel="1"/>
    <col min="3" max="3" width="20.1796875" style="12" customWidth="1" outlineLevel="1"/>
    <col min="4" max="6" width="13.1796875" style="12" customWidth="1" outlineLevel="1"/>
    <col min="7" max="7" width="15.1796875" style="12" customWidth="1" outlineLevel="1"/>
    <col min="8" max="8" width="8.81640625" style="12" outlineLevel="1"/>
    <col min="9" max="9" width="8.81640625" style="12"/>
    <col min="10" max="10" width="25.1796875" style="12" customWidth="1" outlineLevel="1"/>
    <col min="11" max="11" width="20.1796875" style="12" customWidth="1" outlineLevel="1"/>
    <col min="12" max="12" width="13.1796875" style="12" customWidth="1" outlineLevel="1"/>
    <col min="13" max="15" width="15.1796875" style="12" customWidth="1" outlineLevel="1"/>
    <col min="16" max="16" width="8.81640625" style="12" customWidth="1" outlineLevel="1"/>
    <col min="17" max="17" width="8.81640625" style="12"/>
    <col min="18" max="18" width="25.1796875" style="12" customWidth="1" outlineLevel="1"/>
    <col min="19" max="19" width="20.1796875" style="12" customWidth="1" outlineLevel="1"/>
    <col min="20" max="20" width="13.1796875" style="12" customWidth="1" outlineLevel="1"/>
    <col min="21" max="23" width="15.1796875" style="12" customWidth="1" outlineLevel="1"/>
    <col min="24" max="24" width="8.81640625" style="12" customWidth="1" outlineLevel="1"/>
    <col min="25" max="16384" width="8.81640625" style="12"/>
  </cols>
  <sheetData>
    <row r="2" spans="2:24" x14ac:dyDescent="0.3">
      <c r="B2" s="614" t="s">
        <v>619</v>
      </c>
      <c r="C2" s="678" t="s">
        <v>620</v>
      </c>
      <c r="J2" s="614" t="s">
        <v>619</v>
      </c>
      <c r="K2" s="679" t="s">
        <v>621</v>
      </c>
      <c r="R2" s="614" t="s">
        <v>619</v>
      </c>
      <c r="S2" s="680" t="s">
        <v>622</v>
      </c>
    </row>
    <row r="4" spans="2:24" outlineLevel="1" x14ac:dyDescent="0.3">
      <c r="B4" s="13" t="str">
        <f>'Input + read me'!B3</f>
        <v>Name of partner organisation:</v>
      </c>
      <c r="C4" s="1041">
        <f>'Input + read me'!D3</f>
        <v>0</v>
      </c>
      <c r="D4" s="1041"/>
      <c r="E4" s="1041"/>
      <c r="J4" s="1041">
        <f>'Input + read me'!D3</f>
        <v>0</v>
      </c>
      <c r="K4" s="1041"/>
      <c r="L4" s="1041"/>
      <c r="R4" s="1041">
        <f>'Input + read me'!D3</f>
        <v>0</v>
      </c>
      <c r="S4" s="1041"/>
      <c r="T4" s="1041"/>
    </row>
    <row r="5" spans="2:24" outlineLevel="1" x14ac:dyDescent="0.3">
      <c r="B5" s="13" t="str">
        <f>'Input + read me'!B4</f>
        <v>Project name:</v>
      </c>
      <c r="C5" s="1041">
        <f>'Input + read me'!D4</f>
        <v>0</v>
      </c>
      <c r="D5" s="1041"/>
      <c r="E5" s="1041"/>
      <c r="J5" s="1041">
        <f>'Input + read me'!D4</f>
        <v>0</v>
      </c>
      <c r="K5" s="1041"/>
      <c r="L5" s="1041"/>
      <c r="R5" s="1041">
        <f>'Input + read me'!D4</f>
        <v>0</v>
      </c>
      <c r="S5" s="1041"/>
      <c r="T5" s="1041"/>
    </row>
    <row r="6" spans="2:24" outlineLevel="1" x14ac:dyDescent="0.3">
      <c r="B6" s="13" t="str">
        <f>'Input + read me'!B5</f>
        <v>Fiscal year:</v>
      </c>
      <c r="C6" s="1041">
        <f>'Input + read me'!D5</f>
        <v>0</v>
      </c>
      <c r="D6" s="1041"/>
      <c r="E6" s="1041"/>
      <c r="J6" s="1041">
        <f>'Input + read me'!D5</f>
        <v>0</v>
      </c>
      <c r="K6" s="1041"/>
      <c r="L6" s="1041"/>
      <c r="R6" s="1041">
        <f>'Input + read me'!D5</f>
        <v>0</v>
      </c>
      <c r="S6" s="1041"/>
      <c r="T6" s="1041"/>
    </row>
    <row r="7" spans="2:24" outlineLevel="1" x14ac:dyDescent="0.3">
      <c r="B7" s="13" t="str">
        <f>'Input + read me'!B6</f>
        <v>Digni project number:</v>
      </c>
      <c r="C7" s="1041">
        <f>'Input + read me'!D6</f>
        <v>0</v>
      </c>
      <c r="D7" s="1041"/>
      <c r="E7" s="1041"/>
      <c r="J7" s="1041">
        <f>'Input + read me'!D6</f>
        <v>0</v>
      </c>
      <c r="K7" s="1041"/>
      <c r="L7" s="1041"/>
      <c r="R7" s="1041">
        <f>'Input + read me'!D6</f>
        <v>0</v>
      </c>
      <c r="S7" s="1041"/>
      <c r="T7" s="1041"/>
    </row>
    <row r="8" spans="2:24" outlineLevel="1" x14ac:dyDescent="0.3">
      <c r="B8" s="13" t="str">
        <f>'Input + read me'!B7</f>
        <v>QZA-number:</v>
      </c>
      <c r="C8" s="1041">
        <f>'Input + read me'!D7</f>
        <v>0</v>
      </c>
      <c r="D8" s="1041"/>
      <c r="E8" s="1041"/>
      <c r="J8" s="1041">
        <f>'Input + read me'!D7</f>
        <v>0</v>
      </c>
      <c r="K8" s="1041"/>
      <c r="L8" s="1041"/>
      <c r="R8" s="1041">
        <f>'Input + read me'!D7</f>
        <v>0</v>
      </c>
      <c r="S8" s="1041"/>
      <c r="T8" s="1041"/>
    </row>
    <row r="9" spans="2:24" outlineLevel="1" x14ac:dyDescent="0.3">
      <c r="B9" s="13" t="str">
        <f>'Input + read me'!B8</f>
        <v>NMS project number:</v>
      </c>
      <c r="C9" s="1041">
        <f>'Input + read me'!D8</f>
        <v>0</v>
      </c>
      <c r="D9" s="1041"/>
      <c r="E9" s="1041"/>
      <c r="J9" s="1041">
        <f>'Input + read me'!D8</f>
        <v>0</v>
      </c>
      <c r="K9" s="1041"/>
      <c r="L9" s="1041"/>
      <c r="R9" s="1041">
        <f>'Input + read me'!D8</f>
        <v>0</v>
      </c>
      <c r="S9" s="1041"/>
      <c r="T9" s="1041"/>
    </row>
    <row r="10" spans="2:24" outlineLevel="1" x14ac:dyDescent="0.3">
      <c r="B10" s="13" t="str">
        <f>'Input + read me'!B9</f>
        <v>Currency at local partner</v>
      </c>
      <c r="C10" s="1041">
        <f>'Input + read me'!D9</f>
        <v>0</v>
      </c>
      <c r="D10" s="1041"/>
      <c r="E10" s="1041"/>
      <c r="J10" s="1041">
        <f>'Input + read me'!D9</f>
        <v>0</v>
      </c>
      <c r="K10" s="1041"/>
      <c r="L10" s="1041"/>
      <c r="R10" s="1041">
        <f>'Input + read me'!D9</f>
        <v>0</v>
      </c>
      <c r="S10" s="1041"/>
      <c r="T10" s="1041"/>
    </row>
    <row r="13" spans="2:24" x14ac:dyDescent="0.3">
      <c r="H13"/>
      <c r="P13"/>
      <c r="X13"/>
    </row>
    <row r="14" spans="2:24" s="1" customFormat="1" x14ac:dyDescent="0.3">
      <c r="B14" s="2" t="s">
        <v>623</v>
      </c>
      <c r="E14" s="87"/>
      <c r="F14" s="87"/>
      <c r="G14" s="87"/>
      <c r="H14"/>
      <c r="I14" s="12"/>
      <c r="J14" s="2" t="s">
        <v>623</v>
      </c>
      <c r="M14" s="87"/>
      <c r="N14" s="87"/>
      <c r="O14" s="87"/>
      <c r="P14"/>
      <c r="R14" s="2" t="s">
        <v>623</v>
      </c>
      <c r="U14" s="87"/>
      <c r="V14" s="87"/>
      <c r="W14" s="87"/>
      <c r="X14"/>
    </row>
    <row r="15" spans="2:24" s="1" customFormat="1" x14ac:dyDescent="0.3">
      <c r="B15" s="2" t="s">
        <v>624</v>
      </c>
      <c r="E15" s="87"/>
      <c r="F15" s="87"/>
      <c r="G15" s="87"/>
      <c r="H15"/>
      <c r="I15" s="12"/>
      <c r="J15" s="2" t="s">
        <v>624</v>
      </c>
      <c r="M15" s="87"/>
      <c r="N15" s="87"/>
      <c r="O15" s="87"/>
      <c r="P15"/>
      <c r="R15" s="2" t="s">
        <v>624</v>
      </c>
      <c r="U15" s="87"/>
      <c r="V15" s="87"/>
      <c r="W15" s="87"/>
      <c r="X15"/>
    </row>
    <row r="16" spans="2:24" s="1" customFormat="1" ht="26.25" customHeight="1" x14ac:dyDescent="0.3">
      <c r="E16" s="87"/>
      <c r="F16" s="87"/>
      <c r="G16" s="87"/>
      <c r="I16" s="12"/>
      <c r="M16" s="87"/>
      <c r="N16" s="87"/>
      <c r="O16" s="87"/>
      <c r="U16" s="87"/>
      <c r="V16" s="87"/>
      <c r="W16" s="87"/>
    </row>
    <row r="17" spans="2:24" x14ac:dyDescent="0.3">
      <c r="B17" s="614" t="s">
        <v>625</v>
      </c>
      <c r="J17" s="614" t="s">
        <v>625</v>
      </c>
      <c r="R17" s="614" t="s">
        <v>625</v>
      </c>
    </row>
    <row r="18" spans="2:24" ht="35.5" hidden="1" customHeight="1" outlineLevel="1" x14ac:dyDescent="0.3">
      <c r="B18" s="1058" t="s">
        <v>626</v>
      </c>
      <c r="C18" s="1058"/>
      <c r="D18" s="1058"/>
      <c r="E18" s="1058"/>
      <c r="F18" s="1058"/>
      <c r="G18" s="1058"/>
      <c r="H18" s="1058"/>
      <c r="J18" s="1058" t="s">
        <v>626</v>
      </c>
      <c r="K18" s="1058"/>
      <c r="L18" s="1058"/>
      <c r="M18" s="1058"/>
      <c r="N18" s="1058"/>
      <c r="O18" s="1058"/>
      <c r="P18" s="1058"/>
      <c r="R18" s="1058" t="s">
        <v>626</v>
      </c>
      <c r="S18" s="1058"/>
      <c r="T18" s="1058"/>
      <c r="U18" s="1058"/>
      <c r="V18" s="1058"/>
      <c r="W18" s="1058"/>
      <c r="X18" s="1058"/>
    </row>
    <row r="19" spans="2:24" collapsed="1" x14ac:dyDescent="0.3">
      <c r="C19" s="615"/>
      <c r="K19" s="615"/>
      <c r="S19" s="615"/>
    </row>
    <row r="20" spans="2:24" s="1" customFormat="1" x14ac:dyDescent="0.3">
      <c r="B20" s="2" t="s">
        <v>627</v>
      </c>
      <c r="D20" s="87"/>
      <c r="E20" s="87"/>
      <c r="F20" s="87"/>
      <c r="G20" s="87"/>
      <c r="I20" s="12"/>
      <c r="J20" s="2" t="s">
        <v>627</v>
      </c>
      <c r="L20" s="87"/>
      <c r="M20" s="87"/>
      <c r="N20" s="87"/>
      <c r="O20" s="87"/>
      <c r="R20" s="2" t="s">
        <v>627</v>
      </c>
      <c r="T20" s="87"/>
      <c r="U20" s="87"/>
      <c r="V20" s="87"/>
      <c r="W20" s="87"/>
    </row>
    <row r="21" spans="2:24" s="1" customFormat="1" x14ac:dyDescent="0.3">
      <c r="B21" s="2" t="s">
        <v>628</v>
      </c>
      <c r="D21" s="87"/>
      <c r="E21" s="87"/>
      <c r="F21" s="87"/>
      <c r="G21" s="87"/>
      <c r="I21" s="12"/>
      <c r="J21" s="2" t="s">
        <v>628</v>
      </c>
      <c r="L21" s="87"/>
      <c r="M21" s="87"/>
      <c r="N21" s="87"/>
      <c r="O21" s="87"/>
      <c r="R21" s="2" t="s">
        <v>628</v>
      </c>
      <c r="T21" s="87"/>
      <c r="U21" s="87"/>
      <c r="V21" s="87"/>
      <c r="W21" s="87"/>
    </row>
    <row r="22" spans="2:24" s="1" customFormat="1" ht="12.5" x14ac:dyDescent="0.25">
      <c r="D22" s="87"/>
      <c r="E22" s="87"/>
      <c r="F22" s="87"/>
      <c r="G22" s="87"/>
      <c r="L22" s="87"/>
      <c r="M22" s="87"/>
      <c r="N22" s="87"/>
      <c r="O22" s="87"/>
      <c r="T22" s="87"/>
      <c r="U22" s="87"/>
      <c r="V22" s="87"/>
      <c r="W22" s="87"/>
    </row>
    <row r="23" spans="2:24" s="1" customFormat="1" ht="12.5" x14ac:dyDescent="0.25">
      <c r="D23" s="87"/>
      <c r="E23" s="87"/>
      <c r="F23" s="87"/>
      <c r="G23" s="87"/>
      <c r="L23" s="87"/>
      <c r="M23" s="87"/>
      <c r="N23" s="87"/>
      <c r="O23" s="87"/>
      <c r="T23" s="87"/>
      <c r="U23" s="87"/>
      <c r="V23" s="87"/>
      <c r="W23" s="87"/>
    </row>
    <row r="24" spans="2:24" s="1" customFormat="1" ht="13" x14ac:dyDescent="0.3">
      <c r="B24" s="613" t="s">
        <v>629</v>
      </c>
      <c r="C24" s="613"/>
      <c r="D24" s="87"/>
      <c r="E24" s="87"/>
      <c r="F24" s="87"/>
      <c r="G24" s="87"/>
      <c r="J24" s="613" t="s">
        <v>629</v>
      </c>
      <c r="K24" s="613"/>
      <c r="L24" s="87"/>
      <c r="M24" s="87"/>
      <c r="N24" s="87"/>
      <c r="O24" s="87"/>
      <c r="R24" s="613" t="s">
        <v>629</v>
      </c>
      <c r="S24" s="613"/>
      <c r="T24" s="87"/>
      <c r="U24" s="87"/>
      <c r="V24" s="87"/>
      <c r="W24" s="87"/>
    </row>
    <row r="25" spans="2:24" s="2" customFormat="1" ht="13.5" thickBot="1" x14ac:dyDescent="0.35">
      <c r="B25" s="1"/>
      <c r="C25" s="1"/>
      <c r="D25" s="616" t="s">
        <v>630</v>
      </c>
      <c r="E25" s="616" t="s">
        <v>631</v>
      </c>
      <c r="F25" s="616" t="s">
        <v>632</v>
      </c>
      <c r="G25" s="616" t="s">
        <v>633</v>
      </c>
      <c r="H25" s="616" t="s">
        <v>634</v>
      </c>
      <c r="J25" s="1"/>
      <c r="K25" s="1"/>
      <c r="L25" s="616" t="s">
        <v>630</v>
      </c>
      <c r="M25" s="616" t="s">
        <v>631</v>
      </c>
      <c r="N25" s="616" t="s">
        <v>632</v>
      </c>
      <c r="O25" s="616" t="s">
        <v>633</v>
      </c>
      <c r="P25" s="616" t="s">
        <v>634</v>
      </c>
      <c r="R25" s="1"/>
      <c r="S25" s="1"/>
      <c r="T25" s="616" t="s">
        <v>630</v>
      </c>
      <c r="U25" s="616" t="s">
        <v>631</v>
      </c>
      <c r="V25" s="616" t="s">
        <v>632</v>
      </c>
      <c r="W25" s="616" t="s">
        <v>633</v>
      </c>
      <c r="X25" s="616" t="s">
        <v>634</v>
      </c>
    </row>
    <row r="26" spans="2:24" s="1" customFormat="1" ht="13" x14ac:dyDescent="0.3">
      <c r="B26" s="1" t="str">
        <f>"Cost of purchase as of 01.01."&amp;C6</f>
        <v>Cost of purchase as of 01.01.0</v>
      </c>
      <c r="D26" s="857">
        <v>0</v>
      </c>
      <c r="E26" s="857">
        <v>0</v>
      </c>
      <c r="F26" s="857">
        <v>0</v>
      </c>
      <c r="G26" s="857">
        <v>0</v>
      </c>
      <c r="H26" s="642">
        <f t="shared" ref="H26:H27" si="0">SUM(D26:G26)</f>
        <v>0</v>
      </c>
      <c r="J26" s="1" t="str">
        <f>"Cost of purchase as of 01.01."&amp;K6</f>
        <v>Cost of purchase as of 01.01.</v>
      </c>
      <c r="L26" s="857">
        <v>0</v>
      </c>
      <c r="M26" s="857">
        <v>0</v>
      </c>
      <c r="N26" s="857">
        <v>0</v>
      </c>
      <c r="O26" s="857">
        <v>0</v>
      </c>
      <c r="P26" s="617">
        <f t="shared" ref="P26:P27" si="1">SUM(L26:O26)</f>
        <v>0</v>
      </c>
      <c r="R26" s="1" t="str">
        <f>"Cost of purchase as of 01.01."&amp;S6</f>
        <v>Cost of purchase as of 01.01.</v>
      </c>
      <c r="T26" s="857">
        <v>0</v>
      </c>
      <c r="U26" s="857">
        <v>0</v>
      </c>
      <c r="V26" s="857">
        <v>0</v>
      </c>
      <c r="W26" s="857">
        <v>0</v>
      </c>
      <c r="X26" s="617">
        <f t="shared" ref="X26:X27" si="2">SUM(T26:W26)</f>
        <v>0</v>
      </c>
    </row>
    <row r="27" spans="2:24" s="1" customFormat="1" ht="13" x14ac:dyDescent="0.3">
      <c r="B27" s="1" t="s">
        <v>635</v>
      </c>
      <c r="D27" s="580"/>
      <c r="E27" s="580"/>
      <c r="F27" s="580"/>
      <c r="G27" s="580"/>
      <c r="H27" s="643">
        <f t="shared" si="0"/>
        <v>0</v>
      </c>
      <c r="J27" s="1" t="s">
        <v>635</v>
      </c>
      <c r="L27" s="580"/>
      <c r="M27" s="580"/>
      <c r="N27" s="580"/>
      <c r="O27" s="580"/>
      <c r="P27" s="618">
        <f t="shared" si="1"/>
        <v>0</v>
      </c>
      <c r="R27" s="1" t="s">
        <v>635</v>
      </c>
      <c r="T27" s="580"/>
      <c r="U27" s="580"/>
      <c r="V27" s="580"/>
      <c r="W27" s="580"/>
      <c r="X27" s="618">
        <f t="shared" si="2"/>
        <v>0</v>
      </c>
    </row>
    <row r="28" spans="2:24" s="1" customFormat="1" ht="13.5" thickBot="1" x14ac:dyDescent="0.35">
      <c r="B28" s="1" t="s">
        <v>636</v>
      </c>
      <c r="D28" s="619">
        <f>+SUM(D26:D27)</f>
        <v>0</v>
      </c>
      <c r="E28" s="619">
        <f>+SUM(E26:E27)</f>
        <v>0</v>
      </c>
      <c r="F28" s="619">
        <f>+SUM(F26:F27)</f>
        <v>0</v>
      </c>
      <c r="G28" s="619">
        <f>+SUM(G26:G27)</f>
        <v>0</v>
      </c>
      <c r="H28" s="619">
        <f>SUM(D28:G28)</f>
        <v>0</v>
      </c>
      <c r="J28" s="1" t="s">
        <v>636</v>
      </c>
      <c r="L28" s="619">
        <f>+SUM(L26:L27)</f>
        <v>0</v>
      </c>
      <c r="M28" s="619">
        <f>+SUM(M26:M27)</f>
        <v>0</v>
      </c>
      <c r="N28" s="619">
        <f>+SUM(N26:N27)</f>
        <v>0</v>
      </c>
      <c r="O28" s="619">
        <f>+SUM(O26:O27)</f>
        <v>0</v>
      </c>
      <c r="P28" s="619">
        <f>SUM(L28:O28)</f>
        <v>0</v>
      </c>
      <c r="R28" s="1" t="s">
        <v>636</v>
      </c>
      <c r="T28" s="619">
        <f>+SUM(T26:T27)</f>
        <v>0</v>
      </c>
      <c r="U28" s="619">
        <f>+SUM(U26:U27)</f>
        <v>0</v>
      </c>
      <c r="V28" s="619">
        <f>+SUM(V26:V27)</f>
        <v>0</v>
      </c>
      <c r="W28" s="619">
        <f>+SUM(W26:W27)</f>
        <v>0</v>
      </c>
      <c r="X28" s="619">
        <f>SUM(T28:W28)</f>
        <v>0</v>
      </c>
    </row>
    <row r="29" spans="2:24" s="1" customFormat="1" ht="12.5" x14ac:dyDescent="0.25">
      <c r="D29" s="87"/>
      <c r="E29" s="87"/>
      <c r="F29" s="87"/>
      <c r="G29" s="87"/>
      <c r="L29" s="87"/>
      <c r="M29" s="87"/>
      <c r="N29" s="87"/>
      <c r="O29" s="87"/>
      <c r="T29" s="87"/>
      <c r="U29" s="87"/>
      <c r="V29" s="87"/>
      <c r="W29" s="87"/>
    </row>
    <row r="30" spans="2:24" s="1" customFormat="1" ht="12.5" x14ac:dyDescent="0.25">
      <c r="D30" s="87"/>
      <c r="E30" s="87"/>
      <c r="F30" s="87"/>
      <c r="G30" s="87"/>
      <c r="L30" s="87"/>
      <c r="M30" s="87"/>
      <c r="N30" s="87"/>
      <c r="O30" s="87"/>
      <c r="T30" s="87"/>
      <c r="U30" s="87"/>
      <c r="V30" s="87"/>
      <c r="W30" s="87"/>
    </row>
    <row r="31" spans="2:24" s="1" customFormat="1" ht="13" x14ac:dyDescent="0.3">
      <c r="B31" s="613" t="str">
        <f>"Note 3 - Cash on project site as of 30.06."&amp;C6</f>
        <v>Note 3 - Cash on project site as of 30.06.0</v>
      </c>
      <c r="C31" s="620"/>
      <c r="D31" s="87"/>
      <c r="E31" s="87"/>
      <c r="F31" s="87"/>
      <c r="G31" s="621" t="s">
        <v>637</v>
      </c>
      <c r="J31" s="613" t="str">
        <f>"Note 3 - Cash on project site as of 30.09."&amp;K6</f>
        <v>Note 3 - Cash on project site as of 30.09.</v>
      </c>
      <c r="K31" s="620"/>
      <c r="L31" s="87"/>
      <c r="M31" s="87"/>
      <c r="N31" s="87"/>
      <c r="O31" s="621" t="s">
        <v>637</v>
      </c>
      <c r="R31" s="613" t="str">
        <f>"Note 3 - Cash on project site as of 31.12."&amp;S6</f>
        <v>Note 3 - Cash on project site as of 31.12.</v>
      </c>
      <c r="S31" s="620"/>
      <c r="T31" s="87"/>
      <c r="U31" s="87"/>
      <c r="V31" s="87"/>
      <c r="W31" s="621" t="s">
        <v>637</v>
      </c>
    </row>
    <row r="32" spans="2:24" s="1" customFormat="1" ht="21" customHeight="1" x14ac:dyDescent="0.25">
      <c r="B32" s="1" t="s">
        <v>638</v>
      </c>
      <c r="C32" s="17">
        <f>+$C$10</f>
        <v>0</v>
      </c>
      <c r="D32" s="858"/>
      <c r="E32" s="87"/>
      <c r="F32" s="87"/>
      <c r="G32" s="622"/>
      <c r="J32" s="1" t="s">
        <v>638</v>
      </c>
      <c r="K32" s="17">
        <f>+$C$10</f>
        <v>0</v>
      </c>
      <c r="L32" s="858"/>
      <c r="M32" s="87"/>
      <c r="N32" s="87"/>
      <c r="O32" s="622"/>
      <c r="R32" s="1" t="s">
        <v>638</v>
      </c>
      <c r="S32" s="17">
        <f>+$C$10</f>
        <v>0</v>
      </c>
      <c r="T32" s="858"/>
      <c r="U32" s="87"/>
      <c r="V32" s="87"/>
      <c r="W32" s="622"/>
    </row>
    <row r="33" spans="2:23" s="1" customFormat="1" ht="12.5" x14ac:dyDescent="0.25">
      <c r="B33" s="1" t="s">
        <v>267</v>
      </c>
      <c r="D33" s="623" t="e">
        <f>D32*'Transfer plan 2022'!$E$26</f>
        <v>#VALUE!</v>
      </c>
      <c r="E33" s="87"/>
      <c r="F33" s="87"/>
      <c r="G33" s="622"/>
      <c r="J33" s="1" t="s">
        <v>267</v>
      </c>
      <c r="L33" s="623" t="e">
        <f>L32*'Transfer plan 2022'!$E$35</f>
        <v>#VALUE!</v>
      </c>
      <c r="M33" s="87"/>
      <c r="N33" s="87"/>
      <c r="O33" s="622"/>
      <c r="R33" s="1" t="s">
        <v>267</v>
      </c>
      <c r="T33" s="623" t="e">
        <f>T32*'Transfer plan 2022'!$E$46</f>
        <v>#VALUE!</v>
      </c>
      <c r="U33" s="87"/>
      <c r="V33" s="87"/>
      <c r="W33" s="622"/>
    </row>
    <row r="34" spans="2:23" s="1" customFormat="1" ht="12.5" x14ac:dyDescent="0.25">
      <c r="C34" s="624"/>
      <c r="D34" s="87"/>
      <c r="E34" s="87"/>
      <c r="F34" s="87"/>
      <c r="G34" s="622"/>
      <c r="K34" s="624"/>
      <c r="L34" s="87"/>
      <c r="M34" s="87"/>
      <c r="N34" s="87"/>
      <c r="O34" s="622"/>
      <c r="S34" s="624"/>
      <c r="T34" s="87"/>
      <c r="U34" s="87"/>
      <c r="V34" s="87"/>
      <c r="W34" s="622"/>
    </row>
    <row r="35" spans="2:23" s="1" customFormat="1" ht="13" x14ac:dyDescent="0.3">
      <c r="B35" s="613" t="str">
        <f>"Note 4 - Bank on project site as of 30.06."&amp;C6</f>
        <v>Note 4 - Bank on project site as of 30.06.0</v>
      </c>
      <c r="C35" s="625"/>
      <c r="D35" s="87"/>
      <c r="E35" s="87"/>
      <c r="F35" s="87"/>
      <c r="G35" s="622"/>
      <c r="J35" s="613" t="str">
        <f>"Note 4 - Bank on project site as of 30.09."&amp;K6</f>
        <v>Note 4 - Bank on project site as of 30.09.</v>
      </c>
      <c r="K35" s="625"/>
      <c r="L35" s="87"/>
      <c r="M35" s="87"/>
      <c r="N35" s="87"/>
      <c r="O35" s="622"/>
      <c r="R35" s="613" t="str">
        <f>"Note 4 - Bank on project site as of 31.12."&amp;S6</f>
        <v>Note 4 - Bank on project site as of 31.12.</v>
      </c>
      <c r="S35" s="625"/>
      <c r="T35" s="87"/>
      <c r="U35" s="87"/>
      <c r="V35" s="87"/>
      <c r="W35" s="622"/>
    </row>
    <row r="36" spans="2:23" s="1" customFormat="1" ht="21" customHeight="1" x14ac:dyDescent="0.25">
      <c r="B36" s="1" t="s">
        <v>638</v>
      </c>
      <c r="C36" s="17">
        <f>+$C$10</f>
        <v>0</v>
      </c>
      <c r="D36" s="858"/>
      <c r="E36" s="87"/>
      <c r="F36" s="87"/>
      <c r="G36" s="622"/>
      <c r="J36" s="1" t="s">
        <v>638</v>
      </c>
      <c r="K36" s="17">
        <f>+$C$10</f>
        <v>0</v>
      </c>
      <c r="L36" s="858"/>
      <c r="M36" s="87"/>
      <c r="N36" s="87"/>
      <c r="O36" s="622"/>
      <c r="R36" s="1" t="s">
        <v>638</v>
      </c>
      <c r="S36" s="17">
        <f>+$C$10</f>
        <v>0</v>
      </c>
      <c r="T36" s="858"/>
      <c r="U36" s="87"/>
      <c r="V36" s="87"/>
      <c r="W36" s="622"/>
    </row>
    <row r="37" spans="2:23" s="1" customFormat="1" ht="12.5" x14ac:dyDescent="0.25">
      <c r="B37" s="1" t="s">
        <v>267</v>
      </c>
      <c r="D37" s="623" t="e">
        <f>D36*'Transfer plan 2022'!$E$26</f>
        <v>#VALUE!</v>
      </c>
      <c r="E37" s="87"/>
      <c r="F37" s="87"/>
      <c r="G37" s="622"/>
      <c r="J37" s="1" t="s">
        <v>267</v>
      </c>
      <c r="L37" s="623" t="e">
        <f>L36*'Transfer plan 2022'!$E$35</f>
        <v>#VALUE!</v>
      </c>
      <c r="M37" s="87"/>
      <c r="N37" s="87"/>
      <c r="O37" s="622"/>
      <c r="R37" s="1" t="s">
        <v>267</v>
      </c>
      <c r="T37" s="623" t="e">
        <f>T36*'Transfer plan 2022'!$E$46</f>
        <v>#VALUE!</v>
      </c>
      <c r="U37" s="87"/>
      <c r="V37" s="87"/>
      <c r="W37" s="622"/>
    </row>
    <row r="38" spans="2:23" s="1" customFormat="1" ht="12.5" x14ac:dyDescent="0.25">
      <c r="C38" s="624"/>
      <c r="D38" s="87"/>
      <c r="E38" s="87"/>
      <c r="F38" s="87"/>
      <c r="G38" s="622"/>
      <c r="K38" s="624"/>
      <c r="L38" s="87"/>
      <c r="M38" s="87"/>
      <c r="N38" s="87"/>
      <c r="O38" s="622"/>
      <c r="S38" s="624"/>
      <c r="T38" s="87"/>
      <c r="U38" s="87"/>
      <c r="V38" s="87"/>
      <c r="W38" s="622"/>
    </row>
    <row r="39" spans="2:23" s="1" customFormat="1" ht="13" x14ac:dyDescent="0.3">
      <c r="B39" s="613" t="str">
        <f>"Note 5 - Receivables as of 30.06. "&amp;C6</f>
        <v>Note 5 - Receivables as of 30.06. 0</v>
      </c>
      <c r="C39" s="626"/>
      <c r="D39" s="87"/>
      <c r="E39" s="87"/>
      <c r="F39" s="87"/>
      <c r="G39" s="622"/>
      <c r="J39" s="613" t="str">
        <f>"Note 5 - Receivables as of 30.09."&amp;K6</f>
        <v>Note 5 - Receivables as of 30.09.</v>
      </c>
      <c r="K39" s="626"/>
      <c r="L39" s="87"/>
      <c r="M39" s="87"/>
      <c r="N39" s="87"/>
      <c r="O39" s="622"/>
      <c r="R39" s="613" t="str">
        <f>"Note 5 - Receivables as of 31.12."&amp;S6</f>
        <v>Note 5 - Receivables as of 31.12.</v>
      </c>
      <c r="S39" s="626"/>
      <c r="T39" s="87"/>
      <c r="U39" s="87"/>
      <c r="V39" s="87"/>
      <c r="W39" s="622"/>
    </row>
    <row r="40" spans="2:23" s="1" customFormat="1" ht="12.5" x14ac:dyDescent="0.25">
      <c r="C40" s="624"/>
      <c r="D40" s="17">
        <f>+$C$10</f>
        <v>0</v>
      </c>
      <c r="E40" s="627" t="s">
        <v>267</v>
      </c>
      <c r="F40" s="87"/>
      <c r="G40" s="622"/>
      <c r="K40" s="624"/>
      <c r="L40" s="17">
        <f>+$C$10</f>
        <v>0</v>
      </c>
      <c r="M40" s="627" t="s">
        <v>267</v>
      </c>
      <c r="N40" s="87"/>
      <c r="O40" s="628" t="s">
        <v>639</v>
      </c>
      <c r="S40" s="624"/>
      <c r="T40" s="17">
        <f>+$C$10</f>
        <v>0</v>
      </c>
      <c r="U40" s="627" t="s">
        <v>267</v>
      </c>
      <c r="V40" s="87"/>
      <c r="W40" s="622"/>
    </row>
    <row r="41" spans="2:23" s="1" customFormat="1" ht="12.5" x14ac:dyDescent="0.25">
      <c r="B41" s="623" t="s">
        <v>640</v>
      </c>
      <c r="D41" s="859"/>
      <c r="E41" s="623" t="e">
        <f>D41*'Transfer plan 2022'!$E$26</f>
        <v>#VALUE!</v>
      </c>
      <c r="G41" s="628" t="s">
        <v>639</v>
      </c>
      <c r="J41" s="623" t="s">
        <v>640</v>
      </c>
      <c r="L41" s="859"/>
      <c r="M41" s="623" t="e">
        <f>L41*'Transfer plan 2022'!$E$35</f>
        <v>#VALUE!</v>
      </c>
      <c r="N41" s="87"/>
      <c r="O41" s="622"/>
      <c r="R41" s="623" t="s">
        <v>640</v>
      </c>
      <c r="T41" s="859"/>
      <c r="U41" s="623" t="e">
        <f>T41*'Transfer plan 2022'!$E$46</f>
        <v>#VALUE!</v>
      </c>
      <c r="V41" s="87"/>
      <c r="W41" s="628" t="s">
        <v>639</v>
      </c>
    </row>
    <row r="42" spans="2:23" s="1" customFormat="1" ht="12.5" x14ac:dyDescent="0.25">
      <c r="B42" s="623" t="s">
        <v>641</v>
      </c>
      <c r="D42" s="859"/>
      <c r="E42" s="623" t="e">
        <f>D42*'Transfer plan 2022'!$E$26</f>
        <v>#VALUE!</v>
      </c>
      <c r="F42" s="87"/>
      <c r="G42" s="622"/>
      <c r="J42" s="623" t="s">
        <v>641</v>
      </c>
      <c r="L42" s="859"/>
      <c r="M42" s="623" t="e">
        <f>L42*'Transfer plan 2022'!$E$35</f>
        <v>#VALUE!</v>
      </c>
      <c r="N42" s="87"/>
      <c r="O42" s="622"/>
      <c r="R42" s="623" t="s">
        <v>641</v>
      </c>
      <c r="T42" s="859"/>
      <c r="U42" s="623" t="e">
        <f>T42*'Transfer plan 2022'!$E$46</f>
        <v>#VALUE!</v>
      </c>
      <c r="V42" s="87"/>
      <c r="W42" s="622"/>
    </row>
    <row r="43" spans="2:23" s="1" customFormat="1" ht="12.5" x14ac:dyDescent="0.25">
      <c r="B43" s="623" t="s">
        <v>642</v>
      </c>
      <c r="D43" s="859"/>
      <c r="E43" s="623" t="e">
        <f>D43*'Transfer plan 2022'!$E$26</f>
        <v>#VALUE!</v>
      </c>
      <c r="F43" s="87"/>
      <c r="G43" s="622"/>
      <c r="J43" s="623" t="s">
        <v>642</v>
      </c>
      <c r="L43" s="859"/>
      <c r="M43" s="623" t="e">
        <f>L43*'Transfer plan 2022'!$E$35</f>
        <v>#VALUE!</v>
      </c>
      <c r="N43" s="87"/>
      <c r="O43" s="622"/>
      <c r="R43" s="623" t="s">
        <v>642</v>
      </c>
      <c r="T43" s="859"/>
      <c r="U43" s="623" t="e">
        <f>T43*'Transfer plan 2022'!$E$46</f>
        <v>#VALUE!</v>
      </c>
      <c r="V43" s="87"/>
      <c r="W43" s="622"/>
    </row>
    <row r="44" spans="2:23" s="1" customFormat="1" ht="12.5" x14ac:dyDescent="0.25">
      <c r="B44" s="623" t="s">
        <v>633</v>
      </c>
      <c r="C44" s="629"/>
      <c r="D44" s="859"/>
      <c r="E44" s="623" t="e">
        <f>D44*'Transfer plan 2022'!$E$26</f>
        <v>#VALUE!</v>
      </c>
      <c r="F44" s="87"/>
      <c r="G44" s="622"/>
      <c r="J44" s="623" t="s">
        <v>633</v>
      </c>
      <c r="K44" s="629"/>
      <c r="L44" s="859"/>
      <c r="M44" s="623" t="e">
        <f>L44*'Transfer plan 2022'!$E$35</f>
        <v>#VALUE!</v>
      </c>
      <c r="N44" s="87"/>
      <c r="O44" s="622"/>
      <c r="R44" s="623" t="s">
        <v>633</v>
      </c>
      <c r="S44" s="629"/>
      <c r="T44" s="859"/>
      <c r="U44" s="623" t="e">
        <f>T44*'Transfer plan 2022'!$E$46</f>
        <v>#VALUE!</v>
      </c>
      <c r="V44" s="87"/>
      <c r="W44" s="622"/>
    </row>
    <row r="45" spans="2:23" s="1" customFormat="1" ht="12.5" x14ac:dyDescent="0.25">
      <c r="B45" s="623" t="s">
        <v>633</v>
      </c>
      <c r="C45" s="629"/>
      <c r="D45" s="859"/>
      <c r="E45" s="623" t="e">
        <f>D45*'Transfer plan 2022'!$E$26</f>
        <v>#VALUE!</v>
      </c>
      <c r="F45" s="87"/>
      <c r="G45" s="622"/>
      <c r="J45" s="623" t="s">
        <v>633</v>
      </c>
      <c r="K45" s="629"/>
      <c r="L45" s="859"/>
      <c r="M45" s="623" t="e">
        <f>L45*'Transfer plan 2022'!$E$35</f>
        <v>#VALUE!</v>
      </c>
      <c r="N45" s="87"/>
      <c r="O45" s="622"/>
      <c r="R45" s="623" t="s">
        <v>633</v>
      </c>
      <c r="S45" s="629"/>
      <c r="T45" s="859"/>
      <c r="U45" s="623" t="e">
        <f>T45*'Transfer plan 2022'!$E$46</f>
        <v>#VALUE!</v>
      </c>
      <c r="V45" s="87"/>
      <c r="W45" s="622"/>
    </row>
    <row r="46" spans="2:23" s="1" customFormat="1" ht="13" x14ac:dyDescent="0.3">
      <c r="C46" s="624"/>
      <c r="D46" s="633">
        <f>SUM(D41:D45)</f>
        <v>0</v>
      </c>
      <c r="E46" s="633" t="e">
        <f>SUM(E41:E45)</f>
        <v>#VALUE!</v>
      </c>
      <c r="F46" s="87"/>
      <c r="G46" s="622"/>
      <c r="K46" s="624"/>
      <c r="L46" s="633">
        <f>SUM(L41:L45)</f>
        <v>0</v>
      </c>
      <c r="M46" s="633" t="e">
        <f>SUM(M41:M45)</f>
        <v>#VALUE!</v>
      </c>
      <c r="N46" s="87"/>
      <c r="O46" s="622"/>
      <c r="S46" s="624"/>
      <c r="T46" s="633">
        <f>SUM(T41:T45)</f>
        <v>0</v>
      </c>
      <c r="U46" s="633" t="e">
        <f>SUM(U41:U45)</f>
        <v>#VALUE!</v>
      </c>
      <c r="V46" s="87"/>
      <c r="W46" s="622"/>
    </row>
    <row r="47" spans="2:23" s="1" customFormat="1" ht="12.5" x14ac:dyDescent="0.25">
      <c r="C47" s="630"/>
      <c r="D47" s="87"/>
      <c r="E47" s="87"/>
      <c r="F47" s="87"/>
      <c r="G47" s="622"/>
      <c r="K47" s="630"/>
      <c r="L47" s="87"/>
      <c r="M47" s="87"/>
      <c r="N47" s="87"/>
      <c r="O47" s="622"/>
      <c r="S47" s="630"/>
      <c r="T47" s="87"/>
      <c r="U47" s="87"/>
      <c r="V47" s="87"/>
      <c r="W47" s="622"/>
    </row>
    <row r="48" spans="2:23" s="1" customFormat="1" ht="13" x14ac:dyDescent="0.3">
      <c r="B48" s="613" t="str">
        <f>"Note 6 - Liabilities as of 30.06."&amp;C6</f>
        <v>Note 6 - Liabilities as of 30.06.0</v>
      </c>
      <c r="C48" s="625"/>
      <c r="D48" s="87"/>
      <c r="E48" s="87"/>
      <c r="F48" s="87"/>
      <c r="G48" s="622"/>
      <c r="J48" s="613" t="str">
        <f>"Note 6 - Liabilities as of 30.09."&amp;K6</f>
        <v>Note 6 - Liabilities as of 30.09.</v>
      </c>
      <c r="K48" s="625"/>
      <c r="L48" s="87"/>
      <c r="M48" s="87"/>
      <c r="N48" s="87"/>
      <c r="O48" s="622"/>
      <c r="R48" s="613" t="str">
        <f>"Note 6 - Liabilities as of 31.12."&amp;S6</f>
        <v>Note 6 - Liabilities as of 31.12.</v>
      </c>
      <c r="S48" s="625"/>
      <c r="T48" s="87"/>
      <c r="U48" s="87"/>
      <c r="V48" s="87"/>
      <c r="W48" s="622"/>
    </row>
    <row r="49" spans="2:23" s="1" customFormat="1" ht="12.5" x14ac:dyDescent="0.25">
      <c r="C49" s="629"/>
      <c r="D49" s="17">
        <f>+$C$10</f>
        <v>0</v>
      </c>
      <c r="E49" s="627" t="s">
        <v>267</v>
      </c>
      <c r="F49" s="87"/>
      <c r="G49" s="622"/>
      <c r="K49" s="629"/>
      <c r="L49" s="17">
        <f>+$C$10</f>
        <v>0</v>
      </c>
      <c r="M49" s="627" t="s">
        <v>267</v>
      </c>
      <c r="N49" s="87"/>
      <c r="O49" s="622"/>
      <c r="S49" s="629"/>
      <c r="T49" s="17">
        <f>+$C$10</f>
        <v>0</v>
      </c>
      <c r="U49" s="627" t="s">
        <v>267</v>
      </c>
      <c r="V49" s="87"/>
      <c r="W49" s="622"/>
    </row>
    <row r="50" spans="2:23" s="1" customFormat="1" ht="12.5" x14ac:dyDescent="0.25">
      <c r="C50" s="629"/>
      <c r="D50" s="17"/>
      <c r="E50" s="627"/>
      <c r="F50" s="87"/>
      <c r="G50" s="622"/>
      <c r="K50" s="629"/>
      <c r="L50" s="17"/>
      <c r="M50" s="627"/>
      <c r="N50" s="87"/>
      <c r="O50" s="622"/>
      <c r="S50" s="629"/>
      <c r="T50" s="17"/>
      <c r="U50" s="627"/>
      <c r="V50" s="87"/>
      <c r="W50" s="622"/>
    </row>
    <row r="51" spans="2:23" s="1" customFormat="1" ht="12.5" x14ac:dyDescent="0.25">
      <c r="B51" s="623" t="s">
        <v>643</v>
      </c>
      <c r="C51" s="629"/>
      <c r="D51" s="859"/>
      <c r="E51" s="623" t="e">
        <f>D51*'Transfer plan 2022'!$E$26</f>
        <v>#VALUE!</v>
      </c>
      <c r="G51" s="628" t="s">
        <v>639</v>
      </c>
      <c r="J51" s="623" t="s">
        <v>643</v>
      </c>
      <c r="K51" s="629"/>
      <c r="L51" s="859"/>
      <c r="M51" s="623" t="e">
        <f>L51*'Transfer plan 2022'!$E$35</f>
        <v>#VALUE!</v>
      </c>
      <c r="N51" s="87"/>
      <c r="O51" s="628" t="s">
        <v>639</v>
      </c>
      <c r="R51" s="623" t="s">
        <v>643</v>
      </c>
      <c r="S51" s="629"/>
      <c r="T51" s="860"/>
      <c r="U51" s="623" t="e">
        <f>T51*'Transfer plan 2022'!$E$46</f>
        <v>#VALUE!</v>
      </c>
      <c r="V51" s="87"/>
      <c r="W51" s="628" t="s">
        <v>639</v>
      </c>
    </row>
    <row r="52" spans="2:23" s="1" customFormat="1" ht="12.5" x14ac:dyDescent="0.25">
      <c r="B52" s="623" t="s">
        <v>644</v>
      </c>
      <c r="C52" s="629"/>
      <c r="D52" s="859"/>
      <c r="E52" s="623" t="e">
        <f>D52*'Transfer plan 2022'!$E$26</f>
        <v>#VALUE!</v>
      </c>
      <c r="F52" s="87"/>
      <c r="G52" s="622"/>
      <c r="J52" s="623" t="s">
        <v>644</v>
      </c>
      <c r="K52" s="629"/>
      <c r="L52" s="859"/>
      <c r="M52" s="623" t="e">
        <f>L52*'Transfer plan 2022'!$E$35</f>
        <v>#VALUE!</v>
      </c>
      <c r="N52" s="87"/>
      <c r="O52" s="622"/>
      <c r="R52" s="623" t="s">
        <v>644</v>
      </c>
      <c r="S52" s="629"/>
      <c r="T52" s="860"/>
      <c r="U52" s="623" t="e">
        <f>T52*'Transfer plan 2022'!$E$46</f>
        <v>#VALUE!</v>
      </c>
      <c r="V52" s="87"/>
      <c r="W52" s="622"/>
    </row>
    <row r="53" spans="2:23" s="1" customFormat="1" ht="12.5" x14ac:dyDescent="0.25">
      <c r="B53" s="623" t="s">
        <v>633</v>
      </c>
      <c r="C53" s="629"/>
      <c r="D53" s="859"/>
      <c r="E53" s="623" t="e">
        <f>D53*'Transfer plan 2022'!$E$26</f>
        <v>#VALUE!</v>
      </c>
      <c r="F53" s="87"/>
      <c r="G53" s="622"/>
      <c r="J53" s="623" t="s">
        <v>633</v>
      </c>
      <c r="K53" s="629"/>
      <c r="L53" s="859"/>
      <c r="M53" s="623" t="e">
        <f>L53*'Transfer plan 2022'!$E$35</f>
        <v>#VALUE!</v>
      </c>
      <c r="N53" s="87"/>
      <c r="O53" s="622"/>
      <c r="R53" s="623" t="s">
        <v>633</v>
      </c>
      <c r="S53" s="629"/>
      <c r="T53" s="860"/>
      <c r="U53" s="623" t="e">
        <f>T53*'Transfer plan 2022'!$E$46</f>
        <v>#VALUE!</v>
      </c>
      <c r="V53" s="87"/>
      <c r="W53" s="622"/>
    </row>
    <row r="54" spans="2:23" s="1" customFormat="1" ht="12.5" x14ac:dyDescent="0.25">
      <c r="B54" s="623" t="s">
        <v>633</v>
      </c>
      <c r="C54" s="629"/>
      <c r="D54" s="859"/>
      <c r="E54" s="623" t="e">
        <f>D54*'Transfer plan 2022'!$E$26</f>
        <v>#VALUE!</v>
      </c>
      <c r="F54" s="87"/>
      <c r="G54" s="622"/>
      <c r="J54" s="623" t="s">
        <v>633</v>
      </c>
      <c r="K54" s="629"/>
      <c r="L54" s="859"/>
      <c r="M54" s="623" t="e">
        <f>L54*'Transfer plan 2022'!$E$35</f>
        <v>#VALUE!</v>
      </c>
      <c r="N54" s="87"/>
      <c r="O54" s="622"/>
      <c r="R54" s="623" t="s">
        <v>633</v>
      </c>
      <c r="S54" s="629"/>
      <c r="T54" s="860"/>
      <c r="U54" s="623" t="e">
        <f>T54*'Transfer plan 2022'!$E$46</f>
        <v>#VALUE!</v>
      </c>
      <c r="V54" s="87"/>
      <c r="W54" s="622"/>
    </row>
    <row r="55" spans="2:23" s="1" customFormat="1" ht="12.5" x14ac:dyDescent="0.25">
      <c r="B55" s="623" t="s">
        <v>633</v>
      </c>
      <c r="C55" s="629"/>
      <c r="D55" s="859"/>
      <c r="E55" s="623" t="e">
        <f>D55*'Transfer plan 2022'!$E$26</f>
        <v>#VALUE!</v>
      </c>
      <c r="F55" s="87"/>
      <c r="G55" s="622"/>
      <c r="J55" s="623" t="s">
        <v>633</v>
      </c>
      <c r="K55" s="629"/>
      <c r="L55" s="859"/>
      <c r="M55" s="623" t="e">
        <f>L55*'Transfer plan 2022'!$E$35</f>
        <v>#VALUE!</v>
      </c>
      <c r="N55" s="87"/>
      <c r="O55" s="622"/>
      <c r="R55" s="623" t="s">
        <v>633</v>
      </c>
      <c r="S55" s="629"/>
      <c r="T55" s="860"/>
      <c r="U55" s="623" t="e">
        <f>T55*'Transfer plan 2022'!$E$46</f>
        <v>#VALUE!</v>
      </c>
      <c r="V55" s="87"/>
      <c r="W55" s="622"/>
    </row>
    <row r="56" spans="2:23" s="1" customFormat="1" ht="12.5" x14ac:dyDescent="0.25">
      <c r="B56" s="623" t="s">
        <v>633</v>
      </c>
      <c r="C56" s="629"/>
      <c r="D56" s="859"/>
      <c r="E56" s="623" t="e">
        <f>D56*'Transfer plan 2022'!$E$26</f>
        <v>#VALUE!</v>
      </c>
      <c r="F56" s="87"/>
      <c r="G56" s="622"/>
      <c r="J56" s="623" t="s">
        <v>633</v>
      </c>
      <c r="K56" s="629"/>
      <c r="L56" s="859"/>
      <c r="M56" s="623" t="e">
        <f>L56*'Transfer plan 2022'!$E$35</f>
        <v>#VALUE!</v>
      </c>
      <c r="N56" s="87"/>
      <c r="O56" s="622"/>
      <c r="R56" s="623" t="s">
        <v>633</v>
      </c>
      <c r="S56" s="629"/>
      <c r="T56" s="860"/>
      <c r="U56" s="623" t="e">
        <f>T56*'Transfer plan 2022'!$E$46</f>
        <v>#VALUE!</v>
      </c>
      <c r="V56" s="87"/>
      <c r="W56" s="622"/>
    </row>
    <row r="57" spans="2:23" s="1" customFormat="1" ht="12.5" x14ac:dyDescent="0.25">
      <c r="B57" s="623" t="s">
        <v>633</v>
      </c>
      <c r="C57" s="629"/>
      <c r="D57" s="859"/>
      <c r="E57" s="623" t="e">
        <f>D57*'Transfer plan 2022'!$E$26</f>
        <v>#VALUE!</v>
      </c>
      <c r="F57" s="87"/>
      <c r="G57" s="622"/>
      <c r="J57" s="623" t="s">
        <v>633</v>
      </c>
      <c r="K57" s="629"/>
      <c r="L57" s="859"/>
      <c r="M57" s="623" t="e">
        <f>L57*'Transfer plan 2022'!$E$35</f>
        <v>#VALUE!</v>
      </c>
      <c r="N57" s="87"/>
      <c r="O57" s="622"/>
      <c r="R57" s="623" t="s">
        <v>633</v>
      </c>
      <c r="S57" s="629"/>
      <c r="T57" s="860"/>
      <c r="U57" s="623" t="e">
        <f>T57*'Transfer plan 2022'!$E$46</f>
        <v>#VALUE!</v>
      </c>
      <c r="V57" s="87"/>
      <c r="W57" s="622"/>
    </row>
    <row r="58" spans="2:23" s="1" customFormat="1" ht="12.5" x14ac:dyDescent="0.25">
      <c r="B58" s="623" t="s">
        <v>633</v>
      </c>
      <c r="C58" s="629"/>
      <c r="D58" s="859"/>
      <c r="E58" s="623" t="e">
        <f>D58*'Transfer plan 2022'!$E$26</f>
        <v>#VALUE!</v>
      </c>
      <c r="F58" s="87"/>
      <c r="G58" s="622"/>
      <c r="J58" s="623" t="s">
        <v>633</v>
      </c>
      <c r="K58" s="629"/>
      <c r="L58" s="859"/>
      <c r="M58" s="623" t="e">
        <f>L58*'Transfer plan 2022'!$E$35</f>
        <v>#VALUE!</v>
      </c>
      <c r="N58" s="87"/>
      <c r="O58" s="622"/>
      <c r="R58" s="623" t="s">
        <v>633</v>
      </c>
      <c r="S58" s="629"/>
      <c r="T58" s="860"/>
      <c r="U58" s="623" t="e">
        <f>T58*'Transfer plan 2022'!$E$46</f>
        <v>#VALUE!</v>
      </c>
      <c r="V58" s="87"/>
      <c r="W58" s="622"/>
    </row>
    <row r="59" spans="2:23" s="1" customFormat="1" ht="12.5" x14ac:dyDescent="0.25">
      <c r="B59" s="623" t="s">
        <v>633</v>
      </c>
      <c r="C59" s="629"/>
      <c r="D59" s="859"/>
      <c r="E59" s="623" t="e">
        <f>D59*'Transfer plan 2022'!$E$26</f>
        <v>#VALUE!</v>
      </c>
      <c r="F59" s="87"/>
      <c r="G59" s="622"/>
      <c r="J59" s="623" t="s">
        <v>633</v>
      </c>
      <c r="K59" s="629"/>
      <c r="L59" s="859"/>
      <c r="M59" s="623" t="e">
        <f>L59*'Transfer plan 2022'!$E$35</f>
        <v>#VALUE!</v>
      </c>
      <c r="N59" s="87"/>
      <c r="O59" s="622"/>
      <c r="R59" s="623" t="s">
        <v>633</v>
      </c>
      <c r="S59" s="629"/>
      <c r="T59" s="860"/>
      <c r="U59" s="623" t="e">
        <f>T59*'Transfer plan 2022'!$E$46</f>
        <v>#VALUE!</v>
      </c>
      <c r="V59" s="87"/>
      <c r="W59" s="622"/>
    </row>
    <row r="60" spans="2:23" s="1" customFormat="1" ht="13" x14ac:dyDescent="0.3">
      <c r="C60" s="623"/>
      <c r="D60" s="633">
        <f>SUM(D51:D59)</f>
        <v>0</v>
      </c>
      <c r="E60" s="633" t="e">
        <f>SUM(E56:E59)</f>
        <v>#VALUE!</v>
      </c>
      <c r="F60" s="87"/>
      <c r="G60" s="622"/>
      <c r="K60" s="623"/>
      <c r="L60" s="633">
        <f>SUM(L51:L59)</f>
        <v>0</v>
      </c>
      <c r="M60" s="633" t="e">
        <f>SUM(M56:M59)</f>
        <v>#VALUE!</v>
      </c>
      <c r="N60" s="87"/>
      <c r="O60" s="622"/>
      <c r="S60" s="623"/>
      <c r="T60" s="633">
        <f>SUM(T51:T59)</f>
        <v>0</v>
      </c>
      <c r="U60" s="633" t="e">
        <f>SUM(U56:U59)</f>
        <v>#VALUE!</v>
      </c>
      <c r="V60" s="87"/>
      <c r="W60" s="622"/>
    </row>
    <row r="61" spans="2:23" s="1" customFormat="1" ht="12.5" x14ac:dyDescent="0.25">
      <c r="D61" s="87"/>
      <c r="E61" s="87"/>
      <c r="F61" s="87"/>
      <c r="G61" s="631"/>
      <c r="L61" s="87"/>
      <c r="M61" s="87"/>
      <c r="N61" s="87"/>
      <c r="O61" s="631"/>
      <c r="T61" s="87"/>
      <c r="U61" s="87"/>
      <c r="V61" s="87"/>
      <c r="W61" s="631"/>
    </row>
    <row r="63" spans="2:23" x14ac:dyDescent="0.3">
      <c r="B63" s="2"/>
      <c r="C63" s="1"/>
      <c r="D63" s="1"/>
      <c r="E63" s="87"/>
      <c r="F63" s="87"/>
      <c r="G63" s="87"/>
      <c r="J63" s="2"/>
      <c r="K63" s="1"/>
      <c r="L63" s="1"/>
      <c r="M63" s="87"/>
      <c r="N63" s="87"/>
      <c r="O63" s="87"/>
      <c r="R63" s="2"/>
      <c r="S63" s="1"/>
      <c r="T63" s="1"/>
      <c r="U63" s="87"/>
      <c r="V63" s="87"/>
      <c r="W63" s="87"/>
    </row>
    <row r="64" spans="2:23" x14ac:dyDescent="0.3">
      <c r="B64" s="615"/>
      <c r="C64" s="615"/>
      <c r="D64" s="615"/>
      <c r="E64" s="615"/>
      <c r="F64" s="615"/>
      <c r="G64" s="615"/>
      <c r="J64" s="632"/>
      <c r="K64" s="632"/>
      <c r="L64" s="632"/>
      <c r="M64" s="632"/>
      <c r="N64" s="632"/>
      <c r="O64" s="632"/>
      <c r="R64" s="971"/>
      <c r="S64" s="971"/>
      <c r="T64" s="971"/>
      <c r="U64" s="971"/>
      <c r="V64" s="971"/>
      <c r="W64" s="971"/>
    </row>
    <row r="65" spans="2:24" x14ac:dyDescent="0.3">
      <c r="B65" s="615"/>
      <c r="C65" s="615"/>
      <c r="D65" s="615"/>
      <c r="E65" s="615"/>
      <c r="F65" s="615"/>
      <c r="G65" s="615"/>
    </row>
    <row r="66" spans="2:24" ht="14.5" thickBot="1" x14ac:dyDescent="0.35">
      <c r="B66" s="615"/>
      <c r="C66" s="615"/>
      <c r="D66" s="615"/>
      <c r="E66" s="615"/>
      <c r="F66" s="615"/>
      <c r="G66" s="615"/>
    </row>
    <row r="67" spans="2:24" x14ac:dyDescent="0.3">
      <c r="B67" s="867" t="s">
        <v>645</v>
      </c>
      <c r="C67" s="681"/>
      <c r="D67" s="644"/>
      <c r="E67" s="644"/>
      <c r="F67" s="861" t="s">
        <v>18</v>
      </c>
      <c r="G67" s="644"/>
      <c r="H67" s="645"/>
      <c r="J67" s="868" t="s">
        <v>646</v>
      </c>
      <c r="K67" s="682"/>
      <c r="L67" s="644"/>
      <c r="M67" s="644"/>
      <c r="N67" s="861" t="s">
        <v>18</v>
      </c>
      <c r="O67" s="644"/>
      <c r="P67" s="645"/>
      <c r="R67" s="869" t="s">
        <v>647</v>
      </c>
      <c r="S67" s="683"/>
      <c r="T67" s="644"/>
      <c r="U67" s="644"/>
      <c r="V67" s="861" t="s">
        <v>18</v>
      </c>
      <c r="W67" s="644"/>
      <c r="X67" s="645"/>
    </row>
    <row r="68" spans="2:24" x14ac:dyDescent="0.3">
      <c r="B68" s="646"/>
      <c r="C68" s="647"/>
      <c r="D68" s="648" t="s">
        <v>648</v>
      </c>
      <c r="E68" s="17">
        <f>$C$6</f>
        <v>0</v>
      </c>
      <c r="F68" s="17">
        <f>$C$6</f>
        <v>0</v>
      </c>
      <c r="G68" s="17">
        <f>$C$6-1</f>
        <v>-1</v>
      </c>
      <c r="H68" s="649">
        <f>$C$6-1</f>
        <v>-1</v>
      </c>
      <c r="J68" s="646"/>
      <c r="K68" s="647"/>
      <c r="L68" s="648" t="s">
        <v>648</v>
      </c>
      <c r="M68" s="17">
        <f>$C$6</f>
        <v>0</v>
      </c>
      <c r="N68" s="17">
        <f>$C$6</f>
        <v>0</v>
      </c>
      <c r="O68" s="17">
        <f>$C$6-1</f>
        <v>-1</v>
      </c>
      <c r="P68" s="649">
        <f>$C$6-1</f>
        <v>-1</v>
      </c>
      <c r="R68" s="646"/>
      <c r="S68" s="647"/>
      <c r="T68" s="648" t="s">
        <v>648</v>
      </c>
      <c r="U68" s="17">
        <f>$C$6</f>
        <v>0</v>
      </c>
      <c r="V68" s="17">
        <f>$C$6</f>
        <v>0</v>
      </c>
      <c r="W68" s="17">
        <f>$C$6-1</f>
        <v>-1</v>
      </c>
      <c r="X68" s="649">
        <f>$C$6-1</f>
        <v>-1</v>
      </c>
    </row>
    <row r="69" spans="2:24" x14ac:dyDescent="0.3">
      <c r="B69" s="650"/>
      <c r="C69" s="651"/>
      <c r="D69" s="652"/>
      <c r="E69" s="653" t="s">
        <v>267</v>
      </c>
      <c r="F69" s="17">
        <f>+$C$10</f>
        <v>0</v>
      </c>
      <c r="G69" s="653" t="s">
        <v>267</v>
      </c>
      <c r="H69" s="654">
        <f>F69</f>
        <v>0</v>
      </c>
      <c r="J69" s="650"/>
      <c r="K69" s="651"/>
      <c r="L69" s="652"/>
      <c r="M69" s="653" t="s">
        <v>267</v>
      </c>
      <c r="N69" s="17">
        <f>+$C$10</f>
        <v>0</v>
      </c>
      <c r="O69" s="653" t="s">
        <v>267</v>
      </c>
      <c r="P69" s="654">
        <f>N69</f>
        <v>0</v>
      </c>
      <c r="R69" s="650"/>
      <c r="S69" s="651"/>
      <c r="T69" s="652"/>
      <c r="U69" s="653" t="s">
        <v>267</v>
      </c>
      <c r="V69" s="17">
        <f>+$C$10</f>
        <v>0</v>
      </c>
      <c r="W69" s="653" t="s">
        <v>267</v>
      </c>
      <c r="X69" s="654">
        <f>V69</f>
        <v>0</v>
      </c>
    </row>
    <row r="70" spans="2:24" x14ac:dyDescent="0.3">
      <c r="B70" s="650"/>
      <c r="C70" s="651" t="s">
        <v>263</v>
      </c>
      <c r="D70" s="652"/>
      <c r="E70" s="653"/>
      <c r="F70" s="655" t="str">
        <f>'Transfer plan 2022'!E26</f>
        <v/>
      </c>
      <c r="G70" s="653"/>
      <c r="H70" s="656"/>
      <c r="J70" s="650"/>
      <c r="K70" s="651" t="s">
        <v>263</v>
      </c>
      <c r="L70" s="652"/>
      <c r="M70" s="653"/>
      <c r="N70" s="655" t="str">
        <f>'Transfer plan 2022'!$E$35</f>
        <v/>
      </c>
      <c r="O70" s="653"/>
      <c r="P70" s="656"/>
      <c r="R70" s="650"/>
      <c r="S70" s="651" t="s">
        <v>263</v>
      </c>
      <c r="T70" s="652"/>
      <c r="U70" s="653"/>
      <c r="V70" s="655" t="str">
        <f>'Transfer plan 2022'!E46</f>
        <v/>
      </c>
      <c r="W70" s="653"/>
      <c r="X70" s="656"/>
    </row>
    <row r="71" spans="2:24" x14ac:dyDescent="0.3">
      <c r="B71" s="650"/>
      <c r="C71" s="651"/>
      <c r="D71" s="651"/>
      <c r="E71" s="657"/>
      <c r="F71" s="657"/>
      <c r="G71" s="657"/>
      <c r="H71" s="658"/>
      <c r="J71" s="650"/>
      <c r="K71" s="651"/>
      <c r="L71" s="651"/>
      <c r="M71" s="657"/>
      <c r="N71" s="657"/>
      <c r="O71" s="657"/>
      <c r="P71" s="658"/>
      <c r="R71" s="650"/>
      <c r="S71" s="651"/>
      <c r="T71" s="651"/>
      <c r="U71" s="657"/>
      <c r="V71" s="657"/>
      <c r="W71" s="657"/>
      <c r="X71" s="658"/>
    </row>
    <row r="72" spans="2:24" x14ac:dyDescent="0.3">
      <c r="B72" s="646" t="s">
        <v>649</v>
      </c>
      <c r="C72" s="651"/>
      <c r="D72" s="651"/>
      <c r="E72" s="657"/>
      <c r="F72" s="657"/>
      <c r="G72" s="657"/>
      <c r="H72" s="658"/>
      <c r="J72" s="646" t="s">
        <v>649</v>
      </c>
      <c r="K72" s="651"/>
      <c r="L72" s="651"/>
      <c r="M72" s="657"/>
      <c r="N72" s="657"/>
      <c r="O72" s="657"/>
      <c r="P72" s="658"/>
      <c r="R72" s="646" t="s">
        <v>649</v>
      </c>
      <c r="S72" s="651"/>
      <c r="T72" s="651"/>
      <c r="U72" s="657"/>
      <c r="V72" s="657"/>
      <c r="W72" s="657"/>
      <c r="X72" s="658"/>
    </row>
    <row r="73" spans="2:24" x14ac:dyDescent="0.3">
      <c r="B73" s="650" t="s">
        <v>650</v>
      </c>
      <c r="C73" s="651"/>
      <c r="D73" s="653" t="s">
        <v>651</v>
      </c>
      <c r="E73" s="657" t="e">
        <f>$F$70*F73</f>
        <v>#VALUE!</v>
      </c>
      <c r="F73" s="862">
        <f>D46</f>
        <v>0</v>
      </c>
      <c r="G73" s="657"/>
      <c r="H73" s="865"/>
      <c r="J73" s="650" t="s">
        <v>650</v>
      </c>
      <c r="K73" s="651"/>
      <c r="L73" s="653" t="s">
        <v>651</v>
      </c>
      <c r="M73" s="657" t="e">
        <f>$N$70*N73</f>
        <v>#VALUE!</v>
      </c>
      <c r="N73" s="862">
        <f>L46</f>
        <v>0</v>
      </c>
      <c r="O73" s="657"/>
      <c r="P73" s="865"/>
      <c r="R73" s="650" t="s">
        <v>650</v>
      </c>
      <c r="S73" s="651"/>
      <c r="T73" s="653" t="s">
        <v>651</v>
      </c>
      <c r="U73" s="657" t="e">
        <f>V73*$V$70</f>
        <v>#VALUE!</v>
      </c>
      <c r="V73" s="862">
        <f>T46</f>
        <v>0</v>
      </c>
      <c r="W73" s="657"/>
      <c r="X73" s="865"/>
    </row>
    <row r="74" spans="2:24" x14ac:dyDescent="0.3">
      <c r="B74" s="650" t="s">
        <v>652</v>
      </c>
      <c r="C74" s="651"/>
      <c r="D74" s="653"/>
      <c r="E74" s="657"/>
      <c r="F74" s="659"/>
      <c r="G74" s="657"/>
      <c r="H74" s="660"/>
      <c r="J74" s="650" t="s">
        <v>652</v>
      </c>
      <c r="K74" s="651"/>
      <c r="L74" s="653"/>
      <c r="M74" s="657"/>
      <c r="N74" s="659"/>
      <c r="O74" s="657"/>
      <c r="P74" s="660"/>
      <c r="R74" s="650" t="s">
        <v>652</v>
      </c>
      <c r="S74" s="651"/>
      <c r="T74" s="653"/>
      <c r="U74" s="657"/>
      <c r="V74" s="659"/>
      <c r="W74" s="657"/>
      <c r="X74" s="660"/>
    </row>
    <row r="75" spans="2:24" x14ac:dyDescent="0.3">
      <c r="B75" s="650" t="s">
        <v>653</v>
      </c>
      <c r="C75" s="651"/>
      <c r="D75" s="653" t="s">
        <v>654</v>
      </c>
      <c r="E75" s="657" t="e">
        <f t="shared" ref="E75:E76" si="3">$F$70*F75</f>
        <v>#VALUE!</v>
      </c>
      <c r="F75" s="863">
        <f>D36</f>
        <v>0</v>
      </c>
      <c r="G75" s="657"/>
      <c r="H75" s="865"/>
      <c r="J75" s="650" t="s">
        <v>653</v>
      </c>
      <c r="K75" s="651"/>
      <c r="L75" s="653" t="s">
        <v>654</v>
      </c>
      <c r="M75" s="657" t="e">
        <f t="shared" ref="M75:M76" si="4">$N$70*N75</f>
        <v>#VALUE!</v>
      </c>
      <c r="N75" s="863">
        <f>L36</f>
        <v>0</v>
      </c>
      <c r="O75" s="657"/>
      <c r="P75" s="865"/>
      <c r="R75" s="650" t="s">
        <v>653</v>
      </c>
      <c r="S75" s="651"/>
      <c r="T75" s="653" t="s">
        <v>654</v>
      </c>
      <c r="U75" s="657" t="e">
        <f t="shared" ref="U75:U76" si="5">V75*$V$70</f>
        <v>#VALUE!</v>
      </c>
      <c r="V75" s="863">
        <f>T36</f>
        <v>0</v>
      </c>
      <c r="W75" s="657"/>
      <c r="X75" s="865"/>
    </row>
    <row r="76" spans="2:24" x14ac:dyDescent="0.3">
      <c r="B76" s="650" t="s">
        <v>655</v>
      </c>
      <c r="C76" s="651"/>
      <c r="D76" s="653" t="s">
        <v>656</v>
      </c>
      <c r="E76" s="657" t="e">
        <f t="shared" si="3"/>
        <v>#VALUE!</v>
      </c>
      <c r="F76" s="864">
        <f>D32</f>
        <v>0</v>
      </c>
      <c r="G76" s="657"/>
      <c r="H76" s="866"/>
      <c r="J76" s="650" t="s">
        <v>655</v>
      </c>
      <c r="K76" s="651"/>
      <c r="L76" s="653" t="s">
        <v>656</v>
      </c>
      <c r="M76" s="657" t="e">
        <f t="shared" si="4"/>
        <v>#VALUE!</v>
      </c>
      <c r="N76" s="864">
        <f>L32</f>
        <v>0</v>
      </c>
      <c r="O76" s="657"/>
      <c r="P76" s="866"/>
      <c r="R76" s="650" t="s">
        <v>655</v>
      </c>
      <c r="S76" s="651"/>
      <c r="T76" s="653" t="s">
        <v>656</v>
      </c>
      <c r="U76" s="657" t="e">
        <f t="shared" si="5"/>
        <v>#VALUE!</v>
      </c>
      <c r="V76" s="864">
        <f>T32</f>
        <v>0</v>
      </c>
      <c r="W76" s="657"/>
      <c r="X76" s="866"/>
    </row>
    <row r="77" spans="2:24" x14ac:dyDescent="0.3">
      <c r="B77" s="650" t="s">
        <v>657</v>
      </c>
      <c r="C77" s="651"/>
      <c r="D77" s="653"/>
      <c r="E77" s="657"/>
      <c r="F77" s="657"/>
      <c r="G77" s="657"/>
      <c r="H77" s="658"/>
      <c r="J77" s="650" t="s">
        <v>657</v>
      </c>
      <c r="K77" s="651"/>
      <c r="L77" s="653"/>
      <c r="M77" s="657"/>
      <c r="N77" s="657"/>
      <c r="O77" s="657"/>
      <c r="P77" s="658"/>
      <c r="R77" s="650" t="s">
        <v>657</v>
      </c>
      <c r="S77" s="651"/>
      <c r="T77" s="653"/>
      <c r="U77" s="657"/>
      <c r="V77" s="657"/>
      <c r="W77" s="657"/>
      <c r="X77" s="658"/>
    </row>
    <row r="78" spans="2:24" ht="14.5" thickBot="1" x14ac:dyDescent="0.35">
      <c r="B78" s="646" t="s">
        <v>658</v>
      </c>
      <c r="C78" s="647"/>
      <c r="D78" s="647"/>
      <c r="E78" s="636" t="e">
        <f>SUM(E73:E77)</f>
        <v>#VALUE!</v>
      </c>
      <c r="F78" s="636">
        <f t="shared" ref="F78:H78" si="6">SUM(F73:F77)</f>
        <v>0</v>
      </c>
      <c r="G78" s="636">
        <f t="shared" si="6"/>
        <v>0</v>
      </c>
      <c r="H78" s="661">
        <f t="shared" si="6"/>
        <v>0</v>
      </c>
      <c r="J78" s="646" t="s">
        <v>658</v>
      </c>
      <c r="K78" s="647"/>
      <c r="L78" s="647"/>
      <c r="M78" s="636" t="e">
        <f>SUM(M73:M77)</f>
        <v>#VALUE!</v>
      </c>
      <c r="N78" s="636">
        <f t="shared" ref="N78:P78" si="7">SUM(N73:N77)</f>
        <v>0</v>
      </c>
      <c r="O78" s="636">
        <f t="shared" si="7"/>
        <v>0</v>
      </c>
      <c r="P78" s="661">
        <f t="shared" si="7"/>
        <v>0</v>
      </c>
      <c r="R78" s="646" t="s">
        <v>658</v>
      </c>
      <c r="S78" s="647"/>
      <c r="T78" s="647"/>
      <c r="U78" s="636" t="e">
        <f>SUM(U73:U77)</f>
        <v>#VALUE!</v>
      </c>
      <c r="V78" s="636">
        <f t="shared" ref="V78:X78" si="8">SUM(V73:V77)</f>
        <v>0</v>
      </c>
      <c r="W78" s="636">
        <f t="shared" si="8"/>
        <v>0</v>
      </c>
      <c r="X78" s="661">
        <f t="shared" si="8"/>
        <v>0</v>
      </c>
    </row>
    <row r="79" spans="2:24" ht="14.5" thickTop="1" x14ac:dyDescent="0.3">
      <c r="B79" s="650"/>
      <c r="C79" s="651"/>
      <c r="D79" s="651"/>
      <c r="E79" s="657"/>
      <c r="F79" s="657"/>
      <c r="G79" s="657"/>
      <c r="H79" s="658"/>
      <c r="J79" s="650"/>
      <c r="K79" s="651"/>
      <c r="L79" s="651"/>
      <c r="M79" s="657"/>
      <c r="N79" s="657"/>
      <c r="O79" s="657"/>
      <c r="P79" s="658"/>
      <c r="R79" s="650"/>
      <c r="S79" s="651"/>
      <c r="T79" s="651"/>
      <c r="U79" s="657"/>
      <c r="V79" s="657"/>
      <c r="W79" s="657"/>
      <c r="X79" s="658"/>
    </row>
    <row r="80" spans="2:24" x14ac:dyDescent="0.3">
      <c r="B80" s="650"/>
      <c r="C80" s="651"/>
      <c r="D80" s="651"/>
      <c r="E80" s="657"/>
      <c r="F80" s="657"/>
      <c r="G80" s="657"/>
      <c r="H80" s="658"/>
      <c r="J80" s="650"/>
      <c r="K80" s="651"/>
      <c r="L80" s="651"/>
      <c r="M80" s="657"/>
      <c r="N80" s="657"/>
      <c r="O80" s="657"/>
      <c r="P80" s="658"/>
      <c r="R80" s="650"/>
      <c r="S80" s="651"/>
      <c r="T80" s="651"/>
      <c r="U80" s="657"/>
      <c r="V80" s="657"/>
      <c r="W80" s="657"/>
      <c r="X80" s="658"/>
    </row>
    <row r="81" spans="2:24" x14ac:dyDescent="0.3">
      <c r="B81" s="646" t="s">
        <v>659</v>
      </c>
      <c r="C81" s="651"/>
      <c r="D81" s="651"/>
      <c r="E81" s="657"/>
      <c r="F81" s="657"/>
      <c r="G81" s="657"/>
      <c r="H81" s="658"/>
      <c r="J81" s="646" t="s">
        <v>659</v>
      </c>
      <c r="K81" s="651"/>
      <c r="L81" s="651"/>
      <c r="M81" s="657"/>
      <c r="N81" s="657"/>
      <c r="O81" s="657"/>
      <c r="P81" s="658"/>
      <c r="R81" s="646" t="s">
        <v>659</v>
      </c>
      <c r="S81" s="651"/>
      <c r="T81" s="651"/>
      <c r="U81" s="657"/>
      <c r="V81" s="657"/>
      <c r="W81" s="657"/>
      <c r="X81" s="658"/>
    </row>
    <row r="82" spans="2:24" x14ac:dyDescent="0.3">
      <c r="B82" s="646" t="s">
        <v>660</v>
      </c>
      <c r="C82" s="651"/>
      <c r="D82" s="653"/>
      <c r="E82" s="657"/>
      <c r="F82" s="657"/>
      <c r="G82" s="657"/>
      <c r="H82" s="658"/>
      <c r="J82" s="646" t="s">
        <v>660</v>
      </c>
      <c r="K82" s="651"/>
      <c r="L82" s="653"/>
      <c r="M82" s="657"/>
      <c r="N82" s="657"/>
      <c r="O82" s="657"/>
      <c r="P82" s="658"/>
      <c r="R82" s="646" t="s">
        <v>660</v>
      </c>
      <c r="S82" s="651"/>
      <c r="T82" s="653"/>
      <c r="U82" s="657"/>
      <c r="V82" s="657"/>
      <c r="W82" s="657"/>
      <c r="X82" s="658"/>
    </row>
    <row r="83" spans="2:24" x14ac:dyDescent="0.3">
      <c r="B83" s="650" t="s">
        <v>661</v>
      </c>
      <c r="C83" s="651"/>
      <c r="D83" s="653"/>
      <c r="E83" s="637" t="s">
        <v>662</v>
      </c>
      <c r="F83" s="637"/>
      <c r="G83" s="635">
        <v>0</v>
      </c>
      <c r="H83" s="662"/>
      <c r="J83" s="650" t="s">
        <v>661</v>
      </c>
      <c r="K83" s="651"/>
      <c r="L83" s="653"/>
      <c r="M83" s="637" t="s">
        <v>662</v>
      </c>
      <c r="N83" s="637"/>
      <c r="O83" s="635">
        <v>0</v>
      </c>
      <c r="P83" s="662"/>
      <c r="R83" s="650" t="s">
        <v>661</v>
      </c>
      <c r="S83" s="651"/>
      <c r="T83" s="653"/>
      <c r="U83" s="637" t="s">
        <v>662</v>
      </c>
      <c r="V83" s="637"/>
      <c r="W83" s="635">
        <v>0</v>
      </c>
      <c r="X83" s="662"/>
    </row>
    <row r="84" spans="2:24" x14ac:dyDescent="0.3">
      <c r="B84" s="650"/>
      <c r="C84" s="651"/>
      <c r="D84" s="651"/>
      <c r="E84" s="657"/>
      <c r="F84" s="659"/>
      <c r="G84" s="659"/>
      <c r="H84" s="660"/>
      <c r="J84" s="650"/>
      <c r="K84" s="651"/>
      <c r="L84" s="651"/>
      <c r="M84" s="657"/>
      <c r="N84" s="659"/>
      <c r="O84" s="659"/>
      <c r="P84" s="660"/>
      <c r="R84" s="650"/>
      <c r="S84" s="651"/>
      <c r="T84" s="651"/>
      <c r="U84" s="657"/>
      <c r="V84" s="659"/>
      <c r="W84" s="659"/>
      <c r="X84" s="660"/>
    </row>
    <row r="85" spans="2:24" x14ac:dyDescent="0.3">
      <c r="B85" s="646" t="s">
        <v>663</v>
      </c>
      <c r="C85" s="651"/>
      <c r="D85" s="651"/>
      <c r="E85" s="657"/>
      <c r="F85" s="659"/>
      <c r="G85" s="659"/>
      <c r="H85" s="660"/>
      <c r="J85" s="646" t="s">
        <v>663</v>
      </c>
      <c r="K85" s="651"/>
      <c r="L85" s="651"/>
      <c r="M85" s="657"/>
      <c r="N85" s="659"/>
      <c r="O85" s="659"/>
      <c r="P85" s="660"/>
      <c r="R85" s="646" t="s">
        <v>663</v>
      </c>
      <c r="S85" s="651"/>
      <c r="T85" s="651"/>
      <c r="U85" s="657"/>
      <c r="V85" s="659"/>
      <c r="W85" s="659"/>
      <c r="X85" s="660"/>
    </row>
    <row r="86" spans="2:24" x14ac:dyDescent="0.3">
      <c r="B86" s="650" t="s">
        <v>664</v>
      </c>
      <c r="C86" s="651"/>
      <c r="D86" s="651"/>
      <c r="E86" s="659" t="s">
        <v>662</v>
      </c>
      <c r="F86" s="659"/>
      <c r="G86" s="634"/>
      <c r="H86" s="660"/>
      <c r="J86" s="650" t="s">
        <v>664</v>
      </c>
      <c r="K86" s="651"/>
      <c r="L86" s="651"/>
      <c r="M86" s="659" t="s">
        <v>662</v>
      </c>
      <c r="N86" s="659"/>
      <c r="O86" s="634"/>
      <c r="P86" s="660"/>
      <c r="R86" s="650" t="s">
        <v>664</v>
      </c>
      <c r="S86" s="651"/>
      <c r="T86" s="651"/>
      <c r="U86" s="659" t="s">
        <v>662</v>
      </c>
      <c r="V86" s="659"/>
      <c r="W86" s="634"/>
      <c r="X86" s="660"/>
    </row>
    <row r="87" spans="2:24" x14ac:dyDescent="0.3">
      <c r="B87" s="650" t="s">
        <v>665</v>
      </c>
      <c r="C87" s="651"/>
      <c r="D87" s="651"/>
      <c r="E87" s="657">
        <f>E86/0.9*0.1</f>
        <v>0</v>
      </c>
      <c r="F87" s="659"/>
      <c r="G87" s="634"/>
      <c r="H87" s="660"/>
      <c r="J87" s="650" t="s">
        <v>665</v>
      </c>
      <c r="K87" s="651"/>
      <c r="L87" s="651"/>
      <c r="M87" s="657">
        <f>M86/0.9*0.1</f>
        <v>0</v>
      </c>
      <c r="N87" s="659"/>
      <c r="O87" s="634"/>
      <c r="P87" s="660"/>
      <c r="R87" s="650" t="s">
        <v>665</v>
      </c>
      <c r="S87" s="651"/>
      <c r="T87" s="651"/>
      <c r="U87" s="657">
        <f>U86/0.9*0.1</f>
        <v>0</v>
      </c>
      <c r="V87" s="659"/>
      <c r="W87" s="634"/>
      <c r="X87" s="660"/>
    </row>
    <row r="88" spans="2:24" x14ac:dyDescent="0.3">
      <c r="B88" s="650" t="s">
        <v>666</v>
      </c>
      <c r="C88" s="651"/>
      <c r="D88" s="651" t="s">
        <v>667</v>
      </c>
      <c r="E88" s="657" t="e">
        <f>$F$70*F88</f>
        <v>#VALUE!</v>
      </c>
      <c r="F88" s="862">
        <f>D60</f>
        <v>0</v>
      </c>
      <c r="G88" s="638"/>
      <c r="H88" s="865"/>
      <c r="J88" s="650" t="s">
        <v>666</v>
      </c>
      <c r="K88" s="651"/>
      <c r="L88" s="651" t="s">
        <v>667</v>
      </c>
      <c r="M88" s="657" t="e">
        <f>$N$70*N88</f>
        <v>#VALUE!</v>
      </c>
      <c r="N88" s="862">
        <f>L60</f>
        <v>0</v>
      </c>
      <c r="O88" s="638"/>
      <c r="P88" s="865"/>
      <c r="R88" s="650" t="s">
        <v>666</v>
      </c>
      <c r="S88" s="651"/>
      <c r="T88" s="651" t="s">
        <v>667</v>
      </c>
      <c r="U88" s="657" t="e">
        <f>V88*$V$70</f>
        <v>#VALUE!</v>
      </c>
      <c r="V88" s="862">
        <f>T60</f>
        <v>0</v>
      </c>
      <c r="W88" s="638"/>
      <c r="X88" s="865"/>
    </row>
    <row r="89" spans="2:24" x14ac:dyDescent="0.3">
      <c r="B89" s="650" t="s">
        <v>668</v>
      </c>
      <c r="C89" s="651"/>
      <c r="D89" s="651"/>
      <c r="E89" s="657"/>
      <c r="F89" s="657"/>
      <c r="G89" s="657"/>
      <c r="H89" s="658"/>
      <c r="J89" s="650" t="s">
        <v>668</v>
      </c>
      <c r="K89" s="651"/>
      <c r="L89" s="651"/>
      <c r="M89" s="657"/>
      <c r="N89" s="657"/>
      <c r="O89" s="657"/>
      <c r="P89" s="658"/>
      <c r="R89" s="650" t="s">
        <v>668</v>
      </c>
      <c r="S89" s="651"/>
      <c r="T89" s="651"/>
      <c r="U89" s="657"/>
      <c r="V89" s="657"/>
      <c r="W89" s="657"/>
      <c r="X89" s="658"/>
    </row>
    <row r="90" spans="2:24" x14ac:dyDescent="0.3">
      <c r="B90" s="646" t="s">
        <v>669</v>
      </c>
      <c r="C90" s="647"/>
      <c r="D90" s="647"/>
      <c r="E90" s="639" t="e">
        <f>SUM(E86:E89)</f>
        <v>#VALUE!</v>
      </c>
      <c r="F90" s="639">
        <f t="shared" ref="F90:H90" si="9">SUM(F86:F89)</f>
        <v>0</v>
      </c>
      <c r="G90" s="639">
        <f t="shared" si="9"/>
        <v>0</v>
      </c>
      <c r="H90" s="663">
        <f t="shared" si="9"/>
        <v>0</v>
      </c>
      <c r="J90" s="646" t="s">
        <v>669</v>
      </c>
      <c r="K90" s="647"/>
      <c r="L90" s="647"/>
      <c r="M90" s="639" t="e">
        <f>SUM(M86:M89)</f>
        <v>#VALUE!</v>
      </c>
      <c r="N90" s="639">
        <f t="shared" ref="N90:P90" si="10">SUM(N86:N89)</f>
        <v>0</v>
      </c>
      <c r="O90" s="639">
        <f t="shared" si="10"/>
        <v>0</v>
      </c>
      <c r="P90" s="663">
        <f t="shared" si="10"/>
        <v>0</v>
      </c>
      <c r="R90" s="646" t="s">
        <v>669</v>
      </c>
      <c r="S90" s="647"/>
      <c r="T90" s="647"/>
      <c r="U90" s="639" t="e">
        <f>SUM(U86:U89)</f>
        <v>#VALUE!</v>
      </c>
      <c r="V90" s="639">
        <f t="shared" ref="V90:X90" si="11">SUM(V86:V89)</f>
        <v>0</v>
      </c>
      <c r="W90" s="639">
        <f t="shared" si="11"/>
        <v>0</v>
      </c>
      <c r="X90" s="663">
        <f t="shared" si="11"/>
        <v>0</v>
      </c>
    </row>
    <row r="91" spans="2:24" x14ac:dyDescent="0.3">
      <c r="B91" s="650"/>
      <c r="C91" s="651"/>
      <c r="D91" s="651"/>
      <c r="E91" s="640"/>
      <c r="F91" s="640"/>
      <c r="G91" s="640"/>
      <c r="H91" s="664"/>
      <c r="J91" s="650"/>
      <c r="K91" s="651"/>
      <c r="L91" s="651"/>
      <c r="M91" s="640"/>
      <c r="N91" s="640"/>
      <c r="O91" s="640"/>
      <c r="P91" s="664"/>
      <c r="R91" s="650"/>
      <c r="S91" s="651"/>
      <c r="T91" s="651"/>
      <c r="U91" s="640"/>
      <c r="V91" s="640"/>
      <c r="W91" s="640"/>
      <c r="X91" s="664"/>
    </row>
    <row r="92" spans="2:24" ht="14.5" thickBot="1" x14ac:dyDescent="0.35">
      <c r="B92" s="646" t="s">
        <v>670</v>
      </c>
      <c r="C92" s="647"/>
      <c r="D92" s="647"/>
      <c r="E92" s="641" t="e">
        <f>E83+E90</f>
        <v>#VALUE!</v>
      </c>
      <c r="F92" s="641">
        <f t="shared" ref="F92:H92" si="12">F83+F90</f>
        <v>0</v>
      </c>
      <c r="G92" s="641">
        <f t="shared" si="12"/>
        <v>0</v>
      </c>
      <c r="H92" s="665">
        <f t="shared" si="12"/>
        <v>0</v>
      </c>
      <c r="J92" s="646" t="s">
        <v>670</v>
      </c>
      <c r="K92" s="647"/>
      <c r="L92" s="647"/>
      <c r="M92" s="641" t="e">
        <f>M83+M90</f>
        <v>#VALUE!</v>
      </c>
      <c r="N92" s="641">
        <f t="shared" ref="N92:P92" si="13">N83+N90</f>
        <v>0</v>
      </c>
      <c r="O92" s="641">
        <f t="shared" si="13"/>
        <v>0</v>
      </c>
      <c r="P92" s="665">
        <f t="shared" si="13"/>
        <v>0</v>
      </c>
      <c r="R92" s="646" t="s">
        <v>670</v>
      </c>
      <c r="S92" s="647"/>
      <c r="T92" s="647"/>
      <c r="U92" s="641" t="e">
        <f>U83+U90</f>
        <v>#VALUE!</v>
      </c>
      <c r="V92" s="641">
        <f t="shared" ref="V92:X92" si="14">V83+V90</f>
        <v>0</v>
      </c>
      <c r="W92" s="641">
        <f t="shared" si="14"/>
        <v>0</v>
      </c>
      <c r="X92" s="665">
        <f t="shared" si="14"/>
        <v>0</v>
      </c>
    </row>
    <row r="93" spans="2:24" ht="14.5" thickTop="1" x14ac:dyDescent="0.3">
      <c r="B93" s="650"/>
      <c r="C93" s="651"/>
      <c r="D93" s="651"/>
      <c r="E93" s="657"/>
      <c r="F93" s="657"/>
      <c r="G93" s="657"/>
      <c r="H93" s="658"/>
      <c r="J93" s="650"/>
      <c r="K93" s="651"/>
      <c r="L93" s="651"/>
      <c r="M93" s="657"/>
      <c r="N93" s="657"/>
      <c r="O93" s="657"/>
      <c r="P93" s="658"/>
      <c r="R93" s="650"/>
      <c r="S93" s="651"/>
      <c r="T93" s="651"/>
      <c r="U93" s="657"/>
      <c r="V93" s="657"/>
      <c r="W93" s="657"/>
      <c r="X93" s="658"/>
    </row>
    <row r="94" spans="2:24" ht="14.5" x14ac:dyDescent="0.35">
      <c r="B94" s="666"/>
      <c r="C94" s="667" t="s">
        <v>671</v>
      </c>
      <c r="D94" s="667"/>
      <c r="E94" s="657" t="e">
        <f>$F$70*F94</f>
        <v>#VALUE!</v>
      </c>
      <c r="F94" s="668">
        <f>F78-F90</f>
        <v>0</v>
      </c>
      <c r="G94" s="668">
        <f>H94*H70</f>
        <v>0</v>
      </c>
      <c r="H94" s="669">
        <f>H78-H90</f>
        <v>0</v>
      </c>
      <c r="J94" s="666"/>
      <c r="K94" s="667" t="s">
        <v>671</v>
      </c>
      <c r="L94" s="667"/>
      <c r="M94" s="657" t="e">
        <f>$N$70*N94</f>
        <v>#VALUE!</v>
      </c>
      <c r="N94" s="668">
        <f>N78-N90</f>
        <v>0</v>
      </c>
      <c r="O94" s="668">
        <f>P94*P70</f>
        <v>0</v>
      </c>
      <c r="P94" s="669">
        <f>P78-P90</f>
        <v>0</v>
      </c>
      <c r="R94" s="666"/>
      <c r="S94" s="667" t="s">
        <v>671</v>
      </c>
      <c r="T94" s="667"/>
      <c r="U94" s="657" t="e">
        <f>$F$70*V94</f>
        <v>#VALUE!</v>
      </c>
      <c r="V94" s="668">
        <f>V78-V90</f>
        <v>0</v>
      </c>
      <c r="W94" s="668">
        <f>X94*X70</f>
        <v>0</v>
      </c>
      <c r="X94" s="669">
        <f>X78-X90</f>
        <v>0</v>
      </c>
    </row>
    <row r="95" spans="2:24" x14ac:dyDescent="0.3">
      <c r="B95" s="670"/>
      <c r="C95"/>
      <c r="D95"/>
      <c r="E95"/>
      <c r="F95"/>
      <c r="G95"/>
      <c r="H95" s="671"/>
      <c r="J95" s="670"/>
      <c r="K95"/>
      <c r="L95"/>
      <c r="M95"/>
      <c r="N95"/>
      <c r="O95"/>
      <c r="P95" s="671"/>
      <c r="R95" s="670"/>
      <c r="S95"/>
      <c r="T95"/>
      <c r="U95"/>
      <c r="V95"/>
      <c r="W95"/>
      <c r="X95" s="671"/>
    </row>
    <row r="96" spans="2:24" x14ac:dyDescent="0.3">
      <c r="B96" s="670" t="s">
        <v>672</v>
      </c>
      <c r="C96"/>
      <c r="D96"/>
      <c r="E96"/>
      <c r="F96"/>
      <c r="G96"/>
      <c r="H96" s="671"/>
      <c r="J96" s="670" t="s">
        <v>672</v>
      </c>
      <c r="K96"/>
      <c r="L96"/>
      <c r="M96"/>
      <c r="N96"/>
      <c r="O96"/>
      <c r="P96" s="671"/>
      <c r="R96" s="670" t="s">
        <v>672</v>
      </c>
      <c r="S96"/>
      <c r="T96"/>
      <c r="U96"/>
      <c r="V96"/>
      <c r="W96"/>
      <c r="X96" s="671"/>
    </row>
    <row r="97" spans="2:24" x14ac:dyDescent="0.3">
      <c r="B97" s="670"/>
      <c r="C97"/>
      <c r="D97"/>
      <c r="E97" t="s">
        <v>673</v>
      </c>
      <c r="F97" s="672">
        <f>'Digni budget &amp; accounts 2022'!I48</f>
        <v>0</v>
      </c>
      <c r="G97"/>
      <c r="H97" s="671"/>
      <c r="J97" s="670"/>
      <c r="K97"/>
      <c r="L97"/>
      <c r="M97" t="s">
        <v>673</v>
      </c>
      <c r="N97" s="672">
        <f>'Digni budget &amp; accounts 2022'!Q48</f>
        <v>0</v>
      </c>
      <c r="O97"/>
      <c r="P97" s="671"/>
      <c r="R97" s="670"/>
      <c r="S97"/>
      <c r="T97"/>
      <c r="U97" t="s">
        <v>673</v>
      </c>
      <c r="V97" s="672">
        <f>'Digni budget &amp; accounts 2022'!T48</f>
        <v>0</v>
      </c>
      <c r="W97"/>
      <c r="X97" s="671"/>
    </row>
    <row r="98" spans="2:24" ht="14.5" thickBot="1" x14ac:dyDescent="0.35">
      <c r="B98" s="673"/>
      <c r="C98" s="674"/>
      <c r="D98" s="674"/>
      <c r="E98" s="674" t="s">
        <v>391</v>
      </c>
      <c r="F98" s="677">
        <f>F94-F97</f>
        <v>0</v>
      </c>
      <c r="G98" s="676" t="s">
        <v>674</v>
      </c>
      <c r="H98" s="675"/>
      <c r="J98" s="673"/>
      <c r="K98" s="674"/>
      <c r="L98" s="674"/>
      <c r="M98" s="674" t="s">
        <v>391</v>
      </c>
      <c r="N98" s="677">
        <f>N94-N97</f>
        <v>0</v>
      </c>
      <c r="O98" s="676" t="s">
        <v>674</v>
      </c>
      <c r="P98" s="675"/>
      <c r="R98" s="673"/>
      <c r="S98" s="674"/>
      <c r="T98" s="674"/>
      <c r="U98" s="674" t="s">
        <v>391</v>
      </c>
      <c r="V98" s="677">
        <f>V94-V97</f>
        <v>0</v>
      </c>
      <c r="W98" s="676" t="s">
        <v>674</v>
      </c>
      <c r="X98" s="675"/>
    </row>
  </sheetData>
  <sheetProtection sheet="1" formatColumns="0" formatRows="0" insertColumns="0" insertRows="0"/>
  <mergeCells count="25">
    <mergeCell ref="J9:L9"/>
    <mergeCell ref="J10:L10"/>
    <mergeCell ref="R4:T4"/>
    <mergeCell ref="R5:T5"/>
    <mergeCell ref="R6:T6"/>
    <mergeCell ref="R7:T7"/>
    <mergeCell ref="R8:T8"/>
    <mergeCell ref="R9:T9"/>
    <mergeCell ref="R10:T10"/>
    <mergeCell ref="R18:X18"/>
    <mergeCell ref="R64:W64"/>
    <mergeCell ref="J18:P18"/>
    <mergeCell ref="C4:E4"/>
    <mergeCell ref="C5:E5"/>
    <mergeCell ref="C6:E6"/>
    <mergeCell ref="C7:E7"/>
    <mergeCell ref="C8:E8"/>
    <mergeCell ref="C9:E9"/>
    <mergeCell ref="C10:E10"/>
    <mergeCell ref="B18:H18"/>
    <mergeCell ref="J4:L4"/>
    <mergeCell ref="J5:L5"/>
    <mergeCell ref="J6:L6"/>
    <mergeCell ref="J7:L7"/>
    <mergeCell ref="J8:L8"/>
  </mergeCells>
  <conditionalFormatting sqref="F98">
    <cfRule type="cellIs" dxfId="5" priority="5" operator="lessThan">
      <formula>-0.1</formula>
    </cfRule>
    <cfRule type="cellIs" dxfId="4" priority="6" operator="greaterThan">
      <formula>0.1</formula>
    </cfRule>
  </conditionalFormatting>
  <conditionalFormatting sqref="N98">
    <cfRule type="cellIs" dxfId="3" priority="3" operator="lessThan">
      <formula>-0.1</formula>
    </cfRule>
    <cfRule type="cellIs" dxfId="2" priority="4" operator="greaterThan">
      <formula>0.1</formula>
    </cfRule>
  </conditionalFormatting>
  <conditionalFormatting sqref="V98">
    <cfRule type="cellIs" dxfId="1" priority="1" operator="lessThan">
      <formula>-0.1</formula>
    </cfRule>
    <cfRule type="cellIs" dxfId="0" priority="2" operator="greaterThan">
      <formula>0.1</formula>
    </cfRule>
  </conditionalFormatting>
  <pageMargins left="0.7" right="0.7" top="0.75" bottom="0.75" header="0.3" footer="0.3"/>
  <pageSetup paperSize="9" orientation="portrait" verticalDpi="0"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tint="0.79998168889431442"/>
  </sheetPr>
  <dimension ref="B2:T72"/>
  <sheetViews>
    <sheetView workbookViewId="0">
      <selection activeCell="B64" sqref="B64"/>
    </sheetView>
  </sheetViews>
  <sheetFormatPr defaultColWidth="11.453125" defaultRowHeight="12.5" x14ac:dyDescent="0.25"/>
  <cols>
    <col min="1" max="1" width="3.81640625" customWidth="1"/>
    <col min="2" max="2" width="28" customWidth="1"/>
    <col min="4" max="4" width="26.7265625" customWidth="1"/>
  </cols>
  <sheetData>
    <row r="2" spans="2:10" ht="30" customHeight="1" x14ac:dyDescent="0.25">
      <c r="B2" s="884" t="s">
        <v>17</v>
      </c>
      <c r="C2" s="884"/>
      <c r="D2" s="782" t="s">
        <v>18</v>
      </c>
      <c r="E2" s="333" t="s">
        <v>19</v>
      </c>
      <c r="F2" s="474"/>
      <c r="G2" s="474"/>
      <c r="H2" s="474"/>
      <c r="I2" s="474"/>
      <c r="J2" s="474"/>
    </row>
    <row r="3" spans="2:10" x14ac:dyDescent="0.25">
      <c r="B3" s="13" t="s">
        <v>20</v>
      </c>
      <c r="C3" s="13"/>
      <c r="D3" s="780"/>
    </row>
    <row r="4" spans="2:10" x14ac:dyDescent="0.25">
      <c r="B4" s="13" t="s">
        <v>21</v>
      </c>
      <c r="C4" s="13"/>
      <c r="D4" s="780"/>
      <c r="E4" s="1"/>
    </row>
    <row r="5" spans="2:10" x14ac:dyDescent="0.25">
      <c r="B5" s="13" t="s">
        <v>22</v>
      </c>
      <c r="C5" s="13"/>
      <c r="D5" s="780"/>
    </row>
    <row r="6" spans="2:10" x14ac:dyDescent="0.25">
      <c r="B6" s="14" t="s">
        <v>23</v>
      </c>
      <c r="C6" s="14"/>
      <c r="D6" s="781"/>
      <c r="E6" s="1"/>
    </row>
    <row r="7" spans="2:10" x14ac:dyDescent="0.25">
      <c r="B7" s="14" t="s">
        <v>24</v>
      </c>
      <c r="C7" s="14"/>
      <c r="D7" s="780"/>
      <c r="E7" s="1"/>
    </row>
    <row r="8" spans="2:10" x14ac:dyDescent="0.25">
      <c r="B8" s="14" t="s">
        <v>25</v>
      </c>
      <c r="C8" s="14"/>
      <c r="D8" s="780"/>
    </row>
    <row r="9" spans="2:10" x14ac:dyDescent="0.25">
      <c r="B9" s="13" t="s">
        <v>26</v>
      </c>
      <c r="C9" s="14"/>
      <c r="D9" s="780"/>
    </row>
    <row r="10" spans="2:10" x14ac:dyDescent="0.25">
      <c r="B10" s="13"/>
    </row>
    <row r="11" spans="2:10" x14ac:dyDescent="0.25">
      <c r="B11" s="13"/>
    </row>
    <row r="12" spans="2:10" ht="13" x14ac:dyDescent="0.3">
      <c r="B12" s="2" t="s">
        <v>27</v>
      </c>
    </row>
    <row r="14" spans="2:10" ht="13" x14ac:dyDescent="0.3">
      <c r="B14" s="2" t="s">
        <v>28</v>
      </c>
      <c r="C14" s="16" t="s">
        <v>29</v>
      </c>
      <c r="D14" s="16"/>
      <c r="E14" s="16"/>
    </row>
    <row r="15" spans="2:10" x14ac:dyDescent="0.25">
      <c r="C15" s="8" t="s">
        <v>30</v>
      </c>
      <c r="D15" s="8"/>
      <c r="E15" s="8"/>
    </row>
    <row r="16" spans="2:10" x14ac:dyDescent="0.25">
      <c r="C16" s="1" t="s">
        <v>31</v>
      </c>
    </row>
    <row r="17" spans="2:3" x14ac:dyDescent="0.25">
      <c r="C17" t="s">
        <v>32</v>
      </c>
    </row>
    <row r="18" spans="2:3" x14ac:dyDescent="0.25">
      <c r="C18" t="s">
        <v>33</v>
      </c>
    </row>
    <row r="19" spans="2:3" x14ac:dyDescent="0.25">
      <c r="C19" s="1" t="s">
        <v>34</v>
      </c>
    </row>
    <row r="20" spans="2:3" x14ac:dyDescent="0.25">
      <c r="C20" s="1"/>
    </row>
    <row r="21" spans="2:3" x14ac:dyDescent="0.25">
      <c r="C21" s="1"/>
    </row>
    <row r="22" spans="2:3" x14ac:dyDescent="0.25">
      <c r="C22" s="1"/>
    </row>
    <row r="23" spans="2:3" x14ac:dyDescent="0.25">
      <c r="C23" s="1"/>
    </row>
    <row r="25" spans="2:3" x14ac:dyDescent="0.25">
      <c r="C25" s="1" t="s">
        <v>35</v>
      </c>
    </row>
    <row r="27" spans="2:3" ht="13" x14ac:dyDescent="0.3">
      <c r="B27" s="2" t="s">
        <v>3</v>
      </c>
      <c r="C27" s="1" t="s">
        <v>36</v>
      </c>
    </row>
    <row r="29" spans="2:3" ht="13" x14ac:dyDescent="0.3">
      <c r="B29" s="2" t="s">
        <v>4</v>
      </c>
      <c r="C29" s="1" t="s">
        <v>37</v>
      </c>
    </row>
    <row r="30" spans="2:3" x14ac:dyDescent="0.25">
      <c r="C30" s="1" t="s">
        <v>38</v>
      </c>
    </row>
    <row r="32" spans="2:3" ht="13" x14ac:dyDescent="0.3">
      <c r="B32" s="2" t="s">
        <v>5</v>
      </c>
      <c r="C32" s="1" t="s">
        <v>39</v>
      </c>
    </row>
    <row r="33" spans="2:5" x14ac:dyDescent="0.25">
      <c r="C33" s="1" t="s">
        <v>40</v>
      </c>
    </row>
    <row r="35" spans="2:5" ht="13" x14ac:dyDescent="0.3">
      <c r="B35" s="2" t="s">
        <v>41</v>
      </c>
      <c r="C35" s="1" t="s">
        <v>42</v>
      </c>
    </row>
    <row r="36" spans="2:5" x14ac:dyDescent="0.25">
      <c r="C36" s="1" t="s">
        <v>43</v>
      </c>
    </row>
    <row r="38" spans="2:5" ht="13" x14ac:dyDescent="0.3">
      <c r="B38" s="2" t="s">
        <v>7</v>
      </c>
      <c r="C38" s="1" t="s">
        <v>44</v>
      </c>
    </row>
    <row r="39" spans="2:5" ht="13" x14ac:dyDescent="0.3">
      <c r="B39" s="2"/>
      <c r="C39" s="1" t="s">
        <v>45</v>
      </c>
    </row>
    <row r="41" spans="2:5" ht="13" x14ac:dyDescent="0.3">
      <c r="B41" s="2" t="s">
        <v>46</v>
      </c>
      <c r="C41" s="1" t="s">
        <v>47</v>
      </c>
    </row>
    <row r="42" spans="2:5" x14ac:dyDescent="0.25">
      <c r="C42" s="11" t="s">
        <v>48</v>
      </c>
      <c r="D42" s="8"/>
      <c r="E42" s="8"/>
    </row>
    <row r="43" spans="2:5" x14ac:dyDescent="0.25">
      <c r="C43" s="1" t="s">
        <v>49</v>
      </c>
    </row>
    <row r="44" spans="2:5" x14ac:dyDescent="0.25">
      <c r="C44" s="1" t="s">
        <v>50</v>
      </c>
    </row>
    <row r="46" spans="2:5" ht="13" x14ac:dyDescent="0.25">
      <c r="B46" s="593" t="s">
        <v>51</v>
      </c>
      <c r="C46" s="10" t="s">
        <v>52</v>
      </c>
    </row>
    <row r="47" spans="2:5" ht="13" x14ac:dyDescent="0.3">
      <c r="B47" s="9"/>
      <c r="C47" s="10" t="s">
        <v>53</v>
      </c>
    </row>
    <row r="48" spans="2:5" ht="13" x14ac:dyDescent="0.3">
      <c r="B48" s="9"/>
      <c r="C48" s="10" t="s">
        <v>54</v>
      </c>
    </row>
    <row r="49" spans="2:20" ht="13" x14ac:dyDescent="0.3">
      <c r="B49" s="9"/>
      <c r="C49" s="10"/>
    </row>
    <row r="50" spans="2:20" ht="13" x14ac:dyDescent="0.3">
      <c r="B50" s="2" t="s">
        <v>10</v>
      </c>
      <c r="C50" s="1" t="s">
        <v>55</v>
      </c>
    </row>
    <row r="51" spans="2:20" x14ac:dyDescent="0.25">
      <c r="C51" s="1" t="s">
        <v>56</v>
      </c>
      <c r="T51" s="39"/>
    </row>
    <row r="52" spans="2:20" x14ac:dyDescent="0.25">
      <c r="C52" s="1" t="s">
        <v>57</v>
      </c>
      <c r="T52" s="39"/>
    </row>
    <row r="53" spans="2:20" x14ac:dyDescent="0.25">
      <c r="C53" s="1"/>
      <c r="T53" s="39"/>
    </row>
    <row r="54" spans="2:20" ht="13" x14ac:dyDescent="0.3">
      <c r="B54" s="9" t="s">
        <v>58</v>
      </c>
      <c r="C54" s="1" t="s">
        <v>59</v>
      </c>
      <c r="T54" s="39"/>
    </row>
    <row r="55" spans="2:20" ht="13" x14ac:dyDescent="0.3">
      <c r="B55" s="9"/>
      <c r="C55" s="11" t="s">
        <v>48</v>
      </c>
      <c r="D55" s="8"/>
      <c r="E55" s="8"/>
      <c r="T55" s="39"/>
    </row>
    <row r="56" spans="2:20" x14ac:dyDescent="0.25">
      <c r="C56" s="1" t="s">
        <v>60</v>
      </c>
      <c r="T56" s="39"/>
    </row>
    <row r="57" spans="2:20" x14ac:dyDescent="0.25">
      <c r="C57" s="1" t="s">
        <v>61</v>
      </c>
      <c r="T57" s="39"/>
    </row>
    <row r="58" spans="2:20" x14ac:dyDescent="0.25">
      <c r="C58" s="1" t="s">
        <v>62</v>
      </c>
      <c r="T58" s="39"/>
    </row>
    <row r="59" spans="2:20" x14ac:dyDescent="0.25">
      <c r="C59" s="1" t="s">
        <v>63</v>
      </c>
      <c r="T59" s="39"/>
    </row>
    <row r="60" spans="2:20" x14ac:dyDescent="0.25">
      <c r="C60" s="1" t="s">
        <v>64</v>
      </c>
      <c r="T60" s="39"/>
    </row>
    <row r="61" spans="2:20" x14ac:dyDescent="0.25">
      <c r="T61" s="39"/>
    </row>
    <row r="62" spans="2:20" ht="13" x14ac:dyDescent="0.3">
      <c r="B62" s="2" t="s">
        <v>65</v>
      </c>
      <c r="C62" s="1" t="s">
        <v>66</v>
      </c>
      <c r="T62" s="39"/>
    </row>
    <row r="63" spans="2:20" x14ac:dyDescent="0.25">
      <c r="C63" s="1" t="s">
        <v>67</v>
      </c>
      <c r="T63" s="39"/>
    </row>
    <row r="64" spans="2:20" x14ac:dyDescent="0.25">
      <c r="C64" s="1" t="s">
        <v>68</v>
      </c>
      <c r="T64" s="39"/>
    </row>
    <row r="65" spans="2:20" x14ac:dyDescent="0.25">
      <c r="T65" s="39"/>
    </row>
    <row r="66" spans="2:20" ht="13" x14ac:dyDescent="0.3">
      <c r="B66" s="2" t="s">
        <v>69</v>
      </c>
      <c r="C66" s="1" t="s">
        <v>70</v>
      </c>
      <c r="T66" s="39"/>
    </row>
    <row r="68" spans="2:20" ht="13" x14ac:dyDescent="0.3">
      <c r="B68" s="2" t="s">
        <v>71</v>
      </c>
      <c r="C68" s="1" t="s">
        <v>72</v>
      </c>
    </row>
    <row r="69" spans="2:20" ht="13" x14ac:dyDescent="0.3">
      <c r="B69" s="2"/>
      <c r="C69" s="1" t="s">
        <v>73</v>
      </c>
    </row>
    <row r="71" spans="2:20" ht="13" x14ac:dyDescent="0.3">
      <c r="B71" s="2" t="s">
        <v>74</v>
      </c>
      <c r="C71" s="1" t="s">
        <v>75</v>
      </c>
    </row>
    <row r="72" spans="2:20" x14ac:dyDescent="0.25">
      <c r="C72" s="1" t="s">
        <v>76</v>
      </c>
    </row>
  </sheetData>
  <mergeCells count="1">
    <mergeCell ref="B2:C2"/>
  </mergeCells>
  <pageMargins left="0.7" right="0.7" top="0.75" bottom="0.75" header="0.3" footer="0.3"/>
  <pageSetup paperSize="9"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3" tint="0.79998168889431442"/>
  </sheetPr>
  <dimension ref="A1:K41"/>
  <sheetViews>
    <sheetView workbookViewId="0"/>
  </sheetViews>
  <sheetFormatPr defaultColWidth="11.453125" defaultRowHeight="12.5" outlineLevelRow="1" x14ac:dyDescent="0.25"/>
  <cols>
    <col min="1" max="1" width="1.26953125" customWidth="1"/>
    <col min="3" max="3" width="14.1796875" customWidth="1"/>
    <col min="6" max="6" width="16.453125" customWidth="1"/>
    <col min="7" max="7" width="16.81640625" customWidth="1"/>
    <col min="8" max="8" width="40.453125" customWidth="1"/>
  </cols>
  <sheetData>
    <row r="1" spans="1:11" ht="14" x14ac:dyDescent="0.3">
      <c r="B1" s="43" t="s">
        <v>77</v>
      </c>
    </row>
    <row r="2" spans="1:11" ht="13" x14ac:dyDescent="0.3">
      <c r="B2" s="2" t="s">
        <v>78</v>
      </c>
    </row>
    <row r="3" spans="1:11" ht="3" customHeight="1" x14ac:dyDescent="0.25">
      <c r="B3" s="1"/>
    </row>
    <row r="4" spans="1:11" outlineLevel="1" x14ac:dyDescent="0.25">
      <c r="B4" s="13" t="str">
        <f>'Input + read me'!B3</f>
        <v>Name of partner organisation:</v>
      </c>
      <c r="C4" s="13"/>
      <c r="D4" s="885">
        <f>'Input + read me'!D3</f>
        <v>0</v>
      </c>
      <c r="E4" s="886"/>
    </row>
    <row r="5" spans="1:11" outlineLevel="1" x14ac:dyDescent="0.25">
      <c r="B5" s="14" t="s">
        <v>21</v>
      </c>
      <c r="C5" s="14"/>
      <c r="D5" s="885">
        <f>'Input + read me'!D4</f>
        <v>0</v>
      </c>
      <c r="E5" s="886"/>
    </row>
    <row r="6" spans="1:11" outlineLevel="1" x14ac:dyDescent="0.25">
      <c r="B6" s="13" t="s">
        <v>79</v>
      </c>
      <c r="C6" s="13"/>
      <c r="D6" s="885">
        <f>'Input + read me'!D5</f>
        <v>0</v>
      </c>
      <c r="E6" s="886"/>
    </row>
    <row r="7" spans="1:11" outlineLevel="1" x14ac:dyDescent="0.25">
      <c r="B7" s="14" t="s">
        <v>23</v>
      </c>
      <c r="C7" s="14"/>
      <c r="D7" s="885">
        <f>'Input + read me'!D6</f>
        <v>0</v>
      </c>
      <c r="E7" s="886"/>
    </row>
    <row r="8" spans="1:11" outlineLevel="1" x14ac:dyDescent="0.25">
      <c r="B8" s="13" t="s">
        <v>24</v>
      </c>
      <c r="C8" s="13"/>
      <c r="D8" s="885">
        <f>'Input + read me'!D7</f>
        <v>0</v>
      </c>
      <c r="E8" s="886"/>
    </row>
    <row r="9" spans="1:11" outlineLevel="1" x14ac:dyDescent="0.25">
      <c r="B9" s="14" t="s">
        <v>80</v>
      </c>
      <c r="C9" s="14"/>
      <c r="D9" s="885">
        <f>'Input + read me'!D8</f>
        <v>0</v>
      </c>
      <c r="E9" s="886"/>
    </row>
    <row r="10" spans="1:11" outlineLevel="1" x14ac:dyDescent="0.25">
      <c r="B10" s="14" t="s">
        <v>26</v>
      </c>
      <c r="C10" s="14"/>
      <c r="D10" s="885">
        <f>'Input + read me'!D9</f>
        <v>0</v>
      </c>
      <c r="E10" s="886"/>
    </row>
    <row r="11" spans="1:11" ht="3" customHeight="1" thickBot="1" x14ac:dyDescent="0.3">
      <c r="A11" s="887"/>
      <c r="B11" s="888"/>
      <c r="C11" s="888"/>
      <c r="D11" s="888"/>
      <c r="E11" s="888"/>
      <c r="F11" s="888"/>
    </row>
    <row r="12" spans="1:11" ht="15.5" thickBot="1" x14ac:dyDescent="0.45">
      <c r="A12" s="784"/>
      <c r="B12" s="784"/>
      <c r="C12" s="784"/>
      <c r="D12" s="784"/>
      <c r="E12" s="784"/>
      <c r="F12" s="784"/>
      <c r="G12" s="785" t="s">
        <v>81</v>
      </c>
      <c r="H12" s="786" t="s">
        <v>82</v>
      </c>
    </row>
    <row r="13" spans="1:11" ht="25.5" customHeight="1" x14ac:dyDescent="0.25">
      <c r="A13" s="893" t="s">
        <v>83</v>
      </c>
      <c r="B13" s="894"/>
      <c r="C13" s="894"/>
      <c r="D13" s="894"/>
      <c r="E13" s="894"/>
      <c r="F13" s="894"/>
      <c r="G13" s="352"/>
      <c r="H13" s="353"/>
      <c r="I13" s="1"/>
      <c r="J13" s="1"/>
      <c r="K13" s="1"/>
    </row>
    <row r="14" spans="1:11" x14ac:dyDescent="0.25">
      <c r="A14" s="895" t="s">
        <v>84</v>
      </c>
      <c r="B14" s="896"/>
      <c r="C14" s="896"/>
      <c r="D14" s="896"/>
      <c r="E14" s="896"/>
      <c r="F14" s="896"/>
      <c r="G14" s="352"/>
      <c r="H14" s="353"/>
      <c r="I14" s="1"/>
      <c r="J14" s="1"/>
      <c r="K14" s="1"/>
    </row>
    <row r="15" spans="1:11" x14ac:dyDescent="0.25">
      <c r="A15" s="889" t="s">
        <v>85</v>
      </c>
      <c r="B15" s="890"/>
      <c r="C15" s="890"/>
      <c r="D15" s="890"/>
      <c r="E15" s="890"/>
      <c r="F15" s="890"/>
      <c r="G15" s="352"/>
      <c r="H15" s="353"/>
      <c r="I15" s="1"/>
      <c r="J15" s="1"/>
      <c r="K15" s="1"/>
    </row>
    <row r="16" spans="1:11" x14ac:dyDescent="0.25">
      <c r="A16" s="889" t="s">
        <v>86</v>
      </c>
      <c r="B16" s="890"/>
      <c r="C16" s="890"/>
      <c r="D16" s="890"/>
      <c r="E16" s="890"/>
      <c r="F16" s="890"/>
      <c r="G16" s="352"/>
      <c r="H16" s="353"/>
      <c r="I16" s="1"/>
      <c r="J16" s="1"/>
      <c r="K16" s="1"/>
    </row>
    <row r="17" spans="1:11" x14ac:dyDescent="0.25">
      <c r="A17" s="889" t="s">
        <v>87</v>
      </c>
      <c r="B17" s="890"/>
      <c r="C17" s="890"/>
      <c r="D17" s="890"/>
      <c r="E17" s="890"/>
      <c r="F17" s="890"/>
      <c r="G17" s="352"/>
      <c r="H17" s="353" t="s">
        <v>88</v>
      </c>
      <c r="I17" s="1"/>
      <c r="J17" s="1"/>
      <c r="K17" s="1"/>
    </row>
    <row r="18" spans="1:11" x14ac:dyDescent="0.25">
      <c r="A18" s="889" t="s">
        <v>89</v>
      </c>
      <c r="B18" s="890"/>
      <c r="C18" s="890"/>
      <c r="D18" s="890"/>
      <c r="E18" s="890"/>
      <c r="F18" s="890"/>
      <c r="G18" s="352"/>
      <c r="H18" s="353"/>
      <c r="I18" s="1"/>
      <c r="J18" s="1"/>
      <c r="K18" s="1"/>
    </row>
    <row r="19" spans="1:11" ht="53.25" customHeight="1" x14ac:dyDescent="0.25">
      <c r="A19" s="889" t="s">
        <v>90</v>
      </c>
      <c r="B19" s="890"/>
      <c r="C19" s="890"/>
      <c r="D19" s="890"/>
      <c r="E19" s="890"/>
      <c r="F19" s="890"/>
      <c r="G19" s="352"/>
      <c r="H19" s="354"/>
      <c r="I19" s="1"/>
      <c r="J19" s="1"/>
      <c r="K19" s="1"/>
    </row>
    <row r="20" spans="1:11" x14ac:dyDescent="0.25">
      <c r="A20" s="895" t="s">
        <v>91</v>
      </c>
      <c r="B20" s="896"/>
      <c r="C20" s="896"/>
      <c r="D20" s="896"/>
      <c r="E20" s="896"/>
      <c r="F20" s="896"/>
      <c r="G20" s="352"/>
      <c r="H20" s="355"/>
      <c r="I20" s="1"/>
      <c r="J20" s="1"/>
      <c r="K20" s="1"/>
    </row>
    <row r="21" spans="1:11" x14ac:dyDescent="0.25">
      <c r="A21" s="895" t="s">
        <v>92</v>
      </c>
      <c r="B21" s="896"/>
      <c r="C21" s="896"/>
      <c r="D21" s="896"/>
      <c r="E21" s="896"/>
      <c r="F21" s="896"/>
      <c r="G21" s="352"/>
      <c r="H21" s="355"/>
      <c r="I21" s="1"/>
      <c r="J21" s="1"/>
      <c r="K21" s="1"/>
    </row>
    <row r="22" spans="1:11" x14ac:dyDescent="0.25">
      <c r="A22" s="895" t="s">
        <v>93</v>
      </c>
      <c r="B22" s="896"/>
      <c r="C22" s="896"/>
      <c r="D22" s="896"/>
      <c r="E22" s="896"/>
      <c r="F22" s="896"/>
      <c r="G22" s="352"/>
      <c r="H22" s="355"/>
      <c r="I22" s="1"/>
      <c r="J22" s="1"/>
      <c r="K22" s="1"/>
    </row>
    <row r="23" spans="1:11" x14ac:dyDescent="0.25">
      <c r="A23" s="889" t="s">
        <v>94</v>
      </c>
      <c r="B23" s="890"/>
      <c r="C23" s="890"/>
      <c r="D23" s="890"/>
      <c r="E23" s="890"/>
      <c r="F23" s="890"/>
      <c r="G23" s="352"/>
      <c r="H23" s="355"/>
      <c r="I23" s="1"/>
      <c r="J23" s="1"/>
      <c r="K23" s="1"/>
    </row>
    <row r="24" spans="1:11" x14ac:dyDescent="0.25">
      <c r="A24" s="889" t="s">
        <v>95</v>
      </c>
      <c r="B24" s="890"/>
      <c r="C24" s="890"/>
      <c r="D24" s="890"/>
      <c r="E24" s="890"/>
      <c r="F24" s="890"/>
      <c r="G24" s="352"/>
      <c r="H24" s="355"/>
      <c r="I24" s="1"/>
      <c r="J24" s="1"/>
      <c r="K24" s="1"/>
    </row>
    <row r="25" spans="1:11" x14ac:dyDescent="0.25">
      <c r="A25" s="889" t="s">
        <v>96</v>
      </c>
      <c r="B25" s="890"/>
      <c r="C25" s="890"/>
      <c r="D25" s="890"/>
      <c r="E25" s="890"/>
      <c r="F25" s="890"/>
      <c r="G25" s="352"/>
      <c r="H25" s="355"/>
      <c r="I25" s="1"/>
      <c r="J25" s="1"/>
      <c r="K25" s="1"/>
    </row>
    <row r="26" spans="1:11" x14ac:dyDescent="0.25">
      <c r="A26" s="889" t="s">
        <v>97</v>
      </c>
      <c r="B26" s="890"/>
      <c r="C26" s="890"/>
      <c r="D26" s="890"/>
      <c r="E26" s="890"/>
      <c r="F26" s="890"/>
      <c r="G26" s="352"/>
      <c r="H26" s="355"/>
      <c r="I26" s="1"/>
      <c r="J26" s="1"/>
      <c r="K26" s="1"/>
    </row>
    <row r="27" spans="1:11" x14ac:dyDescent="0.25">
      <c r="A27" s="889" t="s">
        <v>98</v>
      </c>
      <c r="B27" s="890"/>
      <c r="C27" s="890"/>
      <c r="D27" s="890"/>
      <c r="E27" s="890"/>
      <c r="F27" s="890"/>
      <c r="G27" s="352"/>
      <c r="H27" s="355"/>
      <c r="I27" s="1"/>
      <c r="J27" s="1"/>
      <c r="K27" s="1"/>
    </row>
    <row r="28" spans="1:11" x14ac:dyDescent="0.25">
      <c r="A28" s="895" t="s">
        <v>99</v>
      </c>
      <c r="B28" s="896"/>
      <c r="C28" s="896"/>
      <c r="D28" s="896"/>
      <c r="E28" s="896"/>
      <c r="F28" s="896"/>
      <c r="G28" s="352"/>
      <c r="H28" s="355"/>
      <c r="I28" s="1"/>
      <c r="J28" s="1"/>
      <c r="K28" s="1"/>
    </row>
    <row r="29" spans="1:11" x14ac:dyDescent="0.25">
      <c r="A29" s="895" t="s">
        <v>100</v>
      </c>
      <c r="B29" s="896"/>
      <c r="C29" s="896"/>
      <c r="D29" s="896"/>
      <c r="E29" s="896"/>
      <c r="F29" s="896"/>
      <c r="G29" s="352"/>
      <c r="H29" s="355"/>
      <c r="I29" s="1"/>
      <c r="J29" s="1"/>
      <c r="K29" s="1"/>
    </row>
    <row r="30" spans="1:11" ht="13" thickBot="1" x14ac:dyDescent="0.3">
      <c r="A30" s="891" t="s">
        <v>101</v>
      </c>
      <c r="B30" s="892"/>
      <c r="C30" s="892"/>
      <c r="D30" s="892"/>
      <c r="E30" s="892"/>
      <c r="F30" s="892"/>
      <c r="G30" s="356"/>
      <c r="H30" s="357"/>
      <c r="I30" s="1"/>
      <c r="J30" s="1"/>
      <c r="K30" s="1"/>
    </row>
    <row r="31" spans="1:11" ht="25.5" customHeight="1" x14ac:dyDescent="0.25">
      <c r="A31" s="1"/>
      <c r="B31" s="1"/>
      <c r="C31" s="1"/>
      <c r="D31" s="1"/>
      <c r="E31" s="1"/>
      <c r="F31" s="1"/>
      <c r="G31" s="1"/>
      <c r="H31" s="1"/>
      <c r="I31" s="1"/>
      <c r="J31" s="1"/>
      <c r="K31" s="1"/>
    </row>
    <row r="32" spans="1:11" x14ac:dyDescent="0.25">
      <c r="A32" s="1" t="s">
        <v>102</v>
      </c>
      <c r="B32" s="1"/>
      <c r="C32" s="1"/>
      <c r="D32" s="1"/>
      <c r="E32" s="1"/>
      <c r="F32" s="1"/>
      <c r="G32" s="1"/>
      <c r="H32" s="1"/>
      <c r="I32" s="1"/>
      <c r="J32" s="1"/>
      <c r="K32" s="1"/>
    </row>
    <row r="33" spans="1:11" x14ac:dyDescent="0.25">
      <c r="A33" s="295"/>
      <c r="B33" s="295"/>
      <c r="C33" s="295"/>
      <c r="D33" s="295"/>
      <c r="E33" s="295"/>
      <c r="F33" s="295"/>
      <c r="G33" s="1"/>
      <c r="H33" s="1"/>
      <c r="I33" s="1"/>
      <c r="J33" s="1"/>
      <c r="K33" s="1"/>
    </row>
    <row r="34" spans="1:11" ht="35.25" customHeight="1" x14ac:dyDescent="0.25">
      <c r="A34" s="295"/>
      <c r="B34" s="783"/>
      <c r="C34" s="295"/>
      <c r="D34" s="295"/>
      <c r="E34" s="783"/>
      <c r="F34" s="295"/>
      <c r="G34" s="1"/>
      <c r="H34" s="1"/>
      <c r="I34" s="1"/>
      <c r="J34" s="1"/>
      <c r="K34" s="1"/>
    </row>
    <row r="35" spans="1:11" x14ac:dyDescent="0.25">
      <c r="A35" s="1" t="s">
        <v>103</v>
      </c>
      <c r="B35" s="1"/>
      <c r="C35" s="1"/>
      <c r="D35" s="1"/>
      <c r="E35" s="1" t="s">
        <v>104</v>
      </c>
      <c r="F35" s="1"/>
      <c r="G35" s="1"/>
      <c r="H35" s="1"/>
      <c r="I35" s="1"/>
      <c r="J35" s="1"/>
      <c r="K35" s="1"/>
    </row>
    <row r="36" spans="1:11" x14ac:dyDescent="0.25">
      <c r="B36" s="1"/>
      <c r="C36" s="1"/>
      <c r="D36" s="1"/>
      <c r="E36" s="1"/>
      <c r="F36" s="1"/>
      <c r="G36" s="1"/>
      <c r="H36" s="1"/>
      <c r="I36" s="1"/>
      <c r="J36" s="1"/>
      <c r="K36" s="1"/>
    </row>
    <row r="37" spans="1:11" x14ac:dyDescent="0.25">
      <c r="A37" s="1"/>
      <c r="B37" s="1"/>
      <c r="C37" s="1"/>
      <c r="D37" s="1"/>
      <c r="E37" s="1"/>
      <c r="F37" s="1"/>
      <c r="G37" s="1"/>
      <c r="H37" s="1"/>
      <c r="I37" s="1"/>
      <c r="J37" s="1"/>
      <c r="K37" s="1"/>
    </row>
    <row r="38" spans="1:11" x14ac:dyDescent="0.25">
      <c r="A38" s="1"/>
      <c r="B38" s="1"/>
      <c r="C38" s="1"/>
      <c r="D38" s="1"/>
      <c r="E38" s="1"/>
      <c r="F38" s="1"/>
      <c r="G38" s="1"/>
      <c r="H38" s="1"/>
      <c r="I38" s="1"/>
      <c r="J38" s="1"/>
      <c r="K38" s="1"/>
    </row>
    <row r="39" spans="1:11" x14ac:dyDescent="0.25">
      <c r="A39" s="1"/>
      <c r="B39" s="1"/>
      <c r="C39" s="1"/>
      <c r="D39" s="1"/>
      <c r="E39" s="1"/>
      <c r="F39" s="1"/>
      <c r="G39" s="1"/>
      <c r="H39" s="1"/>
      <c r="I39" s="1"/>
      <c r="J39" s="1"/>
      <c r="K39" s="1"/>
    </row>
    <row r="40" spans="1:11" x14ac:dyDescent="0.25">
      <c r="A40" s="1"/>
      <c r="B40" s="1"/>
      <c r="C40" s="1"/>
      <c r="D40" s="1"/>
      <c r="E40" s="1"/>
      <c r="F40" s="1"/>
      <c r="G40" s="1"/>
      <c r="H40" s="1"/>
      <c r="I40" s="1"/>
      <c r="J40" s="1"/>
      <c r="K40" s="1"/>
    </row>
    <row r="41" spans="1:11" x14ac:dyDescent="0.25">
      <c r="A41" s="1"/>
      <c r="B41" s="1"/>
      <c r="C41" s="1"/>
      <c r="D41" s="1"/>
      <c r="E41" s="1"/>
      <c r="F41" s="1"/>
      <c r="G41" s="1"/>
      <c r="H41" s="1"/>
      <c r="I41" s="1"/>
      <c r="J41" s="1"/>
      <c r="K41" s="1"/>
    </row>
  </sheetData>
  <sheetProtection sheet="1" formatColumns="0" formatRows="0" insertColumns="0" insertRows="0"/>
  <mergeCells count="26">
    <mergeCell ref="A30:F30"/>
    <mergeCell ref="A13:F13"/>
    <mergeCell ref="A14:F14"/>
    <mergeCell ref="A15:F15"/>
    <mergeCell ref="A16:F16"/>
    <mergeCell ref="A17:F17"/>
    <mergeCell ref="A20:F20"/>
    <mergeCell ref="A23:F23"/>
    <mergeCell ref="A24:F24"/>
    <mergeCell ref="A25:F25"/>
    <mergeCell ref="A26:F26"/>
    <mergeCell ref="A27:F27"/>
    <mergeCell ref="A28:F28"/>
    <mergeCell ref="A29:F29"/>
    <mergeCell ref="A21:F21"/>
    <mergeCell ref="A22:F22"/>
    <mergeCell ref="D9:E9"/>
    <mergeCell ref="D10:E10"/>
    <mergeCell ref="A11:F11"/>
    <mergeCell ref="A18:F18"/>
    <mergeCell ref="A19:F19"/>
    <mergeCell ref="D4:E4"/>
    <mergeCell ref="D5:E5"/>
    <mergeCell ref="D6:E6"/>
    <mergeCell ref="D7:E7"/>
    <mergeCell ref="D8:E8"/>
  </mergeCells>
  <hyperlinks>
    <hyperlink ref="A20" location="'Workplan xxxx-xxxx'!A1" display="Workplan is filled in" xr:uid="{00000000-0004-0000-0200-000000000000}"/>
    <hyperlink ref="A21" location="'Short narrative'!A1" display="Short narrative is filled in" xr:uid="{00000000-0004-0000-0200-000001000000}"/>
    <hyperlink ref="A22" location="'Detailed activity budget'!A1" display="Detailed activity budget is filled in" xr:uid="{00000000-0004-0000-0200-000002000000}"/>
    <hyperlink ref="A29" location="'Explanations 2022'!A1" display="Explanations' sheet are filled in" xr:uid="{00000000-0004-0000-0200-000003000000}"/>
    <hyperlink ref="A14:F14" location="'Staff expenses'!A1" display="The staff expenses are included in a separate tab - Staff dexpenses" xr:uid="{00000000-0004-0000-0200-000004000000}"/>
    <hyperlink ref="A28" location="'Capital expenses'!A1" display="Capital expenses are on a separate sheet and reconciled with Digni budget" xr:uid="{00000000-0004-0000-0200-000005000000}"/>
    <hyperlink ref="A20:F20" location="'Workplan 2022 - 2026'!A1" display="Workplan is filled in" xr:uid="{F5363B40-91E7-4C26-AF4F-43076C760E44}"/>
    <hyperlink ref="A22:F22" location="'Activity budget'!A1" display="Detailed activity budget is filled in" xr:uid="{6F8E906D-BCD3-4B31-B1AE-3C6B266CBBE6}"/>
  </hyperlinks>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3" tint="0.79998168889431442"/>
  </sheetPr>
  <dimension ref="A1:C36"/>
  <sheetViews>
    <sheetView workbookViewId="0"/>
  </sheetViews>
  <sheetFormatPr defaultColWidth="11.453125" defaultRowHeight="12.5" x14ac:dyDescent="0.25"/>
  <cols>
    <col min="1" max="1" width="77.81640625" style="1" customWidth="1"/>
    <col min="2" max="2" width="0.7265625" style="1" customWidth="1"/>
    <col min="3" max="3" width="58.81640625" style="1" customWidth="1"/>
    <col min="4" max="4" width="3" customWidth="1"/>
  </cols>
  <sheetData>
    <row r="1" spans="1:3" ht="15.5" x14ac:dyDescent="0.35">
      <c r="A1" s="5" t="s">
        <v>105</v>
      </c>
    </row>
    <row r="2" spans="1:3" ht="6" customHeight="1" x14ac:dyDescent="0.3">
      <c r="A2" s="2"/>
    </row>
    <row r="3" spans="1:3" ht="37.5" x14ac:dyDescent="0.25">
      <c r="A3" s="300" t="s">
        <v>106</v>
      </c>
      <c r="B3" s="300"/>
      <c r="C3" s="300"/>
    </row>
    <row r="4" spans="1:3" ht="5.25" customHeight="1" x14ac:dyDescent="0.25">
      <c r="A4" s="299"/>
      <c r="B4" s="299"/>
      <c r="C4" s="299"/>
    </row>
    <row r="5" spans="1:3" ht="13" x14ac:dyDescent="0.3">
      <c r="A5" s="6" t="s">
        <v>107</v>
      </c>
      <c r="C5" s="6" t="s">
        <v>108</v>
      </c>
    </row>
    <row r="6" spans="1:3" ht="75.5" x14ac:dyDescent="0.25">
      <c r="A6" s="301" t="s">
        <v>109</v>
      </c>
      <c r="C6" s="301" t="s">
        <v>110</v>
      </c>
    </row>
    <row r="7" spans="1:3" ht="3.75" customHeight="1" x14ac:dyDescent="0.25">
      <c r="A7" s="299"/>
      <c r="C7" s="304"/>
    </row>
    <row r="8" spans="1:3" ht="50" x14ac:dyDescent="0.25">
      <c r="A8" s="301" t="s">
        <v>111</v>
      </c>
      <c r="C8" s="301" t="s">
        <v>112</v>
      </c>
    </row>
    <row r="9" spans="1:3" ht="3.75" customHeight="1" x14ac:dyDescent="0.25">
      <c r="A9" s="299"/>
      <c r="C9" s="304"/>
    </row>
    <row r="10" spans="1:3" ht="75.5" x14ac:dyDescent="0.25">
      <c r="A10" s="301" t="s">
        <v>113</v>
      </c>
      <c r="C10" s="301" t="s">
        <v>114</v>
      </c>
    </row>
    <row r="11" spans="1:3" ht="3.75" customHeight="1" x14ac:dyDescent="0.25">
      <c r="A11" s="299"/>
      <c r="C11" s="304"/>
    </row>
    <row r="12" spans="1:3" ht="58" customHeight="1" x14ac:dyDescent="0.25">
      <c r="A12" s="302" t="s">
        <v>115</v>
      </c>
      <c r="C12" s="301" t="s">
        <v>116</v>
      </c>
    </row>
    <row r="13" spans="1:3" ht="3.75" customHeight="1" x14ac:dyDescent="0.25">
      <c r="A13" s="303"/>
      <c r="C13" s="304"/>
    </row>
    <row r="14" spans="1:3" ht="100" x14ac:dyDescent="0.25">
      <c r="A14" s="301" t="s">
        <v>117</v>
      </c>
      <c r="C14" s="301" t="s">
        <v>118</v>
      </c>
    </row>
    <row r="15" spans="1:3" ht="3.75" customHeight="1" x14ac:dyDescent="0.25">
      <c r="A15" s="303"/>
      <c r="C15" s="304"/>
    </row>
    <row r="16" spans="1:3" ht="88" x14ac:dyDescent="0.25">
      <c r="A16" s="301" t="s">
        <v>119</v>
      </c>
      <c r="C16" s="301" t="s">
        <v>120</v>
      </c>
    </row>
    <row r="17" spans="1:3" ht="3.75" customHeight="1" x14ac:dyDescent="0.25">
      <c r="A17" s="303"/>
      <c r="C17" s="304"/>
    </row>
    <row r="18" spans="1:3" ht="75" x14ac:dyDescent="0.25">
      <c r="A18" s="302" t="s">
        <v>121</v>
      </c>
      <c r="C18" s="301" t="s">
        <v>122</v>
      </c>
    </row>
    <row r="19" spans="1:3" ht="3.75" customHeight="1" x14ac:dyDescent="0.25">
      <c r="A19" s="303"/>
      <c r="C19" s="304"/>
    </row>
    <row r="20" spans="1:3" ht="38.5" x14ac:dyDescent="0.25">
      <c r="A20" s="302" t="s">
        <v>123</v>
      </c>
      <c r="C20" s="301" t="s">
        <v>124</v>
      </c>
    </row>
    <row r="21" spans="1:3" ht="3" customHeight="1" x14ac:dyDescent="0.25">
      <c r="A21" s="299"/>
      <c r="C21" s="304"/>
    </row>
    <row r="22" spans="1:3" ht="62.5" customHeight="1" x14ac:dyDescent="0.25">
      <c r="A22" s="301" t="s">
        <v>125</v>
      </c>
      <c r="C22" s="301" t="s">
        <v>126</v>
      </c>
    </row>
    <row r="23" spans="1:3" ht="3.75" customHeight="1" x14ac:dyDescent="0.25">
      <c r="C23" s="304"/>
    </row>
    <row r="24" spans="1:3" ht="50" x14ac:dyDescent="0.25">
      <c r="C24" s="301" t="s">
        <v>127</v>
      </c>
    </row>
    <row r="25" spans="1:3" ht="3.75" customHeight="1" x14ac:dyDescent="0.25">
      <c r="C25" s="304"/>
    </row>
    <row r="26" spans="1:3" ht="25" x14ac:dyDescent="0.25">
      <c r="C26" s="301" t="s">
        <v>128</v>
      </c>
    </row>
    <row r="27" spans="1:3" ht="3.75" customHeight="1" x14ac:dyDescent="0.25">
      <c r="C27" s="304"/>
    </row>
    <row r="28" spans="1:3" ht="39.75" customHeight="1" x14ac:dyDescent="0.25">
      <c r="C28" s="301" t="s">
        <v>129</v>
      </c>
    </row>
    <row r="29" spans="1:3" ht="3.75" customHeight="1" x14ac:dyDescent="0.25">
      <c r="C29" s="304"/>
    </row>
    <row r="30" spans="1:3" ht="25" x14ac:dyDescent="0.3">
      <c r="A30" s="2"/>
      <c r="C30" s="301" t="s">
        <v>130</v>
      </c>
    </row>
    <row r="31" spans="1:3" ht="3.75" customHeight="1" x14ac:dyDescent="0.25">
      <c r="C31" s="304"/>
    </row>
    <row r="32" spans="1:3" ht="25" x14ac:dyDescent="0.25">
      <c r="A32" s="3"/>
      <c r="C32" s="301" t="s">
        <v>131</v>
      </c>
    </row>
    <row r="33" spans="3:3" ht="3.75" customHeight="1" x14ac:dyDescent="0.25">
      <c r="C33" s="304"/>
    </row>
    <row r="34" spans="3:3" ht="25" x14ac:dyDescent="0.25">
      <c r="C34" s="305" t="s">
        <v>132</v>
      </c>
    </row>
    <row r="35" spans="3:3" ht="3.75" customHeight="1" x14ac:dyDescent="0.25">
      <c r="C35" s="304"/>
    </row>
    <row r="36" spans="3:3" ht="18.75" customHeight="1" x14ac:dyDescent="0.25">
      <c r="C36" s="301" t="s">
        <v>133</v>
      </c>
    </row>
  </sheetData>
  <sheetProtection sheet="1" objects="1" scenarios="1"/>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sheetPr>
  <dimension ref="A1:Q55"/>
  <sheetViews>
    <sheetView workbookViewId="0"/>
  </sheetViews>
  <sheetFormatPr defaultColWidth="11.453125" defaultRowHeight="12.5" outlineLevelCol="1" x14ac:dyDescent="0.25"/>
  <cols>
    <col min="1" max="1" width="0.7265625" customWidth="1"/>
    <col min="3" max="3" width="15.26953125" customWidth="1"/>
    <col min="5" max="5" width="17.1796875" customWidth="1"/>
    <col min="8" max="8" width="23" customWidth="1"/>
    <col min="9" max="9" width="3.7265625" customWidth="1"/>
    <col min="10" max="15" width="11.453125" hidden="1" customWidth="1" outlineLevel="1"/>
    <col min="16" max="16" width="24.26953125" hidden="1" customWidth="1" outlineLevel="1"/>
    <col min="17" max="17" width="11.453125" collapsed="1"/>
  </cols>
  <sheetData>
    <row r="1" spans="1:16" ht="14" x14ac:dyDescent="0.3">
      <c r="B1" s="43" t="s">
        <v>134</v>
      </c>
    </row>
    <row r="2" spans="1:16" ht="13" x14ac:dyDescent="0.3">
      <c r="B2" s="2" t="s">
        <v>135</v>
      </c>
    </row>
    <row r="3" spans="1:16" ht="3.75" customHeight="1" x14ac:dyDescent="0.25"/>
    <row r="4" spans="1:16" x14ac:dyDescent="0.25">
      <c r="B4" s="13" t="str">
        <f>'Input + read me'!B3</f>
        <v>Name of partner organisation:</v>
      </c>
      <c r="C4" s="13"/>
      <c r="D4" s="885">
        <f>'Input + read me'!D3</f>
        <v>0</v>
      </c>
      <c r="E4" s="886"/>
      <c r="F4" s="787" t="s">
        <v>136</v>
      </c>
    </row>
    <row r="5" spans="1:16" x14ac:dyDescent="0.25">
      <c r="B5" s="14" t="s">
        <v>21</v>
      </c>
      <c r="C5" s="14"/>
      <c r="D5" s="885">
        <f>'Input + read me'!D4</f>
        <v>0</v>
      </c>
      <c r="E5" s="886"/>
    </row>
    <row r="6" spans="1:16" x14ac:dyDescent="0.25">
      <c r="B6" s="13" t="s">
        <v>79</v>
      </c>
      <c r="C6" s="13"/>
      <c r="D6" s="885">
        <f>'Input + read me'!D5</f>
        <v>0</v>
      </c>
      <c r="E6" s="886"/>
    </row>
    <row r="7" spans="1:16" x14ac:dyDescent="0.25">
      <c r="B7" s="14" t="s">
        <v>23</v>
      </c>
      <c r="C7" s="14"/>
      <c r="D7" s="885">
        <f>'Input + read me'!D6</f>
        <v>0</v>
      </c>
      <c r="E7" s="886"/>
    </row>
    <row r="8" spans="1:16" x14ac:dyDescent="0.25">
      <c r="B8" s="13" t="s">
        <v>24</v>
      </c>
      <c r="C8" s="13"/>
      <c r="D8" s="885">
        <f>'Input + read me'!D7</f>
        <v>0</v>
      </c>
      <c r="E8" s="886"/>
    </row>
    <row r="9" spans="1:16" x14ac:dyDescent="0.25">
      <c r="B9" s="14" t="s">
        <v>80</v>
      </c>
      <c r="C9" s="14"/>
      <c r="D9" s="885">
        <f>'Input + read me'!D8</f>
        <v>0</v>
      </c>
      <c r="E9" s="886"/>
      <c r="H9" s="333" t="s">
        <v>137</v>
      </c>
      <c r="J9" s="49" t="s">
        <v>138</v>
      </c>
    </row>
    <row r="10" spans="1:16" ht="3.75" customHeight="1" x14ac:dyDescent="0.25"/>
    <row r="11" spans="1:16" x14ac:dyDescent="0.25">
      <c r="A11" s="296"/>
      <c r="B11" s="906"/>
      <c r="C11" s="898"/>
      <c r="D11" s="898"/>
      <c r="E11" s="898"/>
      <c r="F11" s="898"/>
      <c r="G11" s="898"/>
      <c r="H11" s="899"/>
      <c r="J11" s="897"/>
      <c r="K11" s="898"/>
      <c r="L11" s="898"/>
      <c r="M11" s="898"/>
      <c r="N11" s="898"/>
      <c r="O11" s="898"/>
      <c r="P11" s="899"/>
    </row>
    <row r="12" spans="1:16" ht="12.75" customHeight="1" x14ac:dyDescent="0.25">
      <c r="A12" s="297"/>
      <c r="B12" s="901"/>
      <c r="C12" s="901"/>
      <c r="D12" s="901"/>
      <c r="E12" s="901"/>
      <c r="F12" s="901"/>
      <c r="G12" s="901"/>
      <c r="H12" s="902"/>
      <c r="J12" s="900"/>
      <c r="K12" s="901"/>
      <c r="L12" s="901"/>
      <c r="M12" s="901"/>
      <c r="N12" s="901"/>
      <c r="O12" s="901"/>
      <c r="P12" s="902"/>
    </row>
    <row r="13" spans="1:16" ht="12.75" customHeight="1" x14ac:dyDescent="0.25">
      <c r="A13" s="297"/>
      <c r="B13" s="901"/>
      <c r="C13" s="901"/>
      <c r="D13" s="901"/>
      <c r="E13" s="901"/>
      <c r="F13" s="901"/>
      <c r="G13" s="901"/>
      <c r="H13" s="902"/>
      <c r="J13" s="900"/>
      <c r="K13" s="901"/>
      <c r="L13" s="901"/>
      <c r="M13" s="901"/>
      <c r="N13" s="901"/>
      <c r="O13" s="901"/>
      <c r="P13" s="902"/>
    </row>
    <row r="14" spans="1:16" ht="12.75" customHeight="1" x14ac:dyDescent="0.25">
      <c r="A14" s="297"/>
      <c r="B14" s="901"/>
      <c r="C14" s="901"/>
      <c r="D14" s="901"/>
      <c r="E14" s="901"/>
      <c r="F14" s="901"/>
      <c r="G14" s="901"/>
      <c r="H14" s="902"/>
      <c r="J14" s="900"/>
      <c r="K14" s="901"/>
      <c r="L14" s="901"/>
      <c r="M14" s="901"/>
      <c r="N14" s="901"/>
      <c r="O14" s="901"/>
      <c r="P14" s="902"/>
    </row>
    <row r="15" spans="1:16" ht="12.75" customHeight="1" x14ac:dyDescent="0.25">
      <c r="A15" s="297"/>
      <c r="B15" s="901"/>
      <c r="C15" s="901"/>
      <c r="D15" s="901"/>
      <c r="E15" s="901"/>
      <c r="F15" s="901"/>
      <c r="G15" s="901"/>
      <c r="H15" s="902"/>
      <c r="J15" s="900"/>
      <c r="K15" s="901"/>
      <c r="L15" s="901"/>
      <c r="M15" s="901"/>
      <c r="N15" s="901"/>
      <c r="O15" s="901"/>
      <c r="P15" s="902"/>
    </row>
    <row r="16" spans="1:16" ht="12.75" customHeight="1" x14ac:dyDescent="0.25">
      <c r="A16" s="297"/>
      <c r="B16" s="901"/>
      <c r="C16" s="901"/>
      <c r="D16" s="901"/>
      <c r="E16" s="901"/>
      <c r="F16" s="901"/>
      <c r="G16" s="901"/>
      <c r="H16" s="902"/>
      <c r="J16" s="900"/>
      <c r="K16" s="901"/>
      <c r="L16" s="901"/>
      <c r="M16" s="901"/>
      <c r="N16" s="901"/>
      <c r="O16" s="901"/>
      <c r="P16" s="902"/>
    </row>
    <row r="17" spans="1:16" ht="12.75" customHeight="1" x14ac:dyDescent="0.25">
      <c r="A17" s="297"/>
      <c r="B17" s="901"/>
      <c r="C17" s="901"/>
      <c r="D17" s="901"/>
      <c r="E17" s="901"/>
      <c r="F17" s="901"/>
      <c r="G17" s="901"/>
      <c r="H17" s="902"/>
      <c r="J17" s="900"/>
      <c r="K17" s="901"/>
      <c r="L17" s="901"/>
      <c r="M17" s="901"/>
      <c r="N17" s="901"/>
      <c r="O17" s="901"/>
      <c r="P17" s="902"/>
    </row>
    <row r="18" spans="1:16" ht="12.75" customHeight="1" x14ac:dyDescent="0.25">
      <c r="A18" s="297"/>
      <c r="B18" s="901"/>
      <c r="C18" s="901"/>
      <c r="D18" s="901"/>
      <c r="E18" s="901"/>
      <c r="F18" s="901"/>
      <c r="G18" s="901"/>
      <c r="H18" s="902"/>
      <c r="J18" s="900"/>
      <c r="K18" s="901"/>
      <c r="L18" s="901"/>
      <c r="M18" s="901"/>
      <c r="N18" s="901"/>
      <c r="O18" s="901"/>
      <c r="P18" s="902"/>
    </row>
    <row r="19" spans="1:16" ht="12.75" customHeight="1" x14ac:dyDescent="0.25">
      <c r="A19" s="297"/>
      <c r="B19" s="901"/>
      <c r="C19" s="901"/>
      <c r="D19" s="901"/>
      <c r="E19" s="901"/>
      <c r="F19" s="901"/>
      <c r="G19" s="901"/>
      <c r="H19" s="902"/>
      <c r="J19" s="900"/>
      <c r="K19" s="901"/>
      <c r="L19" s="901"/>
      <c r="M19" s="901"/>
      <c r="N19" s="901"/>
      <c r="O19" s="901"/>
      <c r="P19" s="902"/>
    </row>
    <row r="20" spans="1:16" ht="12.75" customHeight="1" x14ac:dyDescent="0.25">
      <c r="A20" s="297"/>
      <c r="B20" s="901"/>
      <c r="C20" s="901"/>
      <c r="D20" s="901"/>
      <c r="E20" s="901"/>
      <c r="F20" s="901"/>
      <c r="G20" s="901"/>
      <c r="H20" s="902"/>
      <c r="J20" s="900"/>
      <c r="K20" s="901"/>
      <c r="L20" s="901"/>
      <c r="M20" s="901"/>
      <c r="N20" s="901"/>
      <c r="O20" s="901"/>
      <c r="P20" s="902"/>
    </row>
    <row r="21" spans="1:16" ht="12.75" customHeight="1" x14ac:dyDescent="0.25">
      <c r="A21" s="297"/>
      <c r="B21" s="901"/>
      <c r="C21" s="901"/>
      <c r="D21" s="901"/>
      <c r="E21" s="901"/>
      <c r="F21" s="901"/>
      <c r="G21" s="901"/>
      <c r="H21" s="902"/>
      <c r="J21" s="900"/>
      <c r="K21" s="901"/>
      <c r="L21" s="901"/>
      <c r="M21" s="901"/>
      <c r="N21" s="901"/>
      <c r="O21" s="901"/>
      <c r="P21" s="902"/>
    </row>
    <row r="22" spans="1:16" ht="12.75" customHeight="1" x14ac:dyDescent="0.25">
      <c r="A22" s="297"/>
      <c r="B22" s="901"/>
      <c r="C22" s="901"/>
      <c r="D22" s="901"/>
      <c r="E22" s="901"/>
      <c r="F22" s="901"/>
      <c r="G22" s="901"/>
      <c r="H22" s="902"/>
      <c r="J22" s="900"/>
      <c r="K22" s="901"/>
      <c r="L22" s="901"/>
      <c r="M22" s="901"/>
      <c r="N22" s="901"/>
      <c r="O22" s="901"/>
      <c r="P22" s="902"/>
    </row>
    <row r="23" spans="1:16" ht="12.75" customHeight="1" x14ac:dyDescent="0.25">
      <c r="A23" s="297"/>
      <c r="B23" s="901"/>
      <c r="C23" s="901"/>
      <c r="D23" s="901"/>
      <c r="E23" s="901"/>
      <c r="F23" s="901"/>
      <c r="G23" s="901"/>
      <c r="H23" s="902"/>
      <c r="J23" s="900"/>
      <c r="K23" s="901"/>
      <c r="L23" s="901"/>
      <c r="M23" s="901"/>
      <c r="N23" s="901"/>
      <c r="O23" s="901"/>
      <c r="P23" s="902"/>
    </row>
    <row r="24" spans="1:16" ht="12.75" customHeight="1" x14ac:dyDescent="0.25">
      <c r="A24" s="297"/>
      <c r="B24" s="901"/>
      <c r="C24" s="901"/>
      <c r="D24" s="901"/>
      <c r="E24" s="901"/>
      <c r="F24" s="901"/>
      <c r="G24" s="901"/>
      <c r="H24" s="902"/>
      <c r="J24" s="900"/>
      <c r="K24" s="901"/>
      <c r="L24" s="901"/>
      <c r="M24" s="901"/>
      <c r="N24" s="901"/>
      <c r="O24" s="901"/>
      <c r="P24" s="902"/>
    </row>
    <row r="25" spans="1:16" ht="12.75" customHeight="1" x14ac:dyDescent="0.25">
      <c r="A25" s="297"/>
      <c r="B25" s="901"/>
      <c r="C25" s="901"/>
      <c r="D25" s="901"/>
      <c r="E25" s="901"/>
      <c r="F25" s="901"/>
      <c r="G25" s="901"/>
      <c r="H25" s="902"/>
      <c r="J25" s="900"/>
      <c r="K25" s="901"/>
      <c r="L25" s="901"/>
      <c r="M25" s="901"/>
      <c r="N25" s="901"/>
      <c r="O25" s="901"/>
      <c r="P25" s="902"/>
    </row>
    <row r="26" spans="1:16" x14ac:dyDescent="0.25">
      <c r="A26" s="297"/>
      <c r="B26" s="901"/>
      <c r="C26" s="901"/>
      <c r="D26" s="901"/>
      <c r="E26" s="901"/>
      <c r="F26" s="901"/>
      <c r="G26" s="901"/>
      <c r="H26" s="902"/>
      <c r="J26" s="900"/>
      <c r="K26" s="901"/>
      <c r="L26" s="901"/>
      <c r="M26" s="901"/>
      <c r="N26" s="901"/>
      <c r="O26" s="901"/>
      <c r="P26" s="902"/>
    </row>
    <row r="27" spans="1:16" x14ac:dyDescent="0.25">
      <c r="A27" s="297"/>
      <c r="B27" s="901"/>
      <c r="C27" s="901"/>
      <c r="D27" s="901"/>
      <c r="E27" s="901"/>
      <c r="F27" s="901"/>
      <c r="G27" s="901"/>
      <c r="H27" s="902"/>
      <c r="J27" s="900"/>
      <c r="K27" s="901"/>
      <c r="L27" s="901"/>
      <c r="M27" s="901"/>
      <c r="N27" s="901"/>
      <c r="O27" s="901"/>
      <c r="P27" s="902"/>
    </row>
    <row r="28" spans="1:16" x14ac:dyDescent="0.25">
      <c r="A28" s="297"/>
      <c r="B28" s="901"/>
      <c r="C28" s="901"/>
      <c r="D28" s="901"/>
      <c r="E28" s="901"/>
      <c r="F28" s="901"/>
      <c r="G28" s="901"/>
      <c r="H28" s="902"/>
      <c r="J28" s="900"/>
      <c r="K28" s="901"/>
      <c r="L28" s="901"/>
      <c r="M28" s="901"/>
      <c r="N28" s="901"/>
      <c r="O28" s="901"/>
      <c r="P28" s="902"/>
    </row>
    <row r="29" spans="1:16" x14ac:dyDescent="0.25">
      <c r="A29" s="297"/>
      <c r="B29" s="901"/>
      <c r="C29" s="901"/>
      <c r="D29" s="901"/>
      <c r="E29" s="901"/>
      <c r="F29" s="901"/>
      <c r="G29" s="901"/>
      <c r="H29" s="902"/>
      <c r="J29" s="900"/>
      <c r="K29" s="901"/>
      <c r="L29" s="901"/>
      <c r="M29" s="901"/>
      <c r="N29" s="901"/>
      <c r="O29" s="901"/>
      <c r="P29" s="902"/>
    </row>
    <row r="30" spans="1:16" x14ac:dyDescent="0.25">
      <c r="A30" s="297"/>
      <c r="B30" s="901"/>
      <c r="C30" s="901"/>
      <c r="D30" s="901"/>
      <c r="E30" s="901"/>
      <c r="F30" s="901"/>
      <c r="G30" s="901"/>
      <c r="H30" s="902"/>
      <c r="J30" s="900"/>
      <c r="K30" s="901"/>
      <c r="L30" s="901"/>
      <c r="M30" s="901"/>
      <c r="N30" s="901"/>
      <c r="O30" s="901"/>
      <c r="P30" s="902"/>
    </row>
    <row r="31" spans="1:16" x14ac:dyDescent="0.25">
      <c r="A31" s="297"/>
      <c r="B31" s="901"/>
      <c r="C31" s="901"/>
      <c r="D31" s="901"/>
      <c r="E31" s="901"/>
      <c r="F31" s="901"/>
      <c r="G31" s="901"/>
      <c r="H31" s="902"/>
      <c r="J31" s="900"/>
      <c r="K31" s="901"/>
      <c r="L31" s="901"/>
      <c r="M31" s="901"/>
      <c r="N31" s="901"/>
      <c r="O31" s="901"/>
      <c r="P31" s="902"/>
    </row>
    <row r="32" spans="1:16" x14ac:dyDescent="0.25">
      <c r="A32" s="297"/>
      <c r="B32" s="901"/>
      <c r="C32" s="901"/>
      <c r="D32" s="901"/>
      <c r="E32" s="901"/>
      <c r="F32" s="901"/>
      <c r="G32" s="901"/>
      <c r="H32" s="902"/>
      <c r="J32" s="900"/>
      <c r="K32" s="901"/>
      <c r="L32" s="901"/>
      <c r="M32" s="901"/>
      <c r="N32" s="901"/>
      <c r="O32" s="901"/>
      <c r="P32" s="902"/>
    </row>
    <row r="33" spans="1:16" x14ac:dyDescent="0.25">
      <c r="A33" s="297"/>
      <c r="B33" s="901"/>
      <c r="C33" s="901"/>
      <c r="D33" s="901"/>
      <c r="E33" s="901"/>
      <c r="F33" s="901"/>
      <c r="G33" s="901"/>
      <c r="H33" s="902"/>
      <c r="J33" s="900"/>
      <c r="K33" s="901"/>
      <c r="L33" s="901"/>
      <c r="M33" s="901"/>
      <c r="N33" s="901"/>
      <c r="O33" s="901"/>
      <c r="P33" s="902"/>
    </row>
    <row r="34" spans="1:16" x14ac:dyDescent="0.25">
      <c r="A34" s="297"/>
      <c r="B34" s="901"/>
      <c r="C34" s="901"/>
      <c r="D34" s="901"/>
      <c r="E34" s="901"/>
      <c r="F34" s="901"/>
      <c r="G34" s="901"/>
      <c r="H34" s="902"/>
      <c r="J34" s="900"/>
      <c r="K34" s="901"/>
      <c r="L34" s="901"/>
      <c r="M34" s="901"/>
      <c r="N34" s="901"/>
      <c r="O34" s="901"/>
      <c r="P34" s="902"/>
    </row>
    <row r="35" spans="1:16" x14ac:dyDescent="0.25">
      <c r="A35" s="297"/>
      <c r="B35" s="901"/>
      <c r="C35" s="901"/>
      <c r="D35" s="901"/>
      <c r="E35" s="901"/>
      <c r="F35" s="901"/>
      <c r="G35" s="901"/>
      <c r="H35" s="902"/>
      <c r="J35" s="900"/>
      <c r="K35" s="901"/>
      <c r="L35" s="901"/>
      <c r="M35" s="901"/>
      <c r="N35" s="901"/>
      <c r="O35" s="901"/>
      <c r="P35" s="902"/>
    </row>
    <row r="36" spans="1:16" x14ac:dyDescent="0.25">
      <c r="A36" s="297"/>
      <c r="B36" s="901"/>
      <c r="C36" s="901"/>
      <c r="D36" s="901"/>
      <c r="E36" s="901"/>
      <c r="F36" s="901"/>
      <c r="G36" s="901"/>
      <c r="H36" s="902"/>
      <c r="J36" s="900"/>
      <c r="K36" s="901"/>
      <c r="L36" s="901"/>
      <c r="M36" s="901"/>
      <c r="N36" s="901"/>
      <c r="O36" s="901"/>
      <c r="P36" s="902"/>
    </row>
    <row r="37" spans="1:16" x14ac:dyDescent="0.25">
      <c r="A37" s="297"/>
      <c r="B37" s="901"/>
      <c r="C37" s="901"/>
      <c r="D37" s="901"/>
      <c r="E37" s="901"/>
      <c r="F37" s="901"/>
      <c r="G37" s="901"/>
      <c r="H37" s="902"/>
      <c r="J37" s="900"/>
      <c r="K37" s="901"/>
      <c r="L37" s="901"/>
      <c r="M37" s="901"/>
      <c r="N37" s="901"/>
      <c r="O37" s="901"/>
      <c r="P37" s="902"/>
    </row>
    <row r="38" spans="1:16" x14ac:dyDescent="0.25">
      <c r="A38" s="297"/>
      <c r="B38" s="901"/>
      <c r="C38" s="901"/>
      <c r="D38" s="901"/>
      <c r="E38" s="901"/>
      <c r="F38" s="901"/>
      <c r="G38" s="901"/>
      <c r="H38" s="902"/>
      <c r="J38" s="900"/>
      <c r="K38" s="901"/>
      <c r="L38" s="901"/>
      <c r="M38" s="901"/>
      <c r="N38" s="901"/>
      <c r="O38" s="901"/>
      <c r="P38" s="902"/>
    </row>
    <row r="39" spans="1:16" x14ac:dyDescent="0.25">
      <c r="A39" s="297"/>
      <c r="B39" s="901"/>
      <c r="C39" s="901"/>
      <c r="D39" s="901"/>
      <c r="E39" s="901"/>
      <c r="F39" s="901"/>
      <c r="G39" s="901"/>
      <c r="H39" s="902"/>
      <c r="J39" s="900"/>
      <c r="K39" s="901"/>
      <c r="L39" s="901"/>
      <c r="M39" s="901"/>
      <c r="N39" s="901"/>
      <c r="O39" s="901"/>
      <c r="P39" s="902"/>
    </row>
    <row r="40" spans="1:16" x14ac:dyDescent="0.25">
      <c r="A40" s="297"/>
      <c r="B40" s="901"/>
      <c r="C40" s="901"/>
      <c r="D40" s="901"/>
      <c r="E40" s="901"/>
      <c r="F40" s="901"/>
      <c r="G40" s="901"/>
      <c r="H40" s="902"/>
      <c r="J40" s="900"/>
      <c r="K40" s="901"/>
      <c r="L40" s="901"/>
      <c r="M40" s="901"/>
      <c r="N40" s="901"/>
      <c r="O40" s="901"/>
      <c r="P40" s="902"/>
    </row>
    <row r="41" spans="1:16" x14ac:dyDescent="0.25">
      <c r="A41" s="297"/>
      <c r="B41" s="901"/>
      <c r="C41" s="901"/>
      <c r="D41" s="901"/>
      <c r="E41" s="901"/>
      <c r="F41" s="901"/>
      <c r="G41" s="901"/>
      <c r="H41" s="902"/>
      <c r="J41" s="900"/>
      <c r="K41" s="901"/>
      <c r="L41" s="901"/>
      <c r="M41" s="901"/>
      <c r="N41" s="901"/>
      <c r="O41" s="901"/>
      <c r="P41" s="902"/>
    </row>
    <row r="42" spans="1:16" x14ac:dyDescent="0.25">
      <c r="A42" s="297"/>
      <c r="B42" s="901"/>
      <c r="C42" s="901"/>
      <c r="D42" s="901"/>
      <c r="E42" s="901"/>
      <c r="F42" s="901"/>
      <c r="G42" s="901"/>
      <c r="H42" s="902"/>
      <c r="J42" s="900"/>
      <c r="K42" s="901"/>
      <c r="L42" s="901"/>
      <c r="M42" s="901"/>
      <c r="N42" s="901"/>
      <c r="O42" s="901"/>
      <c r="P42" s="902"/>
    </row>
    <row r="43" spans="1:16" x14ac:dyDescent="0.25">
      <c r="A43" s="297"/>
      <c r="B43" s="901"/>
      <c r="C43" s="901"/>
      <c r="D43" s="901"/>
      <c r="E43" s="901"/>
      <c r="F43" s="901"/>
      <c r="G43" s="901"/>
      <c r="H43" s="902"/>
      <c r="J43" s="900"/>
      <c r="K43" s="901"/>
      <c r="L43" s="901"/>
      <c r="M43" s="901"/>
      <c r="N43" s="901"/>
      <c r="O43" s="901"/>
      <c r="P43" s="902"/>
    </row>
    <row r="44" spans="1:16" x14ac:dyDescent="0.25">
      <c r="A44" s="297"/>
      <c r="B44" s="901"/>
      <c r="C44" s="901"/>
      <c r="D44" s="901"/>
      <c r="E44" s="901"/>
      <c r="F44" s="901"/>
      <c r="G44" s="901"/>
      <c r="H44" s="902"/>
      <c r="J44" s="900"/>
      <c r="K44" s="901"/>
      <c r="L44" s="901"/>
      <c r="M44" s="901"/>
      <c r="N44" s="901"/>
      <c r="O44" s="901"/>
      <c r="P44" s="902"/>
    </row>
    <row r="45" spans="1:16" x14ac:dyDescent="0.25">
      <c r="A45" s="297"/>
      <c r="B45" s="901"/>
      <c r="C45" s="901"/>
      <c r="D45" s="901"/>
      <c r="E45" s="901"/>
      <c r="F45" s="901"/>
      <c r="G45" s="901"/>
      <c r="H45" s="902"/>
      <c r="J45" s="900"/>
      <c r="K45" s="901"/>
      <c r="L45" s="901"/>
      <c r="M45" s="901"/>
      <c r="N45" s="901"/>
      <c r="O45" s="901"/>
      <c r="P45" s="902"/>
    </row>
    <row r="46" spans="1:16" x14ac:dyDescent="0.25">
      <c r="A46" s="297"/>
      <c r="B46" s="901"/>
      <c r="C46" s="901"/>
      <c r="D46" s="901"/>
      <c r="E46" s="901"/>
      <c r="F46" s="901"/>
      <c r="G46" s="901"/>
      <c r="H46" s="902"/>
      <c r="J46" s="900"/>
      <c r="K46" s="901"/>
      <c r="L46" s="901"/>
      <c r="M46" s="901"/>
      <c r="N46" s="901"/>
      <c r="O46" s="901"/>
      <c r="P46" s="902"/>
    </row>
    <row r="47" spans="1:16" x14ac:dyDescent="0.25">
      <c r="A47" s="297"/>
      <c r="B47" s="901"/>
      <c r="C47" s="901"/>
      <c r="D47" s="901"/>
      <c r="E47" s="901"/>
      <c r="F47" s="901"/>
      <c r="G47" s="901"/>
      <c r="H47" s="902"/>
      <c r="J47" s="900"/>
      <c r="K47" s="901"/>
      <c r="L47" s="901"/>
      <c r="M47" s="901"/>
      <c r="N47" s="901"/>
      <c r="O47" s="901"/>
      <c r="P47" s="902"/>
    </row>
    <row r="48" spans="1:16" x14ac:dyDescent="0.25">
      <c r="A48" s="297"/>
      <c r="B48" s="901"/>
      <c r="C48" s="901"/>
      <c r="D48" s="901"/>
      <c r="E48" s="901"/>
      <c r="F48" s="901"/>
      <c r="G48" s="901"/>
      <c r="H48" s="902"/>
      <c r="J48" s="900"/>
      <c r="K48" s="901"/>
      <c r="L48" s="901"/>
      <c r="M48" s="901"/>
      <c r="N48" s="901"/>
      <c r="O48" s="901"/>
      <c r="P48" s="902"/>
    </row>
    <row r="49" spans="1:16" x14ac:dyDescent="0.25">
      <c r="A49" s="297"/>
      <c r="B49" s="901"/>
      <c r="C49" s="901"/>
      <c r="D49" s="901"/>
      <c r="E49" s="901"/>
      <c r="F49" s="901"/>
      <c r="G49" s="901"/>
      <c r="H49" s="902"/>
      <c r="J49" s="900"/>
      <c r="K49" s="901"/>
      <c r="L49" s="901"/>
      <c r="M49" s="901"/>
      <c r="N49" s="901"/>
      <c r="O49" s="901"/>
      <c r="P49" s="902"/>
    </row>
    <row r="50" spans="1:16" x14ac:dyDescent="0.25">
      <c r="A50" s="297"/>
      <c r="B50" s="901"/>
      <c r="C50" s="901"/>
      <c r="D50" s="901"/>
      <c r="E50" s="901"/>
      <c r="F50" s="901"/>
      <c r="G50" s="901"/>
      <c r="H50" s="902"/>
      <c r="J50" s="900"/>
      <c r="K50" s="901"/>
      <c r="L50" s="901"/>
      <c r="M50" s="901"/>
      <c r="N50" s="901"/>
      <c r="O50" s="901"/>
      <c r="P50" s="902"/>
    </row>
    <row r="51" spans="1:16" x14ac:dyDescent="0.25">
      <c r="A51" s="297"/>
      <c r="B51" s="901"/>
      <c r="C51" s="901"/>
      <c r="D51" s="901"/>
      <c r="E51" s="901"/>
      <c r="F51" s="901"/>
      <c r="G51" s="901"/>
      <c r="H51" s="902"/>
      <c r="J51" s="900"/>
      <c r="K51" s="901"/>
      <c r="L51" s="901"/>
      <c r="M51" s="901"/>
      <c r="N51" s="901"/>
      <c r="O51" s="901"/>
      <c r="P51" s="902"/>
    </row>
    <row r="52" spans="1:16" x14ac:dyDescent="0.25">
      <c r="A52" s="297"/>
      <c r="B52" s="901"/>
      <c r="C52" s="901"/>
      <c r="D52" s="901"/>
      <c r="E52" s="901"/>
      <c r="F52" s="901"/>
      <c r="G52" s="901"/>
      <c r="H52" s="902"/>
      <c r="J52" s="900"/>
      <c r="K52" s="901"/>
      <c r="L52" s="901"/>
      <c r="M52" s="901"/>
      <c r="N52" s="901"/>
      <c r="O52" s="901"/>
      <c r="P52" s="902"/>
    </row>
    <row r="53" spans="1:16" x14ac:dyDescent="0.25">
      <c r="A53" s="297"/>
      <c r="B53" s="901"/>
      <c r="C53" s="901"/>
      <c r="D53" s="901"/>
      <c r="E53" s="901"/>
      <c r="F53" s="901"/>
      <c r="G53" s="901"/>
      <c r="H53" s="902"/>
      <c r="J53" s="900"/>
      <c r="K53" s="901"/>
      <c r="L53" s="901"/>
      <c r="M53" s="901"/>
      <c r="N53" s="901"/>
      <c r="O53" s="901"/>
      <c r="P53" s="902"/>
    </row>
    <row r="54" spans="1:16" x14ac:dyDescent="0.25">
      <c r="A54" s="297"/>
      <c r="B54" s="901"/>
      <c r="C54" s="901"/>
      <c r="D54" s="901"/>
      <c r="E54" s="901"/>
      <c r="F54" s="901"/>
      <c r="G54" s="901"/>
      <c r="H54" s="902"/>
      <c r="J54" s="900"/>
      <c r="K54" s="901"/>
      <c r="L54" s="901"/>
      <c r="M54" s="901"/>
      <c r="N54" s="901"/>
      <c r="O54" s="901"/>
      <c r="P54" s="902"/>
    </row>
    <row r="55" spans="1:16" x14ac:dyDescent="0.25">
      <c r="A55" s="298"/>
      <c r="B55" s="904"/>
      <c r="C55" s="904"/>
      <c r="D55" s="904"/>
      <c r="E55" s="904"/>
      <c r="F55" s="904"/>
      <c r="G55" s="904"/>
      <c r="H55" s="905"/>
      <c r="J55" s="903"/>
      <c r="K55" s="904"/>
      <c r="L55" s="904"/>
      <c r="M55" s="904"/>
      <c r="N55" s="904"/>
      <c r="O55" s="904"/>
      <c r="P55" s="905"/>
    </row>
  </sheetData>
  <sheetProtection sheet="1" formatColumns="0" formatRows="0" insertColumns="0" insertRows="0"/>
  <mergeCells count="8">
    <mergeCell ref="J11:P55"/>
    <mergeCell ref="B11:H55"/>
    <mergeCell ref="D9:E9"/>
    <mergeCell ref="D4:E4"/>
    <mergeCell ref="D5:E5"/>
    <mergeCell ref="D6:E6"/>
    <mergeCell ref="D7:E7"/>
    <mergeCell ref="D8:E8"/>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AJ62"/>
  <sheetViews>
    <sheetView workbookViewId="0">
      <selection activeCell="A40" sqref="A40"/>
    </sheetView>
  </sheetViews>
  <sheetFormatPr defaultColWidth="11.453125" defaultRowHeight="14" outlineLevelCol="1" x14ac:dyDescent="0.3"/>
  <cols>
    <col min="1" max="1" width="11.1796875" style="23" customWidth="1"/>
    <col min="2" max="2" width="38" style="23" customWidth="1"/>
    <col min="3" max="3" width="38" style="23" hidden="1" customWidth="1" outlineLevel="1"/>
    <col min="4" max="4" width="14" style="23" hidden="1" customWidth="1" outlineLevel="1"/>
    <col min="5" max="5" width="1.81640625" style="23" customWidth="1" collapsed="1"/>
    <col min="6" max="17" width="7" style="23" customWidth="1" outlineLevel="1"/>
    <col min="18" max="18" width="12.7265625" style="23" customWidth="1"/>
    <col min="19" max="21" width="9.453125" style="23" customWidth="1" outlineLevel="1"/>
    <col min="22" max="22" width="9.453125" style="23" customWidth="1"/>
    <col min="23" max="25" width="9.453125" style="23" customWidth="1" outlineLevel="1"/>
    <col min="26" max="26" width="9.453125" style="23" customWidth="1"/>
    <col min="27" max="29" width="9.453125" style="23" customWidth="1" outlineLevel="1"/>
    <col min="30" max="30" width="9.453125" style="23" customWidth="1"/>
    <col min="31" max="33" width="9.453125" style="23" customWidth="1" outlineLevel="1"/>
    <col min="34" max="34" width="48.1796875" style="23" customWidth="1"/>
    <col min="35" max="35" width="48.7265625" style="23" hidden="1" customWidth="1" outlineLevel="1"/>
    <col min="36" max="36" width="11.453125" style="23" collapsed="1"/>
    <col min="37" max="16384" width="11.453125" style="23"/>
  </cols>
  <sheetData>
    <row r="1" spans="1:35" ht="24" customHeight="1" x14ac:dyDescent="0.3">
      <c r="A1" s="926" t="s">
        <v>139</v>
      </c>
      <c r="B1" s="927"/>
      <c r="C1" s="938" t="s">
        <v>140</v>
      </c>
      <c r="D1" s="939"/>
      <c r="E1" s="594"/>
      <c r="F1" s="923" t="s">
        <v>141</v>
      </c>
      <c r="G1" s="924"/>
      <c r="H1" s="924"/>
      <c r="I1" s="924"/>
      <c r="J1" s="924"/>
      <c r="K1" s="924"/>
      <c r="L1" s="924"/>
      <c r="M1" s="924"/>
      <c r="N1" s="924"/>
      <c r="O1" s="924"/>
      <c r="P1" s="924"/>
      <c r="Q1" s="925"/>
      <c r="R1" s="918" t="s">
        <v>142</v>
      </c>
      <c r="S1" s="919"/>
      <c r="T1" s="919"/>
      <c r="U1" s="920"/>
      <c r="V1" s="909" t="s">
        <v>143</v>
      </c>
      <c r="W1" s="910"/>
      <c r="X1" s="910"/>
      <c r="Y1" s="911"/>
      <c r="Z1" s="909" t="s">
        <v>144</v>
      </c>
      <c r="AA1" s="910"/>
      <c r="AB1" s="910"/>
      <c r="AC1" s="911"/>
      <c r="AD1" s="909" t="s">
        <v>145</v>
      </c>
      <c r="AE1" s="910"/>
      <c r="AF1" s="910"/>
      <c r="AG1" s="911"/>
      <c r="AH1" s="484" t="s">
        <v>146</v>
      </c>
      <c r="AI1" s="485" t="s">
        <v>147</v>
      </c>
    </row>
    <row r="2" spans="1:35" ht="12.75" customHeight="1" x14ac:dyDescent="0.3">
      <c r="A2" s="928"/>
      <c r="B2" s="929"/>
      <c r="C2" s="940"/>
      <c r="D2" s="941"/>
      <c r="E2" s="595"/>
      <c r="F2" s="932" t="s">
        <v>148</v>
      </c>
      <c r="G2" s="933"/>
      <c r="H2" s="934"/>
      <c r="I2" s="932" t="s">
        <v>149</v>
      </c>
      <c r="J2" s="933"/>
      <c r="K2" s="934"/>
      <c r="L2" s="932" t="s">
        <v>150</v>
      </c>
      <c r="M2" s="933"/>
      <c r="N2" s="934"/>
      <c r="O2" s="932" t="s">
        <v>151</v>
      </c>
      <c r="P2" s="933"/>
      <c r="Q2" s="934"/>
      <c r="R2" s="44" t="s">
        <v>148</v>
      </c>
      <c r="S2" s="44" t="s">
        <v>149</v>
      </c>
      <c r="T2" s="44" t="s">
        <v>150</v>
      </c>
      <c r="U2" s="44" t="s">
        <v>151</v>
      </c>
      <c r="V2" s="44" t="s">
        <v>148</v>
      </c>
      <c r="W2" s="44" t="s">
        <v>148</v>
      </c>
      <c r="X2" s="44" t="s">
        <v>148</v>
      </c>
      <c r="Y2" s="45" t="s">
        <v>148</v>
      </c>
      <c r="Z2" s="44" t="s">
        <v>148</v>
      </c>
      <c r="AA2" s="44" t="s">
        <v>148</v>
      </c>
      <c r="AB2" s="44" t="s">
        <v>148</v>
      </c>
      <c r="AC2" s="45" t="s">
        <v>148</v>
      </c>
      <c r="AD2" s="44" t="s">
        <v>148</v>
      </c>
      <c r="AE2" s="44" t="s">
        <v>148</v>
      </c>
      <c r="AF2" s="44" t="s">
        <v>148</v>
      </c>
      <c r="AG2" s="45" t="s">
        <v>148</v>
      </c>
      <c r="AH2" s="44"/>
      <c r="AI2" s="486"/>
    </row>
    <row r="3" spans="1:35" ht="12.75" customHeight="1" x14ac:dyDescent="0.3">
      <c r="A3" s="928"/>
      <c r="B3" s="929"/>
      <c r="C3" s="940"/>
      <c r="D3" s="941"/>
      <c r="E3" s="596"/>
      <c r="F3" s="46" t="s">
        <v>152</v>
      </c>
      <c r="G3" s="46" t="s">
        <v>153</v>
      </c>
      <c r="H3" s="46" t="s">
        <v>154</v>
      </c>
      <c r="I3" s="46" t="s">
        <v>155</v>
      </c>
      <c r="J3" s="46" t="s">
        <v>156</v>
      </c>
      <c r="K3" s="46" t="s">
        <v>157</v>
      </c>
      <c r="L3" s="46" t="s">
        <v>158</v>
      </c>
      <c r="M3" s="46" t="s">
        <v>159</v>
      </c>
      <c r="N3" s="46" t="s">
        <v>160</v>
      </c>
      <c r="O3" s="46" t="s">
        <v>161</v>
      </c>
      <c r="P3" s="46" t="s">
        <v>162</v>
      </c>
      <c r="Q3" s="46" t="s">
        <v>163</v>
      </c>
      <c r="R3" s="44" t="s">
        <v>164</v>
      </c>
      <c r="S3" s="44" t="s">
        <v>165</v>
      </c>
      <c r="T3" s="44" t="s">
        <v>166</v>
      </c>
      <c r="U3" s="44" t="s">
        <v>167</v>
      </c>
      <c r="V3" s="44" t="s">
        <v>164</v>
      </c>
      <c r="W3" s="44" t="s">
        <v>168</v>
      </c>
      <c r="X3" s="44" t="s">
        <v>166</v>
      </c>
      <c r="Y3" s="45" t="s">
        <v>167</v>
      </c>
      <c r="Z3" s="44" t="s">
        <v>164</v>
      </c>
      <c r="AA3" s="44" t="s">
        <v>168</v>
      </c>
      <c r="AB3" s="44" t="s">
        <v>166</v>
      </c>
      <c r="AC3" s="45" t="s">
        <v>167</v>
      </c>
      <c r="AD3" s="44" t="s">
        <v>164</v>
      </c>
      <c r="AE3" s="44" t="s">
        <v>168</v>
      </c>
      <c r="AF3" s="44" t="s">
        <v>166</v>
      </c>
      <c r="AG3" s="45" t="s">
        <v>167</v>
      </c>
      <c r="AH3" s="44"/>
      <c r="AI3" s="486"/>
    </row>
    <row r="4" spans="1:35" ht="34.5" customHeight="1" x14ac:dyDescent="0.3">
      <c r="A4" s="930"/>
      <c r="B4" s="931"/>
      <c r="C4" s="942"/>
      <c r="D4" s="943"/>
      <c r="E4" s="597"/>
      <c r="F4" s="935">
        <v>2022</v>
      </c>
      <c r="G4" s="936"/>
      <c r="H4" s="937"/>
      <c r="I4" s="935">
        <v>2022</v>
      </c>
      <c r="J4" s="936"/>
      <c r="K4" s="937"/>
      <c r="L4" s="935">
        <v>2022</v>
      </c>
      <c r="M4" s="936"/>
      <c r="N4" s="937"/>
      <c r="O4" s="935">
        <v>2022</v>
      </c>
      <c r="P4" s="936"/>
      <c r="Q4" s="937"/>
      <c r="R4" s="915">
        <v>2023</v>
      </c>
      <c r="S4" s="916"/>
      <c r="T4" s="916"/>
      <c r="U4" s="917"/>
      <c r="V4" s="915">
        <v>2024</v>
      </c>
      <c r="W4" s="916">
        <v>2024</v>
      </c>
      <c r="X4" s="916">
        <v>2024</v>
      </c>
      <c r="Y4" s="917">
        <v>2024</v>
      </c>
      <c r="Z4" s="915">
        <v>2025</v>
      </c>
      <c r="AA4" s="916">
        <v>2024</v>
      </c>
      <c r="AB4" s="916">
        <v>2024</v>
      </c>
      <c r="AC4" s="917">
        <v>2024</v>
      </c>
      <c r="AD4" s="915">
        <v>2026</v>
      </c>
      <c r="AE4" s="916">
        <v>2024</v>
      </c>
      <c r="AF4" s="916">
        <v>2024</v>
      </c>
      <c r="AG4" s="917">
        <v>2024</v>
      </c>
      <c r="AH4" s="44"/>
      <c r="AI4" s="486"/>
    </row>
    <row r="5" spans="1:35" ht="43.5" customHeight="1" x14ac:dyDescent="0.3">
      <c r="A5" s="946" t="s">
        <v>169</v>
      </c>
      <c r="B5" s="947"/>
      <c r="C5" s="944"/>
      <c r="D5" s="945"/>
      <c r="E5" s="598"/>
      <c r="F5" s="307"/>
      <c r="G5" s="307"/>
      <c r="H5" s="307"/>
      <c r="I5" s="307"/>
      <c r="J5" s="307"/>
      <c r="K5" s="307"/>
      <c r="L5" s="307"/>
      <c r="M5" s="307"/>
      <c r="N5" s="307"/>
      <c r="O5" s="307"/>
      <c r="P5" s="307"/>
      <c r="Q5" s="307"/>
      <c r="R5" s="307"/>
      <c r="S5" s="307"/>
      <c r="T5" s="307"/>
      <c r="U5" s="307"/>
      <c r="V5" s="308"/>
      <c r="W5" s="912"/>
      <c r="X5" s="913"/>
      <c r="Y5" s="914"/>
      <c r="Z5" s="477"/>
      <c r="AA5" s="912"/>
      <c r="AB5" s="913"/>
      <c r="AC5" s="914"/>
      <c r="AD5" s="477"/>
      <c r="AE5" s="912"/>
      <c r="AF5" s="913"/>
      <c r="AG5" s="914"/>
      <c r="AH5" s="47"/>
      <c r="AI5" s="487"/>
    </row>
    <row r="6" spans="1:35" ht="35.25" customHeight="1" x14ac:dyDescent="0.3">
      <c r="A6" s="921" t="s">
        <v>170</v>
      </c>
      <c r="B6" s="922"/>
      <c r="C6" s="952"/>
      <c r="D6" s="953"/>
      <c r="E6" s="599"/>
      <c r="F6" s="309"/>
      <c r="G6" s="309" t="s">
        <v>171</v>
      </c>
      <c r="H6" s="309"/>
      <c r="I6" s="309"/>
      <c r="J6" s="309"/>
      <c r="K6" s="309"/>
      <c r="L6" s="309"/>
      <c r="M6" s="309"/>
      <c r="N6" s="309"/>
      <c r="O6" s="309"/>
      <c r="P6" s="309"/>
      <c r="Q6" s="309"/>
      <c r="R6" s="309"/>
      <c r="S6" s="309"/>
      <c r="T6" s="309"/>
      <c r="U6" s="309"/>
      <c r="V6" s="309"/>
      <c r="W6" s="309"/>
      <c r="X6" s="309"/>
      <c r="Y6" s="310"/>
      <c r="Z6" s="309"/>
      <c r="AA6" s="309"/>
      <c r="AB6" s="309"/>
      <c r="AC6" s="310"/>
      <c r="AD6" s="309"/>
      <c r="AE6" s="309"/>
      <c r="AF6" s="309"/>
      <c r="AG6" s="310"/>
      <c r="AH6" s="272" t="s">
        <v>172</v>
      </c>
      <c r="AI6" s="488" t="s">
        <v>172</v>
      </c>
    </row>
    <row r="7" spans="1:35" ht="35.25" customHeight="1" x14ac:dyDescent="0.3">
      <c r="A7" s="921" t="s">
        <v>173</v>
      </c>
      <c r="B7" s="922"/>
      <c r="C7" s="952"/>
      <c r="D7" s="953"/>
      <c r="E7" s="599"/>
      <c r="F7" s="309"/>
      <c r="G7" s="309"/>
      <c r="H7" s="309"/>
      <c r="I7" s="309" t="s">
        <v>171</v>
      </c>
      <c r="J7" s="309" t="s">
        <v>171</v>
      </c>
      <c r="K7" s="309" t="s">
        <v>171</v>
      </c>
      <c r="L7" s="309"/>
      <c r="M7" s="309"/>
      <c r="N7" s="309"/>
      <c r="O7" s="309"/>
      <c r="P7" s="309"/>
      <c r="Q7" s="309"/>
      <c r="R7" s="309"/>
      <c r="S7" s="309"/>
      <c r="T7" s="309"/>
      <c r="U7" s="309"/>
      <c r="V7" s="309"/>
      <c r="W7" s="309"/>
      <c r="X7" s="309"/>
      <c r="Y7" s="310"/>
      <c r="Z7" s="309"/>
      <c r="AA7" s="309"/>
      <c r="AB7" s="309"/>
      <c r="AC7" s="310"/>
      <c r="AD7" s="309"/>
      <c r="AE7" s="309"/>
      <c r="AF7" s="309"/>
      <c r="AG7" s="310"/>
      <c r="AH7" s="273" t="s">
        <v>174</v>
      </c>
      <c r="AI7" s="489" t="s">
        <v>174</v>
      </c>
    </row>
    <row r="8" spans="1:35" ht="35.25" customHeight="1" x14ac:dyDescent="0.3">
      <c r="A8" s="921" t="s">
        <v>175</v>
      </c>
      <c r="B8" s="922"/>
      <c r="C8" s="952"/>
      <c r="D8" s="953"/>
      <c r="E8" s="599"/>
      <c r="F8" s="309"/>
      <c r="G8" s="309"/>
      <c r="H8" s="309"/>
      <c r="I8" s="309" t="s">
        <v>171</v>
      </c>
      <c r="J8" s="309" t="s">
        <v>171</v>
      </c>
      <c r="K8" s="309" t="s">
        <v>171</v>
      </c>
      <c r="L8" s="309"/>
      <c r="M8" s="309"/>
      <c r="N8" s="309"/>
      <c r="O8" s="309"/>
      <c r="P8" s="309"/>
      <c r="Q8" s="309"/>
      <c r="R8" s="309"/>
      <c r="S8" s="309"/>
      <c r="T8" s="309"/>
      <c r="U8" s="309"/>
      <c r="V8" s="309"/>
      <c r="W8" s="309"/>
      <c r="X8" s="309"/>
      <c r="Y8" s="310"/>
      <c r="Z8" s="309"/>
      <c r="AA8" s="309"/>
      <c r="AB8" s="309"/>
      <c r="AC8" s="310"/>
      <c r="AD8" s="309"/>
      <c r="AE8" s="309"/>
      <c r="AF8" s="309"/>
      <c r="AG8" s="310"/>
      <c r="AH8" s="273" t="s">
        <v>174</v>
      </c>
      <c r="AI8" s="489" t="s">
        <v>174</v>
      </c>
    </row>
    <row r="9" spans="1:35" ht="35.25" customHeight="1" x14ac:dyDescent="0.3">
      <c r="A9" s="921" t="s">
        <v>176</v>
      </c>
      <c r="B9" s="922"/>
      <c r="C9" s="952"/>
      <c r="D9" s="953"/>
      <c r="E9" s="599"/>
      <c r="F9" s="309"/>
      <c r="G9" s="309"/>
      <c r="H9" s="309"/>
      <c r="I9" s="309" t="s">
        <v>171</v>
      </c>
      <c r="J9" s="309" t="s">
        <v>171</v>
      </c>
      <c r="K9" s="309" t="s">
        <v>171</v>
      </c>
      <c r="L9" s="309"/>
      <c r="M9" s="309"/>
      <c r="N9" s="309"/>
      <c r="O9" s="309"/>
      <c r="P9" s="309"/>
      <c r="Q9" s="309"/>
      <c r="R9" s="309"/>
      <c r="S9" s="309"/>
      <c r="T9" s="309"/>
      <c r="U9" s="309"/>
      <c r="V9" s="309"/>
      <c r="W9" s="309"/>
      <c r="X9" s="309"/>
      <c r="Y9" s="310"/>
      <c r="Z9" s="309"/>
      <c r="AA9" s="309"/>
      <c r="AB9" s="309"/>
      <c r="AC9" s="310"/>
      <c r="AD9" s="309"/>
      <c r="AE9" s="309"/>
      <c r="AF9" s="309"/>
      <c r="AG9" s="310"/>
      <c r="AH9" s="273" t="s">
        <v>174</v>
      </c>
      <c r="AI9" s="489" t="s">
        <v>174</v>
      </c>
    </row>
    <row r="10" spans="1:35" ht="35.25" customHeight="1" x14ac:dyDescent="0.3">
      <c r="A10" s="921" t="s">
        <v>177</v>
      </c>
      <c r="B10" s="922"/>
      <c r="C10" s="952"/>
      <c r="D10" s="953"/>
      <c r="E10" s="599"/>
      <c r="F10" s="309"/>
      <c r="G10" s="309"/>
      <c r="H10" s="309"/>
      <c r="I10" s="309" t="s">
        <v>171</v>
      </c>
      <c r="J10" s="309" t="s">
        <v>171</v>
      </c>
      <c r="K10" s="309" t="s">
        <v>171</v>
      </c>
      <c r="L10" s="309"/>
      <c r="M10" s="309"/>
      <c r="N10" s="309"/>
      <c r="O10" s="309"/>
      <c r="P10" s="309"/>
      <c r="Q10" s="309"/>
      <c r="R10" s="309"/>
      <c r="S10" s="309"/>
      <c r="T10" s="309"/>
      <c r="U10" s="309"/>
      <c r="V10" s="309"/>
      <c r="W10" s="309"/>
      <c r="X10" s="309"/>
      <c r="Y10" s="310"/>
      <c r="Z10" s="309"/>
      <c r="AA10" s="309"/>
      <c r="AB10" s="309"/>
      <c r="AC10" s="310"/>
      <c r="AD10" s="309"/>
      <c r="AE10" s="309"/>
      <c r="AF10" s="309"/>
      <c r="AG10" s="310"/>
      <c r="AH10" s="273" t="s">
        <v>174</v>
      </c>
      <c r="AI10" s="489" t="s">
        <v>174</v>
      </c>
    </row>
    <row r="11" spans="1:35" ht="43.5" customHeight="1" x14ac:dyDescent="0.3">
      <c r="A11" s="946" t="s">
        <v>178</v>
      </c>
      <c r="B11" s="947"/>
      <c r="C11" s="944"/>
      <c r="D11" s="945"/>
      <c r="E11" s="598"/>
      <c r="F11" s="306"/>
      <c r="G11" s="306"/>
      <c r="H11" s="306"/>
      <c r="I11" s="306"/>
      <c r="J11" s="306"/>
      <c r="K11" s="306"/>
      <c r="L11" s="306"/>
      <c r="M11" s="306"/>
      <c r="N11" s="306"/>
      <c r="O11" s="306"/>
      <c r="P11" s="306"/>
      <c r="Q11" s="306"/>
      <c r="R11" s="306"/>
      <c r="S11" s="306"/>
      <c r="T11" s="306"/>
      <c r="U11" s="306"/>
      <c r="V11" s="311"/>
      <c r="W11" s="312"/>
      <c r="X11" s="312"/>
      <c r="Y11" s="312"/>
      <c r="Z11" s="312"/>
      <c r="AA11" s="312"/>
      <c r="AB11" s="312"/>
      <c r="AC11" s="312"/>
      <c r="AD11" s="312"/>
      <c r="AE11" s="312"/>
      <c r="AF11" s="312"/>
      <c r="AG11" s="312"/>
      <c r="AH11" s="41"/>
      <c r="AI11" s="490"/>
    </row>
    <row r="12" spans="1:35" ht="35.25" customHeight="1" x14ac:dyDescent="0.3">
      <c r="A12" s="921" t="s">
        <v>179</v>
      </c>
      <c r="B12" s="922"/>
      <c r="C12" s="952"/>
      <c r="D12" s="953"/>
      <c r="E12" s="599"/>
      <c r="F12" s="309"/>
      <c r="G12" s="309"/>
      <c r="H12" s="309"/>
      <c r="I12" s="309"/>
      <c r="J12" s="309"/>
      <c r="K12" s="309"/>
      <c r="L12" s="309"/>
      <c r="M12" s="309"/>
      <c r="N12" s="309"/>
      <c r="O12" s="309"/>
      <c r="P12" s="309"/>
      <c r="Q12" s="309"/>
      <c r="R12" s="309"/>
      <c r="S12" s="309"/>
      <c r="T12" s="309"/>
      <c r="U12" s="309"/>
      <c r="V12" s="309"/>
      <c r="W12" s="309"/>
      <c r="X12" s="309"/>
      <c r="Y12" s="310"/>
      <c r="Z12" s="309"/>
      <c r="AA12" s="309"/>
      <c r="AB12" s="309"/>
      <c r="AC12" s="310"/>
      <c r="AD12" s="309"/>
      <c r="AE12" s="309"/>
      <c r="AF12" s="309"/>
      <c r="AG12" s="310"/>
      <c r="AH12" s="273"/>
      <c r="AI12" s="489"/>
    </row>
    <row r="13" spans="1:35" ht="35.25" customHeight="1" x14ac:dyDescent="0.3">
      <c r="A13" s="921" t="s">
        <v>180</v>
      </c>
      <c r="B13" s="922"/>
      <c r="C13" s="948"/>
      <c r="D13" s="949"/>
      <c r="E13" s="600"/>
      <c r="F13" s="309"/>
      <c r="G13" s="309"/>
      <c r="H13" s="309"/>
      <c r="I13" s="309"/>
      <c r="J13" s="309"/>
      <c r="K13" s="309"/>
      <c r="L13" s="309"/>
      <c r="M13" s="309"/>
      <c r="N13" s="309"/>
      <c r="O13" s="309"/>
      <c r="P13" s="309"/>
      <c r="Q13" s="309"/>
      <c r="R13" s="309"/>
      <c r="S13" s="309"/>
      <c r="T13" s="309"/>
      <c r="U13" s="309"/>
      <c r="V13" s="309"/>
      <c r="W13" s="309"/>
      <c r="X13" s="309"/>
      <c r="Y13" s="310"/>
      <c r="Z13" s="309"/>
      <c r="AA13" s="309"/>
      <c r="AB13" s="309"/>
      <c r="AC13" s="310"/>
      <c r="AD13" s="309"/>
      <c r="AE13" s="309"/>
      <c r="AF13" s="309"/>
      <c r="AG13" s="310"/>
      <c r="AH13" s="273"/>
      <c r="AI13" s="489"/>
    </row>
    <row r="14" spans="1:35" ht="36.65" customHeight="1" x14ac:dyDescent="0.3">
      <c r="A14" s="921" t="s">
        <v>181</v>
      </c>
      <c r="B14" s="922"/>
      <c r="C14" s="948"/>
      <c r="D14" s="949"/>
      <c r="E14" s="600"/>
      <c r="F14" s="309"/>
      <c r="G14" s="309"/>
      <c r="H14" s="309"/>
      <c r="I14" s="309"/>
      <c r="J14" s="309"/>
      <c r="K14" s="309"/>
      <c r="L14" s="309"/>
      <c r="M14" s="309"/>
      <c r="N14" s="309"/>
      <c r="O14" s="309"/>
      <c r="P14" s="309"/>
      <c r="Q14" s="309"/>
      <c r="R14" s="309"/>
      <c r="S14" s="309"/>
      <c r="T14" s="309"/>
      <c r="U14" s="309"/>
      <c r="V14" s="309"/>
      <c r="W14" s="309"/>
      <c r="X14" s="309"/>
      <c r="Y14" s="310"/>
      <c r="Z14" s="309"/>
      <c r="AA14" s="309"/>
      <c r="AB14" s="309"/>
      <c r="AC14" s="310"/>
      <c r="AD14" s="309"/>
      <c r="AE14" s="309"/>
      <c r="AF14" s="309"/>
      <c r="AG14" s="310"/>
      <c r="AH14" s="273"/>
      <c r="AI14" s="489"/>
    </row>
    <row r="15" spans="1:35" ht="36.65" customHeight="1" x14ac:dyDescent="0.3">
      <c r="A15" s="921" t="s">
        <v>182</v>
      </c>
      <c r="B15" s="922"/>
      <c r="C15" s="948"/>
      <c r="D15" s="949"/>
      <c r="E15" s="600"/>
      <c r="F15" s="309"/>
      <c r="G15" s="309"/>
      <c r="H15" s="309"/>
      <c r="I15" s="309"/>
      <c r="J15" s="309"/>
      <c r="K15" s="309"/>
      <c r="L15" s="309"/>
      <c r="M15" s="309"/>
      <c r="N15" s="309"/>
      <c r="O15" s="309"/>
      <c r="P15" s="309"/>
      <c r="Q15" s="309"/>
      <c r="R15" s="309"/>
      <c r="S15" s="309"/>
      <c r="T15" s="309"/>
      <c r="U15" s="309"/>
      <c r="V15" s="309"/>
      <c r="W15" s="309"/>
      <c r="X15" s="309"/>
      <c r="Y15" s="310"/>
      <c r="Z15" s="309"/>
      <c r="AA15" s="309"/>
      <c r="AB15" s="309"/>
      <c r="AC15" s="310"/>
      <c r="AD15" s="309"/>
      <c r="AE15" s="309"/>
      <c r="AF15" s="309"/>
      <c r="AG15" s="310"/>
      <c r="AH15" s="273"/>
      <c r="AI15" s="489"/>
    </row>
    <row r="16" spans="1:35" ht="36.65" customHeight="1" x14ac:dyDescent="0.3">
      <c r="A16" s="921" t="s">
        <v>183</v>
      </c>
      <c r="B16" s="922"/>
      <c r="C16" s="948"/>
      <c r="D16" s="949"/>
      <c r="E16" s="600"/>
      <c r="F16" s="309"/>
      <c r="G16" s="309"/>
      <c r="H16" s="309"/>
      <c r="I16" s="309"/>
      <c r="J16" s="309"/>
      <c r="K16" s="309"/>
      <c r="L16" s="309"/>
      <c r="M16" s="309"/>
      <c r="N16" s="309"/>
      <c r="O16" s="309"/>
      <c r="P16" s="309"/>
      <c r="Q16" s="309"/>
      <c r="R16" s="309"/>
      <c r="S16" s="309"/>
      <c r="T16" s="309"/>
      <c r="U16" s="309"/>
      <c r="V16" s="309"/>
      <c r="W16" s="309"/>
      <c r="X16" s="309"/>
      <c r="Y16" s="310"/>
      <c r="Z16" s="309"/>
      <c r="AA16" s="309"/>
      <c r="AB16" s="309"/>
      <c r="AC16" s="310"/>
      <c r="AD16" s="309"/>
      <c r="AE16" s="309"/>
      <c r="AF16" s="309"/>
      <c r="AG16" s="310"/>
      <c r="AH16" s="273"/>
      <c r="AI16" s="489"/>
    </row>
    <row r="17" spans="1:35" ht="43.5" customHeight="1" x14ac:dyDescent="0.3">
      <c r="A17" s="946" t="s">
        <v>184</v>
      </c>
      <c r="B17" s="947"/>
      <c r="C17" s="944"/>
      <c r="D17" s="945"/>
      <c r="E17" s="598"/>
      <c r="F17" s="306"/>
      <c r="G17" s="306"/>
      <c r="H17" s="306"/>
      <c r="I17" s="306"/>
      <c r="J17" s="306"/>
      <c r="K17" s="306"/>
      <c r="L17" s="306"/>
      <c r="M17" s="306"/>
      <c r="N17" s="306"/>
      <c r="O17" s="306"/>
      <c r="P17" s="306"/>
      <c r="Q17" s="306"/>
      <c r="R17" s="306"/>
      <c r="S17" s="306"/>
      <c r="T17" s="306"/>
      <c r="U17" s="306"/>
      <c r="V17" s="311"/>
      <c r="W17" s="312"/>
      <c r="X17" s="312"/>
      <c r="Y17" s="312"/>
      <c r="Z17" s="312"/>
      <c r="AA17" s="312"/>
      <c r="AB17" s="312"/>
      <c r="AC17" s="312"/>
      <c r="AD17" s="312"/>
      <c r="AE17" s="312"/>
      <c r="AF17" s="312"/>
      <c r="AG17" s="312"/>
      <c r="AH17" s="41"/>
      <c r="AI17" s="490"/>
    </row>
    <row r="18" spans="1:35" ht="43.5" customHeight="1" x14ac:dyDescent="0.3">
      <c r="A18" s="907" t="s">
        <v>185</v>
      </c>
      <c r="B18" s="908"/>
      <c r="C18" s="950"/>
      <c r="D18" s="951"/>
      <c r="E18" s="601"/>
      <c r="F18" s="313"/>
      <c r="G18" s="313"/>
      <c r="H18" s="313"/>
      <c r="I18" s="313"/>
      <c r="J18" s="313"/>
      <c r="K18" s="313"/>
      <c r="L18" s="313"/>
      <c r="M18" s="313"/>
      <c r="N18" s="313"/>
      <c r="O18" s="313"/>
      <c r="P18" s="313"/>
      <c r="Q18" s="313"/>
      <c r="R18" s="313"/>
      <c r="S18" s="313"/>
      <c r="T18" s="313"/>
      <c r="U18" s="313"/>
      <c r="V18" s="313"/>
      <c r="W18" s="313"/>
      <c r="X18" s="313"/>
      <c r="Y18" s="478"/>
      <c r="Z18" s="313"/>
      <c r="AA18" s="313"/>
      <c r="AB18" s="313"/>
      <c r="AC18" s="478"/>
      <c r="AD18" s="313"/>
      <c r="AE18" s="313"/>
      <c r="AF18" s="313"/>
      <c r="AG18" s="478"/>
      <c r="AH18" s="273"/>
      <c r="AI18" s="489"/>
    </row>
    <row r="19" spans="1:35" ht="43.5" customHeight="1" x14ac:dyDescent="0.3">
      <c r="A19" s="907" t="s">
        <v>186</v>
      </c>
      <c r="B19" s="908"/>
      <c r="C19" s="950"/>
      <c r="D19" s="951"/>
      <c r="E19" s="601"/>
      <c r="F19" s="313"/>
      <c r="G19" s="313"/>
      <c r="H19" s="313"/>
      <c r="I19" s="313"/>
      <c r="J19" s="313"/>
      <c r="K19" s="313"/>
      <c r="L19" s="313"/>
      <c r="M19" s="313"/>
      <c r="N19" s="313"/>
      <c r="O19" s="313"/>
      <c r="P19" s="313"/>
      <c r="Q19" s="313"/>
      <c r="R19" s="313"/>
      <c r="S19" s="313"/>
      <c r="T19" s="313"/>
      <c r="U19" s="313"/>
      <c r="V19" s="313"/>
      <c r="W19" s="313"/>
      <c r="X19" s="313"/>
      <c r="Y19" s="478"/>
      <c r="Z19" s="313"/>
      <c r="AA19" s="313"/>
      <c r="AB19" s="313"/>
      <c r="AC19" s="478"/>
      <c r="AD19" s="313"/>
      <c r="AE19" s="313"/>
      <c r="AF19" s="313"/>
      <c r="AG19" s="478"/>
      <c r="AH19" s="273"/>
      <c r="AI19" s="489"/>
    </row>
    <row r="20" spans="1:35" ht="43.5" customHeight="1" x14ac:dyDescent="0.3">
      <c r="A20" s="907" t="s">
        <v>187</v>
      </c>
      <c r="B20" s="908"/>
      <c r="C20" s="950"/>
      <c r="D20" s="951"/>
      <c r="E20" s="601"/>
      <c r="F20" s="313"/>
      <c r="G20" s="313"/>
      <c r="H20" s="313"/>
      <c r="I20" s="313"/>
      <c r="J20" s="313"/>
      <c r="K20" s="313"/>
      <c r="L20" s="313"/>
      <c r="M20" s="313"/>
      <c r="N20" s="313"/>
      <c r="O20" s="313"/>
      <c r="P20" s="313"/>
      <c r="Q20" s="313"/>
      <c r="R20" s="313"/>
      <c r="S20" s="313"/>
      <c r="T20" s="313"/>
      <c r="U20" s="313"/>
      <c r="V20" s="313"/>
      <c r="W20" s="313"/>
      <c r="X20" s="313"/>
      <c r="Y20" s="478"/>
      <c r="Z20" s="313"/>
      <c r="AA20" s="313"/>
      <c r="AB20" s="313"/>
      <c r="AC20" s="478"/>
      <c r="AD20" s="313"/>
      <c r="AE20" s="313"/>
      <c r="AF20" s="313"/>
      <c r="AG20" s="478"/>
      <c r="AH20" s="273"/>
      <c r="AI20" s="489"/>
    </row>
    <row r="21" spans="1:35" ht="43.5" customHeight="1" x14ac:dyDescent="0.3">
      <c r="A21" s="907" t="s">
        <v>188</v>
      </c>
      <c r="B21" s="908"/>
      <c r="C21" s="950"/>
      <c r="D21" s="951"/>
      <c r="E21" s="601"/>
      <c r="F21" s="313"/>
      <c r="G21" s="313"/>
      <c r="H21" s="313"/>
      <c r="I21" s="313"/>
      <c r="J21" s="313"/>
      <c r="K21" s="313"/>
      <c r="L21" s="313"/>
      <c r="M21" s="313"/>
      <c r="N21" s="313"/>
      <c r="O21" s="313"/>
      <c r="P21" s="313"/>
      <c r="Q21" s="313"/>
      <c r="R21" s="313"/>
      <c r="S21" s="313"/>
      <c r="T21" s="313"/>
      <c r="U21" s="313"/>
      <c r="V21" s="313"/>
      <c r="W21" s="313"/>
      <c r="X21" s="313"/>
      <c r="Y21" s="478"/>
      <c r="Z21" s="313"/>
      <c r="AA21" s="313"/>
      <c r="AB21" s="313"/>
      <c r="AC21" s="478"/>
      <c r="AD21" s="313"/>
      <c r="AE21" s="313"/>
      <c r="AF21" s="313"/>
      <c r="AG21" s="478"/>
      <c r="AH21" s="273"/>
      <c r="AI21" s="489"/>
    </row>
    <row r="22" spans="1:35" ht="43.5" customHeight="1" x14ac:dyDescent="0.3">
      <c r="A22" s="907" t="s">
        <v>189</v>
      </c>
      <c r="B22" s="908"/>
      <c r="C22" s="950"/>
      <c r="D22" s="951"/>
      <c r="E22" s="601"/>
      <c r="F22" s="313"/>
      <c r="G22" s="313"/>
      <c r="H22" s="313"/>
      <c r="I22" s="313"/>
      <c r="J22" s="313"/>
      <c r="K22" s="313"/>
      <c r="L22" s="313"/>
      <c r="M22" s="313"/>
      <c r="N22" s="313"/>
      <c r="O22" s="313"/>
      <c r="P22" s="313"/>
      <c r="Q22" s="313"/>
      <c r="R22" s="313"/>
      <c r="S22" s="313"/>
      <c r="T22" s="313"/>
      <c r="U22" s="313"/>
      <c r="V22" s="313"/>
      <c r="W22" s="313"/>
      <c r="X22" s="313"/>
      <c r="Y22" s="478"/>
      <c r="Z22" s="313"/>
      <c r="AA22" s="313"/>
      <c r="AB22" s="313"/>
      <c r="AC22" s="478"/>
      <c r="AD22" s="313"/>
      <c r="AE22" s="313"/>
      <c r="AF22" s="313"/>
      <c r="AG22" s="478"/>
      <c r="AH22" s="273"/>
      <c r="AI22" s="489"/>
    </row>
    <row r="23" spans="1:35" ht="43.5" customHeight="1" x14ac:dyDescent="0.3">
      <c r="A23" s="946" t="s">
        <v>190</v>
      </c>
      <c r="B23" s="947"/>
      <c r="C23" s="944"/>
      <c r="D23" s="945"/>
      <c r="E23" s="602"/>
      <c r="F23" s="358"/>
      <c r="G23" s="358"/>
      <c r="H23" s="358"/>
      <c r="I23" s="358"/>
      <c r="J23" s="358"/>
      <c r="K23" s="358"/>
      <c r="L23" s="358"/>
      <c r="M23" s="358"/>
      <c r="N23" s="358"/>
      <c r="O23" s="358"/>
      <c r="P23" s="358"/>
      <c r="Q23" s="358"/>
      <c r="R23" s="358"/>
      <c r="S23" s="358"/>
      <c r="T23" s="358"/>
      <c r="U23" s="358"/>
      <c r="V23" s="359"/>
      <c r="W23" s="312"/>
      <c r="X23" s="312"/>
      <c r="Y23" s="312"/>
      <c r="Z23" s="312"/>
      <c r="AA23" s="312"/>
      <c r="AB23" s="312"/>
      <c r="AC23" s="312"/>
      <c r="AD23" s="312"/>
      <c r="AE23" s="312"/>
      <c r="AF23" s="312"/>
      <c r="AG23" s="312"/>
      <c r="AH23" s="41"/>
      <c r="AI23" s="490"/>
    </row>
    <row r="24" spans="1:35" ht="43.5" customHeight="1" x14ac:dyDescent="0.3">
      <c r="A24" s="907" t="s">
        <v>191</v>
      </c>
      <c r="B24" s="908"/>
      <c r="C24" s="950"/>
      <c r="D24" s="951"/>
      <c r="E24" s="601"/>
      <c r="F24" s="362"/>
      <c r="G24" s="362"/>
      <c r="H24" s="362"/>
      <c r="I24" s="362"/>
      <c r="J24" s="362"/>
      <c r="K24" s="362"/>
      <c r="L24" s="362"/>
      <c r="M24" s="362"/>
      <c r="N24" s="362"/>
      <c r="O24" s="362"/>
      <c r="P24" s="362"/>
      <c r="Q24" s="362"/>
      <c r="R24" s="362"/>
      <c r="S24" s="362"/>
      <c r="T24" s="362"/>
      <c r="U24" s="362"/>
      <c r="V24" s="362"/>
      <c r="W24" s="363"/>
      <c r="X24" s="363"/>
      <c r="Y24" s="363"/>
      <c r="Z24" s="363"/>
      <c r="AA24" s="363"/>
      <c r="AB24" s="363"/>
      <c r="AC24" s="363"/>
      <c r="AD24" s="363"/>
      <c r="AE24" s="363"/>
      <c r="AF24" s="363"/>
      <c r="AG24" s="363"/>
      <c r="AH24" s="41"/>
      <c r="AI24" s="490"/>
    </row>
    <row r="25" spans="1:35" ht="43.5" customHeight="1" x14ac:dyDescent="0.3">
      <c r="A25" s="907" t="s">
        <v>192</v>
      </c>
      <c r="B25" s="908"/>
      <c r="C25" s="950"/>
      <c r="D25" s="951"/>
      <c r="E25" s="601"/>
      <c r="F25" s="362"/>
      <c r="G25" s="362"/>
      <c r="H25" s="362"/>
      <c r="I25" s="362"/>
      <c r="J25" s="362"/>
      <c r="K25" s="362"/>
      <c r="L25" s="362"/>
      <c r="M25" s="362"/>
      <c r="N25" s="362"/>
      <c r="O25" s="362"/>
      <c r="P25" s="362"/>
      <c r="Q25" s="362"/>
      <c r="R25" s="362"/>
      <c r="S25" s="362"/>
      <c r="T25" s="362"/>
      <c r="U25" s="362"/>
      <c r="V25" s="362"/>
      <c r="W25" s="363"/>
      <c r="X25" s="363"/>
      <c r="Y25" s="363"/>
      <c r="Z25" s="363"/>
      <c r="AA25" s="363"/>
      <c r="AB25" s="363"/>
      <c r="AC25" s="363"/>
      <c r="AD25" s="363"/>
      <c r="AE25" s="363"/>
      <c r="AF25" s="363"/>
      <c r="AG25" s="363"/>
      <c r="AH25" s="41"/>
      <c r="AI25" s="490"/>
    </row>
    <row r="26" spans="1:35" ht="43.5" customHeight="1" x14ac:dyDescent="0.3">
      <c r="A26" s="907" t="s">
        <v>193</v>
      </c>
      <c r="B26" s="908"/>
      <c r="C26" s="950"/>
      <c r="D26" s="951"/>
      <c r="E26" s="601"/>
      <c r="F26" s="362"/>
      <c r="G26" s="362"/>
      <c r="H26" s="362"/>
      <c r="I26" s="362"/>
      <c r="J26" s="362"/>
      <c r="K26" s="362"/>
      <c r="L26" s="362"/>
      <c r="M26" s="362"/>
      <c r="N26" s="362"/>
      <c r="O26" s="362"/>
      <c r="P26" s="362"/>
      <c r="Q26" s="362"/>
      <c r="R26" s="362"/>
      <c r="S26" s="362"/>
      <c r="T26" s="362"/>
      <c r="U26" s="362"/>
      <c r="V26" s="362"/>
      <c r="W26" s="363"/>
      <c r="X26" s="363"/>
      <c r="Y26" s="363"/>
      <c r="Z26" s="363"/>
      <c r="AA26" s="363"/>
      <c r="AB26" s="363"/>
      <c r="AC26" s="363"/>
      <c r="AD26" s="363"/>
      <c r="AE26" s="363"/>
      <c r="AF26" s="363"/>
      <c r="AG26" s="363"/>
      <c r="AH26" s="273"/>
      <c r="AI26" s="489"/>
    </row>
    <row r="27" spans="1:35" ht="43.5" customHeight="1" x14ac:dyDescent="0.3">
      <c r="A27" s="907" t="s">
        <v>194</v>
      </c>
      <c r="B27" s="908"/>
      <c r="C27" s="950"/>
      <c r="D27" s="951"/>
      <c r="E27" s="601"/>
      <c r="F27" s="362"/>
      <c r="G27" s="362"/>
      <c r="H27" s="362"/>
      <c r="I27" s="362"/>
      <c r="J27" s="362"/>
      <c r="K27" s="362"/>
      <c r="L27" s="362"/>
      <c r="M27" s="362"/>
      <c r="N27" s="362"/>
      <c r="O27" s="362"/>
      <c r="P27" s="362"/>
      <c r="Q27" s="362"/>
      <c r="R27" s="362"/>
      <c r="S27" s="362"/>
      <c r="T27" s="362"/>
      <c r="U27" s="362"/>
      <c r="V27" s="362"/>
      <c r="W27" s="363"/>
      <c r="X27" s="363"/>
      <c r="Y27" s="363"/>
      <c r="Z27" s="363"/>
      <c r="AA27" s="363"/>
      <c r="AB27" s="363"/>
      <c r="AC27" s="363"/>
      <c r="AD27" s="363"/>
      <c r="AE27" s="363"/>
      <c r="AF27" s="363"/>
      <c r="AG27" s="363"/>
      <c r="AH27" s="273"/>
      <c r="AI27" s="489"/>
    </row>
    <row r="28" spans="1:35" ht="43.5" customHeight="1" x14ac:dyDescent="0.3">
      <c r="A28" s="907" t="s">
        <v>195</v>
      </c>
      <c r="B28" s="908"/>
      <c r="C28" s="950"/>
      <c r="D28" s="951"/>
      <c r="E28" s="601"/>
      <c r="F28" s="362"/>
      <c r="G28" s="362"/>
      <c r="H28" s="362"/>
      <c r="I28" s="362"/>
      <c r="J28" s="362"/>
      <c r="K28" s="362"/>
      <c r="L28" s="362"/>
      <c r="M28" s="362"/>
      <c r="N28" s="362"/>
      <c r="O28" s="362"/>
      <c r="P28" s="362"/>
      <c r="Q28" s="362"/>
      <c r="R28" s="362"/>
      <c r="S28" s="362"/>
      <c r="T28" s="362"/>
      <c r="U28" s="362"/>
      <c r="V28" s="362"/>
      <c r="W28" s="363"/>
      <c r="X28" s="363"/>
      <c r="Y28" s="363"/>
      <c r="Z28" s="363"/>
      <c r="AA28" s="363"/>
      <c r="AB28" s="363"/>
      <c r="AC28" s="363"/>
      <c r="AD28" s="363"/>
      <c r="AE28" s="363"/>
      <c r="AF28" s="363"/>
      <c r="AG28" s="363"/>
      <c r="AH28" s="273"/>
      <c r="AI28" s="489"/>
    </row>
    <row r="29" spans="1:35" ht="43.5" customHeight="1" x14ac:dyDescent="0.3">
      <c r="A29" s="946" t="s">
        <v>196</v>
      </c>
      <c r="B29" s="947"/>
      <c r="C29" s="944"/>
      <c r="D29" s="945"/>
      <c r="E29" s="603"/>
      <c r="F29" s="360"/>
      <c r="G29" s="360"/>
      <c r="H29" s="360"/>
      <c r="I29" s="360"/>
      <c r="J29" s="360"/>
      <c r="K29" s="360"/>
      <c r="L29" s="360"/>
      <c r="M29" s="360"/>
      <c r="N29" s="360"/>
      <c r="O29" s="360"/>
      <c r="P29" s="360"/>
      <c r="Q29" s="360"/>
      <c r="R29" s="360"/>
      <c r="S29" s="360"/>
      <c r="T29" s="360"/>
      <c r="U29" s="360"/>
      <c r="V29" s="361"/>
      <c r="W29" s="312"/>
      <c r="X29" s="312"/>
      <c r="Y29" s="312"/>
      <c r="Z29" s="312"/>
      <c r="AA29" s="312"/>
      <c r="AB29" s="312"/>
      <c r="AC29" s="312"/>
      <c r="AD29" s="312"/>
      <c r="AE29" s="312"/>
      <c r="AF29" s="312"/>
      <c r="AG29" s="312"/>
      <c r="AH29" s="41"/>
      <c r="AI29" s="490"/>
    </row>
    <row r="30" spans="1:35" ht="43.5" customHeight="1" x14ac:dyDescent="0.3">
      <c r="A30" s="921" t="s">
        <v>197</v>
      </c>
      <c r="B30" s="922"/>
      <c r="C30" s="950"/>
      <c r="D30" s="951"/>
      <c r="E30" s="601"/>
      <c r="F30" s="313"/>
      <c r="G30" s="313"/>
      <c r="H30" s="313"/>
      <c r="I30" s="313"/>
      <c r="J30" s="313"/>
      <c r="K30" s="313"/>
      <c r="L30" s="313"/>
      <c r="M30" s="313"/>
      <c r="N30" s="313"/>
      <c r="O30" s="313"/>
      <c r="P30" s="313"/>
      <c r="Q30" s="313"/>
      <c r="R30" s="313"/>
      <c r="S30" s="313"/>
      <c r="T30" s="313"/>
      <c r="U30" s="313"/>
      <c r="V30" s="313"/>
      <c r="W30" s="313"/>
      <c r="X30" s="313"/>
      <c r="Y30" s="478"/>
      <c r="Z30" s="313"/>
      <c r="AA30" s="313"/>
      <c r="AB30" s="313"/>
      <c r="AC30" s="478"/>
      <c r="AD30" s="313"/>
      <c r="AE30" s="313"/>
      <c r="AF30" s="313"/>
      <c r="AG30" s="478"/>
      <c r="AH30" s="273"/>
      <c r="AI30" s="489"/>
    </row>
    <row r="31" spans="1:35" ht="43.5" customHeight="1" x14ac:dyDescent="0.3">
      <c r="A31" s="921" t="s">
        <v>198</v>
      </c>
      <c r="B31" s="922"/>
      <c r="C31" s="950"/>
      <c r="D31" s="951"/>
      <c r="E31" s="601"/>
      <c r="F31" s="313"/>
      <c r="G31" s="313"/>
      <c r="H31" s="313"/>
      <c r="I31" s="313"/>
      <c r="J31" s="313"/>
      <c r="K31" s="313"/>
      <c r="L31" s="313"/>
      <c r="M31" s="313"/>
      <c r="N31" s="313"/>
      <c r="O31" s="313"/>
      <c r="P31" s="313"/>
      <c r="Q31" s="313"/>
      <c r="R31" s="313"/>
      <c r="S31" s="313"/>
      <c r="T31" s="313"/>
      <c r="U31" s="313"/>
      <c r="V31" s="313"/>
      <c r="W31" s="313"/>
      <c r="X31" s="313"/>
      <c r="Y31" s="478"/>
      <c r="Z31" s="313"/>
      <c r="AA31" s="313"/>
      <c r="AB31" s="313"/>
      <c r="AC31" s="478"/>
      <c r="AD31" s="313"/>
      <c r="AE31" s="313"/>
      <c r="AF31" s="313"/>
      <c r="AG31" s="478"/>
      <c r="AH31" s="273"/>
      <c r="AI31" s="489"/>
    </row>
    <row r="32" spans="1:35" ht="43.5" customHeight="1" x14ac:dyDescent="0.3">
      <c r="A32" s="921" t="s">
        <v>199</v>
      </c>
      <c r="B32" s="922"/>
      <c r="C32" s="950"/>
      <c r="D32" s="951"/>
      <c r="E32" s="601"/>
      <c r="F32" s="313"/>
      <c r="G32" s="313"/>
      <c r="H32" s="313"/>
      <c r="I32" s="313"/>
      <c r="J32" s="313"/>
      <c r="K32" s="313"/>
      <c r="L32" s="313"/>
      <c r="M32" s="313"/>
      <c r="N32" s="313"/>
      <c r="O32" s="313"/>
      <c r="P32" s="313"/>
      <c r="Q32" s="313"/>
      <c r="R32" s="313"/>
      <c r="S32" s="313"/>
      <c r="T32" s="313"/>
      <c r="U32" s="313"/>
      <c r="V32" s="313"/>
      <c r="W32" s="313"/>
      <c r="X32" s="313"/>
      <c r="Y32" s="478"/>
      <c r="Z32" s="313"/>
      <c r="AA32" s="313"/>
      <c r="AB32" s="313"/>
      <c r="AC32" s="478"/>
      <c r="AD32" s="313"/>
      <c r="AE32" s="313"/>
      <c r="AF32" s="313"/>
      <c r="AG32" s="478"/>
      <c r="AH32" s="273"/>
      <c r="AI32" s="489"/>
    </row>
    <row r="33" spans="1:35" ht="43.5" customHeight="1" x14ac:dyDescent="0.3">
      <c r="A33" s="921" t="s">
        <v>200</v>
      </c>
      <c r="B33" s="922"/>
      <c r="C33" s="950"/>
      <c r="D33" s="951"/>
      <c r="E33" s="601"/>
      <c r="F33" s="313"/>
      <c r="G33" s="313"/>
      <c r="H33" s="313"/>
      <c r="I33" s="313"/>
      <c r="J33" s="313"/>
      <c r="K33" s="313"/>
      <c r="L33" s="313"/>
      <c r="M33" s="313"/>
      <c r="N33" s="313"/>
      <c r="O33" s="313"/>
      <c r="P33" s="313"/>
      <c r="Q33" s="313"/>
      <c r="R33" s="313"/>
      <c r="S33" s="313"/>
      <c r="T33" s="313"/>
      <c r="U33" s="313"/>
      <c r="V33" s="313"/>
      <c r="W33" s="313"/>
      <c r="X33" s="313"/>
      <c r="Y33" s="478"/>
      <c r="Z33" s="313"/>
      <c r="AA33" s="313"/>
      <c r="AB33" s="313"/>
      <c r="AC33" s="478"/>
      <c r="AD33" s="313"/>
      <c r="AE33" s="313"/>
      <c r="AF33" s="313"/>
      <c r="AG33" s="478"/>
      <c r="AH33" s="273"/>
      <c r="AI33" s="489"/>
    </row>
    <row r="34" spans="1:35" ht="43.5" customHeight="1" x14ac:dyDescent="0.3">
      <c r="A34" s="921" t="s">
        <v>201</v>
      </c>
      <c r="B34" s="922"/>
      <c r="C34" s="950"/>
      <c r="D34" s="951"/>
      <c r="E34" s="601"/>
      <c r="F34" s="313"/>
      <c r="G34" s="313"/>
      <c r="H34" s="313"/>
      <c r="I34" s="313"/>
      <c r="J34" s="313"/>
      <c r="K34" s="313"/>
      <c r="L34" s="313"/>
      <c r="M34" s="313"/>
      <c r="N34" s="313"/>
      <c r="O34" s="313"/>
      <c r="P34" s="313"/>
      <c r="Q34" s="313"/>
      <c r="R34" s="313"/>
      <c r="S34" s="313"/>
      <c r="T34" s="313"/>
      <c r="U34" s="313"/>
      <c r="V34" s="313"/>
      <c r="W34" s="313"/>
      <c r="X34" s="313"/>
      <c r="Y34" s="478"/>
      <c r="Z34" s="313"/>
      <c r="AA34" s="313"/>
      <c r="AB34" s="313"/>
      <c r="AC34" s="478"/>
      <c r="AD34" s="313"/>
      <c r="AE34" s="313"/>
      <c r="AF34" s="313"/>
      <c r="AG34" s="478"/>
      <c r="AH34" s="273"/>
      <c r="AI34" s="489"/>
    </row>
    <row r="35" spans="1:35" ht="43.5" customHeight="1" x14ac:dyDescent="0.3">
      <c r="A35" s="946" t="s">
        <v>202</v>
      </c>
      <c r="B35" s="947"/>
      <c r="C35" s="944"/>
      <c r="D35" s="945"/>
      <c r="E35" s="598"/>
      <c r="F35" s="306"/>
      <c r="G35" s="306"/>
      <c r="H35" s="306"/>
      <c r="I35" s="306"/>
      <c r="J35" s="306"/>
      <c r="K35" s="306"/>
      <c r="L35" s="306"/>
      <c r="M35" s="306"/>
      <c r="N35" s="306"/>
      <c r="O35" s="306"/>
      <c r="P35" s="306"/>
      <c r="Q35" s="306"/>
      <c r="R35" s="306"/>
      <c r="S35" s="306"/>
      <c r="T35" s="306"/>
      <c r="U35" s="306"/>
      <c r="V35" s="311"/>
      <c r="W35" s="312"/>
      <c r="X35" s="312"/>
      <c r="Y35" s="312"/>
      <c r="Z35" s="312"/>
      <c r="AA35" s="312"/>
      <c r="AB35" s="312"/>
      <c r="AC35" s="312"/>
      <c r="AD35" s="312"/>
      <c r="AE35" s="312"/>
      <c r="AF35" s="312"/>
      <c r="AG35" s="312"/>
      <c r="AH35" s="41"/>
      <c r="AI35" s="490"/>
    </row>
    <row r="36" spans="1:35" ht="43.5" customHeight="1" x14ac:dyDescent="0.3">
      <c r="A36" s="921" t="s">
        <v>203</v>
      </c>
      <c r="B36" s="922"/>
      <c r="C36" s="950"/>
      <c r="D36" s="951"/>
      <c r="E36" s="601"/>
      <c r="F36" s="313"/>
      <c r="G36" s="313"/>
      <c r="H36" s="313"/>
      <c r="I36" s="313"/>
      <c r="J36" s="313"/>
      <c r="K36" s="313"/>
      <c r="L36" s="313"/>
      <c r="M36" s="313"/>
      <c r="N36" s="313"/>
      <c r="O36" s="313"/>
      <c r="P36" s="313"/>
      <c r="Q36" s="313"/>
      <c r="R36" s="313"/>
      <c r="S36" s="313"/>
      <c r="T36" s="313"/>
      <c r="U36" s="313"/>
      <c r="V36" s="313"/>
      <c r="W36" s="313"/>
      <c r="X36" s="313"/>
      <c r="Y36" s="478"/>
      <c r="Z36" s="313"/>
      <c r="AA36" s="313"/>
      <c r="AB36" s="313"/>
      <c r="AC36" s="478"/>
      <c r="AD36" s="313"/>
      <c r="AE36" s="313"/>
      <c r="AF36" s="313"/>
      <c r="AG36" s="478"/>
      <c r="AH36" s="273"/>
      <c r="AI36" s="489"/>
    </row>
    <row r="37" spans="1:35" ht="43.5" customHeight="1" x14ac:dyDescent="0.3">
      <c r="A37" s="921" t="s">
        <v>204</v>
      </c>
      <c r="B37" s="922"/>
      <c r="C37" s="950"/>
      <c r="D37" s="951"/>
      <c r="E37" s="601"/>
      <c r="F37" s="313"/>
      <c r="G37" s="313"/>
      <c r="H37" s="313"/>
      <c r="I37" s="313"/>
      <c r="J37" s="313"/>
      <c r="K37" s="313"/>
      <c r="L37" s="313"/>
      <c r="M37" s="313"/>
      <c r="N37" s="313"/>
      <c r="O37" s="313"/>
      <c r="P37" s="313"/>
      <c r="Q37" s="313"/>
      <c r="R37" s="313"/>
      <c r="S37" s="313"/>
      <c r="T37" s="313"/>
      <c r="U37" s="313"/>
      <c r="V37" s="313"/>
      <c r="W37" s="313"/>
      <c r="X37" s="313"/>
      <c r="Y37" s="478"/>
      <c r="Z37" s="313"/>
      <c r="AA37" s="313"/>
      <c r="AB37" s="313"/>
      <c r="AC37" s="478"/>
      <c r="AD37" s="313"/>
      <c r="AE37" s="313"/>
      <c r="AF37" s="313"/>
      <c r="AG37" s="478"/>
      <c r="AH37" s="273"/>
      <c r="AI37" s="489"/>
    </row>
    <row r="38" spans="1:35" ht="43.5" customHeight="1" x14ac:dyDescent="0.3">
      <c r="A38" s="921" t="s">
        <v>205</v>
      </c>
      <c r="B38" s="922"/>
      <c r="C38" s="950"/>
      <c r="D38" s="951"/>
      <c r="E38" s="601"/>
      <c r="F38" s="313"/>
      <c r="G38" s="313"/>
      <c r="H38" s="313"/>
      <c r="I38" s="313"/>
      <c r="J38" s="313"/>
      <c r="K38" s="313"/>
      <c r="L38" s="313"/>
      <c r="M38" s="313"/>
      <c r="N38" s="313"/>
      <c r="O38" s="313"/>
      <c r="P38" s="313"/>
      <c r="Q38" s="313"/>
      <c r="R38" s="313"/>
      <c r="S38" s="313"/>
      <c r="T38" s="313"/>
      <c r="U38" s="313"/>
      <c r="V38" s="313"/>
      <c r="W38" s="313"/>
      <c r="X38" s="313"/>
      <c r="Y38" s="478"/>
      <c r="Z38" s="313"/>
      <c r="AA38" s="313"/>
      <c r="AB38" s="313"/>
      <c r="AC38" s="478"/>
      <c r="AD38" s="313"/>
      <c r="AE38" s="313"/>
      <c r="AF38" s="313"/>
      <c r="AG38" s="478"/>
      <c r="AH38" s="273"/>
      <c r="AI38" s="489"/>
    </row>
    <row r="39" spans="1:35" ht="43.5" customHeight="1" x14ac:dyDescent="0.3">
      <c r="A39" s="921" t="s">
        <v>206</v>
      </c>
      <c r="B39" s="922"/>
      <c r="C39" s="950"/>
      <c r="D39" s="951"/>
      <c r="E39" s="601"/>
      <c r="F39" s="313"/>
      <c r="G39" s="313"/>
      <c r="H39" s="313"/>
      <c r="I39" s="313"/>
      <c r="J39" s="313"/>
      <c r="K39" s="313"/>
      <c r="L39" s="313"/>
      <c r="M39" s="313"/>
      <c r="N39" s="313"/>
      <c r="O39" s="313"/>
      <c r="P39" s="313"/>
      <c r="Q39" s="313"/>
      <c r="R39" s="313"/>
      <c r="S39" s="313"/>
      <c r="T39" s="313"/>
      <c r="U39" s="313"/>
      <c r="V39" s="313"/>
      <c r="W39" s="313"/>
      <c r="X39" s="313"/>
      <c r="Y39" s="478"/>
      <c r="Z39" s="313"/>
      <c r="AA39" s="313"/>
      <c r="AB39" s="313"/>
      <c r="AC39" s="478"/>
      <c r="AD39" s="313"/>
      <c r="AE39" s="313"/>
      <c r="AF39" s="313"/>
      <c r="AG39" s="478"/>
      <c r="AH39" s="273"/>
      <c r="AI39" s="489"/>
    </row>
    <row r="40" spans="1:35" ht="43.5" customHeight="1" x14ac:dyDescent="0.3">
      <c r="A40" s="946" t="s">
        <v>207</v>
      </c>
      <c r="B40" s="947"/>
      <c r="C40" s="944"/>
      <c r="D40" s="945"/>
      <c r="E40" s="598"/>
      <c r="F40" s="306"/>
      <c r="G40" s="306"/>
      <c r="H40" s="306"/>
      <c r="I40" s="306"/>
      <c r="J40" s="306"/>
      <c r="K40" s="306"/>
      <c r="L40" s="306"/>
      <c r="M40" s="306"/>
      <c r="N40" s="306"/>
      <c r="O40" s="306"/>
      <c r="P40" s="306"/>
      <c r="Q40" s="306"/>
      <c r="R40" s="306"/>
      <c r="S40" s="306"/>
      <c r="T40" s="306"/>
      <c r="U40" s="306"/>
      <c r="V40" s="311"/>
      <c r="W40" s="312"/>
      <c r="X40" s="312"/>
      <c r="Y40" s="312"/>
      <c r="Z40" s="312"/>
      <c r="AA40" s="312"/>
      <c r="AB40" s="312"/>
      <c r="AC40" s="312"/>
      <c r="AD40" s="312"/>
      <c r="AE40" s="312"/>
      <c r="AF40" s="312"/>
      <c r="AG40" s="312"/>
      <c r="AH40" s="41"/>
      <c r="AI40" s="490"/>
    </row>
    <row r="41" spans="1:35" ht="43.5" customHeight="1" x14ac:dyDescent="0.3">
      <c r="A41" s="907" t="s">
        <v>208</v>
      </c>
      <c r="B41" s="908"/>
      <c r="C41" s="950"/>
      <c r="D41" s="951"/>
      <c r="E41" s="601"/>
      <c r="F41" s="313"/>
      <c r="G41" s="313"/>
      <c r="H41" s="313"/>
      <c r="I41" s="313"/>
      <c r="J41" s="313"/>
      <c r="K41" s="313"/>
      <c r="L41" s="313"/>
      <c r="M41" s="313"/>
      <c r="N41" s="313"/>
      <c r="O41" s="313"/>
      <c r="P41" s="313"/>
      <c r="Q41" s="313"/>
      <c r="R41" s="313"/>
      <c r="S41" s="313"/>
      <c r="T41" s="313"/>
      <c r="U41" s="313"/>
      <c r="V41" s="313"/>
      <c r="W41" s="313"/>
      <c r="X41" s="313"/>
      <c r="Y41" s="478"/>
      <c r="Z41" s="313"/>
      <c r="AA41" s="313"/>
      <c r="AB41" s="313"/>
      <c r="AC41" s="478"/>
      <c r="AD41" s="313"/>
      <c r="AE41" s="313"/>
      <c r="AF41" s="313"/>
      <c r="AG41" s="478"/>
      <c r="AH41" s="48"/>
      <c r="AI41" s="491"/>
    </row>
    <row r="42" spans="1:35" ht="43.5" customHeight="1" x14ac:dyDescent="0.3">
      <c r="A42" s="907" t="s">
        <v>209</v>
      </c>
      <c r="B42" s="908"/>
      <c r="C42" s="950"/>
      <c r="D42" s="951"/>
      <c r="E42" s="601"/>
      <c r="F42" s="313"/>
      <c r="G42" s="313"/>
      <c r="H42" s="313"/>
      <c r="I42" s="313"/>
      <c r="J42" s="313"/>
      <c r="K42" s="313"/>
      <c r="L42" s="313"/>
      <c r="M42" s="313"/>
      <c r="N42" s="313"/>
      <c r="O42" s="313"/>
      <c r="P42" s="313"/>
      <c r="Q42" s="313"/>
      <c r="R42" s="313"/>
      <c r="S42" s="313"/>
      <c r="T42" s="313"/>
      <c r="U42" s="313"/>
      <c r="V42" s="313"/>
      <c r="W42" s="313"/>
      <c r="X42" s="313"/>
      <c r="Y42" s="478"/>
      <c r="Z42" s="313"/>
      <c r="AA42" s="313"/>
      <c r="AB42" s="313"/>
      <c r="AC42" s="478"/>
      <c r="AD42" s="313"/>
      <c r="AE42" s="313"/>
      <c r="AF42" s="313"/>
      <c r="AG42" s="478"/>
      <c r="AH42" s="273"/>
      <c r="AI42" s="489"/>
    </row>
    <row r="43" spans="1:35" ht="43.5" customHeight="1" x14ac:dyDescent="0.3">
      <c r="A43" s="907" t="s">
        <v>210</v>
      </c>
      <c r="B43" s="908"/>
      <c r="C43" s="950"/>
      <c r="D43" s="951"/>
      <c r="E43" s="601"/>
      <c r="F43" s="313"/>
      <c r="G43" s="313"/>
      <c r="H43" s="313"/>
      <c r="I43" s="313"/>
      <c r="J43" s="313"/>
      <c r="K43" s="313"/>
      <c r="L43" s="313"/>
      <c r="M43" s="313"/>
      <c r="N43" s="313"/>
      <c r="O43" s="313"/>
      <c r="P43" s="313"/>
      <c r="Q43" s="313"/>
      <c r="R43" s="313"/>
      <c r="S43" s="313"/>
      <c r="T43" s="313"/>
      <c r="U43" s="313"/>
      <c r="V43" s="313"/>
      <c r="W43" s="313"/>
      <c r="X43" s="313"/>
      <c r="Y43" s="478"/>
      <c r="Z43" s="313"/>
      <c r="AA43" s="313"/>
      <c r="AB43" s="313"/>
      <c r="AC43" s="478"/>
      <c r="AD43" s="313"/>
      <c r="AE43" s="313"/>
      <c r="AF43" s="313"/>
      <c r="AG43" s="478"/>
      <c r="AH43" s="273"/>
      <c r="AI43" s="489"/>
    </row>
    <row r="44" spans="1:35" ht="43.5" customHeight="1" x14ac:dyDescent="0.3">
      <c r="A44" s="907" t="s">
        <v>211</v>
      </c>
      <c r="B44" s="908"/>
      <c r="C44" s="950"/>
      <c r="D44" s="951"/>
      <c r="E44" s="601"/>
      <c r="F44" s="313"/>
      <c r="G44" s="313"/>
      <c r="H44" s="313"/>
      <c r="I44" s="313"/>
      <c r="J44" s="313"/>
      <c r="K44" s="313"/>
      <c r="L44" s="313"/>
      <c r="M44" s="313"/>
      <c r="N44" s="313"/>
      <c r="O44" s="313"/>
      <c r="P44" s="313"/>
      <c r="Q44" s="313"/>
      <c r="R44" s="313"/>
      <c r="S44" s="313"/>
      <c r="T44" s="313"/>
      <c r="U44" s="313"/>
      <c r="V44" s="313"/>
      <c r="W44" s="313"/>
      <c r="X44" s="313"/>
      <c r="Y44" s="478"/>
      <c r="Z44" s="313"/>
      <c r="AA44" s="313"/>
      <c r="AB44" s="313"/>
      <c r="AC44" s="478"/>
      <c r="AD44" s="313"/>
      <c r="AE44" s="313"/>
      <c r="AF44" s="313"/>
      <c r="AG44" s="478"/>
      <c r="AH44" s="273"/>
      <c r="AI44" s="489"/>
    </row>
    <row r="45" spans="1:35" ht="43.5" customHeight="1" x14ac:dyDescent="0.3">
      <c r="A45" s="907" t="s">
        <v>212</v>
      </c>
      <c r="B45" s="908"/>
      <c r="C45" s="950"/>
      <c r="D45" s="951"/>
      <c r="E45" s="601"/>
      <c r="F45" s="313"/>
      <c r="G45" s="313"/>
      <c r="H45" s="313"/>
      <c r="I45" s="313"/>
      <c r="J45" s="313"/>
      <c r="K45" s="313"/>
      <c r="L45" s="313"/>
      <c r="M45" s="313"/>
      <c r="N45" s="313"/>
      <c r="O45" s="313"/>
      <c r="P45" s="313"/>
      <c r="Q45" s="313"/>
      <c r="R45" s="313"/>
      <c r="S45" s="313"/>
      <c r="T45" s="313"/>
      <c r="U45" s="313"/>
      <c r="V45" s="313"/>
      <c r="W45" s="313"/>
      <c r="X45" s="313"/>
      <c r="Y45" s="478"/>
      <c r="Z45" s="313"/>
      <c r="AA45" s="313"/>
      <c r="AB45" s="313"/>
      <c r="AC45" s="478"/>
      <c r="AD45" s="313"/>
      <c r="AE45" s="313"/>
      <c r="AF45" s="313"/>
      <c r="AG45" s="478"/>
      <c r="AH45" s="273"/>
      <c r="AI45" s="489"/>
    </row>
    <row r="46" spans="1:35" ht="43.5" customHeight="1" x14ac:dyDescent="0.3">
      <c r="A46" s="907" t="s">
        <v>213</v>
      </c>
      <c r="B46" s="908"/>
      <c r="C46" s="950"/>
      <c r="D46" s="951"/>
      <c r="E46" s="601"/>
      <c r="F46" s="313"/>
      <c r="G46" s="313"/>
      <c r="H46" s="313"/>
      <c r="I46" s="313"/>
      <c r="J46" s="313"/>
      <c r="K46" s="313"/>
      <c r="L46" s="313"/>
      <c r="M46" s="313"/>
      <c r="N46" s="313"/>
      <c r="O46" s="313"/>
      <c r="P46" s="313"/>
      <c r="Q46" s="313"/>
      <c r="R46" s="313"/>
      <c r="S46" s="313"/>
      <c r="T46" s="313"/>
      <c r="U46" s="313"/>
      <c r="V46" s="313"/>
      <c r="W46" s="313"/>
      <c r="X46" s="313"/>
      <c r="Y46" s="478"/>
      <c r="Z46" s="313"/>
      <c r="AA46" s="313"/>
      <c r="AB46" s="313"/>
      <c r="AC46" s="478"/>
      <c r="AD46" s="313"/>
      <c r="AE46" s="313"/>
      <c r="AF46" s="313"/>
      <c r="AG46" s="478"/>
      <c r="AH46" s="273"/>
      <c r="AI46" s="489"/>
    </row>
    <row r="47" spans="1:35" ht="43.5" customHeight="1" x14ac:dyDescent="0.3">
      <c r="A47" s="907" t="s">
        <v>214</v>
      </c>
      <c r="B47" s="908"/>
      <c r="C47" s="950"/>
      <c r="D47" s="951"/>
      <c r="E47" s="601"/>
      <c r="F47" s="313"/>
      <c r="G47" s="313"/>
      <c r="H47" s="313"/>
      <c r="I47" s="313"/>
      <c r="J47" s="313"/>
      <c r="K47" s="313"/>
      <c r="L47" s="313"/>
      <c r="M47" s="313"/>
      <c r="N47" s="313"/>
      <c r="O47" s="313"/>
      <c r="P47" s="313"/>
      <c r="Q47" s="313"/>
      <c r="R47" s="313"/>
      <c r="S47" s="313"/>
      <c r="T47" s="313"/>
      <c r="U47" s="313"/>
      <c r="V47" s="313"/>
      <c r="W47" s="313"/>
      <c r="X47" s="313"/>
      <c r="Y47" s="478"/>
      <c r="Z47" s="313"/>
      <c r="AA47" s="313"/>
      <c r="AB47" s="313"/>
      <c r="AC47" s="478"/>
      <c r="AD47" s="313"/>
      <c r="AE47" s="313"/>
      <c r="AF47" s="313"/>
      <c r="AG47" s="478"/>
      <c r="AH47" s="273"/>
      <c r="AI47" s="489"/>
    </row>
    <row r="48" spans="1:35" ht="30.75" customHeight="1" x14ac:dyDescent="0.3">
      <c r="A48" s="907" t="s">
        <v>215</v>
      </c>
      <c r="B48" s="908"/>
      <c r="C48" s="954"/>
      <c r="D48" s="955"/>
      <c r="E48" s="604"/>
      <c r="F48" s="313"/>
      <c r="G48" s="313"/>
      <c r="H48" s="313"/>
      <c r="I48" s="313"/>
      <c r="J48" s="313"/>
      <c r="K48" s="313"/>
      <c r="L48" s="313"/>
      <c r="M48" s="313"/>
      <c r="N48" s="313"/>
      <c r="O48" s="313"/>
      <c r="P48" s="313"/>
      <c r="Q48" s="313"/>
      <c r="R48" s="313"/>
      <c r="S48" s="313"/>
      <c r="T48" s="313"/>
      <c r="U48" s="313"/>
      <c r="V48" s="313"/>
      <c r="W48" s="313"/>
      <c r="X48" s="313"/>
      <c r="Y48" s="478"/>
      <c r="Z48" s="313"/>
      <c r="AA48" s="313"/>
      <c r="AB48" s="313"/>
      <c r="AC48" s="478"/>
      <c r="AD48" s="313"/>
      <c r="AE48" s="313"/>
      <c r="AF48" s="313"/>
      <c r="AG48" s="478"/>
      <c r="AH48" s="48"/>
      <c r="AI48" s="491"/>
    </row>
    <row r="49" spans="1:35" ht="30" customHeight="1" x14ac:dyDescent="0.3">
      <c r="A49" s="946" t="s">
        <v>216</v>
      </c>
      <c r="B49" s="947"/>
      <c r="C49" s="944"/>
      <c r="D49" s="945"/>
      <c r="E49" s="598"/>
      <c r="F49" s="306"/>
      <c r="G49" s="306"/>
      <c r="H49" s="306"/>
      <c r="I49" s="306"/>
      <c r="J49" s="306"/>
      <c r="K49" s="306"/>
      <c r="L49" s="306"/>
      <c r="M49" s="306"/>
      <c r="N49" s="306"/>
      <c r="O49" s="306"/>
      <c r="P49" s="306"/>
      <c r="Q49" s="306"/>
      <c r="R49" s="306"/>
      <c r="S49" s="306"/>
      <c r="T49" s="306"/>
      <c r="U49" s="306"/>
      <c r="V49" s="311"/>
      <c r="W49" s="312"/>
      <c r="X49" s="312"/>
      <c r="Y49" s="312"/>
      <c r="Z49" s="312"/>
      <c r="AA49" s="312"/>
      <c r="AB49" s="312"/>
      <c r="AC49" s="312"/>
      <c r="AD49" s="312"/>
      <c r="AE49" s="312"/>
      <c r="AF49" s="312"/>
      <c r="AG49" s="312"/>
      <c r="AH49" s="41"/>
      <c r="AI49" s="490"/>
    </row>
    <row r="50" spans="1:35" ht="43.5" customHeight="1" x14ac:dyDescent="0.3">
      <c r="A50" s="907" t="s">
        <v>217</v>
      </c>
      <c r="B50" s="908"/>
      <c r="C50" s="950"/>
      <c r="D50" s="951"/>
      <c r="E50" s="601"/>
      <c r="F50" s="313"/>
      <c r="G50" s="313"/>
      <c r="H50" s="313"/>
      <c r="I50" s="313"/>
      <c r="J50" s="313"/>
      <c r="K50" s="313"/>
      <c r="L50" s="313"/>
      <c r="M50" s="313"/>
      <c r="N50" s="313"/>
      <c r="O50" s="313"/>
      <c r="Q50" s="313"/>
      <c r="R50" s="313"/>
      <c r="S50" s="313"/>
      <c r="T50" s="313"/>
      <c r="U50" s="313"/>
      <c r="V50" s="313"/>
      <c r="W50" s="313"/>
      <c r="X50" s="313"/>
      <c r="Y50" s="478"/>
      <c r="Z50" s="313"/>
      <c r="AA50" s="313"/>
      <c r="AB50" s="313"/>
      <c r="AC50" s="478"/>
      <c r="AD50" s="313"/>
      <c r="AE50" s="313"/>
      <c r="AF50" s="313"/>
      <c r="AG50" s="478"/>
      <c r="AH50" s="48"/>
      <c r="AI50" s="491"/>
    </row>
    <row r="51" spans="1:35" ht="43.5" customHeight="1" x14ac:dyDescent="0.3">
      <c r="A51" s="907" t="s">
        <v>218</v>
      </c>
      <c r="B51" s="908"/>
      <c r="C51" s="950"/>
      <c r="D51" s="951"/>
      <c r="E51" s="601"/>
      <c r="F51" s="313"/>
      <c r="G51" s="313"/>
      <c r="H51" s="313"/>
      <c r="I51" s="313"/>
      <c r="J51" s="313"/>
      <c r="K51" s="313"/>
      <c r="L51" s="313"/>
      <c r="M51" s="313"/>
      <c r="N51" s="313"/>
      <c r="O51" s="313"/>
      <c r="P51" s="313"/>
      <c r="Q51" s="313"/>
      <c r="R51" s="313"/>
      <c r="S51" s="313"/>
      <c r="T51" s="313"/>
      <c r="U51" s="313"/>
      <c r="V51" s="313"/>
      <c r="W51" s="313"/>
      <c r="X51" s="313"/>
      <c r="Y51" s="478"/>
      <c r="Z51" s="313"/>
      <c r="AA51" s="313"/>
      <c r="AB51" s="313"/>
      <c r="AC51" s="478"/>
      <c r="AD51" s="313"/>
      <c r="AE51" s="313"/>
      <c r="AF51" s="313"/>
      <c r="AG51" s="478"/>
      <c r="AH51" s="48"/>
      <c r="AI51" s="491"/>
    </row>
    <row r="52" spans="1:35" ht="22.5" customHeight="1" x14ac:dyDescent="0.3">
      <c r="A52" s="907" t="s">
        <v>219</v>
      </c>
      <c r="B52" s="908"/>
      <c r="C52" s="950"/>
      <c r="D52" s="951"/>
      <c r="E52" s="601"/>
      <c r="F52" s="313"/>
      <c r="G52" s="313"/>
      <c r="H52" s="313"/>
      <c r="I52" s="313"/>
      <c r="J52" s="313"/>
      <c r="K52" s="313"/>
      <c r="L52" s="313"/>
      <c r="M52" s="313"/>
      <c r="N52" s="313"/>
      <c r="O52" s="313"/>
      <c r="P52" s="313"/>
      <c r="Q52" s="313"/>
      <c r="R52" s="313"/>
      <c r="S52" s="313"/>
      <c r="T52" s="313"/>
      <c r="U52" s="313"/>
      <c r="V52" s="313"/>
      <c r="W52" s="313"/>
      <c r="X52" s="313"/>
      <c r="Y52" s="478"/>
      <c r="Z52" s="313"/>
      <c r="AA52" s="313"/>
      <c r="AB52" s="313"/>
      <c r="AC52" s="478"/>
      <c r="AD52" s="313"/>
      <c r="AE52" s="313"/>
      <c r="AF52" s="313"/>
      <c r="AG52" s="478"/>
      <c r="AH52" s="48"/>
      <c r="AI52" s="491"/>
    </row>
    <row r="53" spans="1:35" ht="29.25" customHeight="1" x14ac:dyDescent="0.3">
      <c r="A53" s="907" t="s">
        <v>220</v>
      </c>
      <c r="B53" s="908"/>
      <c r="C53" s="950"/>
      <c r="D53" s="951"/>
      <c r="E53" s="601"/>
      <c r="F53" s="313"/>
      <c r="G53" s="313"/>
      <c r="H53" s="313"/>
      <c r="I53" s="313"/>
      <c r="J53" s="313"/>
      <c r="K53" s="313"/>
      <c r="L53" s="313"/>
      <c r="M53" s="313"/>
      <c r="N53" s="313"/>
      <c r="O53" s="313"/>
      <c r="P53" s="313"/>
      <c r="Q53" s="313"/>
      <c r="R53" s="313"/>
      <c r="S53" s="313"/>
      <c r="T53" s="313"/>
      <c r="U53" s="313"/>
      <c r="V53" s="313"/>
      <c r="W53" s="313"/>
      <c r="X53" s="313"/>
      <c r="Y53" s="478"/>
      <c r="Z53" s="313"/>
      <c r="AA53" s="313"/>
      <c r="AB53" s="313"/>
      <c r="AC53" s="478"/>
      <c r="AD53" s="313"/>
      <c r="AE53" s="313"/>
      <c r="AF53" s="313"/>
      <c r="AG53" s="478"/>
      <c r="AH53" s="48"/>
      <c r="AI53" s="491"/>
    </row>
    <row r="54" spans="1:35" ht="30" customHeight="1" x14ac:dyDescent="0.3">
      <c r="A54" s="907" t="s">
        <v>221</v>
      </c>
      <c r="B54" s="908"/>
      <c r="C54" s="950"/>
      <c r="D54" s="951"/>
      <c r="E54" s="601"/>
      <c r="F54" s="313"/>
      <c r="G54" s="313"/>
      <c r="H54" s="313"/>
      <c r="I54" s="313"/>
      <c r="J54" s="313"/>
      <c r="K54" s="313"/>
      <c r="L54" s="313"/>
      <c r="M54" s="313"/>
      <c r="N54" s="313"/>
      <c r="O54" s="313"/>
      <c r="P54" s="313"/>
      <c r="Q54" s="313"/>
      <c r="R54" s="313"/>
      <c r="S54" s="313"/>
      <c r="T54" s="313"/>
      <c r="U54" s="313"/>
      <c r="V54" s="313"/>
      <c r="W54" s="313"/>
      <c r="X54" s="313"/>
      <c r="Y54" s="478"/>
      <c r="Z54" s="313"/>
      <c r="AA54" s="313"/>
      <c r="AB54" s="313"/>
      <c r="AC54" s="478"/>
      <c r="AD54" s="313"/>
      <c r="AE54" s="313"/>
      <c r="AF54" s="313"/>
      <c r="AG54" s="478"/>
      <c r="AH54" s="48"/>
      <c r="AI54" s="491"/>
    </row>
    <row r="55" spans="1:35" ht="30" customHeight="1" x14ac:dyDescent="0.3">
      <c r="A55" s="907" t="s">
        <v>222</v>
      </c>
      <c r="B55" s="908"/>
      <c r="C55" s="950"/>
      <c r="D55" s="951"/>
      <c r="E55" s="601"/>
      <c r="F55" s="313"/>
      <c r="G55" s="313"/>
      <c r="H55" s="313"/>
      <c r="I55" s="313"/>
      <c r="J55" s="313"/>
      <c r="K55" s="313"/>
      <c r="L55" s="313"/>
      <c r="M55" s="313"/>
      <c r="N55" s="313"/>
      <c r="O55" s="313"/>
      <c r="P55" s="313"/>
      <c r="Q55" s="313"/>
      <c r="R55" s="313"/>
      <c r="S55" s="313"/>
      <c r="T55" s="313"/>
      <c r="U55" s="313"/>
      <c r="V55" s="313"/>
      <c r="W55" s="313"/>
      <c r="X55" s="313"/>
      <c r="Y55" s="478"/>
      <c r="Z55" s="313"/>
      <c r="AA55" s="313"/>
      <c r="AB55" s="313"/>
      <c r="AC55" s="478"/>
      <c r="AD55" s="313"/>
      <c r="AE55" s="313"/>
      <c r="AF55" s="313"/>
      <c r="AG55" s="478"/>
      <c r="AH55" s="48"/>
      <c r="AI55" s="491"/>
    </row>
    <row r="56" spans="1:35" ht="30" customHeight="1" x14ac:dyDescent="0.3">
      <c r="A56" s="907" t="s">
        <v>223</v>
      </c>
      <c r="B56" s="908"/>
      <c r="C56" s="950"/>
      <c r="D56" s="951"/>
      <c r="E56" s="601"/>
      <c r="F56" s="313"/>
      <c r="G56" s="313"/>
      <c r="H56" s="313"/>
      <c r="I56" s="313"/>
      <c r="J56" s="313"/>
      <c r="K56" s="313"/>
      <c r="L56" s="313"/>
      <c r="M56" s="313"/>
      <c r="N56" s="313"/>
      <c r="O56" s="313"/>
      <c r="P56" s="313"/>
      <c r="Q56" s="313"/>
      <c r="R56" s="313"/>
      <c r="S56" s="313"/>
      <c r="T56" s="313"/>
      <c r="U56" s="313"/>
      <c r="V56" s="313"/>
      <c r="W56" s="313"/>
      <c r="X56" s="313"/>
      <c r="Y56" s="478"/>
      <c r="Z56" s="313"/>
      <c r="AA56" s="313"/>
      <c r="AB56" s="313"/>
      <c r="AC56" s="478"/>
      <c r="AD56" s="313"/>
      <c r="AE56" s="313"/>
      <c r="AF56" s="313"/>
      <c r="AG56" s="478"/>
      <c r="AH56" s="48"/>
      <c r="AI56" s="491"/>
    </row>
    <row r="57" spans="1:35" ht="30" customHeight="1" x14ac:dyDescent="0.3">
      <c r="A57" s="907" t="s">
        <v>224</v>
      </c>
      <c r="B57" s="908"/>
      <c r="C57" s="950"/>
      <c r="D57" s="951"/>
      <c r="E57" s="601"/>
      <c r="F57" s="313"/>
      <c r="G57" s="313"/>
      <c r="H57" s="313"/>
      <c r="I57" s="313"/>
      <c r="J57" s="313"/>
      <c r="K57" s="313"/>
      <c r="L57" s="313"/>
      <c r="M57" s="313"/>
      <c r="N57" s="313"/>
      <c r="O57" s="313"/>
      <c r="P57" s="313"/>
      <c r="Q57" s="313"/>
      <c r="R57" s="313"/>
      <c r="S57" s="313"/>
      <c r="T57" s="313"/>
      <c r="U57" s="313"/>
      <c r="V57" s="313"/>
      <c r="W57" s="313"/>
      <c r="X57" s="313"/>
      <c r="Y57" s="478"/>
      <c r="Z57" s="313"/>
      <c r="AA57" s="313"/>
      <c r="AB57" s="313"/>
      <c r="AC57" s="478"/>
      <c r="AD57" s="313"/>
      <c r="AE57" s="313"/>
      <c r="AF57" s="313"/>
      <c r="AG57" s="478"/>
      <c r="AH57" s="48"/>
      <c r="AI57" s="491"/>
    </row>
    <row r="58" spans="1:35" ht="30" customHeight="1" x14ac:dyDescent="0.3">
      <c r="A58" s="907" t="s">
        <v>225</v>
      </c>
      <c r="B58" s="908"/>
      <c r="C58" s="950"/>
      <c r="D58" s="951"/>
      <c r="E58" s="601"/>
      <c r="F58" s="313"/>
      <c r="G58" s="313"/>
      <c r="H58" s="313"/>
      <c r="I58" s="313"/>
      <c r="J58" s="313"/>
      <c r="K58" s="313"/>
      <c r="L58" s="313"/>
      <c r="M58" s="313"/>
      <c r="N58" s="313"/>
      <c r="O58" s="313"/>
      <c r="P58" s="313"/>
      <c r="Q58" s="313"/>
      <c r="R58" s="313"/>
      <c r="S58" s="313"/>
      <c r="T58" s="313"/>
      <c r="U58" s="313"/>
      <c r="V58" s="313"/>
      <c r="W58" s="313"/>
      <c r="X58" s="313"/>
      <c r="Y58" s="478"/>
      <c r="Z58" s="313"/>
      <c r="AA58" s="313"/>
      <c r="AB58" s="313"/>
      <c r="AC58" s="478"/>
      <c r="AD58" s="313"/>
      <c r="AE58" s="313"/>
      <c r="AF58" s="313"/>
      <c r="AG58" s="478"/>
      <c r="AH58" s="48"/>
      <c r="AI58" s="491"/>
    </row>
    <row r="59" spans="1:35" ht="30" customHeight="1" x14ac:dyDescent="0.3">
      <c r="A59" s="907" t="s">
        <v>226</v>
      </c>
      <c r="B59" s="908"/>
      <c r="C59" s="950"/>
      <c r="D59" s="951"/>
      <c r="E59" s="601"/>
      <c r="F59" s="313"/>
      <c r="G59" s="313"/>
      <c r="H59" s="313"/>
      <c r="I59" s="313"/>
      <c r="J59" s="313"/>
      <c r="K59" s="313"/>
      <c r="L59" s="313"/>
      <c r="M59" s="313"/>
      <c r="N59" s="313"/>
      <c r="O59" s="313"/>
      <c r="P59" s="313"/>
      <c r="Q59" s="313"/>
      <c r="R59" s="313"/>
      <c r="S59" s="313"/>
      <c r="T59" s="313"/>
      <c r="U59" s="313"/>
      <c r="V59" s="313"/>
      <c r="W59" s="313"/>
      <c r="X59" s="313"/>
      <c r="Y59" s="478"/>
      <c r="Z59" s="313"/>
      <c r="AA59" s="313"/>
      <c r="AB59" s="313"/>
      <c r="AC59" s="478"/>
      <c r="AD59" s="313"/>
      <c r="AE59" s="313"/>
      <c r="AF59" s="313"/>
      <c r="AG59" s="478"/>
      <c r="AH59" s="48"/>
      <c r="AI59" s="491"/>
    </row>
    <row r="60" spans="1:35" ht="30" customHeight="1" x14ac:dyDescent="0.3">
      <c r="A60" s="907" t="s">
        <v>227</v>
      </c>
      <c r="B60" s="908"/>
      <c r="C60" s="950"/>
      <c r="D60" s="951"/>
      <c r="E60" s="601"/>
      <c r="F60" s="313"/>
      <c r="G60" s="313"/>
      <c r="H60" s="313"/>
      <c r="I60" s="313"/>
      <c r="J60" s="313"/>
      <c r="K60" s="313"/>
      <c r="L60" s="313"/>
      <c r="M60" s="313"/>
      <c r="N60" s="313"/>
      <c r="O60" s="313"/>
      <c r="P60" s="313"/>
      <c r="Q60" s="313"/>
      <c r="R60" s="313"/>
      <c r="S60" s="313"/>
      <c r="T60" s="313"/>
      <c r="U60" s="313"/>
      <c r="V60" s="313"/>
      <c r="W60" s="313"/>
      <c r="X60" s="313"/>
      <c r="Y60" s="478"/>
      <c r="Z60" s="313"/>
      <c r="AA60" s="313"/>
      <c r="AB60" s="313"/>
      <c r="AC60" s="478"/>
      <c r="AD60" s="313"/>
      <c r="AE60" s="313"/>
      <c r="AF60" s="313"/>
      <c r="AH60" s="48"/>
      <c r="AI60" s="491"/>
    </row>
    <row r="61" spans="1:35" ht="27.75" customHeight="1" x14ac:dyDescent="0.4">
      <c r="A61" s="907" t="s">
        <v>228</v>
      </c>
      <c r="B61" s="908"/>
      <c r="C61" s="950"/>
      <c r="D61" s="951"/>
      <c r="E61" s="601"/>
      <c r="F61" s="465"/>
      <c r="G61" s="465"/>
      <c r="H61" s="465"/>
      <c r="I61" s="465"/>
      <c r="J61" s="465"/>
      <c r="K61" s="465"/>
      <c r="L61" s="465"/>
      <c r="M61" s="465"/>
      <c r="N61" s="465"/>
      <c r="O61" s="465"/>
      <c r="P61" s="465"/>
      <c r="Q61" s="465"/>
      <c r="R61" s="465"/>
      <c r="S61" s="465"/>
      <c r="T61" s="465"/>
      <c r="U61" s="313"/>
      <c r="V61" s="313"/>
      <c r="W61" s="313"/>
      <c r="X61" s="313"/>
      <c r="Y61" s="313"/>
      <c r="Z61" s="313"/>
      <c r="AA61" s="313"/>
      <c r="AB61" s="313"/>
      <c r="AC61" s="313"/>
      <c r="AD61" s="313"/>
      <c r="AE61" s="313"/>
      <c r="AF61" s="313"/>
      <c r="AG61" s="313"/>
      <c r="AH61" s="272"/>
      <c r="AI61" s="488"/>
    </row>
    <row r="62" spans="1:35" x14ac:dyDescent="0.3">
      <c r="C62" s="23" t="s">
        <v>140</v>
      </c>
    </row>
  </sheetData>
  <mergeCells count="136">
    <mergeCell ref="C61:D61"/>
    <mergeCell ref="C57:D57"/>
    <mergeCell ref="C58:D58"/>
    <mergeCell ref="C59:D59"/>
    <mergeCell ref="C60:D60"/>
    <mergeCell ref="C52:D52"/>
    <mergeCell ref="C53:D53"/>
    <mergeCell ref="C54:D54"/>
    <mergeCell ref="C55:D55"/>
    <mergeCell ref="C56:D56"/>
    <mergeCell ref="C47:D47"/>
    <mergeCell ref="C48:D48"/>
    <mergeCell ref="C49:D49"/>
    <mergeCell ref="C50:D50"/>
    <mergeCell ref="C51:D51"/>
    <mergeCell ref="C42:D42"/>
    <mergeCell ref="C43:D43"/>
    <mergeCell ref="C44:D44"/>
    <mergeCell ref="C45:D45"/>
    <mergeCell ref="C46:D46"/>
    <mergeCell ref="C37:D37"/>
    <mergeCell ref="C38:D38"/>
    <mergeCell ref="C39:D39"/>
    <mergeCell ref="C40:D40"/>
    <mergeCell ref="C41:D41"/>
    <mergeCell ref="C34:D34"/>
    <mergeCell ref="C35:D35"/>
    <mergeCell ref="C36:D36"/>
    <mergeCell ref="C29:D29"/>
    <mergeCell ref="C30:D30"/>
    <mergeCell ref="C31:D31"/>
    <mergeCell ref="C32:D32"/>
    <mergeCell ref="C33:D33"/>
    <mergeCell ref="C25:D25"/>
    <mergeCell ref="C26:D26"/>
    <mergeCell ref="C27:D27"/>
    <mergeCell ref="C28:D28"/>
    <mergeCell ref="C21:D21"/>
    <mergeCell ref="C22:D22"/>
    <mergeCell ref="C23:D23"/>
    <mergeCell ref="C24:D24"/>
    <mergeCell ref="A58:B58"/>
    <mergeCell ref="A48:B48"/>
    <mergeCell ref="A45:B45"/>
    <mergeCell ref="A46:B46"/>
    <mergeCell ref="A44:B44"/>
    <mergeCell ref="A47:B47"/>
    <mergeCell ref="A35:B35"/>
    <mergeCell ref="A36:B36"/>
    <mergeCell ref="A37:B37"/>
    <mergeCell ref="A38:B38"/>
    <mergeCell ref="A43:B43"/>
    <mergeCell ref="A39:B39"/>
    <mergeCell ref="A40:B40"/>
    <mergeCell ref="A41:B41"/>
    <mergeCell ref="A42:B42"/>
    <mergeCell ref="A25:B25"/>
    <mergeCell ref="A59:B59"/>
    <mergeCell ref="A60:B60"/>
    <mergeCell ref="A49:B49"/>
    <mergeCell ref="A53:B53"/>
    <mergeCell ref="A54:B54"/>
    <mergeCell ref="A56:B56"/>
    <mergeCell ref="A57:B57"/>
    <mergeCell ref="A55:B55"/>
    <mergeCell ref="A50:B50"/>
    <mergeCell ref="A51:B51"/>
    <mergeCell ref="A52:B52"/>
    <mergeCell ref="A34:B34"/>
    <mergeCell ref="A29:B29"/>
    <mergeCell ref="A30:B30"/>
    <mergeCell ref="A31:B31"/>
    <mergeCell ref="A32:B32"/>
    <mergeCell ref="A33:B33"/>
    <mergeCell ref="A26:B26"/>
    <mergeCell ref="A27:B27"/>
    <mergeCell ref="A28:B28"/>
    <mergeCell ref="C19:D19"/>
    <mergeCell ref="C20:D20"/>
    <mergeCell ref="A24:B24"/>
    <mergeCell ref="A18:B18"/>
    <mergeCell ref="A17:B17"/>
    <mergeCell ref="A11:B11"/>
    <mergeCell ref="A12:B12"/>
    <mergeCell ref="A13:B13"/>
    <mergeCell ref="A14:B14"/>
    <mergeCell ref="A23:B23"/>
    <mergeCell ref="A19:B19"/>
    <mergeCell ref="C11:D11"/>
    <mergeCell ref="C12:D12"/>
    <mergeCell ref="C13:D13"/>
    <mergeCell ref="A15:B15"/>
    <mergeCell ref="C15:D15"/>
    <mergeCell ref="A16:B16"/>
    <mergeCell ref="C16:D16"/>
    <mergeCell ref="C1:D4"/>
    <mergeCell ref="C5:D5"/>
    <mergeCell ref="O4:Q4"/>
    <mergeCell ref="A5:B5"/>
    <mergeCell ref="F4:H4"/>
    <mergeCell ref="I4:K4"/>
    <mergeCell ref="C14:D14"/>
    <mergeCell ref="C17:D17"/>
    <mergeCell ref="C18:D18"/>
    <mergeCell ref="C6:D6"/>
    <mergeCell ref="C7:D7"/>
    <mergeCell ref="A8:B8"/>
    <mergeCell ref="C8:D8"/>
    <mergeCell ref="A9:B9"/>
    <mergeCell ref="C9:D9"/>
    <mergeCell ref="A10:B10"/>
    <mergeCell ref="C10:D10"/>
    <mergeCell ref="A61:B61"/>
    <mergeCell ref="AD1:AG1"/>
    <mergeCell ref="AE5:AG5"/>
    <mergeCell ref="R4:U4"/>
    <mergeCell ref="V4:Y4"/>
    <mergeCell ref="Z4:AC4"/>
    <mergeCell ref="AD4:AG4"/>
    <mergeCell ref="R1:U1"/>
    <mergeCell ref="V1:Y1"/>
    <mergeCell ref="W5:Y5"/>
    <mergeCell ref="Z1:AC1"/>
    <mergeCell ref="A6:B6"/>
    <mergeCell ref="A7:B7"/>
    <mergeCell ref="A20:B20"/>
    <mergeCell ref="A21:B21"/>
    <mergeCell ref="A22:B22"/>
    <mergeCell ref="AA5:AC5"/>
    <mergeCell ref="F1:Q1"/>
    <mergeCell ref="A1:B4"/>
    <mergeCell ref="F2:H2"/>
    <mergeCell ref="I2:K2"/>
    <mergeCell ref="L2:N2"/>
    <mergeCell ref="L4:N4"/>
    <mergeCell ref="O2:Q2"/>
  </mergeCells>
  <phoneticPr fontId="4" type="noConversion"/>
  <conditionalFormatting sqref="F50:O50 Q50:AG50 F60:AF60">
    <cfRule type="notContainsBlanks" dxfId="103" priority="10">
      <formula>LEN(TRIM(F50))&gt;0</formula>
    </cfRule>
  </conditionalFormatting>
  <conditionalFormatting sqref="F6:AG49">
    <cfRule type="notContainsBlanks" dxfId="102" priority="3">
      <formula>LEN(TRIM(F6))&gt;0</formula>
    </cfRule>
  </conditionalFormatting>
  <conditionalFormatting sqref="F51:AG59">
    <cfRule type="notContainsBlanks" dxfId="101" priority="6">
      <formula>LEN(TRIM(F51))&gt;0</formula>
    </cfRule>
  </conditionalFormatting>
  <conditionalFormatting sqref="U61:AG61">
    <cfRule type="notContainsBlanks" dxfId="100" priority="1">
      <formula>LEN(TRIM(U61))&gt;0</formula>
    </cfRule>
  </conditionalFormatting>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CC"/>
  </sheetPr>
  <dimension ref="B1:O46"/>
  <sheetViews>
    <sheetView zoomScale="85" zoomScaleNormal="85" workbookViewId="0">
      <selection activeCell="D3" sqref="D3:E3"/>
    </sheetView>
  </sheetViews>
  <sheetFormatPr defaultColWidth="11.453125" defaultRowHeight="12.5" x14ac:dyDescent="0.25"/>
  <cols>
    <col min="1" max="1" width="0.7265625" customWidth="1"/>
    <col min="2" max="2" width="12.1796875" bestFit="1" customWidth="1"/>
    <col min="3" max="4" width="14.1796875" customWidth="1"/>
    <col min="5" max="5" width="13.81640625" customWidth="1"/>
    <col min="6" max="6" width="12.81640625" customWidth="1"/>
    <col min="7" max="7" width="15.1796875" customWidth="1"/>
    <col min="8" max="8" width="13.1796875" customWidth="1"/>
    <col min="9" max="10" width="14.453125" customWidth="1"/>
    <col min="11" max="11" width="13.1796875" customWidth="1"/>
    <col min="12" max="12" width="14.453125" customWidth="1"/>
    <col min="13" max="13" width="15.453125" customWidth="1"/>
    <col min="14" max="14" width="19" customWidth="1"/>
    <col min="15" max="15" width="17.1796875" customWidth="1"/>
  </cols>
  <sheetData>
    <row r="1" spans="2:15" ht="15.5" x14ac:dyDescent="0.35">
      <c r="B1" s="5" t="s">
        <v>229</v>
      </c>
      <c r="E1" s="5">
        <f>D5</f>
        <v>0</v>
      </c>
    </row>
    <row r="2" spans="2:15" ht="3.75" customHeight="1" x14ac:dyDescent="0.3">
      <c r="B2" s="12"/>
      <c r="C2" s="12"/>
      <c r="D2" s="12"/>
      <c r="E2" s="12"/>
    </row>
    <row r="3" spans="2:15" x14ac:dyDescent="0.25">
      <c r="B3" s="13" t="str">
        <f>'Input + read me'!B3</f>
        <v>Name of partner organisation:</v>
      </c>
      <c r="C3" s="13"/>
      <c r="D3" s="885">
        <f>'Input + read me'!D3</f>
        <v>0</v>
      </c>
      <c r="E3" s="886"/>
    </row>
    <row r="4" spans="2:15" x14ac:dyDescent="0.25">
      <c r="B4" s="14" t="s">
        <v>21</v>
      </c>
      <c r="C4" s="14"/>
      <c r="D4" s="885">
        <f>'Input + read me'!D4</f>
        <v>0</v>
      </c>
      <c r="E4" s="886"/>
    </row>
    <row r="5" spans="2:15" x14ac:dyDescent="0.25">
      <c r="B5" s="13" t="s">
        <v>79</v>
      </c>
      <c r="C5" s="13"/>
      <c r="D5" s="885">
        <f>'Input + read me'!D5</f>
        <v>0</v>
      </c>
      <c r="E5" s="886"/>
    </row>
    <row r="6" spans="2:15" x14ac:dyDescent="0.25">
      <c r="B6" s="14" t="s">
        <v>23</v>
      </c>
      <c r="C6" s="14"/>
      <c r="D6" s="885">
        <f>'Input + read me'!D6</f>
        <v>0</v>
      </c>
      <c r="E6" s="886"/>
    </row>
    <row r="7" spans="2:15" x14ac:dyDescent="0.25">
      <c r="B7" s="13" t="s">
        <v>24</v>
      </c>
      <c r="C7" s="13"/>
      <c r="D7" s="885">
        <f>'Input + read me'!D7</f>
        <v>0</v>
      </c>
      <c r="E7" s="886"/>
    </row>
    <row r="8" spans="2:15" x14ac:dyDescent="0.25">
      <c r="B8" s="14" t="s">
        <v>80</v>
      </c>
      <c r="C8" s="14"/>
      <c r="D8" s="885">
        <f>'Input + read me'!D8</f>
        <v>0</v>
      </c>
      <c r="E8" s="886"/>
    </row>
    <row r="9" spans="2:15" x14ac:dyDescent="0.25">
      <c r="B9" s="14" t="s">
        <v>26</v>
      </c>
      <c r="C9" s="14"/>
      <c r="D9" s="885">
        <f>'Input + read me'!D9</f>
        <v>0</v>
      </c>
      <c r="E9" s="886"/>
    </row>
    <row r="10" spans="2:15" ht="6.75" customHeight="1" thickBot="1" x14ac:dyDescent="0.3"/>
    <row r="11" spans="2:15" ht="14" x14ac:dyDescent="0.3">
      <c r="B11" s="956" t="s">
        <v>230</v>
      </c>
      <c r="C11" s="957"/>
      <c r="D11" s="958"/>
      <c r="E11" s="956" t="s">
        <v>231</v>
      </c>
      <c r="F11" s="957"/>
      <c r="G11" s="958"/>
      <c r="H11" s="956" t="s">
        <v>232</v>
      </c>
      <c r="I11" s="957"/>
      <c r="J11" s="958"/>
      <c r="K11" s="956" t="s">
        <v>233</v>
      </c>
      <c r="L11" s="957"/>
      <c r="M11" s="958"/>
      <c r="N11" s="793" t="s">
        <v>234</v>
      </c>
      <c r="O11" s="793" t="s">
        <v>235</v>
      </c>
    </row>
    <row r="12" spans="2:15" ht="14" x14ac:dyDescent="0.3">
      <c r="B12" s="794" t="s">
        <v>236</v>
      </c>
      <c r="C12" s="41" t="s">
        <v>237</v>
      </c>
      <c r="D12" s="41" t="s">
        <v>238</v>
      </c>
      <c r="E12" s="41" t="s">
        <v>236</v>
      </c>
      <c r="F12" s="41" t="s">
        <v>237</v>
      </c>
      <c r="G12" s="41" t="s">
        <v>238</v>
      </c>
      <c r="H12" s="41" t="s">
        <v>236</v>
      </c>
      <c r="I12" s="41" t="s">
        <v>237</v>
      </c>
      <c r="J12" s="41" t="s">
        <v>238</v>
      </c>
      <c r="K12" s="41" t="s">
        <v>239</v>
      </c>
      <c r="L12" s="41" t="s">
        <v>237</v>
      </c>
      <c r="M12" s="41" t="s">
        <v>238</v>
      </c>
      <c r="N12" s="795"/>
      <c r="O12" s="795"/>
    </row>
    <row r="13" spans="2:15" ht="14.5" thickBot="1" x14ac:dyDescent="0.35">
      <c r="B13" s="275"/>
      <c r="C13" s="276"/>
      <c r="D13" s="796">
        <f>C13/$O$13</f>
        <v>0</v>
      </c>
      <c r="E13" s="345"/>
      <c r="F13" s="351"/>
      <c r="G13" s="796">
        <f>F13/$O$13</f>
        <v>0</v>
      </c>
      <c r="H13" s="345"/>
      <c r="I13" s="351"/>
      <c r="J13" s="796">
        <f>I13/$O$13</f>
        <v>0</v>
      </c>
      <c r="K13" s="345"/>
      <c r="L13" s="351"/>
      <c r="M13" s="796">
        <f>L13/$O$13</f>
        <v>0</v>
      </c>
      <c r="N13" s="797">
        <f>C13+F13+I13+L13</f>
        <v>0</v>
      </c>
      <c r="O13" s="798">
        <f>'Digni budget &amp; accounts 2022'!C46</f>
        <v>66900</v>
      </c>
    </row>
    <row r="14" spans="2:15" ht="13.5" customHeight="1" x14ac:dyDescent="0.25">
      <c r="B14" s="1"/>
      <c r="O14" s="391">
        <f>N13-O13</f>
        <v>-66900</v>
      </c>
    </row>
    <row r="15" spans="2:15" ht="13" x14ac:dyDescent="0.3">
      <c r="B15" s="2" t="s">
        <v>240</v>
      </c>
    </row>
    <row r="16" spans="2:15" x14ac:dyDescent="0.25">
      <c r="B16" s="1" t="s">
        <v>241</v>
      </c>
      <c r="C16" s="799" t="s">
        <v>242</v>
      </c>
      <c r="D16" s="1" t="s">
        <v>243</v>
      </c>
      <c r="G16" s="1"/>
    </row>
    <row r="17" spans="2:6" x14ac:dyDescent="0.25">
      <c r="B17" s="1" t="s">
        <v>244</v>
      </c>
      <c r="C17" s="17" t="s">
        <v>245</v>
      </c>
      <c r="D17" s="1" t="s">
        <v>246</v>
      </c>
    </row>
    <row r="18" spans="2:6" x14ac:dyDescent="0.25">
      <c r="B18" s="1" t="s">
        <v>232</v>
      </c>
      <c r="C18" s="17" t="s">
        <v>247</v>
      </c>
      <c r="D18" s="1" t="s">
        <v>248</v>
      </c>
    </row>
    <row r="19" spans="2:6" x14ac:dyDescent="0.25">
      <c r="B19" s="1" t="s">
        <v>233</v>
      </c>
      <c r="C19" s="799" t="s">
        <v>249</v>
      </c>
      <c r="D19" t="s">
        <v>250</v>
      </c>
    </row>
    <row r="20" spans="2:6" ht="10.5" customHeight="1" x14ac:dyDescent="0.25"/>
    <row r="21" spans="2:6" ht="33.75" customHeight="1" thickBot="1" x14ac:dyDescent="0.35">
      <c r="B21" s="605" t="s">
        <v>251</v>
      </c>
      <c r="C21" s="23"/>
      <c r="D21" s="606"/>
      <c r="E21" s="23"/>
      <c r="F21" s="23"/>
    </row>
    <row r="22" spans="2:6" ht="26.5" thickBot="1" x14ac:dyDescent="0.3">
      <c r="B22" s="365" t="s">
        <v>236</v>
      </c>
      <c r="C22" s="366" t="s">
        <v>252</v>
      </c>
      <c r="D22" s="367" t="s">
        <v>253</v>
      </c>
      <c r="E22" s="368" t="s">
        <v>254</v>
      </c>
    </row>
    <row r="23" spans="2:6" x14ac:dyDescent="0.25">
      <c r="B23" s="800"/>
      <c r="C23" s="801"/>
      <c r="D23" s="801"/>
      <c r="E23" s="369" t="str">
        <f>IF(C23&gt;0,C23/D23,"")</f>
        <v/>
      </c>
    </row>
    <row r="24" spans="2:6" x14ac:dyDescent="0.25">
      <c r="B24" s="800"/>
      <c r="C24" s="801"/>
      <c r="D24" s="801"/>
      <c r="E24" s="369" t="str">
        <f>IF(C24&gt;0,C24/D24,"")</f>
        <v/>
      </c>
    </row>
    <row r="25" spans="2:6" x14ac:dyDescent="0.25">
      <c r="B25" s="800"/>
      <c r="C25" s="802"/>
      <c r="D25" s="802"/>
      <c r="E25" s="369" t="str">
        <f t="shared" ref="E25" si="0">IF(C25&gt;0,C25/D25,"")</f>
        <v/>
      </c>
    </row>
    <row r="26" spans="2:6" ht="13.5" thickBot="1" x14ac:dyDescent="0.35">
      <c r="B26" s="607" t="s">
        <v>255</v>
      </c>
      <c r="C26" s="608">
        <f>SUM(C23:C25)</f>
        <v>0</v>
      </c>
      <c r="D26" s="608">
        <f>SUM(D23:D25)</f>
        <v>0</v>
      </c>
      <c r="E26" s="370" t="str">
        <f>IF(C26&gt;0,C26/D26,"")</f>
        <v/>
      </c>
      <c r="F26" s="1" t="s">
        <v>256</v>
      </c>
    </row>
    <row r="29" spans="2:6" ht="14.5" thickBot="1" x14ac:dyDescent="0.35">
      <c r="B29" s="605" t="s">
        <v>257</v>
      </c>
      <c r="C29" s="1"/>
      <c r="D29" s="364"/>
      <c r="E29" s="1"/>
    </row>
    <row r="30" spans="2:6" ht="26.5" thickBot="1" x14ac:dyDescent="0.3">
      <c r="B30" s="365" t="s">
        <v>236</v>
      </c>
      <c r="C30" s="366" t="s">
        <v>252</v>
      </c>
      <c r="D30" s="367" t="s">
        <v>253</v>
      </c>
      <c r="E30" s="368" t="s">
        <v>254</v>
      </c>
    </row>
    <row r="31" spans="2:6" x14ac:dyDescent="0.25">
      <c r="B31" s="800"/>
      <c r="C31" s="801"/>
      <c r="D31" s="801"/>
      <c r="E31" s="369" t="str">
        <f>IF(C31&gt;0,C31/D31,"")</f>
        <v/>
      </c>
    </row>
    <row r="32" spans="2:6" x14ac:dyDescent="0.25">
      <c r="B32" s="800"/>
      <c r="C32" s="801"/>
      <c r="D32" s="801"/>
      <c r="E32" s="369" t="str">
        <f t="shared" ref="E32:E34" si="1">IF(C32&gt;0,C32/D32,"")</f>
        <v/>
      </c>
    </row>
    <row r="33" spans="2:6" x14ac:dyDescent="0.25">
      <c r="B33" s="800"/>
      <c r="C33" s="801"/>
      <c r="D33" s="801"/>
      <c r="E33" s="369" t="str">
        <f t="shared" si="1"/>
        <v/>
      </c>
    </row>
    <row r="34" spans="2:6" x14ac:dyDescent="0.25">
      <c r="B34" s="800"/>
      <c r="C34" s="801"/>
      <c r="D34" s="801"/>
      <c r="E34" s="369" t="str">
        <f t="shared" si="1"/>
        <v/>
      </c>
    </row>
    <row r="35" spans="2:6" ht="13.5" thickBot="1" x14ac:dyDescent="0.35">
      <c r="B35" s="607" t="s">
        <v>255</v>
      </c>
      <c r="C35" s="608">
        <f>SUM(C31:C34)</f>
        <v>0</v>
      </c>
      <c r="D35" s="608">
        <f>SUM(D31:D34)</f>
        <v>0</v>
      </c>
      <c r="E35" s="370" t="str">
        <f>IF(C35&gt;0,C35/D35,"")</f>
        <v/>
      </c>
      <c r="F35" s="1" t="s">
        <v>256</v>
      </c>
    </row>
    <row r="38" spans="2:6" ht="14.5" thickBot="1" x14ac:dyDescent="0.35">
      <c r="B38" s="605" t="s">
        <v>258</v>
      </c>
      <c r="C38" s="1"/>
      <c r="D38" s="364"/>
      <c r="E38" s="1"/>
    </row>
    <row r="39" spans="2:6" ht="26.5" thickBot="1" x14ac:dyDescent="0.3">
      <c r="B39" s="365" t="s">
        <v>236</v>
      </c>
      <c r="C39" s="366" t="s">
        <v>252</v>
      </c>
      <c r="D39" s="367" t="s">
        <v>253</v>
      </c>
      <c r="E39" s="368" t="s">
        <v>254</v>
      </c>
    </row>
    <row r="40" spans="2:6" x14ac:dyDescent="0.25">
      <c r="B40" s="800"/>
      <c r="C40" s="801"/>
      <c r="D40" s="801"/>
      <c r="E40" s="369" t="str">
        <f>IF(C40&gt;0,C40/D40,"")</f>
        <v/>
      </c>
    </row>
    <row r="41" spans="2:6" x14ac:dyDescent="0.25">
      <c r="B41" s="800"/>
      <c r="C41" s="801"/>
      <c r="D41" s="801"/>
      <c r="E41" s="369" t="str">
        <f t="shared" ref="E41:E45" si="2">IF(C41&gt;0,C41/D41,"")</f>
        <v/>
      </c>
    </row>
    <row r="42" spans="2:6" x14ac:dyDescent="0.25">
      <c r="B42" s="800"/>
      <c r="C42" s="801"/>
      <c r="D42" s="801"/>
      <c r="E42" s="369" t="str">
        <f t="shared" si="2"/>
        <v/>
      </c>
    </row>
    <row r="43" spans="2:6" x14ac:dyDescent="0.25">
      <c r="B43" s="800"/>
      <c r="C43" s="801"/>
      <c r="D43" s="801"/>
      <c r="E43" s="369" t="str">
        <f t="shared" si="2"/>
        <v/>
      </c>
    </row>
    <row r="44" spans="2:6" x14ac:dyDescent="0.25">
      <c r="B44" s="803"/>
      <c r="C44" s="802"/>
      <c r="D44" s="802"/>
      <c r="E44" s="369" t="str">
        <f t="shared" si="2"/>
        <v/>
      </c>
    </row>
    <row r="45" spans="2:6" x14ac:dyDescent="0.25">
      <c r="B45" s="803"/>
      <c r="C45" s="802"/>
      <c r="D45" s="802"/>
      <c r="E45" s="369" t="str">
        <f t="shared" si="2"/>
        <v/>
      </c>
    </row>
    <row r="46" spans="2:6" ht="13.5" thickBot="1" x14ac:dyDescent="0.35">
      <c r="B46" s="607" t="s">
        <v>255</v>
      </c>
      <c r="C46" s="608">
        <f>SUM(C40:C45)</f>
        <v>0</v>
      </c>
      <c r="D46" s="608">
        <f>SUM(D40:D45)</f>
        <v>0</v>
      </c>
      <c r="E46" s="370" t="str">
        <f>IF(C46&gt;0,C46/D46,"")</f>
        <v/>
      </c>
      <c r="F46" s="1" t="s">
        <v>256</v>
      </c>
    </row>
  </sheetData>
  <sheetProtection sheet="1" formatRows="0" insertColumns="0" insertRows="0"/>
  <mergeCells count="11">
    <mergeCell ref="B11:D11"/>
    <mergeCell ref="E11:G11"/>
    <mergeCell ref="H11:J11"/>
    <mergeCell ref="K11:M11"/>
    <mergeCell ref="D3:E3"/>
    <mergeCell ref="D4:E4"/>
    <mergeCell ref="D5:E5"/>
    <mergeCell ref="D6:E6"/>
    <mergeCell ref="D7:E7"/>
    <mergeCell ref="D8:E8"/>
    <mergeCell ref="D9:E9"/>
  </mergeCells>
  <conditionalFormatting sqref="O14">
    <cfRule type="cellIs" dxfId="99" priority="1" operator="lessThan">
      <formula>-0.1</formula>
    </cfRule>
    <cfRule type="cellIs" dxfId="98" priority="2" operator="greaterThan">
      <formula>0.1</formula>
    </cfRule>
  </conditionalFormatting>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CC"/>
  </sheetPr>
  <dimension ref="A1:S75"/>
  <sheetViews>
    <sheetView tabSelected="1" topLeftCell="A21" zoomScale="85" zoomScaleNormal="85" workbookViewId="0">
      <selection activeCell="R21" sqref="R21"/>
    </sheetView>
  </sheetViews>
  <sheetFormatPr defaultColWidth="11.453125" defaultRowHeight="12.5" outlineLevelRow="2" outlineLevelCol="1" x14ac:dyDescent="0.25"/>
  <cols>
    <col min="1" max="1" width="31.1796875" style="51" customWidth="1"/>
    <col min="2" max="2" width="3.26953125" style="51" customWidth="1"/>
    <col min="3" max="3" width="15.7265625" style="51" customWidth="1"/>
    <col min="4" max="4" width="14" style="72" customWidth="1"/>
    <col min="5" max="5" width="13.7265625" style="72" customWidth="1"/>
    <col min="6" max="7" width="14.7265625" style="51" customWidth="1"/>
    <col min="8" max="8" width="12.81640625" style="51" bestFit="1" customWidth="1"/>
    <col min="9" max="9" width="4.54296875" style="51" customWidth="1"/>
    <col min="10" max="10" width="6.54296875" style="51" customWidth="1"/>
    <col min="11" max="11" width="13.1796875" style="51" hidden="1" customWidth="1" outlineLevel="1"/>
    <col min="12" max="16" width="13.1796875" hidden="1" customWidth="1" outlineLevel="1"/>
    <col min="17" max="17" width="14" customWidth="1" collapsed="1"/>
    <col min="18" max="18" width="15.81640625" customWidth="1"/>
  </cols>
  <sheetData>
    <row r="1" spans="1:16" ht="4.5" customHeight="1" x14ac:dyDescent="0.25"/>
    <row r="2" spans="1:16" ht="15.5" x14ac:dyDescent="0.35">
      <c r="A2" s="5" t="s">
        <v>259</v>
      </c>
      <c r="B2" s="12"/>
      <c r="C2" s="12"/>
      <c r="D2" s="12"/>
      <c r="E2" s="12"/>
      <c r="F2" s="12"/>
      <c r="G2" s="12"/>
      <c r="H2" s="12"/>
      <c r="I2" s="12"/>
      <c r="J2" s="12"/>
      <c r="K2" s="12"/>
    </row>
    <row r="3" spans="1:16" ht="5.25" customHeight="1" x14ac:dyDescent="0.3">
      <c r="A3" s="12"/>
      <c r="B3" s="12"/>
      <c r="C3" s="12"/>
      <c r="D3" s="12"/>
      <c r="E3" s="12"/>
      <c r="F3" s="12"/>
      <c r="G3" s="12"/>
      <c r="H3" s="12"/>
      <c r="I3" s="12"/>
      <c r="J3" s="12"/>
      <c r="K3" s="12"/>
    </row>
    <row r="4" spans="1:16" ht="14" x14ac:dyDescent="0.3">
      <c r="A4" s="13" t="s">
        <v>260</v>
      </c>
      <c r="B4" s="13"/>
      <c r="C4" s="885">
        <f>'Input + read me'!D3</f>
        <v>0</v>
      </c>
      <c r="D4" s="886"/>
      <c r="E4" s="12"/>
      <c r="F4"/>
      <c r="G4"/>
      <c r="H4"/>
      <c r="I4"/>
      <c r="J4"/>
      <c r="K4"/>
    </row>
    <row r="5" spans="1:16" ht="14" x14ac:dyDescent="0.3">
      <c r="A5" s="14" t="s">
        <v>21</v>
      </c>
      <c r="B5" s="14"/>
      <c r="C5" s="885">
        <f>'Input + read me'!D4</f>
        <v>0</v>
      </c>
      <c r="D5" s="886"/>
      <c r="E5" s="12"/>
      <c r="F5"/>
      <c r="G5"/>
      <c r="H5"/>
      <c r="I5"/>
      <c r="J5"/>
      <c r="K5"/>
    </row>
    <row r="6" spans="1:16" ht="14" x14ac:dyDescent="0.3">
      <c r="A6" s="13" t="s">
        <v>79</v>
      </c>
      <c r="B6" s="13"/>
      <c r="C6" s="885">
        <f>'Input + read me'!D5</f>
        <v>0</v>
      </c>
      <c r="D6" s="886"/>
      <c r="E6" s="12"/>
      <c r="F6" s="49" t="s">
        <v>261</v>
      </c>
      <c r="G6" s="50"/>
      <c r="H6" s="50"/>
      <c r="I6" s="50"/>
      <c r="J6" s="50"/>
      <c r="K6" s="50"/>
      <c r="L6" s="50"/>
    </row>
    <row r="7" spans="1:16" ht="14" x14ac:dyDescent="0.3">
      <c r="A7" s="14" t="s">
        <v>23</v>
      </c>
      <c r="B7" s="14"/>
      <c r="C7" s="885">
        <f>'Input + read me'!D6</f>
        <v>0</v>
      </c>
      <c r="D7" s="886"/>
      <c r="E7" s="12"/>
      <c r="F7" s="11" t="s">
        <v>262</v>
      </c>
      <c r="G7" s="8"/>
      <c r="H7"/>
      <c r="I7"/>
      <c r="J7"/>
      <c r="K7"/>
    </row>
    <row r="8" spans="1:16" ht="14" x14ac:dyDescent="0.3">
      <c r="A8" s="13" t="s">
        <v>24</v>
      </c>
      <c r="B8" s="13"/>
      <c r="C8" s="885">
        <f>'Input + read me'!D7</f>
        <v>0</v>
      </c>
      <c r="D8" s="886"/>
      <c r="E8" s="12"/>
      <c r="F8"/>
      <c r="G8"/>
      <c r="H8"/>
      <c r="I8"/>
      <c r="J8"/>
      <c r="K8"/>
    </row>
    <row r="9" spans="1:16" ht="14" x14ac:dyDescent="0.3">
      <c r="A9" s="14" t="s">
        <v>80</v>
      </c>
      <c r="B9" s="14"/>
      <c r="C9" s="885">
        <f>'Input + read me'!D8</f>
        <v>0</v>
      </c>
      <c r="D9" s="886"/>
      <c r="E9" s="12"/>
      <c r="F9"/>
      <c r="G9"/>
      <c r="H9"/>
      <c r="I9"/>
      <c r="J9"/>
      <c r="K9"/>
    </row>
    <row r="10" spans="1:16" ht="14" x14ac:dyDescent="0.3">
      <c r="A10" s="14" t="s">
        <v>26</v>
      </c>
      <c r="B10" s="14"/>
      <c r="C10" s="885">
        <f>'Input + read me'!D9</f>
        <v>0</v>
      </c>
      <c r="D10" s="886"/>
      <c r="E10" s="12"/>
      <c r="F10"/>
      <c r="G10"/>
      <c r="H10"/>
      <c r="I10"/>
      <c r="J10"/>
      <c r="K10"/>
    </row>
    <row r="11" spans="1:16" x14ac:dyDescent="0.25">
      <c r="A11" s="14" t="s">
        <v>263</v>
      </c>
      <c r="B11" s="14"/>
      <c r="C11" s="959">
        <v>1.55E-2</v>
      </c>
      <c r="D11" s="960"/>
      <c r="E11" s="961" t="s">
        <v>264</v>
      </c>
      <c r="F11" s="962"/>
      <c r="G11" s="329"/>
      <c r="H11" s="329"/>
      <c r="I11" s="329"/>
      <c r="J11"/>
      <c r="K11"/>
    </row>
    <row r="12" spans="1:16" ht="8.25" customHeight="1" thickBot="1" x14ac:dyDescent="0.35">
      <c r="A12" s="52"/>
      <c r="B12" s="52"/>
      <c r="C12" s="52"/>
      <c r="D12" s="52"/>
      <c r="E12" s="52"/>
      <c r="F12" s="12"/>
      <c r="G12" s="12"/>
      <c r="H12" s="12"/>
      <c r="I12" s="12"/>
      <c r="J12"/>
      <c r="K12" s="12"/>
    </row>
    <row r="13" spans="1:16" ht="14" x14ac:dyDescent="0.3">
      <c r="A13" s="53"/>
      <c r="B13" s="53"/>
      <c r="C13" s="54" t="s">
        <v>265</v>
      </c>
      <c r="D13" s="54" t="s">
        <v>265</v>
      </c>
      <c r="E13" s="54" t="s">
        <v>265</v>
      </c>
      <c r="F13" s="54" t="s">
        <v>265</v>
      </c>
      <c r="G13" s="54" t="s">
        <v>265</v>
      </c>
      <c r="H13" s="54" t="s">
        <v>265</v>
      </c>
      <c r="I13" s="392"/>
      <c r="J13"/>
      <c r="K13" s="54" t="s">
        <v>265</v>
      </c>
      <c r="L13" s="54" t="s">
        <v>265</v>
      </c>
      <c r="M13" s="54" t="s">
        <v>265</v>
      </c>
      <c r="N13" s="54" t="s">
        <v>265</v>
      </c>
      <c r="O13" s="54" t="s">
        <v>265</v>
      </c>
      <c r="P13" s="54" t="s">
        <v>265</v>
      </c>
    </row>
    <row r="14" spans="1:16" ht="14" x14ac:dyDescent="0.3">
      <c r="A14" s="12"/>
      <c r="B14" s="12"/>
      <c r="C14" s="55">
        <v>2022</v>
      </c>
      <c r="D14" s="55">
        <v>2023</v>
      </c>
      <c r="E14" s="55">
        <v>2024</v>
      </c>
      <c r="F14" s="55">
        <v>2025</v>
      </c>
      <c r="G14" s="55">
        <v>2026</v>
      </c>
      <c r="H14" s="55" t="s">
        <v>266</v>
      </c>
      <c r="I14" s="55"/>
      <c r="J14"/>
      <c r="K14" s="55">
        <v>2022</v>
      </c>
      <c r="L14" s="55">
        <v>2023</v>
      </c>
      <c r="M14" s="55">
        <v>2024</v>
      </c>
      <c r="N14" s="55">
        <v>2025</v>
      </c>
      <c r="O14" s="55">
        <v>2026</v>
      </c>
      <c r="P14" s="55" t="s">
        <v>266</v>
      </c>
    </row>
    <row r="15" spans="1:16" ht="14.5" thickBot="1" x14ac:dyDescent="0.35">
      <c r="A15" s="52"/>
      <c r="B15" s="52"/>
      <c r="C15" s="56">
        <f t="shared" ref="C15:H15" si="0">$C$10</f>
        <v>0</v>
      </c>
      <c r="D15" s="56">
        <f t="shared" si="0"/>
        <v>0</v>
      </c>
      <c r="E15" s="56">
        <f t="shared" si="0"/>
        <v>0</v>
      </c>
      <c r="F15" s="56">
        <f t="shared" si="0"/>
        <v>0</v>
      </c>
      <c r="G15" s="56">
        <f t="shared" si="0"/>
        <v>0</v>
      </c>
      <c r="H15" s="56">
        <f t="shared" si="0"/>
        <v>0</v>
      </c>
      <c r="I15" s="55"/>
      <c r="J15"/>
      <c r="K15" s="57" t="s">
        <v>267</v>
      </c>
      <c r="L15" s="57" t="s">
        <v>267</v>
      </c>
      <c r="M15" s="57" t="s">
        <v>267</v>
      </c>
      <c r="N15" s="57" t="s">
        <v>267</v>
      </c>
      <c r="O15" s="57" t="s">
        <v>267</v>
      </c>
      <c r="P15" s="57" t="s">
        <v>267</v>
      </c>
    </row>
    <row r="16" spans="1:16" ht="7.5" customHeight="1" x14ac:dyDescent="0.25">
      <c r="D16" s="51"/>
      <c r="E16" s="51"/>
      <c r="J16"/>
      <c r="L16" s="51"/>
      <c r="M16" s="51"/>
      <c r="N16" s="51"/>
      <c r="O16" s="51"/>
      <c r="P16" s="51"/>
    </row>
    <row r="17" spans="1:16" ht="13" x14ac:dyDescent="0.3">
      <c r="A17" s="58" t="s">
        <v>268</v>
      </c>
      <c r="D17" s="51"/>
      <c r="E17" s="51"/>
      <c r="J17"/>
      <c r="L17" s="51"/>
      <c r="M17" s="51"/>
      <c r="N17" s="51"/>
      <c r="O17" s="51"/>
      <c r="P17" s="51"/>
    </row>
    <row r="18" spans="1:16" ht="7.5" customHeight="1" x14ac:dyDescent="0.25">
      <c r="D18" s="51"/>
      <c r="E18" s="51"/>
      <c r="J18"/>
      <c r="L18" s="51"/>
      <c r="M18" s="51"/>
      <c r="N18" s="51"/>
      <c r="O18" s="51"/>
      <c r="P18" s="51"/>
    </row>
    <row r="19" spans="1:16" ht="13" x14ac:dyDescent="0.3">
      <c r="A19" s="58" t="s">
        <v>269</v>
      </c>
      <c r="D19" s="51"/>
      <c r="E19" s="51"/>
      <c r="J19"/>
      <c r="L19" s="51"/>
      <c r="M19" s="51"/>
      <c r="N19" s="51"/>
      <c r="O19" s="51"/>
      <c r="P19" s="51"/>
    </row>
    <row r="20" spans="1:16" ht="13" x14ac:dyDescent="0.3">
      <c r="A20" s="59" t="s">
        <v>270</v>
      </c>
      <c r="C20" s="60">
        <v>0.9</v>
      </c>
      <c r="D20" s="60">
        <v>0.9</v>
      </c>
      <c r="E20" s="60">
        <v>0.9</v>
      </c>
      <c r="F20" s="60">
        <v>0.9</v>
      </c>
      <c r="G20" s="60">
        <v>0.9</v>
      </c>
      <c r="H20" s="60">
        <v>0.9</v>
      </c>
      <c r="J20"/>
      <c r="K20" s="60">
        <v>0.9</v>
      </c>
      <c r="L20" s="60">
        <v>0.9</v>
      </c>
      <c r="M20" s="60">
        <v>0.9</v>
      </c>
      <c r="N20" s="60">
        <v>0.9</v>
      </c>
      <c r="O20" s="60">
        <v>0.9</v>
      </c>
      <c r="P20" s="60">
        <v>0.9</v>
      </c>
    </row>
    <row r="21" spans="1:16" ht="6.75" customHeight="1" x14ac:dyDescent="0.25">
      <c r="C21" s="61"/>
      <c r="D21" s="51"/>
      <c r="E21" s="51"/>
      <c r="J21"/>
      <c r="K21" s="61"/>
      <c r="L21" s="51"/>
      <c r="M21" s="51"/>
      <c r="N21" s="51"/>
      <c r="O21" s="51"/>
      <c r="P21" s="51"/>
    </row>
    <row r="22" spans="1:16" x14ac:dyDescent="0.25">
      <c r="A22" s="51" t="s">
        <v>271</v>
      </c>
      <c r="C22" s="62">
        <f ca="1">(C44-C29-C28-C27-C26)*C20</f>
        <v>60210</v>
      </c>
      <c r="D22" s="62" t="e">
        <f t="shared" ref="D22:G22" si="1">(D44-D29-D28-D27-D26)*D20</f>
        <v>#DIV/0!</v>
      </c>
      <c r="E22" s="62" t="e">
        <f t="shared" si="1"/>
        <v>#DIV/0!</v>
      </c>
      <c r="F22" s="62" t="e">
        <f t="shared" si="1"/>
        <v>#DIV/0!</v>
      </c>
      <c r="G22" s="62" t="e">
        <f t="shared" si="1"/>
        <v>#DIV/0!</v>
      </c>
      <c r="H22" s="62" t="e">
        <f ca="1">SUM(C22:G22)</f>
        <v>#DIV/0!</v>
      </c>
      <c r="J22"/>
      <c r="K22" s="62">
        <f ca="1">(K44-K29-K28-K27-K26)*K20</f>
        <v>933.25500000000011</v>
      </c>
      <c r="L22" s="62" t="e">
        <f t="shared" ref="L22:O22" si="2">(L44-L29-L28-L27-L26)*L20</f>
        <v>#DIV/0!</v>
      </c>
      <c r="M22" s="62" t="e">
        <f t="shared" si="2"/>
        <v>#DIV/0!</v>
      </c>
      <c r="N22" s="62" t="e">
        <f t="shared" si="2"/>
        <v>#DIV/0!</v>
      </c>
      <c r="O22" s="62" t="e">
        <f t="shared" si="2"/>
        <v>#DIV/0!</v>
      </c>
      <c r="P22" s="62" t="e">
        <f ca="1">SUM(K22:O22)</f>
        <v>#DIV/0!</v>
      </c>
    </row>
    <row r="23" spans="1:16" x14ac:dyDescent="0.25">
      <c r="A23" s="51" t="s">
        <v>272</v>
      </c>
      <c r="C23" s="62">
        <f ca="1">C22/C20*0.1</f>
        <v>6690</v>
      </c>
      <c r="D23" s="62" t="e">
        <f t="shared" ref="D23:G23" si="3">D22/D20*0.1</f>
        <v>#DIV/0!</v>
      </c>
      <c r="E23" s="62" t="e">
        <f t="shared" si="3"/>
        <v>#DIV/0!</v>
      </c>
      <c r="F23" s="62" t="e">
        <f t="shared" si="3"/>
        <v>#DIV/0!</v>
      </c>
      <c r="G23" s="62" t="e">
        <f t="shared" si="3"/>
        <v>#DIV/0!</v>
      </c>
      <c r="H23" s="62" t="e">
        <f ca="1">SUM(C23:G23)</f>
        <v>#DIV/0!</v>
      </c>
      <c r="J23"/>
      <c r="K23" s="62">
        <f ca="1">K22/K20*0.1</f>
        <v>103.69500000000001</v>
      </c>
      <c r="L23" s="62" t="e">
        <f t="shared" ref="L23" si="4">L22/L20*0.1</f>
        <v>#DIV/0!</v>
      </c>
      <c r="M23" s="62" t="e">
        <f t="shared" ref="M23" si="5">M22/M20*0.1</f>
        <v>#DIV/0!</v>
      </c>
      <c r="N23" s="62" t="e">
        <f t="shared" ref="N23" si="6">N22/N20*0.1</f>
        <v>#DIV/0!</v>
      </c>
      <c r="O23" s="62" t="e">
        <f t="shared" ref="O23" si="7">O22/O20*0.1</f>
        <v>#DIV/0!</v>
      </c>
      <c r="P23" s="62" t="e">
        <f ca="1">SUM(K23:O23)</f>
        <v>#DIV/0!</v>
      </c>
    </row>
    <row r="24" spans="1:16" ht="6.75" customHeight="1" x14ac:dyDescent="0.25">
      <c r="C24" s="63"/>
      <c r="D24" s="63"/>
      <c r="E24" s="63"/>
      <c r="F24" s="63"/>
      <c r="G24" s="63"/>
      <c r="H24" s="63"/>
      <c r="J24"/>
      <c r="K24" s="63"/>
      <c r="L24" s="63"/>
      <c r="M24" s="63"/>
      <c r="N24" s="63"/>
      <c r="O24" s="63"/>
      <c r="P24" s="63"/>
    </row>
    <row r="25" spans="1:16" ht="13" x14ac:dyDescent="0.3">
      <c r="A25" s="58" t="s">
        <v>273</v>
      </c>
      <c r="C25" s="63"/>
      <c r="D25" s="63"/>
      <c r="E25" s="63"/>
      <c r="F25" s="63"/>
      <c r="G25" s="63"/>
      <c r="H25" s="63"/>
      <c r="J25"/>
      <c r="K25" s="63"/>
      <c r="L25" s="63"/>
      <c r="M25" s="63"/>
      <c r="N25" s="63"/>
      <c r="O25" s="63"/>
      <c r="P25" s="63"/>
    </row>
    <row r="26" spans="1:16" x14ac:dyDescent="0.25">
      <c r="A26" s="51" t="s">
        <v>274</v>
      </c>
      <c r="C26" s="69">
        <f>'Digni budget &amp; accounts 2022'!C27</f>
        <v>0</v>
      </c>
      <c r="D26" s="42"/>
      <c r="E26" s="42"/>
      <c r="F26" s="42"/>
      <c r="G26" s="42"/>
      <c r="H26" s="62">
        <f t="shared" ref="H26:H29" si="8">SUM(C26:G26)</f>
        <v>0</v>
      </c>
      <c r="J26"/>
      <c r="K26" s="64">
        <f>C26*$C$11</f>
        <v>0</v>
      </c>
      <c r="L26" s="64">
        <f>D26*$C$11</f>
        <v>0</v>
      </c>
      <c r="M26" s="64">
        <f>E26*$C$11</f>
        <v>0</v>
      </c>
      <c r="N26" s="64">
        <f>F26*$C$11</f>
        <v>0</v>
      </c>
      <c r="O26" s="64">
        <f>G26*$C$11</f>
        <v>0</v>
      </c>
      <c r="P26" s="62">
        <f t="shared" ref="P26:P29" si="9">SUM(K26:O26)</f>
        <v>0</v>
      </c>
    </row>
    <row r="27" spans="1:16" x14ac:dyDescent="0.25">
      <c r="A27" s="51" t="s">
        <v>275</v>
      </c>
      <c r="C27" s="69">
        <f>'Digni budget &amp; accounts 2022'!C28</f>
        <v>0</v>
      </c>
      <c r="D27" s="42"/>
      <c r="E27" s="42"/>
      <c r="F27" s="42"/>
      <c r="G27" s="42"/>
      <c r="H27" s="62">
        <f t="shared" si="8"/>
        <v>0</v>
      </c>
      <c r="J27"/>
      <c r="K27" s="64">
        <f t="shared" ref="K27:K29" si="10">C27*$C$11</f>
        <v>0</v>
      </c>
      <c r="L27" s="64">
        <f t="shared" ref="L27:L29" si="11">D27*$C$11</f>
        <v>0</v>
      </c>
      <c r="M27" s="64">
        <f t="shared" ref="M27:M29" si="12">E27*$C$11</f>
        <v>0</v>
      </c>
      <c r="N27" s="64">
        <f t="shared" ref="N27:N29" si="13">F27*$C$11</f>
        <v>0</v>
      </c>
      <c r="O27" s="64">
        <f t="shared" ref="O27:O29" si="14">G27*$C$11</f>
        <v>0</v>
      </c>
      <c r="P27" s="62">
        <f t="shared" si="9"/>
        <v>0</v>
      </c>
    </row>
    <row r="28" spans="1:16" x14ac:dyDescent="0.25">
      <c r="A28" s="51" t="s">
        <v>276</v>
      </c>
      <c r="C28" s="69">
        <f>'Digni budget &amp; accounts 2022'!C29</f>
        <v>0</v>
      </c>
      <c r="D28" s="42"/>
      <c r="E28" s="42"/>
      <c r="F28" s="42"/>
      <c r="G28" s="42"/>
      <c r="H28" s="62">
        <f t="shared" si="8"/>
        <v>0</v>
      </c>
      <c r="J28"/>
      <c r="K28" s="64">
        <f t="shared" si="10"/>
        <v>0</v>
      </c>
      <c r="L28" s="64">
        <f t="shared" si="11"/>
        <v>0</v>
      </c>
      <c r="M28" s="64">
        <f t="shared" si="12"/>
        <v>0</v>
      </c>
      <c r="N28" s="64">
        <f t="shared" si="13"/>
        <v>0</v>
      </c>
      <c r="O28" s="64">
        <f t="shared" si="14"/>
        <v>0</v>
      </c>
      <c r="P28" s="62">
        <f t="shared" si="9"/>
        <v>0</v>
      </c>
    </row>
    <row r="29" spans="1:16" x14ac:dyDescent="0.25">
      <c r="A29" s="51" t="s">
        <v>277</v>
      </c>
      <c r="C29" s="69">
        <f>'Digni budget &amp; accounts 2022'!C30</f>
        <v>0</v>
      </c>
      <c r="D29" s="42"/>
      <c r="E29" s="42"/>
      <c r="F29" s="42"/>
      <c r="G29" s="42"/>
      <c r="H29" s="62">
        <f t="shared" si="8"/>
        <v>0</v>
      </c>
      <c r="J29"/>
      <c r="K29" s="64">
        <f t="shared" si="10"/>
        <v>0</v>
      </c>
      <c r="L29" s="64">
        <f t="shared" si="11"/>
        <v>0</v>
      </c>
      <c r="M29" s="64">
        <f t="shared" si="12"/>
        <v>0</v>
      </c>
      <c r="N29" s="64">
        <f t="shared" si="13"/>
        <v>0</v>
      </c>
      <c r="O29" s="64">
        <f t="shared" si="14"/>
        <v>0</v>
      </c>
      <c r="P29" s="62">
        <f t="shared" si="9"/>
        <v>0</v>
      </c>
    </row>
    <row r="30" spans="1:16" ht="6.75" customHeight="1" x14ac:dyDescent="0.3">
      <c r="A30" s="58"/>
      <c r="D30" s="51"/>
      <c r="E30" s="51"/>
      <c r="J30"/>
      <c r="L30" s="51"/>
      <c r="M30" s="51"/>
      <c r="N30" s="51"/>
      <c r="O30" s="51"/>
      <c r="P30" s="51"/>
    </row>
    <row r="31" spans="1:16" ht="13" x14ac:dyDescent="0.3">
      <c r="A31" s="65" t="s">
        <v>278</v>
      </c>
      <c r="B31" s="66"/>
      <c r="C31" s="67">
        <f ca="1">SUM(C22:C30)</f>
        <v>66900</v>
      </c>
      <c r="D31" s="67" t="e">
        <f t="shared" ref="D31:G31" si="15">SUM(D22:D30)</f>
        <v>#DIV/0!</v>
      </c>
      <c r="E31" s="67" t="e">
        <f t="shared" si="15"/>
        <v>#DIV/0!</v>
      </c>
      <c r="F31" s="67" t="e">
        <f t="shared" si="15"/>
        <v>#DIV/0!</v>
      </c>
      <c r="G31" s="67" t="e">
        <f t="shared" si="15"/>
        <v>#DIV/0!</v>
      </c>
      <c r="H31" s="68" t="e">
        <f ca="1">SUM(C31:G31)</f>
        <v>#DIV/0!</v>
      </c>
      <c r="J31"/>
      <c r="K31" s="67">
        <f ca="1">SUM(K22:K30)</f>
        <v>1036.95</v>
      </c>
      <c r="L31" s="67" t="e">
        <f t="shared" ref="L31" si="16">SUM(L22:L30)</f>
        <v>#DIV/0!</v>
      </c>
      <c r="M31" s="67" t="e">
        <f t="shared" ref="M31" si="17">SUM(M22:M30)</f>
        <v>#DIV/0!</v>
      </c>
      <c r="N31" s="67" t="e">
        <f t="shared" ref="N31" si="18">SUM(N22:N30)</f>
        <v>#DIV/0!</v>
      </c>
      <c r="O31" s="67" t="e">
        <f t="shared" ref="O31" si="19">SUM(O22:O30)</f>
        <v>#DIV/0!</v>
      </c>
      <c r="P31" s="68" t="e">
        <f ca="1">SUM(K31:O31)</f>
        <v>#DIV/0!</v>
      </c>
    </row>
    <row r="32" spans="1:16" ht="6.75" customHeight="1" x14ac:dyDescent="0.3">
      <c r="A32" s="58"/>
      <c r="D32" s="51"/>
      <c r="E32" s="51"/>
      <c r="J32"/>
      <c r="L32" s="51"/>
      <c r="M32" s="51"/>
      <c r="N32" s="51"/>
      <c r="O32" s="51"/>
      <c r="P32" s="51"/>
    </row>
    <row r="33" spans="1:19" ht="13" x14ac:dyDescent="0.3">
      <c r="A33" s="58" t="s">
        <v>279</v>
      </c>
      <c r="D33" s="51"/>
      <c r="E33" s="51"/>
      <c r="J33"/>
      <c r="L33" s="51"/>
      <c r="M33" s="51"/>
      <c r="N33" s="51"/>
      <c r="O33" s="51"/>
      <c r="P33" s="51"/>
    </row>
    <row r="34" spans="1:19" ht="6.75" customHeight="1" x14ac:dyDescent="0.3">
      <c r="A34" s="58"/>
      <c r="D34" s="51"/>
      <c r="E34" s="51"/>
      <c r="J34"/>
      <c r="L34" s="51"/>
      <c r="M34" s="51"/>
      <c r="N34" s="51"/>
      <c r="O34" s="51"/>
      <c r="P34" s="51"/>
    </row>
    <row r="35" spans="1:19" ht="13" x14ac:dyDescent="0.3">
      <c r="A35" s="58" t="s">
        <v>280</v>
      </c>
      <c r="D35" s="51"/>
      <c r="E35" s="51"/>
      <c r="J35"/>
      <c r="L35" s="51"/>
      <c r="M35" s="51"/>
      <c r="N35" s="51"/>
      <c r="O35" s="51"/>
      <c r="P35" s="51"/>
    </row>
    <row r="36" spans="1:19" x14ac:dyDescent="0.25">
      <c r="A36" s="51" t="s">
        <v>281</v>
      </c>
      <c r="C36" s="62">
        <f>'Staff expenses'!T52</f>
        <v>66900</v>
      </c>
      <c r="D36" s="62" t="e">
        <f>'Staff expenses'!U52</f>
        <v>#DIV/0!</v>
      </c>
      <c r="E36" s="62" t="e">
        <f>'Staff expenses'!V52</f>
        <v>#DIV/0!</v>
      </c>
      <c r="F36" s="62" t="e">
        <f>'Staff expenses'!W52</f>
        <v>#DIV/0!</v>
      </c>
      <c r="G36" s="62" t="e">
        <f>'Staff expenses'!X52</f>
        <v>#DIV/0!</v>
      </c>
      <c r="H36" s="62" t="e">
        <f t="shared" ref="H36:H42" si="20">SUM(C36:G36)</f>
        <v>#DIV/0!</v>
      </c>
      <c r="J36"/>
      <c r="K36" s="69">
        <f t="shared" ref="K36:K42" si="21">C36*$C$11</f>
        <v>1036.95</v>
      </c>
      <c r="L36" s="69" t="e">
        <f t="shared" ref="L36:L42" si="22">D36*$C$11</f>
        <v>#DIV/0!</v>
      </c>
      <c r="M36" s="69" t="e">
        <f t="shared" ref="M36:M42" si="23">E36*$C$11</f>
        <v>#DIV/0!</v>
      </c>
      <c r="N36" s="69" t="e">
        <f t="shared" ref="N36:N42" si="24">F36*$C$11</f>
        <v>#DIV/0!</v>
      </c>
      <c r="O36" s="69" t="e">
        <f t="shared" ref="O36:O42" si="25">G36*$C$11</f>
        <v>#DIV/0!</v>
      </c>
      <c r="P36" s="69" t="e">
        <f t="shared" ref="P36:P42" si="26">SUM(K36:O36)</f>
        <v>#DIV/0!</v>
      </c>
      <c r="Q36" s="1" t="s">
        <v>282</v>
      </c>
      <c r="R36" s="314" t="s">
        <v>283</v>
      </c>
    </row>
    <row r="37" spans="1:19" x14ac:dyDescent="0.25">
      <c r="A37" s="51" t="s">
        <v>284</v>
      </c>
      <c r="C37" s="62">
        <f>SUMIF('Activity budget'!$A:$A,'Digni LTB 2022- 2026'!$A37,'Activity budget'!L:L)</f>
        <v>0</v>
      </c>
      <c r="D37" s="62">
        <f>SUMIF('Activity budget'!$A:$A,'Digni LTB 2022- 2026'!$A37,'Activity budget'!O:MU)</f>
        <v>0</v>
      </c>
      <c r="E37" s="62">
        <f>SUMIF('Activity budget'!$A:$A,'Digni LTB 2022- 2026'!$A37,'Activity budget'!R:R)</f>
        <v>0</v>
      </c>
      <c r="F37" s="62">
        <f>SUMIF('Activity budget'!$A:$A,'Digni LTB 2022- 2026'!$A37,'Activity budget'!U:U)</f>
        <v>0</v>
      </c>
      <c r="G37" s="62">
        <f>SUMIF('Activity budget'!$A:$A,'Digni LTB 2022- 2026'!$A37,'Activity budget'!X:X)</f>
        <v>0</v>
      </c>
      <c r="H37" s="62">
        <f t="shared" si="20"/>
        <v>0</v>
      </c>
      <c r="J37"/>
      <c r="K37" s="69">
        <f t="shared" si="21"/>
        <v>0</v>
      </c>
      <c r="L37" s="69">
        <f t="shared" si="22"/>
        <v>0</v>
      </c>
      <c r="M37" s="69">
        <f t="shared" si="23"/>
        <v>0</v>
      </c>
      <c r="N37" s="69">
        <f t="shared" si="24"/>
        <v>0</v>
      </c>
      <c r="O37" s="69">
        <f t="shared" si="25"/>
        <v>0</v>
      </c>
      <c r="P37" s="69">
        <f t="shared" si="26"/>
        <v>0</v>
      </c>
      <c r="Q37" s="1" t="s">
        <v>282</v>
      </c>
      <c r="R37" s="314" t="s">
        <v>285</v>
      </c>
    </row>
    <row r="38" spans="1:19" x14ac:dyDescent="0.25">
      <c r="A38" s="51" t="s">
        <v>286</v>
      </c>
      <c r="C38" s="62">
        <f ca="1">'Operating + audit costs'!F31+'Activity budget'!L710</f>
        <v>0</v>
      </c>
      <c r="D38" s="62">
        <f ca="1">'Operating + audit costs'!I31+'Activity budget'!O710</f>
        <v>0</v>
      </c>
      <c r="E38" s="62">
        <f ca="1">'Operating + audit costs'!L31+'Activity budget'!R710</f>
        <v>0</v>
      </c>
      <c r="F38" s="62">
        <f ca="1">'Operating + audit costs'!O31+'Activity budget'!U710</f>
        <v>0</v>
      </c>
      <c r="G38" s="62">
        <f ca="1">'Operating + audit costs'!R31+'Activity budget'!X710</f>
        <v>0</v>
      </c>
      <c r="H38" s="62">
        <f t="shared" ca="1" si="20"/>
        <v>0</v>
      </c>
      <c r="J38"/>
      <c r="K38" s="69">
        <f t="shared" ca="1" si="21"/>
        <v>0</v>
      </c>
      <c r="L38" s="69">
        <f t="shared" ca="1" si="22"/>
        <v>0</v>
      </c>
      <c r="M38" s="69">
        <f t="shared" ca="1" si="23"/>
        <v>0</v>
      </c>
      <c r="N38" s="69">
        <f t="shared" ca="1" si="24"/>
        <v>0</v>
      </c>
      <c r="O38" s="69">
        <f t="shared" ca="1" si="25"/>
        <v>0</v>
      </c>
      <c r="P38" s="69">
        <f t="shared" ca="1" si="26"/>
        <v>0</v>
      </c>
      <c r="Q38" s="1" t="s">
        <v>282</v>
      </c>
      <c r="R38" s="314" t="s">
        <v>12</v>
      </c>
    </row>
    <row r="39" spans="1:19" x14ac:dyDescent="0.25">
      <c r="A39" s="51" t="s">
        <v>287</v>
      </c>
      <c r="C39" s="62">
        <f>'Staff expenses'!I72</f>
        <v>0</v>
      </c>
      <c r="D39" s="62">
        <f>'Staff expenses'!L72</f>
        <v>0</v>
      </c>
      <c r="E39" s="62">
        <f>'Staff expenses'!O72</f>
        <v>0</v>
      </c>
      <c r="F39" s="62">
        <f>'Staff expenses'!R72</f>
        <v>0</v>
      </c>
      <c r="G39" s="62">
        <f>'Staff expenses'!U72</f>
        <v>0</v>
      </c>
      <c r="H39" s="62">
        <f t="shared" si="20"/>
        <v>0</v>
      </c>
      <c r="J39"/>
      <c r="K39" s="69">
        <f t="shared" si="21"/>
        <v>0</v>
      </c>
      <c r="L39" s="69">
        <f t="shared" si="22"/>
        <v>0</v>
      </c>
      <c r="M39" s="69">
        <f t="shared" si="23"/>
        <v>0</v>
      </c>
      <c r="N39" s="69">
        <f t="shared" si="24"/>
        <v>0</v>
      </c>
      <c r="O39" s="69">
        <f t="shared" si="25"/>
        <v>0</v>
      </c>
      <c r="P39" s="69">
        <f t="shared" si="26"/>
        <v>0</v>
      </c>
      <c r="Q39" s="1" t="s">
        <v>282</v>
      </c>
      <c r="R39" s="314" t="s">
        <v>283</v>
      </c>
    </row>
    <row r="40" spans="1:19" x14ac:dyDescent="0.25">
      <c r="A40" s="51" t="s">
        <v>288</v>
      </c>
      <c r="C40" s="62">
        <f>SUMIF('Activity budget'!$A:$A,'Digni LTB 2022- 2026'!$A40,'Activity budget'!L:L)+'Capital expenses'!G37</f>
        <v>0</v>
      </c>
      <c r="D40" s="62">
        <f>SUMIF('Activity budget'!$A:$A,'Digni LTB 2022- 2026'!$A40,'Activity budget'!M:M)+'Capital expenses'!J37</f>
        <v>0</v>
      </c>
      <c r="E40" s="62">
        <f>SUMIF('Activity budget'!$A:$A,'Digni LTB 2022- 2026'!$A40,'Activity budget'!O:O)+'Capital expenses'!M37</f>
        <v>0</v>
      </c>
      <c r="F40" s="62">
        <f>SUMIF('Activity budget'!$A:$A,'Digni LTB 2022- 2026'!$A40,'Activity budget'!P:P)+'Capital expenses'!P37</f>
        <v>0</v>
      </c>
      <c r="G40" s="62">
        <f>SUMIF('Activity budget'!$A:$A,'Digni LTB 2022- 2026'!$A40,'Activity budget'!R:R)+'Capital expenses'!S37</f>
        <v>0</v>
      </c>
      <c r="H40" s="62">
        <f t="shared" si="20"/>
        <v>0</v>
      </c>
      <c r="J40"/>
      <c r="K40" s="69">
        <f t="shared" si="21"/>
        <v>0</v>
      </c>
      <c r="L40" s="69">
        <f t="shared" si="22"/>
        <v>0</v>
      </c>
      <c r="M40" s="69">
        <f t="shared" si="23"/>
        <v>0</v>
      </c>
      <c r="N40" s="69">
        <f t="shared" si="24"/>
        <v>0</v>
      </c>
      <c r="O40" s="69">
        <f t="shared" si="25"/>
        <v>0</v>
      </c>
      <c r="P40" s="69">
        <f t="shared" si="26"/>
        <v>0</v>
      </c>
      <c r="Q40" s="1" t="s">
        <v>282</v>
      </c>
      <c r="R40" s="314" t="s">
        <v>13</v>
      </c>
      <c r="S40" s="314" t="s">
        <v>285</v>
      </c>
    </row>
    <row r="41" spans="1:19" x14ac:dyDescent="0.25">
      <c r="A41" s="51" t="s">
        <v>289</v>
      </c>
      <c r="C41" s="62">
        <f>SUMIF('Activity budget'!$A:$A,'Digni LTB 2022- 2026'!$A41,'Activity budget'!L:L)</f>
        <v>0</v>
      </c>
      <c r="D41" s="62">
        <f>SUMIF('Activity budget'!$A:$A,'Digni LTB 2022- 2026'!$A41,'Activity budget'!O:O)</f>
        <v>0</v>
      </c>
      <c r="E41" s="62">
        <f>SUMIF('Activity budget'!$A:$A,'Digni LTB 2022- 2026'!$A41,'Activity budget'!R:R)</f>
        <v>0</v>
      </c>
      <c r="F41" s="62">
        <f>SUMIF('Activity budget'!$A:$A,'Digni LTB 2022- 2026'!$A41,'Activity budget'!U:U)</f>
        <v>0</v>
      </c>
      <c r="G41" s="62">
        <f>SUMIF('Activity budget'!$A:$A,'Digni LTB 2022- 2026'!$A41,'Activity budget'!X:X)</f>
        <v>0</v>
      </c>
      <c r="H41" s="62">
        <f t="shared" si="20"/>
        <v>0</v>
      </c>
      <c r="J41"/>
      <c r="K41" s="69">
        <f t="shared" si="21"/>
        <v>0</v>
      </c>
      <c r="L41" s="69">
        <f t="shared" si="22"/>
        <v>0</v>
      </c>
      <c r="M41" s="69">
        <f t="shared" si="23"/>
        <v>0</v>
      </c>
      <c r="N41" s="69">
        <f t="shared" si="24"/>
        <v>0</v>
      </c>
      <c r="O41" s="69">
        <f t="shared" si="25"/>
        <v>0</v>
      </c>
      <c r="P41" s="69">
        <f t="shared" si="26"/>
        <v>0</v>
      </c>
      <c r="Q41" s="1" t="s">
        <v>282</v>
      </c>
      <c r="R41" s="314" t="s">
        <v>285</v>
      </c>
    </row>
    <row r="42" spans="1:19" x14ac:dyDescent="0.25">
      <c r="A42" s="51" t="s">
        <v>290</v>
      </c>
      <c r="C42" s="62">
        <f>'Operating + audit costs'!F43</f>
        <v>0</v>
      </c>
      <c r="D42" s="62">
        <f>'Operating + audit costs'!I43</f>
        <v>0</v>
      </c>
      <c r="E42" s="62">
        <f>'Operating + audit costs'!L43</f>
        <v>0</v>
      </c>
      <c r="F42" s="62">
        <f>'Operating + audit costs'!O43</f>
        <v>0</v>
      </c>
      <c r="G42" s="62">
        <f>'Operating + audit costs'!R43</f>
        <v>0</v>
      </c>
      <c r="H42" s="62">
        <f t="shared" si="20"/>
        <v>0</v>
      </c>
      <c r="J42"/>
      <c r="K42" s="69">
        <f t="shared" si="21"/>
        <v>0</v>
      </c>
      <c r="L42" s="69">
        <f t="shared" si="22"/>
        <v>0</v>
      </c>
      <c r="M42" s="69">
        <f t="shared" si="23"/>
        <v>0</v>
      </c>
      <c r="N42" s="69">
        <f t="shared" si="24"/>
        <v>0</v>
      </c>
      <c r="O42" s="69">
        <f t="shared" si="25"/>
        <v>0</v>
      </c>
      <c r="P42" s="69">
        <f t="shared" si="26"/>
        <v>0</v>
      </c>
      <c r="Q42" s="1" t="s">
        <v>282</v>
      </c>
      <c r="R42" s="314" t="s">
        <v>12</v>
      </c>
    </row>
    <row r="43" spans="1:19" ht="6.75" customHeight="1" x14ac:dyDescent="0.3">
      <c r="A43" s="58"/>
      <c r="D43" s="51"/>
      <c r="E43" s="51"/>
      <c r="J43"/>
      <c r="L43" s="51"/>
      <c r="M43" s="51"/>
      <c r="N43" s="51"/>
      <c r="O43" s="51"/>
      <c r="P43" s="51"/>
    </row>
    <row r="44" spans="1:19" ht="13" x14ac:dyDescent="0.3">
      <c r="A44" s="65" t="s">
        <v>291</v>
      </c>
      <c r="B44" s="66"/>
      <c r="C44" s="67">
        <f t="shared" ref="C44:H44" ca="1" si="27">SUM(C36:C43)</f>
        <v>66900</v>
      </c>
      <c r="D44" s="67" t="e">
        <f t="shared" si="27"/>
        <v>#DIV/0!</v>
      </c>
      <c r="E44" s="67" t="e">
        <f t="shared" si="27"/>
        <v>#DIV/0!</v>
      </c>
      <c r="F44" s="67" t="e">
        <f t="shared" si="27"/>
        <v>#DIV/0!</v>
      </c>
      <c r="G44" s="67" t="e">
        <f t="shared" si="27"/>
        <v>#DIV/0!</v>
      </c>
      <c r="H44" s="67" t="e">
        <f t="shared" si="27"/>
        <v>#DIV/0!</v>
      </c>
      <c r="I44" s="393"/>
      <c r="J44"/>
      <c r="K44" s="67">
        <f t="shared" ref="K44:P44" ca="1" si="28">SUM(K36:K43)</f>
        <v>1036.95</v>
      </c>
      <c r="L44" s="67" t="e">
        <f t="shared" si="28"/>
        <v>#DIV/0!</v>
      </c>
      <c r="M44" s="67" t="e">
        <f t="shared" si="28"/>
        <v>#DIV/0!</v>
      </c>
      <c r="N44" s="67" t="e">
        <f t="shared" si="28"/>
        <v>#DIV/0!</v>
      </c>
      <c r="O44" s="67" t="e">
        <f t="shared" si="28"/>
        <v>#DIV/0!</v>
      </c>
      <c r="P44" s="67" t="e">
        <f t="shared" si="28"/>
        <v>#DIV/0!</v>
      </c>
    </row>
    <row r="45" spans="1:19" ht="13" x14ac:dyDescent="0.3">
      <c r="A45" s="58"/>
      <c r="C45" s="70"/>
      <c r="D45" s="70"/>
      <c r="E45" s="70"/>
      <c r="F45" s="70"/>
      <c r="G45" s="70"/>
      <c r="H45" s="70"/>
      <c r="I45" s="70"/>
      <c r="J45"/>
      <c r="K45" s="70"/>
      <c r="L45" s="70"/>
      <c r="M45" s="70"/>
      <c r="N45" s="70"/>
      <c r="O45" s="70"/>
      <c r="P45" s="70"/>
    </row>
    <row r="46" spans="1:19" ht="13" x14ac:dyDescent="0.3">
      <c r="A46" s="684" t="s">
        <v>292</v>
      </c>
      <c r="B46" s="685"/>
      <c r="C46" s="686">
        <f t="shared" ref="C46:H46" ca="1" si="29">+C31-C44</f>
        <v>0</v>
      </c>
      <c r="D46" s="71" t="e">
        <f t="shared" si="29"/>
        <v>#DIV/0!</v>
      </c>
      <c r="E46" s="71" t="e">
        <f t="shared" si="29"/>
        <v>#DIV/0!</v>
      </c>
      <c r="F46" s="71" t="e">
        <f t="shared" si="29"/>
        <v>#DIV/0!</v>
      </c>
      <c r="G46" s="71" t="e">
        <f t="shared" si="29"/>
        <v>#DIV/0!</v>
      </c>
      <c r="H46" s="71" t="e">
        <f t="shared" ca="1" si="29"/>
        <v>#DIV/0!</v>
      </c>
      <c r="I46" s="394"/>
      <c r="J46"/>
      <c r="K46" s="71">
        <f t="shared" ref="K46:P46" ca="1" si="30">+K31-K44</f>
        <v>0</v>
      </c>
      <c r="L46" s="71" t="e">
        <f t="shared" si="30"/>
        <v>#DIV/0!</v>
      </c>
      <c r="M46" s="71" t="e">
        <f t="shared" si="30"/>
        <v>#DIV/0!</v>
      </c>
      <c r="N46" s="71" t="e">
        <f t="shared" si="30"/>
        <v>#DIV/0!</v>
      </c>
      <c r="O46" s="71" t="e">
        <f t="shared" si="30"/>
        <v>#DIV/0!</v>
      </c>
      <c r="P46" s="71" t="e">
        <f t="shared" ca="1" si="30"/>
        <v>#DIV/0!</v>
      </c>
    </row>
    <row r="47" spans="1:19" hidden="1" outlineLevel="2" x14ac:dyDescent="0.25">
      <c r="A47" s="687" t="s">
        <v>293</v>
      </c>
      <c r="B47" s="493"/>
      <c r="C47" s="688"/>
      <c r="D47" s="51"/>
      <c r="E47" s="51"/>
      <c r="J47"/>
      <c r="K47"/>
    </row>
    <row r="48" spans="1:19" ht="13" hidden="1" outlineLevel="2" thickBot="1" x14ac:dyDescent="0.3">
      <c r="A48" s="499" t="s">
        <v>294</v>
      </c>
      <c r="B48" s="500"/>
      <c r="C48" s="689"/>
      <c r="D48" s="51"/>
      <c r="E48" s="51"/>
      <c r="J48"/>
      <c r="K48" s="391">
        <f ca="1">C44*$C$11-K44</f>
        <v>0</v>
      </c>
      <c r="L48" s="391" t="e">
        <f>D44*$C$11-L44</f>
        <v>#DIV/0!</v>
      </c>
      <c r="M48" s="391" t="e">
        <f t="shared" ref="M48:P48" si="31">E44*$C$11-M44</f>
        <v>#DIV/0!</v>
      </c>
      <c r="N48" s="391" t="e">
        <f t="shared" si="31"/>
        <v>#DIV/0!</v>
      </c>
      <c r="O48" s="391" t="e">
        <f t="shared" si="31"/>
        <v>#DIV/0!</v>
      </c>
      <c r="P48" s="391" t="e">
        <f t="shared" si="31"/>
        <v>#DIV/0!</v>
      </c>
    </row>
    <row r="49" spans="1:11" ht="13.5" hidden="1" outlineLevel="1" thickBot="1" x14ac:dyDescent="0.35">
      <c r="A49" s="58"/>
      <c r="C49" s="476"/>
      <c r="D49" s="51"/>
      <c r="E49" s="51"/>
      <c r="J49"/>
      <c r="K49"/>
    </row>
    <row r="50" spans="1:11" ht="13" hidden="1" outlineLevel="2" x14ac:dyDescent="0.3">
      <c r="A50" s="492" t="s">
        <v>295</v>
      </c>
      <c r="B50" s="493"/>
      <c r="C50" s="493"/>
      <c r="D50" s="493"/>
      <c r="E50" s="493"/>
      <c r="F50" s="493"/>
      <c r="G50" s="493"/>
      <c r="H50" s="494"/>
      <c r="J50"/>
      <c r="K50" s="391"/>
    </row>
    <row r="51" spans="1:11" hidden="1" outlineLevel="2" x14ac:dyDescent="0.25">
      <c r="A51" s="495" t="s">
        <v>281</v>
      </c>
      <c r="B51" s="496"/>
      <c r="C51" s="497">
        <f ca="1">C36/C$44</f>
        <v>1</v>
      </c>
      <c r="D51" s="497" t="e">
        <f t="shared" ref="D51:H51" si="32">D36/D$44</f>
        <v>#DIV/0!</v>
      </c>
      <c r="E51" s="497" t="e">
        <f t="shared" si="32"/>
        <v>#DIV/0!</v>
      </c>
      <c r="F51" s="497" t="e">
        <f t="shared" si="32"/>
        <v>#DIV/0!</v>
      </c>
      <c r="G51" s="497" t="e">
        <f t="shared" si="32"/>
        <v>#DIV/0!</v>
      </c>
      <c r="H51" s="498" t="e">
        <f t="shared" si="32"/>
        <v>#DIV/0!</v>
      </c>
    </row>
    <row r="52" spans="1:11" hidden="1" outlineLevel="2" x14ac:dyDescent="0.25">
      <c r="A52" s="495" t="s">
        <v>284</v>
      </c>
      <c r="B52" s="496"/>
      <c r="C52" s="497">
        <f t="shared" ref="C52:H52" ca="1" si="33">C37/C$44</f>
        <v>0</v>
      </c>
      <c r="D52" s="497" t="e">
        <f t="shared" si="33"/>
        <v>#DIV/0!</v>
      </c>
      <c r="E52" s="497" t="e">
        <f t="shared" si="33"/>
        <v>#DIV/0!</v>
      </c>
      <c r="F52" s="497" t="e">
        <f t="shared" si="33"/>
        <v>#DIV/0!</v>
      </c>
      <c r="G52" s="497" t="e">
        <f t="shared" si="33"/>
        <v>#DIV/0!</v>
      </c>
      <c r="H52" s="498" t="e">
        <f t="shared" si="33"/>
        <v>#DIV/0!</v>
      </c>
    </row>
    <row r="53" spans="1:11" hidden="1" outlineLevel="2" x14ac:dyDescent="0.25">
      <c r="A53" s="495" t="s">
        <v>286</v>
      </c>
      <c r="B53" s="496"/>
      <c r="C53" s="497">
        <f t="shared" ref="C53:H53" ca="1" si="34">C38/C$44</f>
        <v>0</v>
      </c>
      <c r="D53" s="497" t="e">
        <f t="shared" ca="1" si="34"/>
        <v>#DIV/0!</v>
      </c>
      <c r="E53" s="497" t="e">
        <f t="shared" ca="1" si="34"/>
        <v>#DIV/0!</v>
      </c>
      <c r="F53" s="497" t="e">
        <f t="shared" ca="1" si="34"/>
        <v>#DIV/0!</v>
      </c>
      <c r="G53" s="497" t="e">
        <f t="shared" ca="1" si="34"/>
        <v>#DIV/0!</v>
      </c>
      <c r="H53" s="498" t="e">
        <f t="shared" ca="1" si="34"/>
        <v>#DIV/0!</v>
      </c>
    </row>
    <row r="54" spans="1:11" hidden="1" outlineLevel="2" x14ac:dyDescent="0.25">
      <c r="A54" s="495" t="s">
        <v>287</v>
      </c>
      <c r="B54" s="496"/>
      <c r="C54" s="497">
        <f t="shared" ref="C54:H54" ca="1" si="35">C39/C$44</f>
        <v>0</v>
      </c>
      <c r="D54" s="497" t="e">
        <f t="shared" si="35"/>
        <v>#DIV/0!</v>
      </c>
      <c r="E54" s="497" t="e">
        <f t="shared" si="35"/>
        <v>#DIV/0!</v>
      </c>
      <c r="F54" s="497" t="e">
        <f t="shared" si="35"/>
        <v>#DIV/0!</v>
      </c>
      <c r="G54" s="497" t="e">
        <f t="shared" si="35"/>
        <v>#DIV/0!</v>
      </c>
      <c r="H54" s="498" t="e">
        <f t="shared" si="35"/>
        <v>#DIV/0!</v>
      </c>
    </row>
    <row r="55" spans="1:11" hidden="1" outlineLevel="2" x14ac:dyDescent="0.25">
      <c r="A55" s="495" t="s">
        <v>288</v>
      </c>
      <c r="B55" s="496"/>
      <c r="C55" s="497">
        <f t="shared" ref="C55:H55" ca="1" si="36">C40/C$44</f>
        <v>0</v>
      </c>
      <c r="D55" s="497" t="e">
        <f t="shared" si="36"/>
        <v>#DIV/0!</v>
      </c>
      <c r="E55" s="497" t="e">
        <f t="shared" si="36"/>
        <v>#DIV/0!</v>
      </c>
      <c r="F55" s="497" t="e">
        <f t="shared" si="36"/>
        <v>#DIV/0!</v>
      </c>
      <c r="G55" s="497" t="e">
        <f t="shared" si="36"/>
        <v>#DIV/0!</v>
      </c>
      <c r="H55" s="498" t="e">
        <f t="shared" si="36"/>
        <v>#DIV/0!</v>
      </c>
    </row>
    <row r="56" spans="1:11" hidden="1" outlineLevel="2" x14ac:dyDescent="0.25">
      <c r="A56" s="495" t="s">
        <v>289</v>
      </c>
      <c r="B56" s="496"/>
      <c r="C56" s="497">
        <f t="shared" ref="C56:H56" ca="1" si="37">C41/C$44</f>
        <v>0</v>
      </c>
      <c r="D56" s="497" t="e">
        <f t="shared" si="37"/>
        <v>#DIV/0!</v>
      </c>
      <c r="E56" s="497" t="e">
        <f t="shared" si="37"/>
        <v>#DIV/0!</v>
      </c>
      <c r="F56" s="497" t="e">
        <f t="shared" si="37"/>
        <v>#DIV/0!</v>
      </c>
      <c r="G56" s="497" t="e">
        <f t="shared" si="37"/>
        <v>#DIV/0!</v>
      </c>
      <c r="H56" s="498" t="e">
        <f t="shared" si="37"/>
        <v>#DIV/0!</v>
      </c>
    </row>
    <row r="57" spans="1:11" ht="13" hidden="1" outlineLevel="2" thickBot="1" x14ac:dyDescent="0.3">
      <c r="A57" s="499" t="s">
        <v>290</v>
      </c>
      <c r="B57" s="500"/>
      <c r="C57" s="501">
        <f ca="1">C42/C$44</f>
        <v>0</v>
      </c>
      <c r="D57" s="501" t="e">
        <f t="shared" ref="D57:H57" si="38">D42/D$44</f>
        <v>#DIV/0!</v>
      </c>
      <c r="E57" s="501" t="e">
        <f t="shared" si="38"/>
        <v>#DIV/0!</v>
      </c>
      <c r="F57" s="501" t="e">
        <f t="shared" si="38"/>
        <v>#DIV/0!</v>
      </c>
      <c r="G57" s="501" t="e">
        <f t="shared" si="38"/>
        <v>#DIV/0!</v>
      </c>
      <c r="H57" s="502" t="e">
        <f t="shared" si="38"/>
        <v>#DIV/0!</v>
      </c>
    </row>
    <row r="58" spans="1:11" ht="13" hidden="1" outlineLevel="1" thickBot="1" x14ac:dyDescent="0.3"/>
    <row r="59" spans="1:11" ht="13" hidden="1" outlineLevel="1" x14ac:dyDescent="0.3">
      <c r="A59" s="492" t="s">
        <v>296</v>
      </c>
      <c r="B59" s="493"/>
      <c r="C59" s="493"/>
      <c r="D59" s="493"/>
      <c r="E59" s="493"/>
      <c r="F59" s="493"/>
      <c r="G59" s="493"/>
      <c r="H59" s="494"/>
    </row>
    <row r="60" spans="1:11" hidden="1" outlineLevel="2" x14ac:dyDescent="0.25">
      <c r="A60" s="495" t="s">
        <v>281</v>
      </c>
      <c r="B60" s="496"/>
      <c r="C60" s="497"/>
      <c r="D60" s="497" t="str">
        <f>IFERROR(D36/C36,"")</f>
        <v/>
      </c>
      <c r="E60" s="497" t="str">
        <f t="shared" ref="E60:H60" si="39">IFERROR(E36/D36,"")</f>
        <v/>
      </c>
      <c r="F60" s="497" t="str">
        <f t="shared" si="39"/>
        <v/>
      </c>
      <c r="G60" s="497" t="str">
        <f t="shared" si="39"/>
        <v/>
      </c>
      <c r="H60" s="498" t="str">
        <f t="shared" si="39"/>
        <v/>
      </c>
    </row>
    <row r="61" spans="1:11" hidden="1" outlineLevel="2" x14ac:dyDescent="0.25">
      <c r="A61" s="495" t="s">
        <v>284</v>
      </c>
      <c r="B61" s="496"/>
      <c r="C61" s="497"/>
      <c r="D61" s="497" t="str">
        <f t="shared" ref="D61:H66" si="40">IFERROR(D37/C37,"")</f>
        <v/>
      </c>
      <c r="E61" s="497" t="str">
        <f t="shared" si="40"/>
        <v/>
      </c>
      <c r="F61" s="497" t="str">
        <f t="shared" si="40"/>
        <v/>
      </c>
      <c r="G61" s="497" t="str">
        <f t="shared" si="40"/>
        <v/>
      </c>
      <c r="H61" s="498" t="str">
        <f t="shared" si="40"/>
        <v/>
      </c>
    </row>
    <row r="62" spans="1:11" hidden="1" outlineLevel="2" x14ac:dyDescent="0.25">
      <c r="A62" s="495" t="s">
        <v>286</v>
      </c>
      <c r="B62" s="496"/>
      <c r="C62" s="497"/>
      <c r="D62" s="497" t="str">
        <f t="shared" ca="1" si="40"/>
        <v/>
      </c>
      <c r="E62" s="497" t="str">
        <f t="shared" ca="1" si="40"/>
        <v/>
      </c>
      <c r="F62" s="497" t="str">
        <f t="shared" ca="1" si="40"/>
        <v/>
      </c>
      <c r="G62" s="497" t="str">
        <f t="shared" ca="1" si="40"/>
        <v/>
      </c>
      <c r="H62" s="498" t="str">
        <f t="shared" ca="1" si="40"/>
        <v/>
      </c>
    </row>
    <row r="63" spans="1:11" hidden="1" outlineLevel="2" x14ac:dyDescent="0.25">
      <c r="A63" s="495" t="s">
        <v>287</v>
      </c>
      <c r="B63" s="496"/>
      <c r="C63" s="497"/>
      <c r="D63" s="497" t="str">
        <f t="shared" si="40"/>
        <v/>
      </c>
      <c r="E63" s="497" t="str">
        <f t="shared" si="40"/>
        <v/>
      </c>
      <c r="F63" s="497" t="str">
        <f t="shared" si="40"/>
        <v/>
      </c>
      <c r="G63" s="497" t="str">
        <f t="shared" si="40"/>
        <v/>
      </c>
      <c r="H63" s="498" t="str">
        <f t="shared" si="40"/>
        <v/>
      </c>
    </row>
    <row r="64" spans="1:11" hidden="1" outlineLevel="2" x14ac:dyDescent="0.25">
      <c r="A64" s="495" t="s">
        <v>288</v>
      </c>
      <c r="B64" s="496"/>
      <c r="C64" s="497"/>
      <c r="D64" s="497" t="str">
        <f t="shared" si="40"/>
        <v/>
      </c>
      <c r="E64" s="497" t="str">
        <f t="shared" si="40"/>
        <v/>
      </c>
      <c r="F64" s="497" t="str">
        <f t="shared" si="40"/>
        <v/>
      </c>
      <c r="G64" s="497" t="str">
        <f t="shared" si="40"/>
        <v/>
      </c>
      <c r="H64" s="498" t="str">
        <f t="shared" si="40"/>
        <v/>
      </c>
    </row>
    <row r="65" spans="1:8" hidden="1" outlineLevel="2" x14ac:dyDescent="0.25">
      <c r="A65" s="495" t="s">
        <v>289</v>
      </c>
      <c r="B65" s="496"/>
      <c r="C65" s="497"/>
      <c r="D65" s="497" t="str">
        <f t="shared" si="40"/>
        <v/>
      </c>
      <c r="E65" s="497" t="str">
        <f t="shared" si="40"/>
        <v/>
      </c>
      <c r="F65" s="497" t="str">
        <f t="shared" si="40"/>
        <v/>
      </c>
      <c r="G65" s="497" t="str">
        <f t="shared" si="40"/>
        <v/>
      </c>
      <c r="H65" s="498" t="str">
        <f t="shared" si="40"/>
        <v/>
      </c>
    </row>
    <row r="66" spans="1:8" ht="13" hidden="1" outlineLevel="2" thickBot="1" x14ac:dyDescent="0.3">
      <c r="A66" s="499" t="s">
        <v>290</v>
      </c>
      <c r="B66" s="500"/>
      <c r="C66" s="501"/>
      <c r="D66" s="501" t="str">
        <f t="shared" si="40"/>
        <v/>
      </c>
      <c r="E66" s="501" t="str">
        <f t="shared" si="40"/>
        <v/>
      </c>
      <c r="F66" s="501" t="str">
        <f t="shared" si="40"/>
        <v/>
      </c>
      <c r="G66" s="501" t="str">
        <f t="shared" si="40"/>
        <v/>
      </c>
      <c r="H66" s="502" t="str">
        <f t="shared" si="40"/>
        <v/>
      </c>
    </row>
    <row r="67" spans="1:8" hidden="1" outlineLevel="1" x14ac:dyDescent="0.25"/>
    <row r="68" spans="1:8" hidden="1" outlineLevel="1" x14ac:dyDescent="0.25"/>
    <row r="69" spans="1:8" collapsed="1" x14ac:dyDescent="0.25"/>
    <row r="72" spans="1:8" x14ac:dyDescent="0.25">
      <c r="A72" s="51" t="s">
        <v>102</v>
      </c>
      <c r="B72"/>
      <c r="C72"/>
      <c r="D72"/>
      <c r="E72"/>
      <c r="F72"/>
    </row>
    <row r="73" spans="1:8" x14ac:dyDescent="0.25">
      <c r="A73" s="462"/>
      <c r="B73" s="462"/>
      <c r="C73" s="462"/>
      <c r="D73" s="462"/>
      <c r="E73" s="462"/>
      <c r="F73"/>
    </row>
    <row r="74" spans="1:8" ht="47.15" customHeight="1" x14ac:dyDescent="0.25">
      <c r="A74" s="463"/>
      <c r="B74" s="463"/>
      <c r="C74" s="463"/>
      <c r="D74" s="463"/>
      <c r="E74" s="463"/>
      <c r="F74"/>
    </row>
    <row r="75" spans="1:8" x14ac:dyDescent="0.25">
      <c r="A75" s="51" t="s">
        <v>103</v>
      </c>
      <c r="B75"/>
      <c r="C75"/>
      <c r="D75" t="s">
        <v>104</v>
      </c>
      <c r="E75"/>
      <c r="F75"/>
    </row>
  </sheetData>
  <sheetProtection sheet="1" formatColumns="0" formatRows="0" insertColumns="0" insertRows="0"/>
  <mergeCells count="9">
    <mergeCell ref="C4:D4"/>
    <mergeCell ref="C11:D11"/>
    <mergeCell ref="E11:F11"/>
    <mergeCell ref="C5:D5"/>
    <mergeCell ref="C6:D6"/>
    <mergeCell ref="C7:D7"/>
    <mergeCell ref="C8:D8"/>
    <mergeCell ref="C9:D9"/>
    <mergeCell ref="C10:D10"/>
  </mergeCells>
  <phoneticPr fontId="4" type="noConversion"/>
  <conditionalFormatting sqref="K48:P48">
    <cfRule type="cellIs" dxfId="97" priority="1" operator="lessThan">
      <formula>-0.1</formula>
    </cfRule>
    <cfRule type="cellIs" dxfId="96" priority="2" operator="greaterThan">
      <formula>0.1</formula>
    </cfRule>
  </conditionalFormatting>
  <hyperlinks>
    <hyperlink ref="R36" location="'Staff expenses'!A1" display="Staff expenses" xr:uid="{00000000-0004-0000-0700-000000000000}"/>
    <hyperlink ref="R37" location="'Activity budget'!A1" display="Activity budget" xr:uid="{00000000-0004-0000-0700-000001000000}"/>
    <hyperlink ref="R38" location="'Operating + audit costs'!A1" display="Operating + audit costs" xr:uid="{00000000-0004-0000-0700-000002000000}"/>
    <hyperlink ref="R42" location="'Operating + audit costs'!A1" display="Operating + audit costs" xr:uid="{00000000-0004-0000-0700-000003000000}"/>
    <hyperlink ref="R41" location="'Activity budget'!A1" display="'Activity budget" xr:uid="{00000000-0004-0000-0700-000004000000}"/>
    <hyperlink ref="R40" location="'Capital expenses'!A1" display="Capital expenses" xr:uid="{00000000-0004-0000-0700-000005000000}"/>
    <hyperlink ref="R39" location="'Staff expenses'!A1" display="Staff expenses" xr:uid="{00000000-0004-0000-0700-000007000000}"/>
    <hyperlink ref="S40" location="'Activity budget'!A1" display="'Activity budget" xr:uid="{00000000-0004-0000-0700-000006000000}"/>
  </hyperlinks>
  <pageMargins left="0.7" right="0.7" top="0.75" bottom="0.75" header="0.3" footer="0.3"/>
  <pageSetup paperSize="9" orientation="portrait" verticalDpi="0"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CC"/>
  </sheetPr>
  <dimension ref="A1:AI68"/>
  <sheetViews>
    <sheetView topLeftCell="A27" zoomScale="80" zoomScaleNormal="80" workbookViewId="0">
      <selection activeCell="A51" sqref="A51"/>
    </sheetView>
  </sheetViews>
  <sheetFormatPr defaultColWidth="11.453125" defaultRowHeight="12.5" outlineLevelRow="1" outlineLevelCol="2" x14ac:dyDescent="0.25"/>
  <cols>
    <col min="1" max="1" width="35.7265625" style="51" customWidth="1"/>
    <col min="2" max="2" width="6.1796875" style="51" customWidth="1"/>
    <col min="3" max="3" width="24" style="51" customWidth="1"/>
    <col min="4" max="4" width="13.1796875" style="72" customWidth="1"/>
    <col min="5" max="5" width="2" style="72" customWidth="1"/>
    <col min="6" max="6" width="14.7265625" style="51" hidden="1" customWidth="1" outlineLevel="1"/>
    <col min="7" max="7" width="14.7265625" style="51" hidden="1" customWidth="1" outlineLevel="2"/>
    <col min="8" max="8" width="12.1796875" style="51" hidden="1" customWidth="1" outlineLevel="2"/>
    <col min="9" max="9" width="14.7265625" style="51" hidden="1" customWidth="1" outlineLevel="1"/>
    <col min="10" max="10" width="13.26953125" style="51" hidden="1" customWidth="1" outlineLevel="2"/>
    <col min="11" max="11" width="11.7265625" style="51" hidden="1" customWidth="1" outlineLevel="2"/>
    <col min="12" max="12" width="11.453125" hidden="1" customWidth="1" outlineLevel="2"/>
    <col min="13" max="13" width="15.453125" hidden="1" customWidth="1" outlineLevel="1"/>
    <col min="14" max="14" width="13" hidden="1" customWidth="1" outlineLevel="2"/>
    <col min="15" max="15" width="14" hidden="1" customWidth="1" outlineLevel="2"/>
    <col min="16" max="16" width="10.1796875" hidden="1" customWidth="1" outlineLevel="2"/>
    <col min="17" max="17" width="15.453125" hidden="1" customWidth="1" outlineLevel="1"/>
    <col min="18" max="18" width="12.7265625" hidden="1" customWidth="1" outlineLevel="2"/>
    <col min="19" max="19" width="9" hidden="1" customWidth="1" outlineLevel="2"/>
    <col min="20" max="20" width="15.453125" hidden="1" customWidth="1" outlineLevel="1"/>
    <col min="21" max="21" width="14.54296875" hidden="1" customWidth="1" outlineLevel="2"/>
    <col min="22" max="22" width="14" hidden="1" customWidth="1" outlineLevel="2"/>
    <col min="23" max="23" width="10.453125" hidden="1" customWidth="1" outlineLevel="2"/>
    <col min="24" max="24" width="15" hidden="1" customWidth="1" outlineLevel="1"/>
    <col min="25" max="25" width="6.453125" customWidth="1" collapsed="1"/>
    <col min="26" max="26" width="14.453125" customWidth="1"/>
    <col min="27" max="27" width="11.453125" hidden="1" customWidth="1" outlineLevel="1"/>
    <col min="28" max="28" width="13" hidden="1" customWidth="1" outlineLevel="1"/>
    <col min="29" max="29" width="12.453125" hidden="1" customWidth="1" outlineLevel="1"/>
    <col min="30" max="30" width="12.1796875" hidden="1" customWidth="1" outlineLevel="1"/>
    <col min="31" max="31" width="13.7265625" hidden="1" customWidth="1" outlineLevel="1"/>
    <col min="32" max="32" width="11.453125" hidden="1" customWidth="1" outlineLevel="1"/>
    <col min="33" max="33" width="15" customWidth="1" collapsed="1"/>
  </cols>
  <sheetData>
    <row r="1" spans="1:35" ht="15.5" x14ac:dyDescent="0.35">
      <c r="A1" s="5" t="s">
        <v>297</v>
      </c>
      <c r="B1" s="12"/>
      <c r="C1" s="12"/>
      <c r="D1" s="12"/>
      <c r="E1" s="12"/>
      <c r="F1" s="12"/>
      <c r="G1" s="12"/>
      <c r="H1" s="12"/>
      <c r="I1" s="12"/>
      <c r="J1" s="12"/>
      <c r="K1" s="12"/>
      <c r="Y1" s="72"/>
    </row>
    <row r="2" spans="1:35" ht="6.75" customHeight="1" outlineLevel="1" x14ac:dyDescent="0.3">
      <c r="A2" s="23"/>
      <c r="B2" s="12"/>
      <c r="C2" s="12"/>
      <c r="D2" s="12"/>
      <c r="E2" s="12"/>
      <c r="F2" s="12"/>
      <c r="G2" s="12"/>
      <c r="H2" s="12"/>
      <c r="I2" s="12"/>
      <c r="J2" s="12"/>
      <c r="K2" s="12"/>
      <c r="Y2" s="72"/>
    </row>
    <row r="3" spans="1:35" ht="14.25" customHeight="1" outlineLevel="1" x14ac:dyDescent="0.3">
      <c r="A3" s="13" t="str">
        <f>'Input + read me'!B3</f>
        <v>Name of partner organisation:</v>
      </c>
      <c r="B3" s="13"/>
      <c r="C3" s="885">
        <f>'Input + read me'!D3</f>
        <v>0</v>
      </c>
      <c r="D3" s="886"/>
      <c r="E3" s="12"/>
      <c r="F3"/>
      <c r="G3"/>
      <c r="H3"/>
      <c r="I3"/>
      <c r="J3"/>
      <c r="K3"/>
      <c r="Y3" s="72"/>
    </row>
    <row r="4" spans="1:35" ht="14" outlineLevel="1" x14ac:dyDescent="0.3">
      <c r="A4" s="1" t="s">
        <v>21</v>
      </c>
      <c r="B4" s="14"/>
      <c r="C4" s="885">
        <f>'Input + read me'!D4</f>
        <v>0</v>
      </c>
      <c r="D4" s="886"/>
      <c r="E4" s="12"/>
      <c r="F4"/>
      <c r="G4"/>
      <c r="H4"/>
      <c r="I4"/>
      <c r="J4"/>
      <c r="K4"/>
      <c r="Y4" s="72"/>
    </row>
    <row r="5" spans="1:35" ht="14" outlineLevel="1" x14ac:dyDescent="0.3">
      <c r="A5" s="13" t="s">
        <v>79</v>
      </c>
      <c r="B5" s="13"/>
      <c r="C5" s="885">
        <f>'Input + read me'!D5</f>
        <v>0</v>
      </c>
      <c r="D5" s="886"/>
      <c r="E5" s="12"/>
      <c r="J5"/>
      <c r="K5"/>
      <c r="Y5" s="72"/>
    </row>
    <row r="6" spans="1:35" ht="14" outlineLevel="1" x14ac:dyDescent="0.3">
      <c r="A6" s="1" t="s">
        <v>23</v>
      </c>
      <c r="B6" s="14"/>
      <c r="C6" s="885">
        <f>'Input + read me'!D6</f>
        <v>0</v>
      </c>
      <c r="D6" s="886"/>
      <c r="E6" s="12"/>
      <c r="I6" s="49" t="s">
        <v>298</v>
      </c>
      <c r="J6" s="49"/>
      <c r="K6" s="50"/>
      <c r="Y6" s="72"/>
    </row>
    <row r="7" spans="1:35" ht="14" outlineLevel="1" x14ac:dyDescent="0.3">
      <c r="A7" s="13" t="s">
        <v>24</v>
      </c>
      <c r="B7" s="13"/>
      <c r="C7" s="885">
        <f>'Input + read me'!D7</f>
        <v>0</v>
      </c>
      <c r="D7" s="886"/>
      <c r="E7" s="12"/>
      <c r="F7"/>
      <c r="G7"/>
      <c r="H7"/>
      <c r="I7" s="11" t="s">
        <v>262</v>
      </c>
      <c r="J7" s="8"/>
      <c r="K7" s="8"/>
      <c r="Y7" s="72"/>
    </row>
    <row r="8" spans="1:35" ht="14" outlineLevel="1" x14ac:dyDescent="0.3">
      <c r="A8" s="1" t="s">
        <v>80</v>
      </c>
      <c r="B8" s="14"/>
      <c r="C8" s="885">
        <f>'Input + read me'!D8</f>
        <v>0</v>
      </c>
      <c r="D8" s="886"/>
      <c r="E8" s="12"/>
      <c r="F8"/>
      <c r="G8"/>
      <c r="H8"/>
      <c r="I8"/>
      <c r="J8"/>
      <c r="K8"/>
      <c r="Y8" s="72"/>
    </row>
    <row r="9" spans="1:35" ht="14" outlineLevel="1" x14ac:dyDescent="0.3">
      <c r="A9" s="1" t="s">
        <v>26</v>
      </c>
      <c r="B9" s="14"/>
      <c r="C9" s="885">
        <f>'Input + read me'!D9</f>
        <v>0</v>
      </c>
      <c r="D9" s="886"/>
      <c r="E9" s="12"/>
      <c r="F9"/>
      <c r="G9"/>
      <c r="H9"/>
      <c r="I9"/>
      <c r="J9"/>
      <c r="K9"/>
      <c r="Y9" s="72"/>
    </row>
    <row r="10" spans="1:35" ht="4.5" customHeight="1" outlineLevel="1" x14ac:dyDescent="0.25">
      <c r="A10" s="1"/>
      <c r="B10" s="14"/>
      <c r="C10" s="967"/>
      <c r="D10" s="967"/>
      <c r="E10" s="963"/>
      <c r="F10" s="963"/>
      <c r="G10" s="587"/>
      <c r="H10" s="1"/>
      <c r="I10" s="63"/>
      <c r="J10" s="63"/>
      <c r="K10"/>
      <c r="Y10" s="72"/>
    </row>
    <row r="11" spans="1:35" ht="14.25" customHeight="1" x14ac:dyDescent="0.3">
      <c r="A11" s="23"/>
      <c r="B11" s="12"/>
      <c r="C11" s="12"/>
      <c r="D11" s="12"/>
      <c r="E11" s="12"/>
      <c r="F11" s="12"/>
      <c r="G11" s="12"/>
      <c r="H11" s="12"/>
      <c r="I11" s="12"/>
      <c r="J11" s="12"/>
      <c r="K11" s="12"/>
      <c r="Y11" s="72"/>
    </row>
    <row r="12" spans="1:35" ht="14.25" customHeight="1" thickBot="1" x14ac:dyDescent="0.35">
      <c r="A12" s="23"/>
      <c r="B12" s="12"/>
      <c r="C12" s="544" t="s">
        <v>299</v>
      </c>
      <c r="D12" s="12"/>
      <c r="E12" s="12"/>
      <c r="F12" s="545" t="s">
        <v>300</v>
      </c>
      <c r="G12" s="12"/>
      <c r="H12" s="12"/>
      <c r="I12" s="544" t="s">
        <v>301</v>
      </c>
      <c r="J12" s="12"/>
      <c r="K12" s="12"/>
      <c r="M12" s="162" t="s">
        <v>302</v>
      </c>
      <c r="Q12" s="162" t="s">
        <v>303</v>
      </c>
      <c r="T12" s="162" t="s">
        <v>304</v>
      </c>
      <c r="Y12" s="72"/>
    </row>
    <row r="13" spans="1:35" ht="57.5" x14ac:dyDescent="0.3">
      <c r="A13" s="434"/>
      <c r="B13" s="53"/>
      <c r="C13" s="540" t="s">
        <v>305</v>
      </c>
      <c r="D13" s="965" t="s">
        <v>306</v>
      </c>
      <c r="E13" s="965"/>
      <c r="F13" s="549" t="s">
        <v>307</v>
      </c>
      <c r="G13" s="539" t="s">
        <v>308</v>
      </c>
      <c r="H13" s="588" t="s">
        <v>309</v>
      </c>
      <c r="I13" s="550" t="s">
        <v>310</v>
      </c>
      <c r="J13" s="539" t="s">
        <v>311</v>
      </c>
      <c r="K13" s="539" t="s">
        <v>312</v>
      </c>
      <c r="L13" s="552" t="s">
        <v>309</v>
      </c>
      <c r="M13" s="551" t="s">
        <v>313</v>
      </c>
      <c r="N13" s="539" t="s">
        <v>314</v>
      </c>
      <c r="O13" s="539" t="s">
        <v>315</v>
      </c>
      <c r="P13" s="552" t="s">
        <v>309</v>
      </c>
      <c r="Q13" s="543" t="s">
        <v>316</v>
      </c>
      <c r="R13" s="539" t="s">
        <v>317</v>
      </c>
      <c r="S13" s="552" t="s">
        <v>309</v>
      </c>
      <c r="T13" s="553" t="s">
        <v>318</v>
      </c>
      <c r="U13" s="539" t="s">
        <v>319</v>
      </c>
      <c r="V13" s="539" t="s">
        <v>320</v>
      </c>
      <c r="W13" s="552" t="s">
        <v>309</v>
      </c>
      <c r="X13" s="554" t="s">
        <v>321</v>
      </c>
      <c r="Y13" s="72"/>
      <c r="Z13" s="539" t="s">
        <v>305</v>
      </c>
      <c r="AA13" s="539" t="s">
        <v>307</v>
      </c>
      <c r="AB13" s="539" t="s">
        <v>310</v>
      </c>
      <c r="AC13" s="539" t="s">
        <v>313</v>
      </c>
      <c r="AD13" s="539" t="s">
        <v>316</v>
      </c>
      <c r="AE13" s="539" t="s">
        <v>318</v>
      </c>
      <c r="AF13" s="539" t="s">
        <v>321</v>
      </c>
      <c r="AG13" s="72"/>
      <c r="AH13" s="72"/>
      <c r="AI13" s="72"/>
    </row>
    <row r="14" spans="1:35" ht="14" x14ac:dyDescent="0.3">
      <c r="A14" s="23"/>
      <c r="B14" s="12"/>
      <c r="C14" s="73">
        <f>2022</f>
        <v>2022</v>
      </c>
      <c r="D14" s="74"/>
      <c r="E14" s="12"/>
      <c r="F14" s="73">
        <f>2022</f>
        <v>2022</v>
      </c>
      <c r="G14" s="73"/>
      <c r="H14" s="74"/>
      <c r="I14" s="73">
        <v>2022</v>
      </c>
      <c r="J14" s="73"/>
      <c r="K14" s="73"/>
      <c r="L14" s="74"/>
      <c r="M14" s="73">
        <v>2022</v>
      </c>
      <c r="N14" s="73"/>
      <c r="O14" s="73"/>
      <c r="P14" s="74"/>
      <c r="Q14" s="73">
        <v>2022</v>
      </c>
      <c r="R14" s="73"/>
      <c r="S14" s="12"/>
      <c r="T14" s="73">
        <v>2022</v>
      </c>
      <c r="U14" s="73"/>
      <c r="V14" s="73"/>
      <c r="W14" s="12"/>
      <c r="X14" s="73">
        <f>C14-1</f>
        <v>2021</v>
      </c>
      <c r="Y14" s="72"/>
      <c r="Z14" s="73">
        <f>C14</f>
        <v>2022</v>
      </c>
      <c r="AA14" s="73">
        <f>F14</f>
        <v>2022</v>
      </c>
      <c r="AB14" s="73">
        <f>I14</f>
        <v>2022</v>
      </c>
      <c r="AC14" s="73">
        <f>M14</f>
        <v>2022</v>
      </c>
      <c r="AD14" s="73">
        <f>AC14</f>
        <v>2022</v>
      </c>
      <c r="AE14" s="73">
        <f>AD14</f>
        <v>2022</v>
      </c>
      <c r="AF14" s="73">
        <f>X14</f>
        <v>2021</v>
      </c>
      <c r="AG14" s="72"/>
      <c r="AH14" s="72"/>
      <c r="AI14" s="72"/>
    </row>
    <row r="15" spans="1:35" ht="14.5" thickBot="1" x14ac:dyDescent="0.35">
      <c r="A15" s="433"/>
      <c r="B15" s="52"/>
      <c r="C15" s="75">
        <f>$C$9</f>
        <v>0</v>
      </c>
      <c r="D15" s="76"/>
      <c r="E15" s="52"/>
      <c r="F15" s="75">
        <f t="shared" ref="F15:X15" si="0">$C$9</f>
        <v>0</v>
      </c>
      <c r="G15" s="75"/>
      <c r="H15" s="76"/>
      <c r="I15" s="75">
        <f t="shared" si="0"/>
        <v>0</v>
      </c>
      <c r="J15" s="75"/>
      <c r="K15" s="75"/>
      <c r="L15" s="76"/>
      <c r="M15" s="75">
        <f t="shared" si="0"/>
        <v>0</v>
      </c>
      <c r="N15" s="75"/>
      <c r="O15" s="75"/>
      <c r="P15" s="76"/>
      <c r="Q15" s="75">
        <f t="shared" si="0"/>
        <v>0</v>
      </c>
      <c r="R15" s="75"/>
      <c r="S15" s="52"/>
      <c r="T15" s="75">
        <f t="shared" si="0"/>
        <v>0</v>
      </c>
      <c r="U15" s="75"/>
      <c r="V15" s="75"/>
      <c r="W15" s="52"/>
      <c r="X15" s="75">
        <f t="shared" si="0"/>
        <v>0</v>
      </c>
      <c r="Y15" s="72"/>
      <c r="Z15" s="75" t="s">
        <v>267</v>
      </c>
      <c r="AA15" s="75" t="s">
        <v>267</v>
      </c>
      <c r="AB15" s="75" t="s">
        <v>267</v>
      </c>
      <c r="AC15" s="75" t="s">
        <v>267</v>
      </c>
      <c r="AD15" s="75" t="s">
        <v>267</v>
      </c>
      <c r="AE15" s="75" t="s">
        <v>267</v>
      </c>
      <c r="AF15" s="75" t="s">
        <v>267</v>
      </c>
      <c r="AG15" s="72"/>
      <c r="AH15" s="72"/>
      <c r="AI15" s="72"/>
    </row>
    <row r="16" spans="1:35" ht="34.5" x14ac:dyDescent="0.3">
      <c r="A16" s="58" t="s">
        <v>263</v>
      </c>
      <c r="B16" s="12"/>
      <c r="C16" s="77">
        <f>'Digni LTB 2022- 2026'!C11</f>
        <v>1.55E-2</v>
      </c>
      <c r="D16" s="968" t="s">
        <v>322</v>
      </c>
      <c r="E16" s="969"/>
      <c r="F16" s="86">
        <v>1.52E-2</v>
      </c>
      <c r="G16" s="73"/>
      <c r="H16" s="86" t="s">
        <v>323</v>
      </c>
      <c r="I16" s="585" t="str">
        <f>'Transfer plan 2022'!E26</f>
        <v/>
      </c>
      <c r="J16" s="73"/>
      <c r="K16" s="73"/>
      <c r="L16" s="77" t="s">
        <v>324</v>
      </c>
      <c r="M16" s="86">
        <v>1.526E-3</v>
      </c>
      <c r="N16" s="73"/>
      <c r="O16" s="73"/>
      <c r="P16" s="86" t="s">
        <v>323</v>
      </c>
      <c r="Q16" s="585" t="str">
        <f>'Transfer plan 2022'!E35</f>
        <v/>
      </c>
      <c r="R16" s="73"/>
      <c r="S16" s="77" t="s">
        <v>324</v>
      </c>
      <c r="T16" s="585" t="str">
        <f>'Transfer plan 2022'!E46</f>
        <v/>
      </c>
      <c r="U16" s="73"/>
      <c r="V16" s="73"/>
      <c r="W16" s="77" t="s">
        <v>324</v>
      </c>
      <c r="X16" s="86">
        <v>1.55E-2</v>
      </c>
      <c r="Y16" s="72"/>
      <c r="Z16" s="73"/>
      <c r="AA16" s="73"/>
      <c r="AB16" s="73"/>
      <c r="AC16" s="73"/>
      <c r="AD16" s="73"/>
      <c r="AE16" s="73"/>
      <c r="AF16" s="73"/>
      <c r="AG16" s="72"/>
      <c r="AH16" s="72"/>
      <c r="AI16" s="72"/>
    </row>
    <row r="17" spans="1:35" ht="5.25" customHeight="1" x14ac:dyDescent="0.25">
      <c r="H17" s="72"/>
      <c r="L17" s="72"/>
      <c r="M17" s="51"/>
      <c r="N17" s="51"/>
      <c r="O17" s="51"/>
      <c r="P17" s="72"/>
      <c r="Q17" s="51"/>
      <c r="R17" s="51"/>
      <c r="S17" s="72"/>
      <c r="T17" s="51"/>
      <c r="U17" s="51"/>
      <c r="V17" s="51"/>
      <c r="W17" s="72"/>
      <c r="X17" s="51"/>
      <c r="Y17" s="72"/>
      <c r="Z17" s="51"/>
      <c r="AA17" s="51"/>
      <c r="AB17" s="51"/>
      <c r="AC17" s="51"/>
      <c r="AD17" s="51"/>
      <c r="AE17" s="51"/>
      <c r="AF17" s="51"/>
      <c r="AG17" s="72"/>
      <c r="AH17" s="72"/>
      <c r="AI17" s="72"/>
    </row>
    <row r="18" spans="1:35" ht="13" x14ac:dyDescent="0.3">
      <c r="A18" s="58" t="s">
        <v>268</v>
      </c>
      <c r="H18" s="72"/>
      <c r="L18" s="72"/>
      <c r="M18" s="51"/>
      <c r="N18" s="51"/>
      <c r="O18" s="51"/>
      <c r="P18" s="72"/>
      <c r="Q18" s="51"/>
      <c r="R18" s="51"/>
      <c r="S18" s="72"/>
      <c r="T18" s="51"/>
      <c r="U18" s="51"/>
      <c r="V18" s="51"/>
      <c r="W18" s="72"/>
      <c r="X18" s="51"/>
      <c r="Y18" s="72"/>
      <c r="Z18" s="51"/>
      <c r="AA18" s="51"/>
      <c r="AB18" s="51"/>
      <c r="AC18" s="51"/>
      <c r="AD18" s="51"/>
      <c r="AE18" s="51"/>
      <c r="AF18" s="51"/>
      <c r="AG18" s="72"/>
      <c r="AH18" s="72"/>
      <c r="AI18" s="72"/>
    </row>
    <row r="19" spans="1:35" ht="4.5" customHeight="1" outlineLevel="1" x14ac:dyDescent="0.25">
      <c r="H19" s="72"/>
      <c r="L19" s="72"/>
      <c r="M19" s="51"/>
      <c r="N19" s="51"/>
      <c r="O19" s="51"/>
      <c r="P19" s="72"/>
      <c r="Q19" s="51"/>
      <c r="R19" s="51"/>
      <c r="S19" s="72"/>
      <c r="T19" s="51"/>
      <c r="U19" s="51"/>
      <c r="V19" s="51"/>
      <c r="W19" s="72"/>
      <c r="X19" s="51"/>
      <c r="Y19" s="72"/>
      <c r="Z19" s="51"/>
      <c r="AA19" s="51"/>
      <c r="AB19" s="51"/>
      <c r="AC19" s="51"/>
      <c r="AD19" s="51"/>
      <c r="AE19" s="51"/>
      <c r="AF19" s="51"/>
      <c r="AG19" s="72"/>
      <c r="AH19" s="72"/>
      <c r="AI19" s="72"/>
    </row>
    <row r="20" spans="1:35" ht="13" outlineLevel="1" x14ac:dyDescent="0.3">
      <c r="A20" s="58" t="s">
        <v>269</v>
      </c>
      <c r="H20" s="72"/>
      <c r="L20" s="72"/>
      <c r="M20" s="51"/>
      <c r="N20" s="51"/>
      <c r="O20" s="51"/>
      <c r="P20" s="72"/>
      <c r="Q20" s="51"/>
      <c r="R20" s="51"/>
      <c r="S20" s="72"/>
      <c r="T20" s="51"/>
      <c r="U20" s="51"/>
      <c r="V20" s="51"/>
      <c r="W20" s="72"/>
      <c r="X20" s="51"/>
      <c r="Y20" s="72"/>
      <c r="Z20" s="51"/>
      <c r="AA20" s="51"/>
      <c r="AB20" s="51"/>
      <c r="AC20" s="51"/>
      <c r="AD20" s="51"/>
      <c r="AE20" s="51"/>
      <c r="AF20" s="51"/>
      <c r="AG20" s="72"/>
      <c r="AH20" s="72"/>
      <c r="AI20" s="72"/>
    </row>
    <row r="21" spans="1:35" ht="13" outlineLevel="1" x14ac:dyDescent="0.3">
      <c r="A21" s="78" t="s">
        <v>270</v>
      </c>
      <c r="C21" s="690">
        <v>0.9</v>
      </c>
      <c r="D21" s="79"/>
      <c r="E21" s="79"/>
      <c r="F21" s="80">
        <v>0.9</v>
      </c>
      <c r="G21" s="80"/>
      <c r="H21" s="79"/>
      <c r="I21" s="80">
        <v>0.9</v>
      </c>
      <c r="J21" s="80"/>
      <c r="K21" s="82"/>
      <c r="L21" s="79"/>
      <c r="M21" s="80">
        <v>0.9</v>
      </c>
      <c r="N21" s="80"/>
      <c r="O21" s="80"/>
      <c r="P21" s="79"/>
      <c r="Q21" s="80">
        <v>0.9</v>
      </c>
      <c r="R21" s="79"/>
      <c r="S21" s="79"/>
      <c r="T21" s="80">
        <v>0.9</v>
      </c>
      <c r="U21" s="80"/>
      <c r="V21" s="80"/>
      <c r="W21" s="79"/>
      <c r="X21" s="80">
        <v>0.9</v>
      </c>
      <c r="Y21" s="72"/>
      <c r="Z21" s="81">
        <v>0.9</v>
      </c>
      <c r="AA21" s="81">
        <v>0.9</v>
      </c>
      <c r="AB21" s="81">
        <v>0.9</v>
      </c>
      <c r="AC21" s="81">
        <v>0.9</v>
      </c>
      <c r="AD21" s="81">
        <v>0.9</v>
      </c>
      <c r="AE21" s="81">
        <v>0.9</v>
      </c>
      <c r="AF21" s="81">
        <v>0.9</v>
      </c>
      <c r="AG21" s="72"/>
      <c r="AH21" s="72"/>
      <c r="AI21" s="72"/>
    </row>
    <row r="22" spans="1:35" outlineLevel="1" x14ac:dyDescent="0.25">
      <c r="C22" s="61"/>
      <c r="H22" s="72"/>
      <c r="L22" s="72"/>
      <c r="M22" s="51"/>
      <c r="N22" s="51"/>
      <c r="O22" s="51"/>
      <c r="P22" s="72"/>
      <c r="Q22" s="51"/>
      <c r="R22" s="51"/>
      <c r="S22" s="72"/>
      <c r="T22" s="51"/>
      <c r="U22" s="51"/>
      <c r="V22" s="51"/>
      <c r="W22" s="72"/>
      <c r="X22" s="51"/>
      <c r="Y22" s="72"/>
      <c r="Z22" s="61"/>
      <c r="AA22" s="61"/>
      <c r="AB22" s="51"/>
      <c r="AC22" s="51"/>
      <c r="AD22" s="51"/>
      <c r="AE22" s="51"/>
      <c r="AF22" s="51"/>
      <c r="AG22" s="72"/>
      <c r="AH22" s="72"/>
      <c r="AI22" s="72"/>
    </row>
    <row r="23" spans="1:35" outlineLevel="1" x14ac:dyDescent="0.25">
      <c r="A23" s="51" t="s">
        <v>271</v>
      </c>
      <c r="C23" s="62">
        <f>(C46-C30-C29-C28-C27)*C21</f>
        <v>60210</v>
      </c>
      <c r="D23" s="966"/>
      <c r="E23" s="966"/>
      <c r="F23" s="62">
        <f>(F46-F30-F29-F28-F27)*F21</f>
        <v>0</v>
      </c>
      <c r="G23" s="62">
        <f>+F23-C23</f>
        <v>-60210</v>
      </c>
      <c r="H23" s="589"/>
      <c r="I23" s="62">
        <f>F23</f>
        <v>0</v>
      </c>
      <c r="J23" s="62">
        <f>+I23-F23</f>
        <v>0</v>
      </c>
      <c r="K23" s="82">
        <f>IF(C23+I23&gt;0,(IF(C23&gt;0,J23/C23,1)),"")</f>
        <v>0</v>
      </c>
      <c r="L23" s="542"/>
      <c r="M23" s="62">
        <f>(M46-M30-M29-M28-M27)*M21</f>
        <v>0</v>
      </c>
      <c r="N23" s="62">
        <f>+M23-F23</f>
        <v>0</v>
      </c>
      <c r="O23" s="82" t="str">
        <f>IF(F23+M23&gt;0,(IF(F23&gt;0,N23/F23,1)),"")</f>
        <v/>
      </c>
      <c r="P23" s="542"/>
      <c r="Q23" s="62">
        <f>M23</f>
        <v>0</v>
      </c>
      <c r="R23" s="82" t="str">
        <f>IF(M23+Q23&gt;0,(IF(M23&gt;0,Q23/M23,1)),"")</f>
        <v/>
      </c>
      <c r="S23" s="788"/>
      <c r="T23" s="62">
        <f>M23</f>
        <v>0</v>
      </c>
      <c r="U23" s="62">
        <f>+T23-M23</f>
        <v>0</v>
      </c>
      <c r="V23" s="82" t="str">
        <f>IF(M23+T23&gt;0,(IF(M23&gt;0,U23/M23,1)),"")</f>
        <v/>
      </c>
      <c r="W23" s="542"/>
      <c r="X23" s="790"/>
      <c r="Y23" s="72"/>
      <c r="Z23" s="62">
        <f t="shared" ref="Z23:AF23" si="1">(Z46-Z30-Z29-Z28-Z27)*Z21</f>
        <v>933.25500000000011</v>
      </c>
      <c r="AA23" s="62">
        <f t="shared" si="1"/>
        <v>0</v>
      </c>
      <c r="AB23" s="62" t="e">
        <f t="shared" si="1"/>
        <v>#VALUE!</v>
      </c>
      <c r="AC23" s="62">
        <f t="shared" si="1"/>
        <v>0</v>
      </c>
      <c r="AD23" s="62" t="e">
        <f t="shared" si="1"/>
        <v>#VALUE!</v>
      </c>
      <c r="AE23" s="62">
        <f t="shared" si="1"/>
        <v>0</v>
      </c>
      <c r="AF23" s="62">
        <f t="shared" si="1"/>
        <v>0</v>
      </c>
      <c r="AG23" s="72"/>
      <c r="AH23" s="72"/>
      <c r="AI23" s="72"/>
    </row>
    <row r="24" spans="1:35" outlineLevel="1" x14ac:dyDescent="0.25">
      <c r="A24" s="51" t="s">
        <v>272</v>
      </c>
      <c r="C24" s="62">
        <f>C23/C21*0.1</f>
        <v>6690</v>
      </c>
      <c r="D24" s="966"/>
      <c r="E24" s="966"/>
      <c r="F24" s="62">
        <f>F23/F21*0.1</f>
        <v>0</v>
      </c>
      <c r="G24" s="62">
        <f>+F24-C24</f>
        <v>-6690</v>
      </c>
      <c r="H24" s="589"/>
      <c r="I24" s="62">
        <f>F24</f>
        <v>0</v>
      </c>
      <c r="J24" s="62">
        <f>+I24-F24</f>
        <v>0</v>
      </c>
      <c r="K24" s="82">
        <f>IF(C24+I24&gt;0,(IF(C24&gt;0,J24/C24,1)),"")</f>
        <v>0</v>
      </c>
      <c r="L24" s="542"/>
      <c r="M24" s="62">
        <f>M23/M21*0.1</f>
        <v>0</v>
      </c>
      <c r="N24" s="62">
        <f>+M24-F24</f>
        <v>0</v>
      </c>
      <c r="O24" s="82" t="str">
        <f>IF(F24+M24&gt;0,(IF(F24&gt;0,N24/F24,1)),"")</f>
        <v/>
      </c>
      <c r="P24" s="542"/>
      <c r="Q24" s="62">
        <f>M24</f>
        <v>0</v>
      </c>
      <c r="R24" s="82" t="str">
        <f>IF(M24+Q24&gt;0,(IF(M24&gt;0,Q24/M24,1)),"")</f>
        <v/>
      </c>
      <c r="S24" s="788"/>
      <c r="T24" s="62">
        <f>T23/T21*0.1</f>
        <v>0</v>
      </c>
      <c r="U24" s="62">
        <f>+T24-M24</f>
        <v>0</v>
      </c>
      <c r="V24" s="82" t="str">
        <f>IF(M24+T24&gt;0,(IF(M24&gt;0,U24/M24,1)),"")</f>
        <v/>
      </c>
      <c r="W24" s="542"/>
      <c r="X24" s="790"/>
      <c r="Y24" s="72"/>
      <c r="Z24" s="62">
        <f t="shared" ref="Z24" si="2">Z23/Z21*0.1</f>
        <v>103.69500000000001</v>
      </c>
      <c r="AA24" s="62">
        <f t="shared" ref="AA24:AF24" si="3">AA23/AA21*0.1</f>
        <v>0</v>
      </c>
      <c r="AB24" s="62" t="e">
        <f t="shared" si="3"/>
        <v>#VALUE!</v>
      </c>
      <c r="AC24" s="62">
        <f t="shared" si="3"/>
        <v>0</v>
      </c>
      <c r="AD24" s="62" t="e">
        <f t="shared" si="3"/>
        <v>#VALUE!</v>
      </c>
      <c r="AE24" s="62">
        <f t="shared" si="3"/>
        <v>0</v>
      </c>
      <c r="AF24" s="62">
        <f t="shared" si="3"/>
        <v>0</v>
      </c>
      <c r="AG24" s="72"/>
      <c r="AH24" s="72"/>
      <c r="AI24" s="72"/>
    </row>
    <row r="25" spans="1:35" outlineLevel="1" x14ac:dyDescent="0.25">
      <c r="H25" s="72"/>
      <c r="K25" s="83"/>
      <c r="L25" s="72"/>
      <c r="M25" s="51"/>
      <c r="N25" s="51"/>
      <c r="O25" s="83"/>
      <c r="P25" s="72"/>
      <c r="Q25" s="51"/>
      <c r="R25" s="83"/>
      <c r="S25" s="72"/>
      <c r="T25" s="51"/>
      <c r="U25" s="83"/>
      <c r="V25" s="83"/>
      <c r="W25" s="72"/>
      <c r="X25" s="51"/>
      <c r="Y25" s="72"/>
      <c r="Z25" s="51"/>
      <c r="AA25" s="51"/>
      <c r="AB25" s="51"/>
      <c r="AC25" s="51"/>
      <c r="AD25" s="51"/>
      <c r="AE25" s="51"/>
      <c r="AF25" s="51"/>
      <c r="AG25" s="72"/>
      <c r="AH25" s="72"/>
      <c r="AI25" s="72"/>
    </row>
    <row r="26" spans="1:35" ht="13" outlineLevel="1" x14ac:dyDescent="0.3">
      <c r="A26" s="58" t="s">
        <v>273</v>
      </c>
      <c r="H26" s="72"/>
      <c r="K26" s="83"/>
      <c r="L26" s="72"/>
      <c r="M26" s="51"/>
      <c r="N26" s="51"/>
      <c r="O26" s="83"/>
      <c r="P26" s="72"/>
      <c r="Q26" s="51"/>
      <c r="R26" s="83"/>
      <c r="S26" s="72"/>
      <c r="T26" s="51"/>
      <c r="U26" s="83"/>
      <c r="V26" s="83"/>
      <c r="W26" s="72"/>
      <c r="X26" s="51"/>
      <c r="Y26" s="72"/>
      <c r="Z26" s="51"/>
      <c r="AA26" s="51"/>
      <c r="AB26" s="51"/>
      <c r="AC26" s="51"/>
      <c r="AD26" s="51"/>
      <c r="AE26" s="51"/>
      <c r="AF26" s="51"/>
      <c r="AG26" s="72"/>
      <c r="AH26" s="72"/>
      <c r="AI26" s="72"/>
    </row>
    <row r="27" spans="1:35" outlineLevel="1" x14ac:dyDescent="0.25">
      <c r="A27" s="51" t="s">
        <v>274</v>
      </c>
      <c r="C27" s="42"/>
      <c r="D27" s="964" t="s">
        <v>325</v>
      </c>
      <c r="E27" s="964"/>
      <c r="F27" s="42"/>
      <c r="G27" s="62">
        <f t="shared" ref="G27:G30" si="4">+F27-C27</f>
        <v>0</v>
      </c>
      <c r="H27" s="586" t="s">
        <v>325</v>
      </c>
      <c r="I27" s="42"/>
      <c r="J27" s="62">
        <f t="shared" ref="J27:J30" si="5">+I27-F27</f>
        <v>0</v>
      </c>
      <c r="K27" s="82" t="str">
        <f t="shared" ref="K27:K30" si="6">IF(C27+I27&gt;0,(IF(C27&gt;0,J27/C27,1)),"")</f>
        <v/>
      </c>
      <c r="L27" s="541" t="s">
        <v>325</v>
      </c>
      <c r="M27" s="42"/>
      <c r="N27" s="62">
        <f t="shared" ref="N27:N30" si="7">+M27-F27</f>
        <v>0</v>
      </c>
      <c r="O27" s="82" t="str">
        <f t="shared" ref="O27:O30" si="8">IF(F27+M27&gt;0,(IF(F27&gt;0,N27/F27,1)),"")</f>
        <v/>
      </c>
      <c r="P27" s="541" t="s">
        <v>325</v>
      </c>
      <c r="Q27" s="541"/>
      <c r="R27" s="82" t="str">
        <f t="shared" ref="R27:R32" si="9">IF(M27+Q27&gt;0,(IF(M27&gt;0,Q27/M27,1)),"")</f>
        <v/>
      </c>
      <c r="S27" s="541" t="s">
        <v>325</v>
      </c>
      <c r="T27" s="541"/>
      <c r="U27" s="62">
        <f t="shared" ref="U27:U30" si="10">+T27-M27</f>
        <v>0</v>
      </c>
      <c r="V27" s="82" t="str">
        <f t="shared" ref="V27:V32" si="11">IF(M27+T27&gt;0,(IF(M27&gt;0,U27/M27,1)),"")</f>
        <v/>
      </c>
      <c r="W27" s="541" t="s">
        <v>325</v>
      </c>
      <c r="X27" s="42"/>
      <c r="Y27" s="72"/>
      <c r="Z27" s="69">
        <f>C27*$C$16</f>
        <v>0</v>
      </c>
      <c r="AA27" s="69">
        <f>F27*$F$16</f>
        <v>0</v>
      </c>
      <c r="AB27" s="69" t="e">
        <f>I27*$I$16</f>
        <v>#VALUE!</v>
      </c>
      <c r="AC27" s="69">
        <f>M27*$M$16</f>
        <v>0</v>
      </c>
      <c r="AD27" s="69" t="e">
        <f>Q27*$Q$16</f>
        <v>#VALUE!</v>
      </c>
      <c r="AE27" s="69">
        <f>T27</f>
        <v>0</v>
      </c>
      <c r="AF27" s="69">
        <f>X27*$X$16</f>
        <v>0</v>
      </c>
      <c r="AG27" s="72"/>
      <c r="AH27" s="72"/>
      <c r="AI27" s="72"/>
    </row>
    <row r="28" spans="1:35" outlineLevel="1" x14ac:dyDescent="0.25">
      <c r="A28" s="51" t="s">
        <v>275</v>
      </c>
      <c r="C28" s="42"/>
      <c r="D28" s="964" t="s">
        <v>326</v>
      </c>
      <c r="E28" s="964"/>
      <c r="F28" s="42"/>
      <c r="G28" s="62">
        <f t="shared" si="4"/>
        <v>0</v>
      </c>
      <c r="H28" s="586" t="s">
        <v>326</v>
      </c>
      <c r="I28" s="42"/>
      <c r="J28" s="62">
        <f t="shared" si="5"/>
        <v>0</v>
      </c>
      <c r="K28" s="82" t="str">
        <f t="shared" si="6"/>
        <v/>
      </c>
      <c r="L28" s="541" t="s">
        <v>326</v>
      </c>
      <c r="M28" s="42"/>
      <c r="N28" s="62">
        <f t="shared" si="7"/>
        <v>0</v>
      </c>
      <c r="O28" s="82" t="str">
        <f t="shared" si="8"/>
        <v/>
      </c>
      <c r="P28" s="541" t="s">
        <v>326</v>
      </c>
      <c r="Q28" s="541"/>
      <c r="R28" s="82" t="str">
        <f t="shared" si="9"/>
        <v/>
      </c>
      <c r="S28" s="541" t="s">
        <v>326</v>
      </c>
      <c r="T28" s="541"/>
      <c r="U28" s="62">
        <f t="shared" si="10"/>
        <v>0</v>
      </c>
      <c r="V28" s="82" t="str">
        <f t="shared" si="11"/>
        <v/>
      </c>
      <c r="W28" s="541" t="s">
        <v>326</v>
      </c>
      <c r="X28" s="42"/>
      <c r="Y28" s="72"/>
      <c r="Z28" s="69">
        <f>C28*$C$16</f>
        <v>0</v>
      </c>
      <c r="AA28" s="69">
        <f>F28*$F$16</f>
        <v>0</v>
      </c>
      <c r="AB28" s="69" t="e">
        <f>I28*$I$16</f>
        <v>#VALUE!</v>
      </c>
      <c r="AC28" s="69">
        <f>M28*$M$16</f>
        <v>0</v>
      </c>
      <c r="AD28" s="69" t="e">
        <f t="shared" ref="AD28:AD30" si="12">Q28*$Q$16</f>
        <v>#VALUE!</v>
      </c>
      <c r="AE28" s="69">
        <f t="shared" ref="AE28:AE30" si="13">T28</f>
        <v>0</v>
      </c>
      <c r="AF28" s="69">
        <f t="shared" ref="AF28:AF30" si="14">X28*$X$16</f>
        <v>0</v>
      </c>
      <c r="AG28" s="72"/>
      <c r="AH28" s="72"/>
      <c r="AI28" s="72"/>
    </row>
    <row r="29" spans="1:35" outlineLevel="1" x14ac:dyDescent="0.25">
      <c r="A29" s="51" t="s">
        <v>276</v>
      </c>
      <c r="C29" s="42"/>
      <c r="D29" s="964"/>
      <c r="E29" s="964"/>
      <c r="F29" s="42"/>
      <c r="G29" s="62">
        <f t="shared" si="4"/>
        <v>0</v>
      </c>
      <c r="H29" s="586"/>
      <c r="I29" s="42"/>
      <c r="J29" s="62">
        <f t="shared" si="5"/>
        <v>0</v>
      </c>
      <c r="K29" s="82" t="str">
        <f t="shared" si="6"/>
        <v/>
      </c>
      <c r="L29" s="541"/>
      <c r="M29" s="42"/>
      <c r="N29" s="62">
        <f t="shared" si="7"/>
        <v>0</v>
      </c>
      <c r="O29" s="82" t="str">
        <f t="shared" si="8"/>
        <v/>
      </c>
      <c r="P29" s="541"/>
      <c r="Q29" s="541"/>
      <c r="R29" s="82" t="str">
        <f t="shared" si="9"/>
        <v/>
      </c>
      <c r="S29" s="541"/>
      <c r="T29" s="541"/>
      <c r="U29" s="62">
        <f t="shared" si="10"/>
        <v>0</v>
      </c>
      <c r="V29" s="82" t="str">
        <f t="shared" si="11"/>
        <v/>
      </c>
      <c r="W29" s="541"/>
      <c r="X29" s="42"/>
      <c r="Y29" s="72"/>
      <c r="Z29" s="69">
        <f>C29*$C$16</f>
        <v>0</v>
      </c>
      <c r="AA29" s="69">
        <f>F29*$F$16</f>
        <v>0</v>
      </c>
      <c r="AB29" s="69" t="e">
        <f>I29*$I$16</f>
        <v>#VALUE!</v>
      </c>
      <c r="AC29" s="69">
        <f>M29*$M$16</f>
        <v>0</v>
      </c>
      <c r="AD29" s="69" t="e">
        <f t="shared" si="12"/>
        <v>#VALUE!</v>
      </c>
      <c r="AE29" s="69">
        <f t="shared" si="13"/>
        <v>0</v>
      </c>
      <c r="AF29" s="69">
        <f t="shared" si="14"/>
        <v>0</v>
      </c>
      <c r="AG29" s="72"/>
      <c r="AH29" s="72"/>
      <c r="AI29" s="72"/>
    </row>
    <row r="30" spans="1:35" outlineLevel="1" x14ac:dyDescent="0.25">
      <c r="A30" s="51" t="s">
        <v>277</v>
      </c>
      <c r="C30" s="42"/>
      <c r="D30" s="964" t="s">
        <v>327</v>
      </c>
      <c r="E30" s="964"/>
      <c r="F30" s="42"/>
      <c r="G30" s="62">
        <f t="shared" si="4"/>
        <v>0</v>
      </c>
      <c r="H30" s="586" t="s">
        <v>327</v>
      </c>
      <c r="I30" s="42"/>
      <c r="J30" s="62">
        <f t="shared" si="5"/>
        <v>0</v>
      </c>
      <c r="K30" s="82" t="str">
        <f t="shared" si="6"/>
        <v/>
      </c>
      <c r="L30" s="541" t="s">
        <v>327</v>
      </c>
      <c r="M30" s="42"/>
      <c r="N30" s="62">
        <f t="shared" si="7"/>
        <v>0</v>
      </c>
      <c r="O30" s="82" t="str">
        <f t="shared" si="8"/>
        <v/>
      </c>
      <c r="P30" s="541" t="s">
        <v>327</v>
      </c>
      <c r="Q30" s="541"/>
      <c r="R30" s="82" t="str">
        <f t="shared" si="9"/>
        <v/>
      </c>
      <c r="S30" s="541" t="s">
        <v>327</v>
      </c>
      <c r="T30" s="541"/>
      <c r="U30" s="62">
        <f t="shared" si="10"/>
        <v>0</v>
      </c>
      <c r="V30" s="82" t="str">
        <f t="shared" si="11"/>
        <v/>
      </c>
      <c r="W30" s="541" t="s">
        <v>327</v>
      </c>
      <c r="X30" s="42"/>
      <c r="Y30" s="72"/>
      <c r="Z30" s="69">
        <f>C30*$C$16</f>
        <v>0</v>
      </c>
      <c r="AA30" s="69">
        <f>F30*$F$16</f>
        <v>0</v>
      </c>
      <c r="AB30" s="69" t="e">
        <f>I30*$I$16</f>
        <v>#VALUE!</v>
      </c>
      <c r="AC30" s="69">
        <f>M30*$M$16</f>
        <v>0</v>
      </c>
      <c r="AD30" s="69" t="e">
        <f t="shared" si="12"/>
        <v>#VALUE!</v>
      </c>
      <c r="AE30" s="69">
        <f t="shared" si="13"/>
        <v>0</v>
      </c>
      <c r="AF30" s="69">
        <f t="shared" si="14"/>
        <v>0</v>
      </c>
      <c r="AG30" s="72"/>
      <c r="AH30" s="72"/>
      <c r="AI30" s="72"/>
    </row>
    <row r="31" spans="1:35" ht="13" outlineLevel="1" x14ac:dyDescent="0.3">
      <c r="A31" s="58"/>
      <c r="H31" s="72"/>
      <c r="K31" s="83"/>
      <c r="L31" s="72"/>
      <c r="M31" s="51"/>
      <c r="N31" s="51"/>
      <c r="O31" s="83"/>
      <c r="P31" s="72"/>
      <c r="Q31" s="51"/>
      <c r="R31" s="83"/>
      <c r="S31" s="72"/>
      <c r="T31" s="51"/>
      <c r="U31" s="83"/>
      <c r="V31" s="83"/>
      <c r="W31" s="72"/>
      <c r="X31" s="51"/>
      <c r="Y31" s="72"/>
      <c r="Z31" s="51"/>
      <c r="AA31" s="51"/>
      <c r="AB31" s="51"/>
      <c r="AC31" s="51"/>
      <c r="AD31" s="51"/>
      <c r="AE31" s="51"/>
      <c r="AF31" s="51"/>
      <c r="AG31" s="72"/>
      <c r="AH31" s="72"/>
      <c r="AI31" s="72"/>
    </row>
    <row r="32" spans="1:35" ht="13" x14ac:dyDescent="0.3">
      <c r="A32" s="65" t="s">
        <v>278</v>
      </c>
      <c r="B32" s="66"/>
      <c r="C32" s="609">
        <f>SUM(C23:C31)</f>
        <v>66900</v>
      </c>
      <c r="D32" s="609">
        <f>SUM(D23:D31)</f>
        <v>0</v>
      </c>
      <c r="E32" s="609">
        <f>SUM(E23:E31)</f>
        <v>0</v>
      </c>
      <c r="F32" s="609">
        <f>SUM(F23:F31)</f>
        <v>0</v>
      </c>
      <c r="G32" s="609" t="str">
        <f>IF(F32&gt;0,F32-C32,"")</f>
        <v/>
      </c>
      <c r="H32" s="609">
        <f>SUM(H23:H31)</f>
        <v>0</v>
      </c>
      <c r="I32" s="609">
        <f>SUM(I23:I31)</f>
        <v>0</v>
      </c>
      <c r="J32" s="609" t="str">
        <f>IF(I32&gt;0,I32-F32,"")</f>
        <v/>
      </c>
      <c r="K32" s="610" t="e">
        <f>IF(C32+I32&gt;0,(IF(C32&gt;0,J32/C32,1)),"")</f>
        <v>#VALUE!</v>
      </c>
      <c r="L32" s="609">
        <f>SUM(L23:L31)</f>
        <v>0</v>
      </c>
      <c r="M32" s="609">
        <f>SUM(M23:M31)</f>
        <v>0</v>
      </c>
      <c r="N32" s="611">
        <f>+M32-F32</f>
        <v>0</v>
      </c>
      <c r="O32" s="610" t="e">
        <f>N32/F32</f>
        <v>#DIV/0!</v>
      </c>
      <c r="P32" s="609">
        <f>SUM(P23:P31)</f>
        <v>0</v>
      </c>
      <c r="Q32" s="609">
        <f>SUM(Q23:Q31)</f>
        <v>0</v>
      </c>
      <c r="R32" s="610" t="str">
        <f t="shared" si="9"/>
        <v/>
      </c>
      <c r="S32" s="609">
        <f>SUM(S23:S31)</f>
        <v>0</v>
      </c>
      <c r="T32" s="609">
        <f>SUM(T23:T31)</f>
        <v>0</v>
      </c>
      <c r="U32" s="610" t="e">
        <f t="shared" ref="U32" si="15">S32/N32</f>
        <v>#DIV/0!</v>
      </c>
      <c r="V32" s="82" t="str">
        <f t="shared" si="11"/>
        <v/>
      </c>
      <c r="W32" s="609">
        <f>SUM(W23:W31)</f>
        <v>0</v>
      </c>
      <c r="X32" s="609">
        <f>SUM(X23:X31)</f>
        <v>0</v>
      </c>
      <c r="Y32" s="72"/>
      <c r="Z32" s="84">
        <f t="shared" ref="Z32:AF32" si="16">SUM(Z23:Z31)</f>
        <v>1036.95</v>
      </c>
      <c r="AA32" s="84">
        <f t="shared" si="16"/>
        <v>0</v>
      </c>
      <c r="AB32" s="84" t="e">
        <f t="shared" si="16"/>
        <v>#VALUE!</v>
      </c>
      <c r="AC32" s="84">
        <f t="shared" si="16"/>
        <v>0</v>
      </c>
      <c r="AD32" s="84" t="e">
        <f t="shared" si="16"/>
        <v>#VALUE!</v>
      </c>
      <c r="AE32" s="84">
        <f t="shared" si="16"/>
        <v>0</v>
      </c>
      <c r="AF32" s="84">
        <f t="shared" si="16"/>
        <v>0</v>
      </c>
      <c r="AG32" s="72"/>
      <c r="AH32" s="72"/>
      <c r="AI32" s="72"/>
    </row>
    <row r="33" spans="1:35" ht="13" x14ac:dyDescent="0.3">
      <c r="A33" s="58"/>
      <c r="H33" s="72"/>
      <c r="K33" s="83"/>
      <c r="L33" s="72"/>
      <c r="M33" s="51"/>
      <c r="N33" s="51"/>
      <c r="O33" s="83"/>
      <c r="P33" s="72"/>
      <c r="Q33" s="51"/>
      <c r="R33" s="83"/>
      <c r="S33" s="72"/>
      <c r="T33" s="51"/>
      <c r="U33" s="83"/>
      <c r="V33" s="83"/>
      <c r="W33" s="72"/>
      <c r="X33" s="51"/>
      <c r="Y33" s="72"/>
      <c r="Z33" s="51"/>
      <c r="AA33" s="51"/>
      <c r="AB33" s="51"/>
      <c r="AC33" s="51"/>
      <c r="AD33" s="51"/>
      <c r="AE33" s="51"/>
      <c r="AF33" s="51"/>
      <c r="AG33" s="72"/>
      <c r="AH33" s="72"/>
      <c r="AI33" s="72"/>
    </row>
    <row r="34" spans="1:35" ht="13" x14ac:dyDescent="0.3">
      <c r="A34" s="58" t="s">
        <v>279</v>
      </c>
      <c r="H34" s="72"/>
      <c r="K34" s="83"/>
      <c r="L34" s="72"/>
      <c r="M34" s="51"/>
      <c r="N34" s="51"/>
      <c r="O34" s="83"/>
      <c r="P34" s="72"/>
      <c r="Q34" s="51"/>
      <c r="R34" s="83"/>
      <c r="S34" s="72"/>
      <c r="T34" s="51"/>
      <c r="U34" s="83"/>
      <c r="V34" s="83"/>
      <c r="W34" s="72"/>
      <c r="X34" s="51"/>
      <c r="Y34" s="72"/>
      <c r="Z34" s="51"/>
      <c r="AA34" s="51"/>
      <c r="AB34" s="51"/>
      <c r="AC34" s="51"/>
      <c r="AD34" s="51"/>
      <c r="AE34" s="51"/>
      <c r="AF34" s="51"/>
      <c r="AG34" s="72"/>
      <c r="AH34" s="72"/>
      <c r="AI34" s="72"/>
    </row>
    <row r="35" spans="1:35" ht="13" x14ac:dyDescent="0.3">
      <c r="A35" s="58"/>
      <c r="H35" s="72"/>
      <c r="K35" s="83"/>
      <c r="L35" s="72"/>
      <c r="M35" s="51"/>
      <c r="N35" s="51"/>
      <c r="O35" s="83"/>
      <c r="P35" s="72"/>
      <c r="Q35" s="51"/>
      <c r="R35" s="83"/>
      <c r="S35" s="72"/>
      <c r="T35" s="51"/>
      <c r="U35" s="83"/>
      <c r="V35" s="83"/>
      <c r="W35" s="72"/>
      <c r="X35" s="51"/>
      <c r="Y35" s="72"/>
      <c r="Z35" s="51"/>
      <c r="AA35" s="51"/>
      <c r="AB35" s="51"/>
      <c r="AC35" s="51"/>
      <c r="AD35" s="51"/>
      <c r="AE35" s="51"/>
      <c r="AF35" s="51"/>
      <c r="AG35" s="72"/>
      <c r="AH35" s="72"/>
      <c r="AI35" s="72"/>
    </row>
    <row r="36" spans="1:35" ht="13" outlineLevel="1" x14ac:dyDescent="0.3">
      <c r="A36" s="58" t="s">
        <v>280</v>
      </c>
      <c r="H36" s="72"/>
      <c r="K36" s="83"/>
      <c r="L36" s="72"/>
      <c r="M36" s="51"/>
      <c r="N36" s="51"/>
      <c r="O36" s="83"/>
      <c r="P36" s="72"/>
      <c r="Q36" s="51"/>
      <c r="R36" s="83"/>
      <c r="S36" s="72"/>
      <c r="T36" s="51"/>
      <c r="U36" s="83"/>
      <c r="V36" s="83"/>
      <c r="W36" s="72"/>
      <c r="X36" s="51"/>
      <c r="Y36" s="72"/>
      <c r="Z36" s="51"/>
      <c r="AA36" s="51"/>
      <c r="AB36" s="51"/>
      <c r="AC36" s="51"/>
      <c r="AD36" s="51"/>
      <c r="AE36" s="51"/>
      <c r="AF36" s="51"/>
      <c r="AG36" s="72"/>
      <c r="AH36" s="72"/>
      <c r="AI36" s="72"/>
    </row>
    <row r="37" spans="1:35" outlineLevel="1" x14ac:dyDescent="0.25">
      <c r="A37" s="51" t="s">
        <v>281</v>
      </c>
      <c r="C37" s="69">
        <f>'Staff expenses'!T52</f>
        <v>66900</v>
      </c>
      <c r="D37" s="964" t="s">
        <v>328</v>
      </c>
      <c r="E37" s="964"/>
      <c r="F37" s="69">
        <f>'Staff expenses'!AB52</f>
        <v>0</v>
      </c>
      <c r="G37" s="62">
        <f t="shared" ref="G37:G43" si="17">+F37-C37</f>
        <v>-66900</v>
      </c>
      <c r="H37" s="586" t="s">
        <v>328</v>
      </c>
      <c r="I37" s="69">
        <f>'Staff expenses'!AD52</f>
        <v>0</v>
      </c>
      <c r="J37" s="62">
        <f t="shared" ref="J37:J43" si="18">+I37-F37</f>
        <v>0</v>
      </c>
      <c r="K37" s="82">
        <f t="shared" ref="K37:K43" si="19">IF(C37+I37&gt;0,(IF(C37&gt;0,J37/C37,1)),"")</f>
        <v>0</v>
      </c>
      <c r="L37" s="541" t="s">
        <v>328</v>
      </c>
      <c r="M37" s="69">
        <f>'Staff expenses'!AC52</f>
        <v>0</v>
      </c>
      <c r="N37" s="62">
        <f t="shared" ref="N37:N43" si="20">+M37-F37</f>
        <v>0</v>
      </c>
      <c r="O37" s="82" t="str">
        <f t="shared" ref="O37:O43" si="21">IF(F37+M37&gt;0,(IF(F37&gt;0,N37/F37,1)),"")</f>
        <v/>
      </c>
      <c r="P37" s="541" t="s">
        <v>328</v>
      </c>
      <c r="Q37" s="69">
        <f>I37+'Staff expenses'!AE52</f>
        <v>0</v>
      </c>
      <c r="R37" s="82" t="str">
        <f t="shared" ref="R37:R43" si="22">IF(M37+Q37&gt;0,(IF(M37&gt;0,Q37/M37,1)),"")</f>
        <v/>
      </c>
      <c r="S37" s="541" t="s">
        <v>328</v>
      </c>
      <c r="T37" s="789">
        <f>Q37+'Staff expenses'!AF52</f>
        <v>0</v>
      </c>
      <c r="U37" s="62">
        <f t="shared" ref="U37:U43" si="23">+T37-M37</f>
        <v>0</v>
      </c>
      <c r="V37" s="82" t="str">
        <f t="shared" ref="V37:V43" si="24">IF(M37+T37&gt;0,(IF(M37&gt;0,U37/M37,1)),"")</f>
        <v/>
      </c>
      <c r="W37" s="541" t="s">
        <v>328</v>
      </c>
      <c r="X37" s="69">
        <f>'Staff expenses'!AH52</f>
        <v>0</v>
      </c>
      <c r="Y37" s="72"/>
      <c r="Z37" s="69">
        <f t="shared" ref="Z37:Z43" si="25">C37*$C$16</f>
        <v>1036.95</v>
      </c>
      <c r="AA37" s="69">
        <f t="shared" ref="AA37:AA43" si="26">F37*$F$16</f>
        <v>0</v>
      </c>
      <c r="AB37" s="69" t="e">
        <f t="shared" ref="AB37:AB43" si="27">I37*$I$16</f>
        <v>#VALUE!</v>
      </c>
      <c r="AC37" s="69">
        <f t="shared" ref="AC37:AC43" si="28">M37*$M$16</f>
        <v>0</v>
      </c>
      <c r="AD37" s="69" t="e">
        <f t="shared" ref="AD37:AD43" si="29">Q37*$Q$16</f>
        <v>#VALUE!</v>
      </c>
      <c r="AE37" s="69">
        <f t="shared" ref="AE37:AE43" si="30">T37</f>
        <v>0</v>
      </c>
      <c r="AF37" s="69">
        <f t="shared" ref="AF37:AF43" si="31">X37*$X$16</f>
        <v>0</v>
      </c>
      <c r="AG37" s="1" t="s">
        <v>282</v>
      </c>
      <c r="AH37" s="314" t="s">
        <v>283</v>
      </c>
    </row>
    <row r="38" spans="1:35" outlineLevel="1" x14ac:dyDescent="0.25">
      <c r="A38" s="51" t="s">
        <v>284</v>
      </c>
      <c r="C38" s="69">
        <f>SUMIF('Activity budget'!A:A,'Digni budget &amp; accounts 2022'!A38,'Activity budget'!L:L)</f>
        <v>0</v>
      </c>
      <c r="D38" s="964" t="s">
        <v>329</v>
      </c>
      <c r="E38" s="964"/>
      <c r="F38" s="69">
        <f>SUMIF('Activity budget'!$A:$A,'Digni budget &amp; accounts 2022'!$A38,'Activity budget'!AC:AC)</f>
        <v>0</v>
      </c>
      <c r="G38" s="62">
        <f t="shared" si="17"/>
        <v>0</v>
      </c>
      <c r="H38" s="586" t="s">
        <v>329</v>
      </c>
      <c r="I38" s="69">
        <f>SUMIF('Activity budget'!$A:$A,'Digni budget &amp; accounts 2022'!$A38,'Activity budget'!AG:AG)</f>
        <v>0</v>
      </c>
      <c r="J38" s="62">
        <f t="shared" si="18"/>
        <v>0</v>
      </c>
      <c r="K38" s="82" t="str">
        <f t="shared" si="19"/>
        <v/>
      </c>
      <c r="L38" s="541" t="s">
        <v>329</v>
      </c>
      <c r="M38" s="69">
        <f>SUMIF('Activity budget'!$A:$A,'Digni budget &amp; accounts 2022'!$A38,'Activity budget'!AK:AK)</f>
        <v>0</v>
      </c>
      <c r="N38" s="62">
        <f t="shared" si="20"/>
        <v>0</v>
      </c>
      <c r="O38" s="82" t="str">
        <f t="shared" si="21"/>
        <v/>
      </c>
      <c r="P38" s="541" t="s">
        <v>329</v>
      </c>
      <c r="Q38" s="69">
        <f>SUMIF('Activity budget'!$A:$A,'Digni budget &amp; accounts 2022'!$A38,'Activity budget'!AO:AO)</f>
        <v>0</v>
      </c>
      <c r="R38" s="82" t="str">
        <f t="shared" si="22"/>
        <v/>
      </c>
      <c r="S38" s="541" t="s">
        <v>329</v>
      </c>
      <c r="T38" s="69">
        <f>SUMIF('Activity budget'!$A:$A,'Digni budget &amp; accounts 2022'!$A38,'Activity budget'!AV:AV)</f>
        <v>0</v>
      </c>
      <c r="U38" s="62">
        <f t="shared" si="23"/>
        <v>0</v>
      </c>
      <c r="V38" s="82" t="str">
        <f t="shared" si="24"/>
        <v/>
      </c>
      <c r="W38" s="541" t="s">
        <v>329</v>
      </c>
      <c r="X38" s="69">
        <f>SUMIF('Activity budget'!$A:$A,'Digni budget &amp; accounts 2022'!$A38,'Activity budget'!AZ:AZ)</f>
        <v>0</v>
      </c>
      <c r="Y38" s="72"/>
      <c r="Z38" s="69">
        <f t="shared" si="25"/>
        <v>0</v>
      </c>
      <c r="AA38" s="69">
        <f t="shared" si="26"/>
        <v>0</v>
      </c>
      <c r="AB38" s="69" t="e">
        <f t="shared" si="27"/>
        <v>#VALUE!</v>
      </c>
      <c r="AC38" s="69">
        <f t="shared" si="28"/>
        <v>0</v>
      </c>
      <c r="AD38" s="69" t="e">
        <f t="shared" si="29"/>
        <v>#VALUE!</v>
      </c>
      <c r="AE38" s="69">
        <f t="shared" si="30"/>
        <v>0</v>
      </c>
      <c r="AF38" s="69">
        <f t="shared" si="31"/>
        <v>0</v>
      </c>
      <c r="AG38" s="1" t="s">
        <v>282</v>
      </c>
      <c r="AH38" s="314" t="s">
        <v>285</v>
      </c>
    </row>
    <row r="39" spans="1:35" outlineLevel="1" x14ac:dyDescent="0.25">
      <c r="A39" s="51" t="s">
        <v>286</v>
      </c>
      <c r="C39" s="69">
        <f>'Operating + audit costs'!F31</f>
        <v>0</v>
      </c>
      <c r="D39" s="964" t="s">
        <v>330</v>
      </c>
      <c r="E39" s="964"/>
      <c r="F39" s="69">
        <f>'Operating + audit costs'!X31</f>
        <v>0</v>
      </c>
      <c r="G39" s="62">
        <f t="shared" si="17"/>
        <v>0</v>
      </c>
      <c r="H39" s="586" t="s">
        <v>330</v>
      </c>
      <c r="I39" s="69">
        <f>'Operating + audit costs'!AH31</f>
        <v>0</v>
      </c>
      <c r="J39" s="62">
        <f t="shared" si="18"/>
        <v>0</v>
      </c>
      <c r="K39" s="82" t="str">
        <f t="shared" si="19"/>
        <v/>
      </c>
      <c r="L39" s="541" t="s">
        <v>330</v>
      </c>
      <c r="M39" s="69">
        <f>'Operating + audit costs'!AC31</f>
        <v>0</v>
      </c>
      <c r="N39" s="62">
        <f t="shared" si="20"/>
        <v>0</v>
      </c>
      <c r="O39" s="82" t="str">
        <f t="shared" si="21"/>
        <v/>
      </c>
      <c r="P39" s="541" t="s">
        <v>330</v>
      </c>
      <c r="Q39" s="69">
        <f>'Operating + audit costs'!AH31+'Operating + audit costs'!AM31</f>
        <v>0</v>
      </c>
      <c r="R39" s="82" t="str">
        <f t="shared" si="22"/>
        <v/>
      </c>
      <c r="S39" s="541" t="s">
        <v>330</v>
      </c>
      <c r="T39" s="69">
        <f>Q39+'Operating + audit costs'!AR31</f>
        <v>0</v>
      </c>
      <c r="U39" s="62">
        <f t="shared" si="23"/>
        <v>0</v>
      </c>
      <c r="V39" s="82" t="str">
        <f t="shared" si="24"/>
        <v/>
      </c>
      <c r="W39" s="541" t="s">
        <v>330</v>
      </c>
      <c r="X39" s="69">
        <f>'Operating + audit costs'!AT31</f>
        <v>0</v>
      </c>
      <c r="Y39" s="72"/>
      <c r="Z39" s="69">
        <f t="shared" si="25"/>
        <v>0</v>
      </c>
      <c r="AA39" s="69">
        <f t="shared" si="26"/>
        <v>0</v>
      </c>
      <c r="AB39" s="69" t="e">
        <f t="shared" si="27"/>
        <v>#VALUE!</v>
      </c>
      <c r="AC39" s="69">
        <f t="shared" si="28"/>
        <v>0</v>
      </c>
      <c r="AD39" s="69" t="e">
        <f t="shared" si="29"/>
        <v>#VALUE!</v>
      </c>
      <c r="AE39" s="69">
        <f t="shared" si="30"/>
        <v>0</v>
      </c>
      <c r="AF39" s="69">
        <f t="shared" si="31"/>
        <v>0</v>
      </c>
      <c r="AG39" s="1" t="s">
        <v>282</v>
      </c>
      <c r="AH39" s="314" t="s">
        <v>12</v>
      </c>
    </row>
    <row r="40" spans="1:35" outlineLevel="1" x14ac:dyDescent="0.25">
      <c r="A40" s="51" t="s">
        <v>287</v>
      </c>
      <c r="C40" s="69">
        <f>'Staff expenses'!I72</f>
        <v>0</v>
      </c>
      <c r="D40" s="964" t="s">
        <v>331</v>
      </c>
      <c r="E40" s="964"/>
      <c r="F40" s="69">
        <f>'Staff expenses'!AB72</f>
        <v>0</v>
      </c>
      <c r="G40" s="62">
        <f t="shared" si="17"/>
        <v>0</v>
      </c>
      <c r="H40" s="586" t="s">
        <v>331</v>
      </c>
      <c r="I40" s="69">
        <f>'Staff expenses'!AD72</f>
        <v>0</v>
      </c>
      <c r="J40" s="62">
        <f t="shared" si="18"/>
        <v>0</v>
      </c>
      <c r="K40" s="82" t="str">
        <f t="shared" si="19"/>
        <v/>
      </c>
      <c r="L40" s="541" t="s">
        <v>331</v>
      </c>
      <c r="M40" s="69">
        <f>'Staff expenses'!AC72</f>
        <v>0</v>
      </c>
      <c r="N40" s="62">
        <f t="shared" si="20"/>
        <v>0</v>
      </c>
      <c r="O40" s="82" t="str">
        <f t="shared" si="21"/>
        <v/>
      </c>
      <c r="P40" s="541" t="s">
        <v>331</v>
      </c>
      <c r="Q40" s="789">
        <f>'Staff expenses'!AE72+I40</f>
        <v>0</v>
      </c>
      <c r="R40" s="82" t="str">
        <f t="shared" si="22"/>
        <v/>
      </c>
      <c r="S40" s="541" t="s">
        <v>331</v>
      </c>
      <c r="T40" s="789">
        <f>'Staff expenses'!AG72</f>
        <v>0</v>
      </c>
      <c r="U40" s="62">
        <f t="shared" si="23"/>
        <v>0</v>
      </c>
      <c r="V40" s="82" t="str">
        <f t="shared" si="24"/>
        <v/>
      </c>
      <c r="W40" s="541" t="s">
        <v>331</v>
      </c>
      <c r="X40" s="69">
        <f>'Staff expenses'!AH72</f>
        <v>0</v>
      </c>
      <c r="Y40" s="72"/>
      <c r="Z40" s="69">
        <f t="shared" si="25"/>
        <v>0</v>
      </c>
      <c r="AA40" s="69">
        <f t="shared" si="26"/>
        <v>0</v>
      </c>
      <c r="AB40" s="69" t="e">
        <f t="shared" si="27"/>
        <v>#VALUE!</v>
      </c>
      <c r="AC40" s="69">
        <f t="shared" si="28"/>
        <v>0</v>
      </c>
      <c r="AD40" s="69" t="e">
        <f t="shared" si="29"/>
        <v>#VALUE!</v>
      </c>
      <c r="AE40" s="69">
        <f t="shared" si="30"/>
        <v>0</v>
      </c>
      <c r="AF40" s="69">
        <f t="shared" si="31"/>
        <v>0</v>
      </c>
      <c r="AG40" s="1" t="s">
        <v>282</v>
      </c>
      <c r="AH40" s="314" t="s">
        <v>283</v>
      </c>
    </row>
    <row r="41" spans="1:35" outlineLevel="1" x14ac:dyDescent="0.25">
      <c r="A41" s="51" t="s">
        <v>288</v>
      </c>
      <c r="C41" s="69">
        <f>SUMIF('Activity budget'!A:A,'Digni budget &amp; accounts 2022'!A41,'Activity budget'!L:L)+'Capital expenses'!G37</f>
        <v>0</v>
      </c>
      <c r="D41" s="964" t="s">
        <v>332</v>
      </c>
      <c r="E41" s="964"/>
      <c r="F41" s="69">
        <f>'Capital expenses'!X37</f>
        <v>0</v>
      </c>
      <c r="G41" s="62">
        <f t="shared" si="17"/>
        <v>0</v>
      </c>
      <c r="H41" s="586" t="s">
        <v>332</v>
      </c>
      <c r="I41" s="69">
        <f>'Capital expenses'!AH37</f>
        <v>0</v>
      </c>
      <c r="J41" s="62">
        <f t="shared" si="18"/>
        <v>0</v>
      </c>
      <c r="K41" s="82" t="str">
        <f t="shared" si="19"/>
        <v/>
      </c>
      <c r="L41" s="541" t="s">
        <v>332</v>
      </c>
      <c r="M41" s="69">
        <f>'Capital expenses'!AA37</f>
        <v>0</v>
      </c>
      <c r="N41" s="62">
        <f t="shared" si="20"/>
        <v>0</v>
      </c>
      <c r="O41" s="82" t="str">
        <f t="shared" si="21"/>
        <v/>
      </c>
      <c r="P41" s="541" t="s">
        <v>332</v>
      </c>
      <c r="Q41" s="789">
        <f>I41+'Capital expenses'!AR37</f>
        <v>0</v>
      </c>
      <c r="R41" s="82" t="str">
        <f t="shared" si="22"/>
        <v/>
      </c>
      <c r="S41" s="541" t="s">
        <v>332</v>
      </c>
      <c r="T41" s="789">
        <f>Q41+'Capital expenses'!BB37</f>
        <v>0</v>
      </c>
      <c r="U41" s="62">
        <f t="shared" si="23"/>
        <v>0</v>
      </c>
      <c r="V41" s="82" t="str">
        <f t="shared" si="24"/>
        <v/>
      </c>
      <c r="W41" s="541" t="s">
        <v>332</v>
      </c>
      <c r="X41" s="69">
        <f>'Capital expenses'!BQ37</f>
        <v>0</v>
      </c>
      <c r="Y41" s="72"/>
      <c r="Z41" s="69">
        <f t="shared" si="25"/>
        <v>0</v>
      </c>
      <c r="AA41" s="69">
        <f t="shared" si="26"/>
        <v>0</v>
      </c>
      <c r="AB41" s="69" t="e">
        <f t="shared" si="27"/>
        <v>#VALUE!</v>
      </c>
      <c r="AC41" s="69">
        <f t="shared" si="28"/>
        <v>0</v>
      </c>
      <c r="AD41" s="69" t="e">
        <f t="shared" si="29"/>
        <v>#VALUE!</v>
      </c>
      <c r="AE41" s="69">
        <f t="shared" si="30"/>
        <v>0</v>
      </c>
      <c r="AF41" s="69">
        <f t="shared" si="31"/>
        <v>0</v>
      </c>
      <c r="AG41" s="1" t="s">
        <v>282</v>
      </c>
      <c r="AH41" s="314" t="s">
        <v>13</v>
      </c>
    </row>
    <row r="42" spans="1:35" outlineLevel="1" x14ac:dyDescent="0.25">
      <c r="A42" s="51" t="s">
        <v>289</v>
      </c>
      <c r="C42" s="69">
        <f>SUMIF('Activity budget'!A:A,'Digni budget &amp; accounts 2022'!A42,'Activity budget'!L:L)</f>
        <v>0</v>
      </c>
      <c r="D42" s="964" t="s">
        <v>333</v>
      </c>
      <c r="E42" s="964"/>
      <c r="F42" s="69">
        <f>SUMIF('Activity budget'!A:A,'Digni budget &amp; accounts 2022'!A42,'Activity budget'!AC:AC)</f>
        <v>0</v>
      </c>
      <c r="G42" s="62">
        <f t="shared" si="17"/>
        <v>0</v>
      </c>
      <c r="H42" s="586" t="s">
        <v>333</v>
      </c>
      <c r="I42" s="69">
        <f>SUMIF('Activity budget'!$A:$A,'Digni budget &amp; accounts 2022'!$A42,'Activity budget'!AG:AG)</f>
        <v>0</v>
      </c>
      <c r="J42" s="62">
        <f t="shared" si="18"/>
        <v>0</v>
      </c>
      <c r="K42" s="82" t="str">
        <f t="shared" si="19"/>
        <v/>
      </c>
      <c r="L42" s="541" t="s">
        <v>333</v>
      </c>
      <c r="M42" s="69">
        <f>SUMIF('Activity budget'!$A:$A,'Digni budget &amp; accounts 2022'!$A42,'Activity budget'!AK:AK)</f>
        <v>0</v>
      </c>
      <c r="N42" s="62">
        <f t="shared" si="20"/>
        <v>0</v>
      </c>
      <c r="O42" s="82" t="str">
        <f t="shared" si="21"/>
        <v/>
      </c>
      <c r="P42" s="541" t="s">
        <v>333</v>
      </c>
      <c r="Q42" s="69">
        <f>SUMIF('Activity budget'!$A:$A,'Digni budget &amp; accounts 2022'!$A42,'Activity budget'!AO:AO)</f>
        <v>0</v>
      </c>
      <c r="R42" s="82" t="str">
        <f t="shared" si="22"/>
        <v/>
      </c>
      <c r="S42" s="541" t="s">
        <v>333</v>
      </c>
      <c r="T42" s="69">
        <f>SUMIF('Activity budget'!$A:$A,'Digni budget &amp; accounts 2022'!$A42,'Activity budget'!AV:AV)</f>
        <v>0</v>
      </c>
      <c r="U42" s="62">
        <f t="shared" si="23"/>
        <v>0</v>
      </c>
      <c r="V42" s="82" t="str">
        <f t="shared" si="24"/>
        <v/>
      </c>
      <c r="W42" s="541" t="s">
        <v>333</v>
      </c>
      <c r="X42" s="69">
        <f>SUMIF('Activity budget'!$A:$A,'Digni budget &amp; accounts 2022'!$A42,'Activity budget'!AZ:AZ)</f>
        <v>0</v>
      </c>
      <c r="Y42" s="72"/>
      <c r="Z42" s="69">
        <f t="shared" si="25"/>
        <v>0</v>
      </c>
      <c r="AA42" s="69">
        <f t="shared" si="26"/>
        <v>0</v>
      </c>
      <c r="AB42" s="69" t="e">
        <f t="shared" si="27"/>
        <v>#VALUE!</v>
      </c>
      <c r="AC42" s="69">
        <f t="shared" si="28"/>
        <v>0</v>
      </c>
      <c r="AD42" s="69" t="e">
        <f t="shared" si="29"/>
        <v>#VALUE!</v>
      </c>
      <c r="AE42" s="69">
        <f t="shared" si="30"/>
        <v>0</v>
      </c>
      <c r="AF42" s="69">
        <f t="shared" si="31"/>
        <v>0</v>
      </c>
      <c r="AG42" s="1" t="s">
        <v>282</v>
      </c>
      <c r="AH42" s="314" t="s">
        <v>285</v>
      </c>
    </row>
    <row r="43" spans="1:35" outlineLevel="1" x14ac:dyDescent="0.25">
      <c r="A43" s="51" t="s">
        <v>290</v>
      </c>
      <c r="C43" s="69">
        <f>'Operating + audit costs'!F43</f>
        <v>0</v>
      </c>
      <c r="D43" s="964" t="s">
        <v>334</v>
      </c>
      <c r="E43" s="964"/>
      <c r="F43" s="69">
        <f>'Operating + audit costs'!X43</f>
        <v>0</v>
      </c>
      <c r="G43" s="62">
        <f t="shared" si="17"/>
        <v>0</v>
      </c>
      <c r="H43" s="586" t="s">
        <v>334</v>
      </c>
      <c r="I43" s="69">
        <f>'Operating + audit costs'!AH43</f>
        <v>0</v>
      </c>
      <c r="J43" s="62">
        <f t="shared" si="18"/>
        <v>0</v>
      </c>
      <c r="K43" s="82" t="str">
        <f t="shared" si="19"/>
        <v/>
      </c>
      <c r="L43" s="541" t="s">
        <v>334</v>
      </c>
      <c r="M43" s="69">
        <f>'Operating + audit costs'!AC43</f>
        <v>0</v>
      </c>
      <c r="N43" s="62">
        <f t="shared" si="20"/>
        <v>0</v>
      </c>
      <c r="O43" s="82" t="str">
        <f t="shared" si="21"/>
        <v/>
      </c>
      <c r="P43" s="541" t="s">
        <v>334</v>
      </c>
      <c r="Q43" s="69">
        <f>'Operating + audit costs'!AH43+'Operating + audit costs'!AM43</f>
        <v>0</v>
      </c>
      <c r="R43" s="82" t="str">
        <f t="shared" si="22"/>
        <v/>
      </c>
      <c r="S43" s="541" t="s">
        <v>334</v>
      </c>
      <c r="T43" s="69">
        <f>Q43+'Operating + audit costs'!AR43</f>
        <v>0</v>
      </c>
      <c r="U43" s="62">
        <f t="shared" si="23"/>
        <v>0</v>
      </c>
      <c r="V43" s="82" t="str">
        <f t="shared" si="24"/>
        <v/>
      </c>
      <c r="W43" s="541" t="s">
        <v>334</v>
      </c>
      <c r="X43" s="69">
        <f>'Operating + audit costs'!AT43</f>
        <v>0</v>
      </c>
      <c r="Y43" s="72"/>
      <c r="Z43" s="69">
        <f t="shared" si="25"/>
        <v>0</v>
      </c>
      <c r="AA43" s="69">
        <f t="shared" si="26"/>
        <v>0</v>
      </c>
      <c r="AB43" s="69" t="e">
        <f t="shared" si="27"/>
        <v>#VALUE!</v>
      </c>
      <c r="AC43" s="69">
        <f t="shared" si="28"/>
        <v>0</v>
      </c>
      <c r="AD43" s="69" t="e">
        <f t="shared" si="29"/>
        <v>#VALUE!</v>
      </c>
      <c r="AE43" s="69">
        <f t="shared" si="30"/>
        <v>0</v>
      </c>
      <c r="AF43" s="69">
        <f t="shared" si="31"/>
        <v>0</v>
      </c>
      <c r="AG43" s="1" t="s">
        <v>282</v>
      </c>
      <c r="AH43" s="314" t="s">
        <v>12</v>
      </c>
    </row>
    <row r="44" spans="1:35" ht="13" outlineLevel="1" x14ac:dyDescent="0.3">
      <c r="A44" s="58"/>
      <c r="H44" s="72"/>
      <c r="K44" s="83"/>
      <c r="L44" s="72"/>
      <c r="M44" s="51"/>
      <c r="N44" s="51"/>
      <c r="O44" s="51"/>
      <c r="P44" s="72"/>
      <c r="Q44" s="51"/>
      <c r="R44" s="51"/>
      <c r="S44" s="72"/>
      <c r="T44" s="51"/>
      <c r="U44" s="51"/>
      <c r="V44" s="51"/>
      <c r="W44" s="72"/>
      <c r="X44" s="51"/>
      <c r="Y44" s="72"/>
      <c r="Z44" s="51"/>
      <c r="AA44" s="51"/>
      <c r="AB44" s="51"/>
      <c r="AC44" s="51"/>
      <c r="AD44" s="51"/>
      <c r="AE44" s="51"/>
      <c r="AF44" s="51"/>
      <c r="AG44" s="72"/>
      <c r="AH44" s="72"/>
      <c r="AI44" s="72"/>
    </row>
    <row r="45" spans="1:35" ht="13" outlineLevel="1" x14ac:dyDescent="0.3">
      <c r="A45" s="58"/>
      <c r="H45" s="72"/>
      <c r="K45" s="83"/>
      <c r="L45" s="72"/>
      <c r="M45" s="51"/>
      <c r="N45" s="51"/>
      <c r="O45" s="51"/>
      <c r="P45" s="72"/>
      <c r="Q45" s="51"/>
      <c r="R45" s="51"/>
      <c r="S45" s="72"/>
      <c r="T45" s="51"/>
      <c r="U45" s="51"/>
      <c r="V45" s="51"/>
      <c r="W45" s="72"/>
      <c r="X45" s="51"/>
      <c r="Y45" s="72"/>
      <c r="Z45" s="51"/>
      <c r="AA45" s="51"/>
      <c r="AB45" s="51"/>
      <c r="AC45" s="51"/>
      <c r="AD45" s="51"/>
      <c r="AE45" s="51"/>
      <c r="AF45" s="51"/>
      <c r="AG45" s="72"/>
      <c r="AH45" s="72"/>
      <c r="AI45" s="72"/>
    </row>
    <row r="46" spans="1:35" ht="13" x14ac:dyDescent="0.3">
      <c r="A46" s="65" t="s">
        <v>291</v>
      </c>
      <c r="B46" s="66"/>
      <c r="C46" s="609">
        <f>SUM(C37:C44)</f>
        <v>66900</v>
      </c>
      <c r="D46" s="609">
        <f t="shared" ref="D46:X46" si="32">SUM(D37:D44)</f>
        <v>0</v>
      </c>
      <c r="E46" s="609">
        <f t="shared" si="32"/>
        <v>0</v>
      </c>
      <c r="F46" s="609">
        <f t="shared" ref="F46:H46" si="33">SUM(F37:F44)</f>
        <v>0</v>
      </c>
      <c r="G46" s="609">
        <f t="shared" ref="G46" si="34">SUM(G37:G44)</f>
        <v>-66900</v>
      </c>
      <c r="H46" s="609">
        <f t="shared" si="33"/>
        <v>0</v>
      </c>
      <c r="I46" s="609">
        <f t="shared" si="32"/>
        <v>0</v>
      </c>
      <c r="J46" s="611">
        <f>+I46-F46</f>
        <v>0</v>
      </c>
      <c r="K46" s="610">
        <f>IF(C46+I46&gt;0,(IF(C46&gt;0,J46/C46,1)),"")</f>
        <v>0</v>
      </c>
      <c r="L46" s="609">
        <f t="shared" ref="L46" si="35">SUM(L37:L44)</f>
        <v>0</v>
      </c>
      <c r="M46" s="609">
        <f t="shared" si="32"/>
        <v>0</v>
      </c>
      <c r="N46" s="611">
        <f>+M46-F46</f>
        <v>0</v>
      </c>
      <c r="O46" s="610" t="str">
        <f>IF(F46+M46&gt;0,(IF(F46&gt;0,N46/F46,1)),"")</f>
        <v/>
      </c>
      <c r="P46" s="609">
        <f t="shared" si="32"/>
        <v>0</v>
      </c>
      <c r="Q46" s="609">
        <f t="shared" ref="Q46" si="36">SUM(Q37:Q44)</f>
        <v>0</v>
      </c>
      <c r="R46" s="610" t="str">
        <f t="shared" ref="R46" si="37">IF(M46+Q46&gt;0,(IF(M46&gt;0,Q46/M46,1)),"")</f>
        <v/>
      </c>
      <c r="S46" s="609">
        <f t="shared" si="32"/>
        <v>0</v>
      </c>
      <c r="T46" s="609">
        <f t="shared" si="32"/>
        <v>0</v>
      </c>
      <c r="U46" s="611">
        <f t="shared" ref="U46" si="38">+T46-M46</f>
        <v>0</v>
      </c>
      <c r="V46" s="610" t="str">
        <f t="shared" ref="V46" si="39">IF(M46+T46&gt;0,(IF(M46&gt;0,U46/M46,1)),"")</f>
        <v/>
      </c>
      <c r="W46" s="609">
        <f t="shared" ref="W46" si="40">SUM(W37:W44)</f>
        <v>0</v>
      </c>
      <c r="X46" s="609">
        <f t="shared" si="32"/>
        <v>0</v>
      </c>
      <c r="Y46" s="72"/>
      <c r="Z46" s="84">
        <f>SUM(Z37:Z44)</f>
        <v>1036.95</v>
      </c>
      <c r="AA46" s="84">
        <f t="shared" ref="AA46:AB46" si="41">SUM(AA37:AA44)</f>
        <v>0</v>
      </c>
      <c r="AB46" s="84" t="e">
        <f t="shared" si="41"/>
        <v>#VALUE!</v>
      </c>
      <c r="AC46" s="84">
        <f>SUM(AC37:AC44)</f>
        <v>0</v>
      </c>
      <c r="AD46" s="84" t="e">
        <f t="shared" ref="AD46:AE46" si="42">SUM(AD37:AD44)</f>
        <v>#VALUE!</v>
      </c>
      <c r="AE46" s="84">
        <f t="shared" si="42"/>
        <v>0</v>
      </c>
      <c r="AF46" s="84">
        <f>SUM(AF37:AF44)</f>
        <v>0</v>
      </c>
      <c r="AG46" s="72"/>
      <c r="AH46" s="72"/>
      <c r="AI46" s="72"/>
    </row>
    <row r="47" spans="1:35" ht="13" x14ac:dyDescent="0.3">
      <c r="A47" s="58"/>
      <c r="C47" s="58"/>
      <c r="D47" s="58"/>
      <c r="E47" s="58"/>
      <c r="F47" s="58"/>
      <c r="G47" s="58"/>
      <c r="H47" s="58"/>
      <c r="I47" s="58"/>
      <c r="J47" s="58"/>
      <c r="K47" s="58"/>
      <c r="L47" s="58"/>
      <c r="M47" s="58"/>
      <c r="N47" s="58"/>
      <c r="O47" s="58"/>
      <c r="P47" s="58"/>
      <c r="Q47" s="58"/>
      <c r="R47" s="58"/>
      <c r="S47" s="58"/>
      <c r="T47" s="58"/>
      <c r="U47" s="58"/>
      <c r="V47" s="58"/>
      <c r="W47" s="58"/>
      <c r="X47" s="58"/>
      <c r="Y47" s="72"/>
      <c r="Z47" s="51"/>
      <c r="AA47" s="51"/>
      <c r="AB47" s="51"/>
      <c r="AC47" s="51"/>
      <c r="AD47" s="51"/>
      <c r="AE47" s="51"/>
      <c r="AF47" s="51"/>
      <c r="AG47" s="72"/>
      <c r="AH47" s="72"/>
      <c r="AI47" s="72"/>
    </row>
    <row r="48" spans="1:35" ht="13" x14ac:dyDescent="0.3">
      <c r="A48" s="65" t="s">
        <v>292</v>
      </c>
      <c r="B48" s="66"/>
      <c r="C48" s="612">
        <f>+C32-C46</f>
        <v>0</v>
      </c>
      <c r="D48" s="612">
        <f t="shared" ref="D48:X48" si="43">+D32-D46</f>
        <v>0</v>
      </c>
      <c r="E48" s="612">
        <f t="shared" si="43"/>
        <v>0</v>
      </c>
      <c r="F48" s="612">
        <f t="shared" ref="F48:H48" si="44">+F32-F46</f>
        <v>0</v>
      </c>
      <c r="G48" s="612"/>
      <c r="H48" s="612">
        <f t="shared" si="44"/>
        <v>0</v>
      </c>
      <c r="I48" s="612">
        <f t="shared" si="43"/>
        <v>0</v>
      </c>
      <c r="J48" s="611">
        <f>+I48-F48</f>
        <v>0</v>
      </c>
      <c r="K48" s="610" t="str">
        <f>IF(C48+I48&gt;0,(IF(C48&gt;0,J48/C48,1)),"")</f>
        <v/>
      </c>
      <c r="L48" s="612">
        <f t="shared" ref="L48" si="45">+L32-L46</f>
        <v>0</v>
      </c>
      <c r="M48" s="612">
        <f t="shared" si="43"/>
        <v>0</v>
      </c>
      <c r="N48" s="611">
        <f>+M48-F48</f>
        <v>0</v>
      </c>
      <c r="O48" s="610" t="str">
        <f>IF(F48+M48&gt;0,(IF(F48&gt;0,N48/F48,1)),"")</f>
        <v/>
      </c>
      <c r="P48" s="612">
        <f t="shared" si="43"/>
        <v>0</v>
      </c>
      <c r="Q48" s="612">
        <f t="shared" ref="Q48" si="46">+Q32-Q46</f>
        <v>0</v>
      </c>
      <c r="R48" s="610"/>
      <c r="S48" s="612">
        <f t="shared" si="43"/>
        <v>0</v>
      </c>
      <c r="T48" s="612">
        <f t="shared" si="43"/>
        <v>0</v>
      </c>
      <c r="U48" s="610"/>
      <c r="V48" s="610"/>
      <c r="W48" s="612">
        <f t="shared" ref="W48" si="47">+W32-W46</f>
        <v>0</v>
      </c>
      <c r="X48" s="612">
        <f t="shared" si="43"/>
        <v>0</v>
      </c>
      <c r="Y48" s="72"/>
      <c r="Z48" s="85">
        <f>+Z32-Z46</f>
        <v>0</v>
      </c>
      <c r="AA48" s="85">
        <f t="shared" ref="AA48:AB48" si="48">+AA32-AA46</f>
        <v>0</v>
      </c>
      <c r="AB48" s="85" t="e">
        <f t="shared" si="48"/>
        <v>#VALUE!</v>
      </c>
      <c r="AC48" s="85">
        <f>+AC32-AC46</f>
        <v>0</v>
      </c>
      <c r="AD48" s="85" t="e">
        <f t="shared" ref="AD48:AE48" si="49">+AD32-AD46</f>
        <v>#VALUE!</v>
      </c>
      <c r="AE48" s="85">
        <f t="shared" si="49"/>
        <v>0</v>
      </c>
      <c r="AF48" s="85">
        <f>+AF32-AF46</f>
        <v>0</v>
      </c>
      <c r="AG48" s="72"/>
      <c r="AH48" s="72"/>
      <c r="AI48" s="72"/>
    </row>
    <row r="49" spans="1:35" x14ac:dyDescent="0.25">
      <c r="A49" s="165"/>
      <c r="B49" s="432"/>
      <c r="C49" s="432"/>
      <c r="D49" s="432"/>
      <c r="E49" s="432"/>
      <c r="F49" s="432"/>
      <c r="G49" s="432"/>
      <c r="H49" s="432"/>
      <c r="I49" s="432"/>
      <c r="J49" s="432"/>
      <c r="K49" s="432"/>
      <c r="L49" s="432"/>
      <c r="M49" s="432"/>
      <c r="N49" s="432"/>
      <c r="O49" s="432"/>
      <c r="P49" s="432"/>
      <c r="Q49" s="432"/>
      <c r="R49" s="432"/>
      <c r="S49" s="432"/>
      <c r="T49" s="432"/>
      <c r="U49" s="432"/>
      <c r="V49" s="432"/>
      <c r="W49" s="432"/>
      <c r="X49" s="432"/>
      <c r="Y49" s="72"/>
      <c r="Z49" s="432"/>
      <c r="AA49" s="432"/>
      <c r="AG49" s="72"/>
      <c r="AH49" s="72"/>
      <c r="AI49" s="72"/>
    </row>
    <row r="50" spans="1:35" ht="11.5" customHeight="1" outlineLevel="1" x14ac:dyDescent="0.25">
      <c r="A50" s="165"/>
      <c r="B50" s="432"/>
      <c r="C50" s="432"/>
      <c r="D50" s="432"/>
      <c r="E50" s="432"/>
      <c r="F50" s="432"/>
      <c r="G50" s="432"/>
      <c r="H50" s="432"/>
      <c r="I50" s="432"/>
      <c r="J50" s="432"/>
      <c r="K50" s="432"/>
      <c r="L50" s="432"/>
      <c r="M50" s="432"/>
      <c r="N50" s="432"/>
      <c r="O50" s="432"/>
      <c r="P50" s="432"/>
      <c r="Q50" s="432"/>
      <c r="R50" s="432"/>
      <c r="S50" s="432"/>
      <c r="T50" s="432"/>
      <c r="U50" s="432"/>
      <c r="V50" s="432"/>
      <c r="W50" s="432"/>
      <c r="X50" s="432"/>
      <c r="Y50" s="72"/>
      <c r="Z50" s="432"/>
      <c r="AA50" s="432"/>
      <c r="AG50" s="72"/>
      <c r="AH50" s="72"/>
      <c r="AI50" s="72"/>
    </row>
    <row r="51" spans="1:35" outlineLevel="1" x14ac:dyDescent="0.25">
      <c r="A51" s="165" t="s">
        <v>335</v>
      </c>
      <c r="B51" s="432"/>
      <c r="C51" s="432">
        <f ca="1">'Digni LTB 2022- 2026'!C44</f>
        <v>66900</v>
      </c>
      <c r="D51" s="432"/>
      <c r="E51" s="432"/>
      <c r="F51" s="432"/>
      <c r="G51" s="432"/>
      <c r="H51" s="432"/>
      <c r="I51" s="432"/>
      <c r="J51" s="432"/>
      <c r="K51" s="432"/>
      <c r="L51" s="432"/>
      <c r="M51" s="432"/>
      <c r="N51" s="432"/>
      <c r="O51" s="432"/>
      <c r="P51" s="432"/>
      <c r="Q51" s="432"/>
      <c r="R51" s="432"/>
      <c r="S51" s="432"/>
      <c r="T51" s="432"/>
      <c r="U51" s="432"/>
      <c r="V51" s="432"/>
      <c r="W51" s="432"/>
      <c r="X51" s="432"/>
      <c r="Y51" s="72"/>
      <c r="Z51" s="432">
        <f ca="1">'Digni LTB 2022- 2026'!K44</f>
        <v>1036.95</v>
      </c>
      <c r="AA51" s="432"/>
      <c r="AG51" s="72"/>
      <c r="AH51" s="72"/>
      <c r="AI51" s="72"/>
    </row>
    <row r="52" spans="1:35" outlineLevel="1" x14ac:dyDescent="0.25">
      <c r="A52" s="165" t="s">
        <v>336</v>
      </c>
      <c r="B52" s="432"/>
      <c r="C52" s="432">
        <f ca="1">C46-C51</f>
        <v>0</v>
      </c>
      <c r="D52" s="432"/>
      <c r="E52" s="432"/>
      <c r="F52" s="432"/>
      <c r="G52" s="432"/>
      <c r="H52" s="432"/>
      <c r="I52" s="432"/>
      <c r="J52" s="432"/>
      <c r="K52" s="432"/>
      <c r="L52" s="432"/>
      <c r="M52" s="432"/>
      <c r="N52" s="432"/>
      <c r="O52" s="432"/>
      <c r="P52" s="432"/>
      <c r="Q52" s="432"/>
      <c r="R52" s="432"/>
      <c r="S52" s="432"/>
      <c r="T52" s="432"/>
      <c r="U52" s="432"/>
      <c r="V52" s="432"/>
      <c r="W52" s="432"/>
      <c r="X52" s="432"/>
      <c r="Y52" s="72"/>
      <c r="Z52" s="432">
        <f ca="1">Z46-Z51</f>
        <v>0</v>
      </c>
      <c r="AA52" s="432"/>
      <c r="AG52" s="72"/>
      <c r="AH52" s="72"/>
      <c r="AI52" s="72"/>
    </row>
    <row r="53" spans="1:35" x14ac:dyDescent="0.25">
      <c r="A53" s="432"/>
      <c r="B53" s="432"/>
      <c r="C53" s="432"/>
      <c r="D53" s="432"/>
      <c r="E53" s="432"/>
      <c r="F53" s="432"/>
      <c r="G53" s="432"/>
      <c r="H53" s="432"/>
      <c r="I53" s="432"/>
      <c r="J53" s="432"/>
      <c r="K53" s="432"/>
      <c r="L53" s="432"/>
      <c r="M53" s="432"/>
      <c r="N53" s="432"/>
      <c r="O53" s="432"/>
      <c r="P53" s="432"/>
      <c r="Q53" s="432"/>
      <c r="R53" s="432"/>
      <c r="S53" s="432"/>
      <c r="T53" s="432"/>
      <c r="U53" s="432"/>
      <c r="V53" s="432"/>
      <c r="W53" s="432"/>
      <c r="X53" s="432"/>
      <c r="Y53" s="432"/>
      <c r="Z53" s="432"/>
      <c r="AA53" s="432"/>
    </row>
    <row r="54" spans="1:35" x14ac:dyDescent="0.25">
      <c r="A54" s="432"/>
      <c r="B54" s="432"/>
      <c r="C54" s="432"/>
      <c r="D54" s="432"/>
      <c r="E54" s="432"/>
      <c r="F54" s="432"/>
      <c r="G54" s="432"/>
      <c r="H54" s="432"/>
      <c r="I54" s="432"/>
      <c r="J54" s="432"/>
      <c r="K54" s="432"/>
      <c r="L54" s="432"/>
      <c r="M54" s="432"/>
      <c r="N54" s="432"/>
      <c r="O54" s="432"/>
      <c r="P54" s="432"/>
      <c r="Q54" s="432"/>
      <c r="R54" s="432"/>
      <c r="S54" s="432"/>
      <c r="T54" s="432"/>
      <c r="U54" s="432"/>
      <c r="V54" s="432"/>
      <c r="W54" s="432"/>
      <c r="X54" s="432"/>
      <c r="Y54" s="432"/>
      <c r="Z54" s="432"/>
      <c r="AA54" s="432"/>
    </row>
    <row r="55" spans="1:35" ht="13" hidden="1" outlineLevel="1" x14ac:dyDescent="0.3">
      <c r="A55" s="492" t="s">
        <v>295</v>
      </c>
      <c r="B55" s="493"/>
      <c r="C55" s="493"/>
      <c r="D55" s="493"/>
      <c r="E55" s="493"/>
      <c r="F55" s="493"/>
      <c r="G55" s="493"/>
      <c r="H55" s="493"/>
      <c r="I55" s="493"/>
      <c r="J55" s="493"/>
      <c r="K55" s="493"/>
      <c r="L55" s="493"/>
      <c r="M55" s="493"/>
      <c r="N55" s="493"/>
      <c r="O55" s="493"/>
      <c r="P55" s="493"/>
      <c r="Q55" s="493"/>
      <c r="R55" s="493"/>
      <c r="S55" s="493"/>
      <c r="T55" s="493"/>
      <c r="U55" s="493"/>
      <c r="V55" s="493"/>
      <c r="W55" s="493"/>
      <c r="X55" s="494"/>
      <c r="Y55" s="432"/>
      <c r="Z55" s="432"/>
      <c r="AA55" s="432"/>
    </row>
    <row r="56" spans="1:35" hidden="1" outlineLevel="1" x14ac:dyDescent="0.25">
      <c r="A56" s="495" t="s">
        <v>281</v>
      </c>
      <c r="B56" s="496"/>
      <c r="C56" s="497">
        <f>C37/C$46</f>
        <v>1</v>
      </c>
      <c r="D56" s="497"/>
      <c r="E56" s="497"/>
      <c r="F56" s="497" t="e">
        <f>F37/F$46</f>
        <v>#DIV/0!</v>
      </c>
      <c r="G56" s="497"/>
      <c r="H56" s="497"/>
      <c r="I56" s="497" t="e">
        <f>I37/I$46</f>
        <v>#DIV/0!</v>
      </c>
      <c r="J56" s="497"/>
      <c r="K56" s="497"/>
      <c r="L56" s="497"/>
      <c r="M56" s="497" t="e">
        <f>M37/M$46</f>
        <v>#DIV/0!</v>
      </c>
      <c r="N56" s="497"/>
      <c r="O56" s="497"/>
      <c r="P56" s="497"/>
      <c r="Q56" s="497" t="e">
        <f>Q37/Q$46</f>
        <v>#DIV/0!</v>
      </c>
      <c r="R56" s="497"/>
      <c r="S56" s="497"/>
      <c r="T56" s="497" t="e">
        <f>T37/T$46</f>
        <v>#DIV/0!</v>
      </c>
      <c r="U56" s="497"/>
      <c r="V56" s="497"/>
      <c r="W56" s="497"/>
      <c r="X56" s="498" t="e">
        <f>X37/X$46</f>
        <v>#DIV/0!</v>
      </c>
      <c r="Y56" s="432"/>
      <c r="Z56" s="432"/>
      <c r="AA56" s="432"/>
    </row>
    <row r="57" spans="1:35" hidden="1" outlineLevel="1" x14ac:dyDescent="0.25">
      <c r="A57" s="495" t="s">
        <v>284</v>
      </c>
      <c r="B57" s="496"/>
      <c r="C57" s="497">
        <f t="shared" ref="C57:C62" si="50">C38/C$46</f>
        <v>0</v>
      </c>
      <c r="D57" s="497"/>
      <c r="E57" s="497"/>
      <c r="F57" s="497" t="e">
        <f t="shared" ref="F57:F62" si="51">F38/F$46</f>
        <v>#DIV/0!</v>
      </c>
      <c r="G57" s="497"/>
      <c r="H57" s="497"/>
      <c r="I57" s="497" t="e">
        <f t="shared" ref="I57:I62" si="52">I38/I$46</f>
        <v>#DIV/0!</v>
      </c>
      <c r="J57" s="497"/>
      <c r="K57" s="497"/>
      <c r="L57" s="497"/>
      <c r="M57" s="497" t="e">
        <f t="shared" ref="M57:M62" si="53">M38/M$46</f>
        <v>#DIV/0!</v>
      </c>
      <c r="N57" s="497"/>
      <c r="O57" s="497"/>
      <c r="P57" s="497"/>
      <c r="Q57" s="497" t="e">
        <f t="shared" ref="Q57:Q62" si="54">Q38/Q$46</f>
        <v>#DIV/0!</v>
      </c>
      <c r="R57" s="497"/>
      <c r="S57" s="497"/>
      <c r="T57" s="497" t="e">
        <f t="shared" ref="T57:T62" si="55">T38/T$46</f>
        <v>#DIV/0!</v>
      </c>
      <c r="U57" s="497"/>
      <c r="V57" s="497"/>
      <c r="W57" s="497"/>
      <c r="X57" s="498" t="e">
        <f t="shared" ref="X57:X62" si="56">X38/X$46</f>
        <v>#DIV/0!</v>
      </c>
      <c r="Y57" s="432"/>
      <c r="Z57" s="432"/>
      <c r="AA57" s="432"/>
    </row>
    <row r="58" spans="1:35" hidden="1" outlineLevel="1" x14ac:dyDescent="0.25">
      <c r="A58" s="495" t="s">
        <v>286</v>
      </c>
      <c r="B58" s="496"/>
      <c r="C58" s="497">
        <f t="shared" si="50"/>
        <v>0</v>
      </c>
      <c r="D58" s="497"/>
      <c r="E58" s="497"/>
      <c r="F58" s="497" t="e">
        <f t="shared" si="51"/>
        <v>#DIV/0!</v>
      </c>
      <c r="G58" s="497"/>
      <c r="H58" s="497"/>
      <c r="I58" s="497" t="e">
        <f t="shared" si="52"/>
        <v>#DIV/0!</v>
      </c>
      <c r="J58" s="497"/>
      <c r="K58" s="497"/>
      <c r="L58" s="497"/>
      <c r="M58" s="497" t="e">
        <f t="shared" si="53"/>
        <v>#DIV/0!</v>
      </c>
      <c r="N58" s="497"/>
      <c r="O58" s="497"/>
      <c r="P58" s="497"/>
      <c r="Q58" s="497" t="e">
        <f t="shared" si="54"/>
        <v>#DIV/0!</v>
      </c>
      <c r="R58" s="497"/>
      <c r="S58" s="497"/>
      <c r="T58" s="497" t="e">
        <f t="shared" si="55"/>
        <v>#DIV/0!</v>
      </c>
      <c r="U58" s="497"/>
      <c r="V58" s="497"/>
      <c r="W58" s="497"/>
      <c r="X58" s="498" t="e">
        <f t="shared" si="56"/>
        <v>#DIV/0!</v>
      </c>
      <c r="Y58" s="432"/>
      <c r="Z58" s="432"/>
      <c r="AA58" s="432"/>
    </row>
    <row r="59" spans="1:35" hidden="1" outlineLevel="1" x14ac:dyDescent="0.25">
      <c r="A59" s="495" t="s">
        <v>287</v>
      </c>
      <c r="B59" s="496"/>
      <c r="C59" s="497">
        <f t="shared" si="50"/>
        <v>0</v>
      </c>
      <c r="D59" s="497"/>
      <c r="E59" s="497"/>
      <c r="F59" s="497" t="e">
        <f t="shared" si="51"/>
        <v>#DIV/0!</v>
      </c>
      <c r="G59" s="497"/>
      <c r="H59" s="497"/>
      <c r="I59" s="497" t="e">
        <f t="shared" si="52"/>
        <v>#DIV/0!</v>
      </c>
      <c r="J59" s="497"/>
      <c r="K59" s="497"/>
      <c r="L59" s="497"/>
      <c r="M59" s="497" t="e">
        <f t="shared" si="53"/>
        <v>#DIV/0!</v>
      </c>
      <c r="N59" s="497"/>
      <c r="O59" s="497"/>
      <c r="P59" s="497"/>
      <c r="Q59" s="497" t="e">
        <f t="shared" si="54"/>
        <v>#DIV/0!</v>
      </c>
      <c r="R59" s="497"/>
      <c r="S59" s="497"/>
      <c r="T59" s="497" t="e">
        <f t="shared" si="55"/>
        <v>#DIV/0!</v>
      </c>
      <c r="U59" s="497"/>
      <c r="V59" s="497"/>
      <c r="W59" s="497"/>
      <c r="X59" s="498" t="e">
        <f t="shared" si="56"/>
        <v>#DIV/0!</v>
      </c>
      <c r="Y59" s="432"/>
      <c r="Z59" s="432"/>
      <c r="AA59" s="432"/>
    </row>
    <row r="60" spans="1:35" hidden="1" outlineLevel="1" x14ac:dyDescent="0.25">
      <c r="A60" s="495" t="s">
        <v>288</v>
      </c>
      <c r="B60" s="496"/>
      <c r="C60" s="497">
        <f t="shared" si="50"/>
        <v>0</v>
      </c>
      <c r="D60" s="497"/>
      <c r="E60" s="497"/>
      <c r="F60" s="497" t="e">
        <f t="shared" si="51"/>
        <v>#DIV/0!</v>
      </c>
      <c r="G60" s="497"/>
      <c r="H60" s="497"/>
      <c r="I60" s="497" t="e">
        <f t="shared" si="52"/>
        <v>#DIV/0!</v>
      </c>
      <c r="J60" s="497"/>
      <c r="K60" s="497"/>
      <c r="L60" s="497"/>
      <c r="M60" s="497" t="e">
        <f t="shared" si="53"/>
        <v>#DIV/0!</v>
      </c>
      <c r="N60" s="497"/>
      <c r="O60" s="497"/>
      <c r="P60" s="497"/>
      <c r="Q60" s="497" t="e">
        <f t="shared" si="54"/>
        <v>#DIV/0!</v>
      </c>
      <c r="R60" s="497"/>
      <c r="S60" s="497"/>
      <c r="T60" s="497" t="e">
        <f t="shared" si="55"/>
        <v>#DIV/0!</v>
      </c>
      <c r="U60" s="497"/>
      <c r="V60" s="497"/>
      <c r="W60" s="497"/>
      <c r="X60" s="498" t="e">
        <f t="shared" si="56"/>
        <v>#DIV/0!</v>
      </c>
      <c r="Y60" s="432"/>
      <c r="Z60" s="432"/>
      <c r="AA60" s="432"/>
    </row>
    <row r="61" spans="1:35" hidden="1" outlineLevel="1" x14ac:dyDescent="0.25">
      <c r="A61" s="495" t="s">
        <v>289</v>
      </c>
      <c r="B61" s="496"/>
      <c r="C61" s="497">
        <f t="shared" si="50"/>
        <v>0</v>
      </c>
      <c r="D61" s="497"/>
      <c r="E61" s="497"/>
      <c r="F61" s="497" t="e">
        <f t="shared" si="51"/>
        <v>#DIV/0!</v>
      </c>
      <c r="G61" s="497"/>
      <c r="H61" s="497"/>
      <c r="I61" s="497" t="e">
        <f t="shared" si="52"/>
        <v>#DIV/0!</v>
      </c>
      <c r="J61" s="497"/>
      <c r="K61" s="497"/>
      <c r="L61" s="497"/>
      <c r="M61" s="497" t="e">
        <f t="shared" si="53"/>
        <v>#DIV/0!</v>
      </c>
      <c r="N61" s="497"/>
      <c r="O61" s="497"/>
      <c r="P61" s="497"/>
      <c r="Q61" s="497" t="e">
        <f t="shared" si="54"/>
        <v>#DIV/0!</v>
      </c>
      <c r="R61" s="497"/>
      <c r="S61" s="497"/>
      <c r="T61" s="497" t="e">
        <f t="shared" si="55"/>
        <v>#DIV/0!</v>
      </c>
      <c r="U61" s="497"/>
      <c r="V61" s="497"/>
      <c r="W61" s="497"/>
      <c r="X61" s="498" t="e">
        <f t="shared" si="56"/>
        <v>#DIV/0!</v>
      </c>
      <c r="Y61" s="432"/>
      <c r="Z61" s="432"/>
      <c r="AA61" s="432"/>
    </row>
    <row r="62" spans="1:35" ht="13" hidden="1" outlineLevel="1" thickBot="1" x14ac:dyDescent="0.3">
      <c r="A62" s="499" t="s">
        <v>290</v>
      </c>
      <c r="B62" s="500"/>
      <c r="C62" s="501">
        <f t="shared" si="50"/>
        <v>0</v>
      </c>
      <c r="D62" s="501"/>
      <c r="E62" s="501"/>
      <c r="F62" s="501" t="e">
        <f t="shared" si="51"/>
        <v>#DIV/0!</v>
      </c>
      <c r="G62" s="501"/>
      <c r="H62" s="501"/>
      <c r="I62" s="501" t="e">
        <f t="shared" si="52"/>
        <v>#DIV/0!</v>
      </c>
      <c r="J62" s="501"/>
      <c r="K62" s="501"/>
      <c r="L62" s="501"/>
      <c r="M62" s="501" t="e">
        <f t="shared" si="53"/>
        <v>#DIV/0!</v>
      </c>
      <c r="N62" s="501"/>
      <c r="O62" s="501"/>
      <c r="P62" s="501"/>
      <c r="Q62" s="501" t="e">
        <f t="shared" si="54"/>
        <v>#DIV/0!</v>
      </c>
      <c r="R62" s="501"/>
      <c r="S62" s="501"/>
      <c r="T62" s="501" t="e">
        <f t="shared" si="55"/>
        <v>#DIV/0!</v>
      </c>
      <c r="U62" s="501"/>
      <c r="V62" s="501"/>
      <c r="W62" s="501"/>
      <c r="X62" s="502" t="e">
        <f t="shared" si="56"/>
        <v>#DIV/0!</v>
      </c>
      <c r="Y62" s="432"/>
      <c r="Z62" s="432"/>
      <c r="AA62" s="432"/>
    </row>
    <row r="63" spans="1:35" collapsed="1" x14ac:dyDescent="0.25">
      <c r="A63" s="432"/>
      <c r="B63" s="432"/>
      <c r="C63" s="432"/>
      <c r="D63" s="432"/>
      <c r="E63" s="432"/>
      <c r="F63" s="432"/>
      <c r="G63" s="432"/>
      <c r="H63" s="432"/>
      <c r="I63" s="432"/>
      <c r="J63" s="432"/>
      <c r="K63" s="432"/>
      <c r="L63" s="432"/>
      <c r="M63" s="432"/>
      <c r="N63" s="432"/>
      <c r="O63" s="432"/>
      <c r="P63" s="432"/>
      <c r="Q63" s="432"/>
      <c r="R63" s="432"/>
      <c r="S63" s="432"/>
      <c r="T63" s="432"/>
      <c r="U63" s="432"/>
      <c r="V63" s="432"/>
      <c r="W63" s="432"/>
      <c r="X63" s="432"/>
      <c r="Y63" s="432"/>
      <c r="Z63" s="432"/>
      <c r="AA63" s="432"/>
    </row>
    <row r="64" spans="1:35" x14ac:dyDescent="0.25">
      <c r="A64" s="432"/>
      <c r="B64" s="432"/>
      <c r="C64" s="432"/>
      <c r="D64" s="432"/>
      <c r="E64" s="432"/>
      <c r="F64" s="432"/>
      <c r="G64" s="432"/>
      <c r="H64" s="432"/>
      <c r="I64" s="432"/>
      <c r="J64" s="432"/>
      <c r="K64" s="432"/>
      <c r="L64" s="432"/>
      <c r="M64" s="432"/>
      <c r="N64" s="432"/>
      <c r="O64" s="432"/>
      <c r="P64" s="432"/>
      <c r="Q64" s="432"/>
      <c r="R64" s="432"/>
      <c r="S64" s="432"/>
      <c r="T64" s="432"/>
      <c r="U64" s="432"/>
      <c r="V64" s="432"/>
      <c r="W64" s="432"/>
      <c r="X64" s="432"/>
      <c r="Y64" s="432"/>
      <c r="Z64" s="432"/>
      <c r="AA64" s="432"/>
    </row>
    <row r="65" spans="1:27" x14ac:dyDescent="0.25">
      <c r="A65" s="51" t="s">
        <v>102</v>
      </c>
      <c r="B65"/>
      <c r="C65"/>
      <c r="D65"/>
      <c r="E65"/>
      <c r="F65" s="432"/>
      <c r="G65" s="432"/>
      <c r="H65" s="432"/>
      <c r="I65" s="432"/>
      <c r="J65" s="432"/>
      <c r="K65" s="432"/>
      <c r="L65" s="432"/>
      <c r="M65" s="432"/>
      <c r="N65" s="432"/>
      <c r="O65" s="432"/>
      <c r="P65" s="432"/>
      <c r="Q65" s="432"/>
      <c r="R65" s="432"/>
      <c r="S65" s="432"/>
      <c r="T65" s="432"/>
      <c r="U65" s="432"/>
      <c r="V65" s="432"/>
      <c r="W65" s="432"/>
      <c r="X65" s="432"/>
      <c r="Y65" s="432"/>
      <c r="Z65" s="432"/>
      <c r="AA65" s="432"/>
    </row>
    <row r="66" spans="1:27" x14ac:dyDescent="0.25">
      <c r="A66" s="462"/>
      <c r="B66" s="462"/>
      <c r="C66" s="462"/>
      <c r="D66" s="462"/>
      <c r="E66" s="462"/>
      <c r="F66" s="432"/>
      <c r="G66" s="432"/>
      <c r="H66" s="432"/>
      <c r="I66" s="432"/>
      <c r="J66" s="432"/>
      <c r="K66" s="432"/>
      <c r="L66" s="432"/>
      <c r="M66" s="432"/>
      <c r="N66" s="432"/>
      <c r="O66" s="432"/>
      <c r="P66" s="432"/>
      <c r="Q66" s="432"/>
      <c r="R66" s="432"/>
      <c r="S66" s="432"/>
      <c r="T66" s="432"/>
      <c r="U66" s="432"/>
      <c r="V66" s="432"/>
      <c r="W66" s="432"/>
      <c r="X66" s="432"/>
      <c r="Y66" s="432"/>
      <c r="Z66" s="432"/>
      <c r="AA66" s="432"/>
    </row>
    <row r="67" spans="1:27" ht="55.5" customHeight="1" x14ac:dyDescent="0.25">
      <c r="A67" s="463"/>
      <c r="B67" s="463"/>
      <c r="C67" s="463"/>
      <c r="D67" s="463"/>
      <c r="E67" s="463"/>
    </row>
    <row r="68" spans="1:27" x14ac:dyDescent="0.25">
      <c r="A68" s="51" t="s">
        <v>103</v>
      </c>
      <c r="B68"/>
      <c r="C68"/>
      <c r="D68" t="s">
        <v>104</v>
      </c>
      <c r="E68"/>
    </row>
  </sheetData>
  <sheetProtection sheet="1" formatColumns="0" formatRows="0" insertColumns="0" insertRows="0" sort="0" autoFilter="0"/>
  <mergeCells count="24">
    <mergeCell ref="D42:E42"/>
    <mergeCell ref="D43:E43"/>
    <mergeCell ref="D28:E28"/>
    <mergeCell ref="D29:E29"/>
    <mergeCell ref="D30:E30"/>
    <mergeCell ref="D37:E37"/>
    <mergeCell ref="D38:E38"/>
    <mergeCell ref="D39:E39"/>
    <mergeCell ref="C8:D8"/>
    <mergeCell ref="C9:D9"/>
    <mergeCell ref="E10:F10"/>
    <mergeCell ref="D40:E40"/>
    <mergeCell ref="D41:E41"/>
    <mergeCell ref="D13:E13"/>
    <mergeCell ref="D23:E23"/>
    <mergeCell ref="D24:E24"/>
    <mergeCell ref="D27:E27"/>
    <mergeCell ref="C10:D10"/>
    <mergeCell ref="D16:E16"/>
    <mergeCell ref="C3:D3"/>
    <mergeCell ref="C4:D4"/>
    <mergeCell ref="C5:D5"/>
    <mergeCell ref="C6:D6"/>
    <mergeCell ref="C7:D7"/>
  </mergeCells>
  <phoneticPr fontId="4" type="noConversion"/>
  <hyperlinks>
    <hyperlink ref="AH37" location="'Staff expenses'!A1" display="Staff expenses" xr:uid="{00000000-0004-0000-0800-000000000000}"/>
    <hyperlink ref="AH38" location="'Activity budget'!A1" display="Activity budget" xr:uid="{00000000-0004-0000-0800-000001000000}"/>
    <hyperlink ref="AH39" location="'Operating + audit costs'!A1" display="Operating + audit costs" xr:uid="{00000000-0004-0000-0800-000002000000}"/>
    <hyperlink ref="AH43" location="'Operating + audit costs'!A1" display="Operating + audit costs" xr:uid="{00000000-0004-0000-0800-000003000000}"/>
    <hyperlink ref="AH42" location="'Activity budget'!A1" display="'Activity budget" xr:uid="{00000000-0004-0000-0800-000004000000}"/>
    <hyperlink ref="AH41" location="'Capital expenses'!A1" display="Capital expenses" xr:uid="{00000000-0004-0000-0800-000005000000}"/>
    <hyperlink ref="AH40" location="'Staff expenses'!A1" display="Staff expenses" xr:uid="{00000000-0004-0000-0800-000006000000}"/>
  </hyperlinks>
  <pageMargins left="0.7" right="0.7" top="0.75" bottom="0.75" header="0.3" footer="0.3"/>
  <pageSetup paperSize="9" scale="63" orientation="portrait" verticalDpi="0"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11D745DEFC7394FB317C532872F9C2C" ma:contentTypeVersion="12" ma:contentTypeDescription="Create a new document." ma:contentTypeScope="" ma:versionID="02c944430a184e9f5bc217accb221e28">
  <xsd:schema xmlns:xsd="http://www.w3.org/2001/XMLSchema" xmlns:xs="http://www.w3.org/2001/XMLSchema" xmlns:p="http://schemas.microsoft.com/office/2006/metadata/properties" xmlns:ns2="562d0b0c-256b-4415-ab3b-19889d03ed72" xmlns:ns3="60de8f43-68c3-43a9-b5ce-8e65a5b3ba33" targetNamespace="http://schemas.microsoft.com/office/2006/metadata/properties" ma:root="true" ma:fieldsID="439fad39959d85ddb77d25116ed1c99d" ns2:_="" ns3:_="">
    <xsd:import namespace="562d0b0c-256b-4415-ab3b-19889d03ed72"/>
    <xsd:import namespace="60de8f43-68c3-43a9-b5ce-8e65a5b3ba3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62d0b0c-256b-4415-ab3b-19889d03ed7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a8d0c608-4cee-403d-9b54-7651a264c8b1"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0de8f43-68c3-43a9-b5ce-8e65a5b3ba3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f6d14fb5-6b18-4397-b46e-b9caf6c8c71b}" ma:internalName="TaxCatchAll" ma:showField="CatchAllData" ma:web="60de8f43-68c3-43a9-b5ce-8e65a5b3ba3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60de8f43-68c3-43a9-b5ce-8e65a5b3ba33" xsi:nil="true"/>
    <lcf76f155ced4ddcb4097134ff3c332f xmlns="562d0b0c-256b-4415-ab3b-19889d03ed72">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31AB022-46D3-4063-A440-3E64D54090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62d0b0c-256b-4415-ab3b-19889d03ed72"/>
    <ds:schemaRef ds:uri="60de8f43-68c3-43a9-b5ce-8e65a5b3ba3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62E703-7807-4932-8935-7D4803EF1D5A}">
  <ds:schemaRefs>
    <ds:schemaRef ds:uri="http://schemas.microsoft.com/sharepoint/v3/contenttype/forms"/>
  </ds:schemaRefs>
</ds:datastoreItem>
</file>

<file path=customXml/itemProps3.xml><?xml version="1.0" encoding="utf-8"?>
<ds:datastoreItem xmlns:ds="http://schemas.openxmlformats.org/officeDocument/2006/customXml" ds:itemID="{B1215E2D-4078-48DC-AF88-E27678773761}">
  <ds:schemaRefs>
    <ds:schemaRef ds:uri="http://schemas.microsoft.com/office/2006/documentManagement/types"/>
    <ds:schemaRef ds:uri="eff4281f-d194-45b6-9d2d-c225baa53c29"/>
    <ds:schemaRef ds:uri="http://purl.org/dc/elements/1.1/"/>
    <ds:schemaRef ds:uri="http://schemas.microsoft.com/office/2006/metadata/properties"/>
    <ds:schemaRef ds:uri="http://schemas.openxmlformats.org/package/2006/metadata/core-properties"/>
    <ds:schemaRef ds:uri="http://schemas.microsoft.com/office/infopath/2007/PartnerControls"/>
    <ds:schemaRef ds:uri="http://purl.org/dc/terms/"/>
    <ds:schemaRef ds:uri="35976c9a-56e5-49fd-9874-661b3f5e907e"/>
    <ds:schemaRef ds:uri="http://www.w3.org/XML/1998/namespace"/>
    <ds:schemaRef ds:uri="http://purl.org/dc/dcmitype/"/>
    <ds:schemaRef ds:uri="60de8f43-68c3-43a9-b5ce-8e65a5b3ba33"/>
    <ds:schemaRef ds:uri="562d0b0c-256b-4415-ab3b-19889d03ed72"/>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vt:i4>
      </vt:variant>
    </vt:vector>
  </HeadingPairs>
  <TitlesOfParts>
    <vt:vector size="19" baseType="lpstr">
      <vt:lpstr>Content</vt:lpstr>
      <vt:lpstr>Input + read me</vt:lpstr>
      <vt:lpstr>Checklist</vt:lpstr>
      <vt:lpstr>Principles of budgeting</vt:lpstr>
      <vt:lpstr>Short narrative</vt:lpstr>
      <vt:lpstr>Workplan 2022 - 2026</vt:lpstr>
      <vt:lpstr>Transfer plan 2022</vt:lpstr>
      <vt:lpstr>Digni LTB 2022- 2026</vt:lpstr>
      <vt:lpstr>Digni budget &amp; accounts 2022</vt:lpstr>
      <vt:lpstr>Explanations 2022</vt:lpstr>
      <vt:lpstr>Operating + audit costs</vt:lpstr>
      <vt:lpstr>Activity budget</vt:lpstr>
      <vt:lpstr>Capital expenses</vt:lpstr>
      <vt:lpstr>Staff expenses</vt:lpstr>
      <vt:lpstr>Own contribution - inkind</vt:lpstr>
      <vt:lpstr>Fixed asset list </vt:lpstr>
      <vt:lpstr>Reporting notes  and balance</vt:lpstr>
      <vt:lpstr>DIGNI_LTB_2022_2026</vt:lpstr>
      <vt:lpstr>DiIGNI_budget_2022</vt:lpstr>
    </vt:vector>
  </TitlesOfParts>
  <Manager/>
  <Company>Bistandsnemnda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Gabdo</dc:creator>
  <cp:keywords>budget</cp:keywords>
  <dc:description/>
  <cp:lastModifiedBy>Lena Eltervåg</cp:lastModifiedBy>
  <cp:revision/>
  <dcterms:created xsi:type="dcterms:W3CDTF">2002-01-08T08:09:20Z</dcterms:created>
  <dcterms:modified xsi:type="dcterms:W3CDTF">2025-12-10T11:47:41Z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0x010100D11D745DEFC7394FB317C532872F9C2C</vt:lpwstr>
  </property>
  <property fmtid="{D5CDD505-2E9C-101B-9397-08002B2CF9AE}" pid="3" name="Order">
    <vt:r8>100</vt:r8>
  </property>
  <property fmtid="{D5CDD505-2E9C-101B-9397-08002B2CF9AE}" pid="4" name="_dlc_DocIdItemGuid">
    <vt:lpwstr>6627c736-985a-444b-95d3-064d95da9621</vt:lpwstr>
  </property>
  <property fmtid="{D5CDD505-2E9C-101B-9397-08002B2CF9AE}" pid="5" name="AuthorIds_UIVersion_512">
    <vt:lpwstr>16</vt:lpwstr>
  </property>
  <property fmtid="{D5CDD505-2E9C-101B-9397-08002B2CF9AE}" pid="6" name="Dokumenttype">
    <vt:lpwstr/>
  </property>
  <property fmtid="{D5CDD505-2E9C-101B-9397-08002B2CF9AE}" pid="7" name="Bibliotek">
    <vt:lpwstr>Global</vt:lpwstr>
  </property>
  <property fmtid="{D5CDD505-2E9C-101B-9397-08002B2CF9AE}" pid="8" name="Mappe">
    <vt:lpwstr>Digni Projects</vt:lpwstr>
  </property>
  <property fmtid="{D5CDD505-2E9C-101B-9397-08002B2CF9AE}" pid="9" name="Year">
    <vt:lpwstr/>
  </property>
  <property fmtid="{D5CDD505-2E9C-101B-9397-08002B2CF9AE}" pid="10" name="TaxCatchAll">
    <vt:lpwstr/>
  </property>
  <property fmtid="{D5CDD505-2E9C-101B-9397-08002B2CF9AE}" pid="11" name="Country">
    <vt:lpwstr/>
  </property>
  <property fmtid="{D5CDD505-2E9C-101B-9397-08002B2CF9AE}" pid="12" name="Test">
    <vt:lpwstr/>
  </property>
  <property fmtid="{D5CDD505-2E9C-101B-9397-08002B2CF9AE}" pid="13" name="Document Type">
    <vt:lpwstr/>
  </property>
  <property fmtid="{D5CDD505-2E9C-101B-9397-08002B2CF9AE}" pid="14" name="Arkivert i Websak">
    <vt:bool>false</vt:bool>
  </property>
  <property fmtid="{D5CDD505-2E9C-101B-9397-08002B2CF9AE}" pid="15" name="Websak">
    <vt:bool>false</vt:bool>
  </property>
  <property fmtid="{D5CDD505-2E9C-101B-9397-08002B2CF9AE}" pid="16" name="Petrus">
    <vt:bool>true</vt:bool>
  </property>
  <property fmtid="{D5CDD505-2E9C-101B-9397-08002B2CF9AE}" pid="17" name="MediaServiceImageTags">
    <vt:lpwstr/>
  </property>
  <property fmtid="{D5CDD505-2E9C-101B-9397-08002B2CF9AE}" pid="18" name="_ExtendedDescription">
    <vt:lpwstr/>
  </property>
</Properties>
</file>