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rist\Downloads\"/>
    </mc:Choice>
  </mc:AlternateContent>
  <xr:revisionPtr revIDLastSave="0" documentId="13_ncr:1_{24309012-8357-4004-A0CB-655C0CE79EE2}" xr6:coauthVersionLast="47" xr6:coauthVersionMax="47" xr10:uidLastSave="{00000000-0000-0000-0000-000000000000}"/>
  <bookViews>
    <workbookView xWindow="-38508" yWindow="-2280" windowWidth="38616" windowHeight="21096" tabRatio="500" xr2:uid="{00000000-000D-0000-FFFF-FFFF00000000}"/>
  </bookViews>
  <sheets>
    <sheet name="Accueil" sheetId="1" r:id="rId1"/>
    <sheet name="1 — Démarche PPA" sheetId="2" r:id="rId2"/>
    <sheet name="2 — WARA" sheetId="3" r:id="rId3"/>
    <sheet name="3 — Cas 2 Services CH" sheetId="4" r:id="rId4"/>
    <sheet name="4 — Synthèse" sheetId="5" r:id="rId5"/>
    <sheet name="Glossaire" sheetId="6" r:id="rId6"/>
    <sheet name="Home EN" sheetId="7" r:id="rId7"/>
    <sheet name="1 — PPA Steps" sheetId="8" r:id="rId8"/>
    <sheet name="2 — WARA1" sheetId="9" r:id="rId9"/>
    <sheet name="3 — Case 2 Services CH" sheetId="10" r:id="rId10"/>
    <sheet name="4 — Summary" sheetId="11" r:id="rId11"/>
    <sheet name="Glossary" sheetId="12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0" l="1"/>
  <c r="C13" i="9"/>
  <c r="D10" i="9" s="1"/>
  <c r="F10" i="9" s="1"/>
  <c r="C22" i="4"/>
  <c r="C13" i="3"/>
  <c r="D11" i="3" s="1"/>
  <c r="F11" i="3" s="1"/>
  <c r="D12" i="3"/>
  <c r="F12" i="3" s="1"/>
  <c r="D10" i="3"/>
  <c r="F10" i="3" s="1"/>
  <c r="D9" i="3"/>
  <c r="F9" i="3" s="1"/>
  <c r="D8" i="3"/>
  <c r="F8" i="3" s="1"/>
  <c r="F13" i="3" s="1"/>
  <c r="D11" i="9" l="1"/>
  <c r="F11" i="9" s="1"/>
  <c r="D12" i="9"/>
  <c r="F12" i="9" s="1"/>
  <c r="D13" i="3"/>
  <c r="D8" i="9"/>
  <c r="D9" i="9"/>
  <c r="F9" i="9" s="1"/>
  <c r="D13" i="9" l="1"/>
  <c r="F8" i="9"/>
  <c r="F13" i="9" s="1"/>
</calcChain>
</file>

<file path=xl/sharedStrings.xml><?xml version="1.0" encoding="utf-8"?>
<sst xmlns="http://schemas.openxmlformats.org/spreadsheetml/2006/main" count="572" uniqueCount="389">
  <si>
    <t>Hectelion SA  |  Confidentiel</t>
  </si>
  <si>
    <t>Guide pédagogique — Purchase Price Allocation (PPA)</t>
  </si>
  <si>
    <t>2026-04-18</t>
  </si>
  <si>
    <t>Message important</t>
  </si>
  <si>
    <t>Structure du fichier</t>
  </si>
  <si>
    <t>Onglet</t>
  </si>
  <si>
    <t>Contenu</t>
  </si>
  <si>
    <t>Accueil</t>
  </si>
  <si>
    <t>Page de garde et avertissement</t>
  </si>
  <si>
    <t>1 — Démarche PPA</t>
  </si>
  <si>
    <t>5 étapes illustrées — Cas 1 SaaS</t>
  </si>
  <si>
    <t>2 — WARA</t>
  </si>
  <si>
    <t>Calcul et test de cohérence WARA / WACC</t>
  </si>
  <si>
    <t>3 — Cas 2 Services CH</t>
  </si>
  <si>
    <t>Illustration — Société de services suisse</t>
  </si>
  <si>
    <t>4 — Synthèse</t>
  </si>
  <si>
    <t>Comparaison des deux cas</t>
  </si>
  <si>
    <t>Glossaire</t>
  </si>
  <si>
    <t>Définitions des termes clés PPA</t>
  </si>
  <si>
    <t>Purchase Price Allocation — Démarche illustrée</t>
  </si>
  <si>
    <t>Cas 1 : PME SaaS B2B — Île-de-France (données fictives)</t>
  </si>
  <si>
    <t>Paramètres de la transaction (fictifs)</t>
  </si>
  <si>
    <t>Prix d'acquisition</t>
  </si>
  <si>
    <t>10 000 k€</t>
  </si>
  <si>
    <t>Chiffre d'affaires</t>
  </si>
  <si>
    <t>4 200 k€</t>
  </si>
  <si>
    <t>EBITDA normalisé</t>
  </si>
  <si>
    <t>1 100 k€</t>
  </si>
  <si>
    <t>WACC de l'acquéreur</t>
  </si>
  <si>
    <t>11,0%</t>
  </si>
  <si>
    <t>Actifs nets comptables</t>
  </si>
  <si>
    <t>1 200 k€</t>
  </si>
  <si>
    <t>Source : données fictives — illustration pédagogique uniquement. Observation Hectelion (2025).</t>
  </si>
  <si>
    <t>Étape 1 — Identification des actifs incorporels (IFRS 3)</t>
  </si>
  <si>
    <t>Actif identifié</t>
  </si>
  <si>
    <t>Critère IFRS</t>
  </si>
  <si>
    <t>Méthode d'évaluation</t>
  </si>
  <si>
    <t>Technologie propriétaire (plateforme SaaS)</t>
  </si>
  <si>
    <t>Séparable</t>
  </si>
  <si>
    <t>Relief from Royalty</t>
  </si>
  <si>
    <t>Relations clients (ARR 3,8 M€)</t>
  </si>
  <si>
    <t>Contractuel / Séparable</t>
  </si>
  <si>
    <t>MEEM</t>
  </si>
  <si>
    <t>Marque commerciale</t>
  </si>
  <si>
    <t>Étape 2 — Évaluation à la juste valeur</t>
  </si>
  <si>
    <t>Actif</t>
  </si>
  <si>
    <t>Méthode</t>
  </si>
  <si>
    <t>Valeur (k€)</t>
  </si>
  <si>
    <t>Param. clé</t>
  </si>
  <si>
    <t>Durée utilité</t>
  </si>
  <si>
    <t>Taux rendement</t>
  </si>
  <si>
    <t>Actifs corporels nets</t>
  </si>
  <si>
    <t>Valeur comptable</t>
  </si>
  <si>
    <t>1 200</t>
  </si>
  <si>
    <t>—</t>
  </si>
  <si>
    <t>6,0%</t>
  </si>
  <si>
    <t>Technologie</t>
  </si>
  <si>
    <t>RfR (4%)</t>
  </si>
  <si>
    <t>2 100</t>
  </si>
  <si>
    <t>Taux red. 4%</t>
  </si>
  <si>
    <t>7 ans</t>
  </si>
  <si>
    <t>10,0%</t>
  </si>
  <si>
    <t>Relations clients</t>
  </si>
  <si>
    <t>MEEM (8%)</t>
  </si>
  <si>
    <t>3 400</t>
  </si>
  <si>
    <t>Attrition 8%</t>
  </si>
  <si>
    <t>10 ans</t>
  </si>
  <si>
    <t>Marque</t>
  </si>
  <si>
    <t>RfR (1,5%)</t>
  </si>
  <si>
    <t>600</t>
  </si>
  <si>
    <t>Taux red. 1,5%</t>
  </si>
  <si>
    <t>8,0%</t>
  </si>
  <si>
    <t>Goodwill résiduel</t>
  </si>
  <si>
    <t>Résidu</t>
  </si>
  <si>
    <t>2 700</t>
  </si>
  <si>
    <t>Non amorti (IAS 36)</t>
  </si>
  <si>
    <t>14,5%</t>
  </si>
  <si>
    <t>Total (= Prix d'acquisition)</t>
  </si>
  <si>
    <t>Taux indicatifs spécifiques à cette illustration — ne pas utiliser dans un rapport réel.</t>
  </si>
  <si>
    <t>Étape 3 — Test de cohérence WARA / WACC (voir onglet 2)</t>
  </si>
  <si>
    <t>WARA calculée</t>
  </si>
  <si>
    <t>10,96%</t>
  </si>
  <si>
    <t>WACC acquéreur</t>
  </si>
  <si>
    <t>Statut</t>
  </si>
  <si>
    <t>✅ Cohérence validée — WARA ≈ WACC</t>
  </si>
  <si>
    <t>Étapes 4 &amp; 5 — Goodwill résiduel et documentation</t>
  </si>
  <si>
    <t>Goodwill = Prix − Juste valeur des actifs nets identifiables</t>
  </si>
  <si>
    <t>Calcul</t>
  </si>
  <si>
    <t>10 000 − (1 200 + 2 100 + 3 400 + 600) = 2 700 k€</t>
  </si>
  <si>
    <t>Traitement comptable (IFRS)</t>
  </si>
  <si>
    <t>Non amorti — test IAS 36 annuel</t>
  </si>
  <si>
    <t>Le rapport PPA final doit être produit par un évaluateur indépendant et validé par l'auditeur externe.</t>
  </si>
  <si>
    <t>Weighted Average Return on Assets (WARA)</t>
  </si>
  <si>
    <t>Test de cohérence WARA / WACC — Cas 1 SaaS (données fictives)</t>
  </si>
  <si>
    <t>Calcul de la WARA — Cas 1 (Prix : 10 000 k€ | WACC : 11,0%)</t>
  </si>
  <si>
    <t>% du total</t>
  </si>
  <si>
    <t>Taux de rendement</t>
  </si>
  <si>
    <t>Contribution WARA</t>
  </si>
  <si>
    <t>Technologie propriétaire</t>
  </si>
  <si>
    <t>Total / WARA</t>
  </si>
  <si>
    <t>WACC acquéreur : 11,0% — WARA : 10,96% → Cohérence validée ✅  |  Observation Hectelion (2025).</t>
  </si>
  <si>
    <t>Comprendre la WARA</t>
  </si>
  <si>
    <t>Formule</t>
  </si>
  <si>
    <t>WARA = Σ (Valeur actif i / Valeur totale) × Taux rendement i</t>
  </si>
  <si>
    <t>Rôle</t>
  </si>
  <si>
    <t>Vérifier la cohérence entre taux de rendement attribués et WACC</t>
  </si>
  <si>
    <t>WARA &lt; WACC</t>
  </si>
  <si>
    <t>Actifs incorporels sous-évalués → revoir les hypothèses</t>
  </si>
  <si>
    <t>WARA &gt; WACC</t>
  </si>
  <si>
    <t>Actifs incorporels sur-évalués → revoir les hypothèses</t>
  </si>
  <si>
    <t>Source : pratique Hectelion, IVSC, Duff &amp; Phelps / Kroll. Observation Hectelion (2025).</t>
  </si>
  <si>
    <t>PPA — Cas 2 : Société de services suisse</t>
  </si>
  <si>
    <t>Canton de Zurich (données fictives | Swiss GAAP FER 30)</t>
  </si>
  <si>
    <t>Paramètres de la transaction</t>
  </si>
  <si>
    <t>9 000 kCHF</t>
  </si>
  <si>
    <t>6 800 kCHF</t>
  </si>
  <si>
    <t>EBITDA</t>
  </si>
  <si>
    <t>1 400 kCHF</t>
  </si>
  <si>
    <t>10,5%</t>
  </si>
  <si>
    <t>2 100 kCHF</t>
  </si>
  <si>
    <t>Référentiel</t>
  </si>
  <si>
    <t>Swiss GAAP FER 30</t>
  </si>
  <si>
    <t>Source : données fictives. Observation Hectelion (2025).</t>
  </si>
  <si>
    <t>Tableau d'allocation PPA complet</t>
  </si>
  <si>
    <t>Composante</t>
  </si>
  <si>
    <t>Valeur (kCHF)</t>
  </si>
  <si>
    <t>% prix</t>
  </si>
  <si>
    <t>Portefeuille clients</t>
  </si>
  <si>
    <t>MEEM (attrition 15%)</t>
  </si>
  <si>
    <t>8 ans</t>
  </si>
  <si>
    <t>Savoir-faire technique</t>
  </si>
  <si>
    <t>Méthode des coûts</t>
  </si>
  <si>
    <t>5 ans</t>
  </si>
  <si>
    <t>Accord de non-concurrence</t>
  </si>
  <si>
    <t>Revenus différentiels</t>
  </si>
  <si>
    <t>Amorti 5 ans (FER 30)</t>
  </si>
  <si>
    <t>Total</t>
  </si>
  <si>
    <t>WARA — Test de cohérence (Cas 2)</t>
  </si>
  <si>
    <t>WARA calculée (Cas 2)</t>
  </si>
  <si>
    <t>10,51%</t>
  </si>
  <si>
    <t>Enjeu fiscal suisse — Swiss GAAP FER 30</t>
  </si>
  <si>
    <t>2 600 kCHF</t>
  </si>
  <si>
    <t>Durée d'amortissement (FER 30)</t>
  </si>
  <si>
    <t>Amortissement annuel</t>
  </si>
  <si>
    <t>520 kCHF/an</t>
  </si>
  <si>
    <t>IS moyen suisse (indicatif)</t>
  </si>
  <si>
    <t>≈ 15%</t>
  </si>
  <si>
    <t>Économie fiscale annuelle</t>
  </si>
  <si>
    <t>≈ 78 kCHF/an</t>
  </si>
  <si>
    <t>Économie fiscale cumulée (5 ans)</t>
  </si>
  <si>
    <t>≈ 390 kCHF  (520 × 15% × 5)</t>
  </si>
  <si>
    <t>Sous IFRS 3, le goodwill n'est pas amorti. Sous Swiss GAAP FER 30, l'amortissement génère un bouclier fiscal. IS moyen ≈ 15%.</t>
  </si>
  <si>
    <t>Synthèse — Allocations PPA comparées</t>
  </si>
  <si>
    <t>Cas 1 (SaaS) vs Cas 2 (Services CH) — Données fictives</t>
  </si>
  <si>
    <t>Comparaison des deux allocations PPA illustratives</t>
  </si>
  <si>
    <t>Méthode Cas 1</t>
  </si>
  <si>
    <t>Valeur Cas 1 (k€)</t>
  </si>
  <si>
    <t>% Cas 1</t>
  </si>
  <si>
    <t>Méthode Cas 2</t>
  </si>
  <si>
    <t>Valeur Cas 2 (kCHF)</t>
  </si>
  <si>
    <t>% Cas 2</t>
  </si>
  <si>
    <t>Actifs corporels</t>
  </si>
  <si>
    <t>Technologie / Savoir-faire</t>
  </si>
  <si>
    <t>MEEM (15%)</t>
  </si>
  <si>
    <t>Marque / Non-conc.</t>
  </si>
  <si>
    <t>Rev. différentiels</t>
  </si>
  <si>
    <t>100%</t>
  </si>
  <si>
    <t>Les pourcentages sont arrondis. Observation Hectelion (2025).</t>
  </si>
  <si>
    <t>Récapitulatif WARA / WACC et enjeux</t>
  </si>
  <si>
    <t>Indicateur</t>
  </si>
  <si>
    <t>Cas 1 — SaaS</t>
  </si>
  <si>
    <t>Cas 2 — Services CH</t>
  </si>
  <si>
    <t>Écart WARA − WACC</t>
  </si>
  <si>
    <t>−0,04%  ✅</t>
  </si>
  <si>
    <t>−0,01%  ✅</t>
  </si>
  <si>
    <t>Part goodwill / prix</t>
  </si>
  <si>
    <t>27%</t>
  </si>
  <si>
    <t>29%</t>
  </si>
  <si>
    <t>IFRS 3</t>
  </si>
  <si>
    <t>Amortissement goodwill</t>
  </si>
  <si>
    <t>Non amorti — IAS 36</t>
  </si>
  <si>
    <t>5 ans → ≈ 390 kCHF éco. fiscale</t>
  </si>
  <si>
    <t>Illustration pédagogique uniquement. Toute PPA opérationnelle requiert un évaluateur indépendant. — hectelion.com</t>
  </si>
  <si>
    <t>Glossaire PPA — Termes clés</t>
  </si>
  <si>
    <t>Source : IFRS 3, Swiss GAAP FER 30, pratique Hectelion</t>
  </si>
  <si>
    <t>Définitions</t>
  </si>
  <si>
    <t>Terme</t>
  </si>
  <si>
    <t>Définition</t>
  </si>
  <si>
    <t>PPA — Purchase Price Allocation</t>
  </si>
  <si>
    <t>Répartition du prix d'acquisition entre les actifs nets identifiables et le goodwill résiduel. Imposée par IFRS 3 et US GAAP ASC 805.</t>
  </si>
  <si>
    <t>Goodwill</t>
  </si>
  <si>
    <t>Résidu entre le prix payé et la juste valeur des actifs nets identifiables. Sous IFRS : non amorti, test IAS 36 annuel obligatoire.</t>
  </si>
  <si>
    <t>Badwill</t>
  </si>
  <si>
    <t>Goodwill négatif : juste valeur des actifs nets &gt; prix payé. Comptabilisé immédiatement en résultat (IFRS 3).</t>
  </si>
  <si>
    <t>WARA</t>
  </si>
  <si>
    <t>Weighted Average Return on Assets — moyenne pondérée des taux de rendement des actifs. Doit être ≈ WACC acquéreur.</t>
  </si>
  <si>
    <t>WACC / CMPC</t>
  </si>
  <si>
    <t>Coût moyen pondéré du capital — taux d'actualisation de l'acquéreur.</t>
  </si>
  <si>
    <t>Méthode : valeur = économie de redevances réalisée grâce à la détention de l'actif (marques, brevets, technologies).</t>
  </si>
  <si>
    <t>Multi-Period Excess Earnings Method — méthode de référence pour les relations clients. Isole les flux des clients existants.</t>
  </si>
  <si>
    <t>Juste valeur</t>
  </si>
  <si>
    <t>Prix qui serait reçu pour vendre un actif dans une transaction normale entre participants de marché (IFRS 13).</t>
  </si>
  <si>
    <t>Measurement period</t>
  </si>
  <si>
    <t>Délai de 12 mois maximum après acquisition pour ajuster les montants PPA provisoires (IFRS 3).</t>
  </si>
  <si>
    <t>Norme suisse sur les regroupements. Goodwill amorti obligatoirement sur 5 ans (max 20 ans avec justification).</t>
  </si>
  <si>
    <t>Critère de séparabilité</t>
  </si>
  <si>
    <t>Un actif est identifiable s'il peut être séparé de l'entité et vendu, transféré, licencié ou échangé.</t>
  </si>
  <si>
    <t>Attrition</t>
  </si>
  <si>
    <t>Taux de départ annuel des clients. Variable clé dans la méthode MEEM pour valoriser les relations clients.</t>
  </si>
  <si>
    <t>IS Suisse (indicatif)</t>
  </si>
  <si>
    <t>Taux d'imposition moyen des sociétés en Suisse : environ 15% (variable selon le canton).</t>
  </si>
  <si>
    <t>Contributory asset charge</t>
  </si>
  <si>
    <t>Charge fictive imputée aux actifs contributifs dans le MEEM pour isoler les surprofits d'un actif spécifique.</t>
  </si>
  <si>
    <t>Source : IFRS 3, Swiss GAAP FER 30, IVSC, pratique Hectelion. Observation Hectelion (2025).</t>
  </si>
  <si>
    <t>Hectelion SA  |  Confidential</t>
  </si>
  <si>
    <t>Pedagogical Guide — Purchase Price Allocation (PPA)</t>
  </si>
  <si>
    <t>Important notice</t>
  </si>
  <si>
    <t>File structure</t>
  </si>
  <si>
    <t>Tab</t>
  </si>
  <si>
    <t>Content</t>
  </si>
  <si>
    <t>Home</t>
  </si>
  <si>
    <t>Cover page and disclaimer</t>
  </si>
  <si>
    <t>1 — PPA Steps</t>
  </si>
  <si>
    <t>5 steps illustrated — Case 1 SaaS</t>
  </si>
  <si>
    <t>WARA calculation and WACC consistency test</t>
  </si>
  <si>
    <t>3 — Case 2 Services CH</t>
  </si>
  <si>
    <t>Illustration — Swiss services company</t>
  </si>
  <si>
    <t>4 — Summary</t>
  </si>
  <si>
    <t>Comparison of both cases</t>
  </si>
  <si>
    <t>Glossary</t>
  </si>
  <si>
    <t>PPA key term definitions</t>
  </si>
  <si>
    <t>Purchase Price Allocation — Step-by-step illustration</t>
  </si>
  <si>
    <t>Case 1 : B2B SaaS SME — Île-de-France (fictitious data)</t>
  </si>
  <si>
    <t>Transaction parameters (fictitious)</t>
  </si>
  <si>
    <t>Acquisition price</t>
  </si>
  <si>
    <t>Revenue</t>
  </si>
  <si>
    <t>Normalised EBITDA</t>
  </si>
  <si>
    <t>Acquirer's WACC</t>
  </si>
  <si>
    <t>11.0%</t>
  </si>
  <si>
    <t>Net book assets</t>
  </si>
  <si>
    <t>Source: fictitious data — for pedagogical purposes only. Hectelion Observation (2025).</t>
  </si>
  <si>
    <t>Step 1 — Identification of intangible assets (IFRS 3)</t>
  </si>
  <si>
    <t>Identified asset</t>
  </si>
  <si>
    <t>IFRS criterion</t>
  </si>
  <si>
    <t>Valuation method</t>
  </si>
  <si>
    <t>Proprietary technology (SaaS platform)</t>
  </si>
  <si>
    <t>Separable</t>
  </si>
  <si>
    <t>Customer relationships (ARR €3.8M)</t>
  </si>
  <si>
    <t>Contractual / Separable</t>
  </si>
  <si>
    <t>Commercial brand</t>
  </si>
  <si>
    <t>Step 2 — Fair value measurement</t>
  </si>
  <si>
    <t>Asset</t>
  </si>
  <si>
    <t>Method</t>
  </si>
  <si>
    <t>Value (k€)</t>
  </si>
  <si>
    <t>Key input</t>
  </si>
  <si>
    <t>Useful life</t>
  </si>
  <si>
    <t>Return rate</t>
  </si>
  <si>
    <t>Net tangible assets</t>
  </si>
  <si>
    <t>Book value</t>
  </si>
  <si>
    <t>6.0%</t>
  </si>
  <si>
    <t>Technology</t>
  </si>
  <si>
    <t>Royalty 4%</t>
  </si>
  <si>
    <t>7 years</t>
  </si>
  <si>
    <t>10.0%</t>
  </si>
  <si>
    <t>Customer relationships</t>
  </si>
  <si>
    <t>10 years</t>
  </si>
  <si>
    <t>Brand</t>
  </si>
  <si>
    <t>RfR (1.5%)</t>
  </si>
  <si>
    <t>Royalty 1.5%</t>
  </si>
  <si>
    <t>8.0%</t>
  </si>
  <si>
    <t>Residual goodwill</t>
  </si>
  <si>
    <t>Residual</t>
  </si>
  <si>
    <t>Not amortised (IAS 36)</t>
  </si>
  <si>
    <t>14.5%</t>
  </si>
  <si>
    <t>Total (= Acquisition price)</t>
  </si>
  <si>
    <t>Rates are indicative and specific to this illustration — do not use in an actual report.</t>
  </si>
  <si>
    <t>Step 3 — WARA / WACC consistency test (see tab 2)</t>
  </si>
  <si>
    <t>WARA calculated</t>
  </si>
  <si>
    <t>10.96%</t>
  </si>
  <si>
    <t>Acquirer WACC</t>
  </si>
  <si>
    <t>Status</t>
  </si>
  <si>
    <t>✅ Consistency validated — WARA ≈ WACC</t>
  </si>
  <si>
    <t>Steps 4 &amp; 5 — Residual goodwill and documentation</t>
  </si>
  <si>
    <t>Goodwill = Price − Fair value of net identifiable assets</t>
  </si>
  <si>
    <t>Calculation</t>
  </si>
  <si>
    <t>Accounting treatment (IFRS)</t>
  </si>
  <si>
    <t>Not amortised — annual IAS 36 impairment test</t>
  </si>
  <si>
    <t>The final PPA report must be produced by an independent expert and validated by the external auditor.</t>
  </si>
  <si>
    <t>WARA / WACC consistency test — Case 1 SaaS (fictitious data)</t>
  </si>
  <si>
    <t>WARA calculation — Case 1 (Price: €10,000k | WACC: 11.0%)</t>
  </si>
  <si>
    <t>% of total</t>
  </si>
  <si>
    <t>WARA contribution</t>
  </si>
  <si>
    <t>Proprietary technology</t>
  </si>
  <si>
    <t>Acquirer WACC: 11.0% — WARA: 10.96% → Consistency validated ✅  |  Hectelion Observation (2025).</t>
  </si>
  <si>
    <t>Understanding WARA</t>
  </si>
  <si>
    <t>Formula</t>
  </si>
  <si>
    <t>WARA = Σ (Asset value i / Total value) × Return rate i</t>
  </si>
  <si>
    <t>Purpose</t>
  </si>
  <si>
    <t>Verify consistency between attributed return rates and WACC</t>
  </si>
  <si>
    <t>Intangibles undervalued → review assumptions</t>
  </si>
  <si>
    <t>Intangibles overvalued → review assumptions</t>
  </si>
  <si>
    <t>Source: Hectelion practice, IVSC, Duff &amp; Phelps / Kroll. Hectelion Observation (2025).</t>
  </si>
  <si>
    <t>PPA — Case 2: Swiss services company</t>
  </si>
  <si>
    <t>Canton of Zurich (fictitious data | Swiss GAAP FER 30)</t>
  </si>
  <si>
    <t>Transaction parameters</t>
  </si>
  <si>
    <t>10.5%</t>
  </si>
  <si>
    <t>Framework</t>
  </si>
  <si>
    <t>Source: fictitious data. Hectelion Observation (2025).</t>
  </si>
  <si>
    <t>Complete PPA allocation table</t>
  </si>
  <si>
    <t>Component</t>
  </si>
  <si>
    <t>Value (kCHF)</t>
  </si>
  <si>
    <t>% price</t>
  </si>
  <si>
    <t>Customer portfolio</t>
  </si>
  <si>
    <t>8 years</t>
  </si>
  <si>
    <t>Technical know-how</t>
  </si>
  <si>
    <t>Cost approach</t>
  </si>
  <si>
    <t>5 years</t>
  </si>
  <si>
    <t>Non-compete agreement</t>
  </si>
  <si>
    <t>Differential income</t>
  </si>
  <si>
    <t>Amortised 5 yrs (FER 30)</t>
  </si>
  <si>
    <t>WARA — Consistency test (Case 2)</t>
  </si>
  <si>
    <t>WARA calculated (Case 2)</t>
  </si>
  <si>
    <t>10.51%</t>
  </si>
  <si>
    <t>Swiss tax advantage — Swiss GAAP FER 30</t>
  </si>
  <si>
    <t>Amortisation period (FER 30)</t>
  </si>
  <si>
    <t>Annual amortisation</t>
  </si>
  <si>
    <t>CHF 520k/year</t>
  </si>
  <si>
    <t>Average Swiss corporate tax (indicative)</t>
  </si>
  <si>
    <t>Annual tax saving</t>
  </si>
  <si>
    <t>≈ CHF 78k/year</t>
  </si>
  <si>
    <t>Cumulative tax saving (5 years)</t>
  </si>
  <si>
    <t>Under IFRS 3, goodwill is not amortised. Under Swiss GAAP FER 30, amortisation generates a tax shield. Average corporate tax ≈ 15%.</t>
  </si>
  <si>
    <t>Summary — Comparative PPA allocations</t>
  </si>
  <si>
    <t>Case 1 (SaaS) vs Case 2 (Services CH) — Fictitious data</t>
  </si>
  <si>
    <t>Comparison of the two illustrative PPA allocations</t>
  </si>
  <si>
    <t>Method Case 1</t>
  </si>
  <si>
    <t>Value Case 1 (k€)</t>
  </si>
  <si>
    <t>% Case 1</t>
  </si>
  <si>
    <t>Method Case 2</t>
  </si>
  <si>
    <t>Value Case 2 (kCHF)</t>
  </si>
  <si>
    <t>% Case 2</t>
  </si>
  <si>
    <t>Tangible assets</t>
  </si>
  <si>
    <t>Technology / Know-how</t>
  </si>
  <si>
    <t>Brand / Non-compete</t>
  </si>
  <si>
    <t>Diff. income</t>
  </si>
  <si>
    <t>Percentages are rounded. Hectelion Observation (2025).</t>
  </si>
  <si>
    <t>WARA / WACC recap and key considerations</t>
  </si>
  <si>
    <t>Indicator</t>
  </si>
  <si>
    <t>Case 1 — SaaS</t>
  </si>
  <si>
    <t>Case 2 — Services CH</t>
  </si>
  <si>
    <t>WARA − WACC gap</t>
  </si>
  <si>
    <t>−0.04%  ✅</t>
  </si>
  <si>
    <t>−0.01%  ✅</t>
  </si>
  <si>
    <t>Goodwill / price ratio</t>
  </si>
  <si>
    <t>Goodwill amortisation</t>
  </si>
  <si>
    <t>Not amortised — IAS 36</t>
  </si>
  <si>
    <t>5 years → ≈ CHF 390k tax saving</t>
  </si>
  <si>
    <t>For pedagogical purposes only. Any operational PPA requires an independent valuation expert. — hectelion.com</t>
  </si>
  <si>
    <t>PPA Glossary — Key terms</t>
  </si>
  <si>
    <t>Source: IFRS 3, Swiss GAAP FER 30, Hectelion practice</t>
  </si>
  <si>
    <t>Definitions</t>
  </si>
  <si>
    <t>Term</t>
  </si>
  <si>
    <t>Definition</t>
  </si>
  <si>
    <t>Distribution of the acquisition price between net identifiable assets and residual goodwill. Required by IFRS 3 and US GAAP ASC 805.</t>
  </si>
  <si>
    <t>Residual between the price paid and the fair value of net identifiable assets. Under IFRS: not amortised, mandatory annual IAS 36 impairment test.</t>
  </si>
  <si>
    <t>Negative goodwill: fair value of net assets &gt; price paid. Immediately recognised in profit or loss (IFRS 3).</t>
  </si>
  <si>
    <t>Weighted Average Return on Assets — weighted average of asset return rates. Should be ≈ acquirer's WACC.</t>
  </si>
  <si>
    <t>WACC</t>
  </si>
  <si>
    <t>Weighted Average Cost of Capital — the acquirer's discount rate.</t>
  </si>
  <si>
    <t>Method: value = royalty savings from owning the asset rather than licensing it (brands, patents, technologies).</t>
  </si>
  <si>
    <t>Multi-Period Excess Earnings Method — reference method for customer relationships. Isolates cash flows from existing customers.</t>
  </si>
  <si>
    <t>Fair value</t>
  </si>
  <si>
    <t>Price that would be received to sell an asset in an orderly transaction between market participants (IFRS 13).</t>
  </si>
  <si>
    <t>Maximum 12-month window after acquisition to adjust provisional PPA amounts (IFRS 3).</t>
  </si>
  <si>
    <t>Swiss standard for business combinations. Goodwill mandatorily amortised over 5 years (max 20 years if justified).</t>
  </si>
  <si>
    <t>Separability criterion</t>
  </si>
  <si>
    <t>An asset is identifiable if it can be separated from the entity and sold, transferred, licensed or exchanged.</t>
  </si>
  <si>
    <t>Annual customer churn rate. Key variable in the MEEM method for valuing customer relationships.</t>
  </si>
  <si>
    <t>Swiss corporate tax (indicative)</t>
  </si>
  <si>
    <t>Average Swiss corporate tax rate: approximately 15% (varies by canton).</t>
  </si>
  <si>
    <t>Notional charge applied to contributory assets in MEEM to isolate excess earnings of a specific asset.</t>
  </si>
  <si>
    <t>Source: IFRS 3, Swiss GAAP FER 30, IVSC, Hectelion practice. Hectelion Observation (2025).</t>
  </si>
  <si>
    <t>hectelion.com  | Suisse</t>
  </si>
  <si>
    <t>hectelion.com  | Switzerland</t>
  </si>
  <si>
    <t xml:space="preserve">This file is a pedagogical guide illustrating the PPA process. It does not constitute a professional valuation report. All data is fictitious and for illustrative purposes only.
Any use for decision-making, tax or transactional purposes requires a PPA engagement conducted by a qualified independent valuation expert.
</t>
  </si>
  <si>
    <t xml:space="preserve">→ For a tailored PPA engagement: </t>
  </si>
  <si>
    <t>calendly.com/aristide-ruot-hectelion-dcc/30min</t>
  </si>
  <si>
    <t>→ Pour une mission PPA sur mesure :</t>
  </si>
  <si>
    <t>Ce fichier est un guide pédagogique illustrant la démarche PPA. Il ne constitue pas un rapport d'évaluation professionnel. Les données sont fictives et servent uniquement à des fins illustratives.
Toute utilisation à des fins décisionnelles, fiscales ou transactionnelles nécessite une mission PPA conduite par un évaluateur indépendant qualifié.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</si>
</sst>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1"/>
    </font>
    <font>
      <sz val="8"/>
      <color rgb="FF888888"/>
      <name val="Cardo"/>
      <family val="1"/>
    </font>
    <font>
      <sz val="11"/>
      <color theme="1"/>
      <name val="Cardo"/>
      <family val="1"/>
    </font>
    <font>
      <b/>
      <sz val="16"/>
      <color rgb="FF0E2841"/>
      <name val="Cardo"/>
      <family val="1"/>
    </font>
    <font>
      <sz val="9"/>
      <color rgb="FF444444"/>
      <name val="Cardo"/>
      <family val="1"/>
    </font>
    <font>
      <b/>
      <sz val="12"/>
      <color rgb="FF0E2841"/>
      <name val="Cardo"/>
      <family val="1"/>
    </font>
    <font>
      <sz val="9"/>
      <color rgb="FF0E2841"/>
      <name val="Cardo"/>
      <family val="1"/>
    </font>
    <font>
      <b/>
      <sz val="11"/>
      <color rgb="FF0E2841"/>
      <name val="Cardo"/>
      <family val="1"/>
    </font>
    <font>
      <b/>
      <sz val="9"/>
      <color rgb="FFFFFFFF"/>
      <name val="Cardo"/>
      <family val="1"/>
    </font>
    <font>
      <b/>
      <sz val="14"/>
      <color rgb="FF0E2841"/>
      <name val="Cardo"/>
      <family val="1"/>
    </font>
    <font>
      <b/>
      <sz val="10"/>
      <color rgb="FFFFFFFF"/>
      <name val="Cardo"/>
      <family val="1"/>
    </font>
    <font>
      <b/>
      <sz val="9"/>
      <color rgb="FF0E2841"/>
      <name val="Cardo"/>
      <family val="1"/>
    </font>
    <font>
      <i/>
      <sz val="8"/>
      <color rgb="FF444444"/>
      <name val="Cardo"/>
      <family val="1"/>
    </font>
    <font>
      <u/>
      <sz val="11"/>
      <color theme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AE9F8"/>
        <bgColor rgb="FFE8EFF8"/>
      </patternFill>
    </fill>
    <fill>
      <patternFill patternType="solid">
        <fgColor rgb="FF0E2841"/>
        <bgColor rgb="FF182E4E"/>
      </patternFill>
    </fill>
    <fill>
      <patternFill patternType="solid">
        <fgColor rgb="FFFFFFFF"/>
        <bgColor rgb="FFFFFFCC"/>
      </patternFill>
    </fill>
    <fill>
      <patternFill patternType="solid">
        <fgColor rgb="FFE8EFF8"/>
        <bgColor rgb="FFDAE9F8"/>
      </patternFill>
    </fill>
    <fill>
      <patternFill patternType="solid">
        <fgColor rgb="FF182E4E"/>
        <bgColor rgb="FF0E2841"/>
      </patternFill>
    </fill>
  </fills>
  <borders count="6">
    <border>
      <left/>
      <right/>
      <top/>
      <bottom/>
      <diagonal/>
    </border>
    <border>
      <left style="thin">
        <color rgb="FF0E2841"/>
      </left>
      <right/>
      <top style="thin">
        <color rgb="FF0E2841"/>
      </top>
      <bottom style="thin">
        <color rgb="FF0E2841"/>
      </bottom>
      <diagonal/>
    </border>
    <border>
      <left style="thin">
        <color rgb="FFDAE9F8"/>
      </left>
      <right style="thin">
        <color rgb="FFDAE9F8"/>
      </right>
      <top style="thin">
        <color rgb="FFDAE9F8"/>
      </top>
      <bottom style="thin">
        <color rgb="FFDAE9F8"/>
      </bottom>
      <diagonal/>
    </border>
    <border>
      <left style="thin">
        <color rgb="FFDAE9F8"/>
      </left>
      <right/>
      <top style="thin">
        <color rgb="FFDAE9F8"/>
      </top>
      <bottom style="thin">
        <color rgb="FFDAE9F8"/>
      </bottom>
      <diagonal/>
    </border>
    <border>
      <left style="thin">
        <color rgb="FF0E2841"/>
      </left>
      <right style="thin">
        <color rgb="FF0E2841"/>
      </right>
      <top style="thin">
        <color rgb="FF0E2841"/>
      </top>
      <bottom style="thin">
        <color rgb="FF0E2841"/>
      </bottom>
      <diagonal/>
    </border>
    <border>
      <left style="thin">
        <color rgb="FFDAE9F8"/>
      </left>
      <right style="thin">
        <color rgb="FFDAE9F8"/>
      </right>
      <top style="thin">
        <color rgb="FFDAE9F8"/>
      </top>
      <bottom style="medium">
        <color rgb="FF182E4E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horizontal="left" vertical="top" wrapText="1"/>
    </xf>
    <xf numFmtId="0" fontId="7" fillId="0" borderId="0" xfId="0" applyFont="1"/>
    <xf numFmtId="0" fontId="8" fillId="3" borderId="0" xfId="0" applyFont="1" applyFill="1"/>
    <xf numFmtId="0" fontId="6" fillId="2" borderId="0" xfId="0" applyFont="1" applyFill="1"/>
    <xf numFmtId="0" fontId="6" fillId="4" borderId="0" xfId="0" applyFont="1" applyFill="1"/>
    <xf numFmtId="0" fontId="9" fillId="0" borderId="0" xfId="0" applyFont="1"/>
    <xf numFmtId="0" fontId="10" fillId="3" borderId="1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9" fontId="6" fillId="4" borderId="2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9" fontId="11" fillId="2" borderId="5" xfId="0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4" borderId="2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0" fontId="11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3" fillId="0" borderId="0" xfId="1"/>
    <xf numFmtId="0" fontId="6" fillId="2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DAE9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FF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82E4E"/>
      <rgbColor rgb="FF339966"/>
      <rgbColor rgb="FF0E2841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DEFCDC1-3223-4F00-8430-A46497D00B5B}">
  <we:reference id="29673e3c-d826-4f00-92ee-162334a52b1a" version="1.0.0.8" store="EXCatalog" storeType="EXCatalog"/>
  <we:alternateReferences>
    <we:reference id="WA200009404" version="1.0.0.8" store="en-US" storeType="OMEX"/>
  </we:alternateReferences>
  <we:properties>
    <we:property name="claude.fileId" value="&quot;b984ca39-2b64-4c07-af2f-c6ed8811e53b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lendly.com/aristide-ruot-hectelion-dcc/30mi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alendly.com/aristide-ruot-hectelion-dcc/30m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E2841"/>
  </sheetPr>
  <dimension ref="A1:G17"/>
  <sheetViews>
    <sheetView showGridLines="0" tabSelected="1" zoomScaleNormal="100" workbookViewId="0"/>
  </sheetViews>
  <sheetFormatPr defaultColWidth="8.6640625" defaultRowHeight="15.6" x14ac:dyDescent="0.4"/>
  <cols>
    <col min="1" max="1" width="3" style="2" customWidth="1"/>
    <col min="2" max="2" width="40.77734375" style="2" customWidth="1"/>
    <col min="3" max="3" width="50" style="2" customWidth="1"/>
    <col min="4" max="16384" width="8.6640625" style="2"/>
  </cols>
  <sheetData>
    <row r="1" spans="1:7" ht="15" customHeight="1" x14ac:dyDescent="0.4">
      <c r="A1" s="1" t="s">
        <v>0</v>
      </c>
    </row>
    <row r="2" spans="1:7" ht="19.5" customHeight="1" x14ac:dyDescent="0.55000000000000004">
      <c r="A2" s="3" t="s">
        <v>1</v>
      </c>
    </row>
    <row r="3" spans="1:7" ht="15" customHeight="1" x14ac:dyDescent="0.4">
      <c r="A3" s="4" t="s">
        <v>382</v>
      </c>
    </row>
    <row r="4" spans="1:7" ht="15" customHeight="1" x14ac:dyDescent="0.4">
      <c r="A4" s="1" t="s">
        <v>2</v>
      </c>
    </row>
    <row r="5" spans="1:7" ht="6" customHeight="1" x14ac:dyDescent="0.4"/>
    <row r="6" spans="1:7" ht="19.5" customHeight="1" x14ac:dyDescent="0.4">
      <c r="A6" s="5" t="s">
        <v>3</v>
      </c>
      <c r="B6" s="5"/>
      <c r="C6" s="5"/>
      <c r="D6" s="5"/>
      <c r="E6" s="5"/>
      <c r="F6" s="5"/>
      <c r="G6" s="5"/>
    </row>
    <row r="7" spans="1:7" ht="57" customHeight="1" x14ac:dyDescent="0.4">
      <c r="A7" s="6" t="s">
        <v>388</v>
      </c>
      <c r="B7" s="6"/>
      <c r="C7" s="6"/>
      <c r="D7" s="6"/>
      <c r="E7" s="6"/>
      <c r="F7" s="6"/>
      <c r="G7" s="6"/>
    </row>
    <row r="8" spans="1:7" ht="15" customHeight="1" x14ac:dyDescent="0.4">
      <c r="A8" s="2" t="s">
        <v>387</v>
      </c>
      <c r="B8" s="35"/>
      <c r="C8" s="36" t="s">
        <v>386</v>
      </c>
    </row>
    <row r="9" spans="1:7" ht="15" customHeight="1" x14ac:dyDescent="0.4">
      <c r="A9" s="1"/>
    </row>
    <row r="10" spans="1:7" ht="18" customHeight="1" x14ac:dyDescent="0.4">
      <c r="A10" s="7" t="s">
        <v>4</v>
      </c>
    </row>
    <row r="11" spans="1:7" ht="13.5" customHeight="1" x14ac:dyDescent="0.4">
      <c r="A11" s="8" t="s">
        <v>5</v>
      </c>
      <c r="B11" s="8" t="s">
        <v>6</v>
      </c>
    </row>
    <row r="12" spans="1:7" ht="12.75" customHeight="1" x14ac:dyDescent="0.4">
      <c r="A12" s="9" t="s">
        <v>7</v>
      </c>
      <c r="B12" s="9" t="s">
        <v>8</v>
      </c>
    </row>
    <row r="13" spans="1:7" ht="12.75" customHeight="1" x14ac:dyDescent="0.4">
      <c r="A13" s="10" t="s">
        <v>9</v>
      </c>
      <c r="B13" s="10" t="s">
        <v>10</v>
      </c>
    </row>
    <row r="14" spans="1:7" ht="12.75" customHeight="1" x14ac:dyDescent="0.4">
      <c r="A14" s="9" t="s">
        <v>11</v>
      </c>
      <c r="B14" s="9" t="s">
        <v>12</v>
      </c>
    </row>
    <row r="15" spans="1:7" ht="12.75" customHeight="1" x14ac:dyDescent="0.4">
      <c r="A15" s="10" t="s">
        <v>13</v>
      </c>
      <c r="B15" s="10" t="s">
        <v>14</v>
      </c>
    </row>
    <row r="16" spans="1:7" ht="12.75" customHeight="1" x14ac:dyDescent="0.4">
      <c r="A16" s="9" t="s">
        <v>15</v>
      </c>
      <c r="B16" s="9" t="s">
        <v>16</v>
      </c>
    </row>
    <row r="17" spans="1:2" ht="12.75" customHeight="1" x14ac:dyDescent="0.4">
      <c r="A17" s="10" t="s">
        <v>17</v>
      </c>
      <c r="B17" s="10" t="s">
        <v>18</v>
      </c>
    </row>
  </sheetData>
  <mergeCells count="2">
    <mergeCell ref="A6:G6"/>
    <mergeCell ref="A7:G7"/>
  </mergeCells>
  <hyperlinks>
    <hyperlink ref="C8" r:id="rId1" xr:uid="{48FFA570-E44A-408C-A306-23D632DCB7B0}"/>
  </hyperlink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82E4E"/>
  </sheetPr>
  <dimension ref="A1:G36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8" width="47.21875" style="2" customWidth="1"/>
    <col min="9" max="16384" width="8.6640625" style="2"/>
  </cols>
  <sheetData>
    <row r="1" spans="1:7" ht="12" customHeight="1" x14ac:dyDescent="0.4">
      <c r="A1" s="1" t="s">
        <v>0</v>
      </c>
    </row>
    <row r="2" spans="1:7" ht="21.75" customHeight="1" x14ac:dyDescent="0.45">
      <c r="A2" s="11" t="s">
        <v>302</v>
      </c>
    </row>
    <row r="3" spans="1:7" ht="13.5" customHeight="1" x14ac:dyDescent="0.4">
      <c r="A3" s="4" t="s">
        <v>303</v>
      </c>
    </row>
    <row r="5" spans="1:7" ht="6" customHeight="1" x14ac:dyDescent="0.4"/>
    <row r="6" spans="1:7" ht="18" customHeight="1" x14ac:dyDescent="0.4">
      <c r="B6" s="12" t="s">
        <v>304</v>
      </c>
      <c r="C6" s="12"/>
      <c r="D6" s="12"/>
      <c r="E6" s="12"/>
      <c r="F6" s="12"/>
      <c r="G6" s="12"/>
    </row>
    <row r="7" spans="1:7" ht="13.5" customHeight="1" x14ac:dyDescent="0.4">
      <c r="B7" s="15" t="s">
        <v>234</v>
      </c>
      <c r="C7" s="19" t="s">
        <v>114</v>
      </c>
    </row>
    <row r="8" spans="1:7" ht="13.5" customHeight="1" x14ac:dyDescent="0.4">
      <c r="B8" s="17" t="s">
        <v>235</v>
      </c>
      <c r="C8" s="22" t="s">
        <v>115</v>
      </c>
    </row>
    <row r="9" spans="1:7" ht="13.5" customHeight="1" x14ac:dyDescent="0.4">
      <c r="B9" s="15" t="s">
        <v>116</v>
      </c>
      <c r="C9" s="19" t="s">
        <v>117</v>
      </c>
    </row>
    <row r="10" spans="1:7" ht="13.5" customHeight="1" x14ac:dyDescent="0.4">
      <c r="B10" s="17" t="s">
        <v>279</v>
      </c>
      <c r="C10" s="22" t="s">
        <v>305</v>
      </c>
    </row>
    <row r="11" spans="1:7" ht="13.5" customHeight="1" x14ac:dyDescent="0.4">
      <c r="B11" s="15" t="s">
        <v>239</v>
      </c>
      <c r="C11" s="19" t="s">
        <v>119</v>
      </c>
    </row>
    <row r="12" spans="1:7" ht="13.5" customHeight="1" x14ac:dyDescent="0.4">
      <c r="B12" s="17" t="s">
        <v>306</v>
      </c>
      <c r="C12" s="22" t="s">
        <v>121</v>
      </c>
    </row>
    <row r="13" spans="1:7" ht="19.5" customHeight="1" x14ac:dyDescent="0.4">
      <c r="B13" s="18" t="s">
        <v>307</v>
      </c>
      <c r="C13" s="18"/>
      <c r="D13" s="18"/>
      <c r="E13" s="18"/>
      <c r="F13" s="18"/>
      <c r="G13" s="18"/>
    </row>
    <row r="14" spans="1:7" ht="6" customHeight="1" x14ac:dyDescent="0.4"/>
    <row r="15" spans="1:7" ht="18" customHeight="1" x14ac:dyDescent="0.4">
      <c r="B15" s="12" t="s">
        <v>308</v>
      </c>
      <c r="C15" s="12"/>
      <c r="D15" s="12"/>
      <c r="E15" s="12"/>
      <c r="F15" s="12"/>
      <c r="G15" s="12"/>
    </row>
    <row r="16" spans="1:7" ht="15.75" customHeight="1" x14ac:dyDescent="0.4">
      <c r="B16" s="13" t="s">
        <v>309</v>
      </c>
      <c r="C16" s="13" t="s">
        <v>252</v>
      </c>
      <c r="D16" s="13" t="s">
        <v>310</v>
      </c>
      <c r="E16" s="13" t="s">
        <v>311</v>
      </c>
      <c r="F16" s="13" t="s">
        <v>256</v>
      </c>
      <c r="G16" s="13" t="s">
        <v>255</v>
      </c>
    </row>
    <row r="17" spans="2:7" ht="13.5" customHeight="1" x14ac:dyDescent="0.4">
      <c r="B17" s="15" t="s">
        <v>257</v>
      </c>
      <c r="C17" s="15" t="s">
        <v>258</v>
      </c>
      <c r="D17" s="20">
        <v>2100</v>
      </c>
      <c r="E17" s="21">
        <v>0.23330000000000001</v>
      </c>
      <c r="F17" s="27">
        <v>0.06</v>
      </c>
      <c r="G17" s="19" t="s">
        <v>54</v>
      </c>
    </row>
    <row r="18" spans="2:7" ht="13.5" customHeight="1" x14ac:dyDescent="0.4">
      <c r="B18" s="17" t="s">
        <v>312</v>
      </c>
      <c r="C18" s="17" t="s">
        <v>128</v>
      </c>
      <c r="D18" s="23">
        <v>3200</v>
      </c>
      <c r="E18" s="24">
        <v>0.35560000000000003</v>
      </c>
      <c r="F18" s="28">
        <v>0.11</v>
      </c>
      <c r="G18" s="22" t="s">
        <v>313</v>
      </c>
    </row>
    <row r="19" spans="2:7" ht="13.5" customHeight="1" x14ac:dyDescent="0.4">
      <c r="B19" s="15" t="s">
        <v>314</v>
      </c>
      <c r="C19" s="15" t="s">
        <v>315</v>
      </c>
      <c r="D19" s="20">
        <v>700</v>
      </c>
      <c r="E19" s="21">
        <v>7.7799999999999994E-2</v>
      </c>
      <c r="F19" s="27">
        <v>0.11</v>
      </c>
      <c r="G19" s="19" t="s">
        <v>316</v>
      </c>
    </row>
    <row r="20" spans="2:7" ht="13.5" customHeight="1" x14ac:dyDescent="0.4">
      <c r="B20" s="17" t="s">
        <v>317</v>
      </c>
      <c r="C20" s="17" t="s">
        <v>318</v>
      </c>
      <c r="D20" s="23">
        <v>400</v>
      </c>
      <c r="E20" s="24">
        <v>4.4400000000000002E-2</v>
      </c>
      <c r="F20" s="28">
        <v>0.1</v>
      </c>
      <c r="G20" s="22" t="s">
        <v>316</v>
      </c>
    </row>
    <row r="21" spans="2:7" ht="13.5" customHeight="1" x14ac:dyDescent="0.4">
      <c r="B21" s="15" t="s">
        <v>270</v>
      </c>
      <c r="C21" s="15" t="s">
        <v>271</v>
      </c>
      <c r="D21" s="20">
        <v>2600</v>
      </c>
      <c r="E21" s="21">
        <v>0.28889999999999999</v>
      </c>
      <c r="F21" s="27">
        <v>0.13500000000000001</v>
      </c>
      <c r="G21" s="19" t="s">
        <v>319</v>
      </c>
    </row>
    <row r="22" spans="2:7" ht="15.75" customHeight="1" x14ac:dyDescent="0.4">
      <c r="B22" s="25" t="s">
        <v>136</v>
      </c>
      <c r="C22" s="29">
        <f>SUM(D17:D21)</f>
        <v>9000</v>
      </c>
      <c r="D22" s="29">
        <v>9000</v>
      </c>
      <c r="E22" s="30">
        <v>1</v>
      </c>
      <c r="F22" s="26"/>
    </row>
    <row r="23" spans="2:7" ht="6" customHeight="1" x14ac:dyDescent="0.4"/>
    <row r="24" spans="2:7" ht="18" customHeight="1" x14ac:dyDescent="0.4">
      <c r="B24" s="12" t="s">
        <v>320</v>
      </c>
      <c r="C24" s="12"/>
      <c r="D24" s="12"/>
      <c r="E24" s="12"/>
      <c r="F24" s="12"/>
      <c r="G24" s="12"/>
    </row>
    <row r="25" spans="2:7" ht="13.5" customHeight="1" x14ac:dyDescent="0.4">
      <c r="B25" s="17" t="s">
        <v>321</v>
      </c>
      <c r="C25" s="22" t="s">
        <v>322</v>
      </c>
    </row>
    <row r="26" spans="2:7" ht="13.5" customHeight="1" x14ac:dyDescent="0.4">
      <c r="B26" s="15" t="s">
        <v>279</v>
      </c>
      <c r="C26" s="19" t="s">
        <v>305</v>
      </c>
    </row>
    <row r="27" spans="2:7" ht="15.75" customHeight="1" x14ac:dyDescent="0.4">
      <c r="B27" s="25" t="s">
        <v>280</v>
      </c>
      <c r="C27" s="26" t="s">
        <v>281</v>
      </c>
    </row>
    <row r="28" spans="2:7" ht="6" customHeight="1" x14ac:dyDescent="0.4"/>
    <row r="29" spans="2:7" ht="18" customHeight="1" x14ac:dyDescent="0.4">
      <c r="B29" s="12" t="s">
        <v>323</v>
      </c>
      <c r="C29" s="12"/>
      <c r="D29" s="12"/>
      <c r="E29" s="12"/>
      <c r="F29" s="12"/>
      <c r="G29" s="12"/>
    </row>
    <row r="30" spans="2:7" ht="13.5" customHeight="1" x14ac:dyDescent="0.4">
      <c r="B30" s="15" t="s">
        <v>270</v>
      </c>
      <c r="C30" s="19" t="s">
        <v>141</v>
      </c>
    </row>
    <row r="31" spans="2:7" ht="13.5" customHeight="1" x14ac:dyDescent="0.4">
      <c r="B31" s="17" t="s">
        <v>324</v>
      </c>
      <c r="C31" s="22" t="s">
        <v>316</v>
      </c>
    </row>
    <row r="32" spans="2:7" ht="13.5" customHeight="1" x14ac:dyDescent="0.4">
      <c r="B32" s="15" t="s">
        <v>325</v>
      </c>
      <c r="C32" s="19" t="s">
        <v>326</v>
      </c>
    </row>
    <row r="33" spans="2:7" ht="13.5" customHeight="1" x14ac:dyDescent="0.4">
      <c r="B33" s="17" t="s">
        <v>327</v>
      </c>
      <c r="C33" s="22" t="s">
        <v>146</v>
      </c>
    </row>
    <row r="34" spans="2:7" ht="13.5" customHeight="1" x14ac:dyDescent="0.4">
      <c r="B34" s="15" t="s">
        <v>328</v>
      </c>
      <c r="C34" s="19" t="s">
        <v>329</v>
      </c>
    </row>
    <row r="35" spans="2:7" ht="15.75" customHeight="1" x14ac:dyDescent="0.4">
      <c r="B35" s="25" t="s">
        <v>330</v>
      </c>
      <c r="C35" s="26" t="s">
        <v>150</v>
      </c>
    </row>
    <row r="36" spans="2:7" ht="19.5" customHeight="1" x14ac:dyDescent="0.4">
      <c r="B36" s="18" t="s">
        <v>331</v>
      </c>
      <c r="C36" s="18"/>
      <c r="D36" s="18"/>
      <c r="E36" s="18"/>
      <c r="F36" s="18"/>
      <c r="G36" s="18"/>
    </row>
  </sheetData>
  <mergeCells count="6">
    <mergeCell ref="B36:G36"/>
    <mergeCell ref="B6:G6"/>
    <mergeCell ref="B13:G13"/>
    <mergeCell ref="B15:G15"/>
    <mergeCell ref="B24:G24"/>
    <mergeCell ref="B29:G29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82E4E"/>
  </sheetPr>
  <dimension ref="A1:H25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8" width="32.5546875" style="2" customWidth="1"/>
    <col min="9" max="16384" width="8.6640625" style="2"/>
  </cols>
  <sheetData>
    <row r="1" spans="1:8" ht="12" customHeight="1" x14ac:dyDescent="0.4">
      <c r="A1" s="1" t="s">
        <v>0</v>
      </c>
    </row>
    <row r="2" spans="1:8" ht="21.75" customHeight="1" x14ac:dyDescent="0.45">
      <c r="A2" s="11" t="s">
        <v>332</v>
      </c>
    </row>
    <row r="3" spans="1:8" ht="13.5" customHeight="1" x14ac:dyDescent="0.4">
      <c r="A3" s="4" t="s">
        <v>333</v>
      </c>
    </row>
    <row r="5" spans="1:8" ht="6" customHeight="1" x14ac:dyDescent="0.4"/>
    <row r="6" spans="1:8" ht="18" customHeight="1" x14ac:dyDescent="0.4">
      <c r="B6" s="12" t="s">
        <v>334</v>
      </c>
      <c r="C6" s="12"/>
      <c r="D6" s="12"/>
      <c r="E6" s="12"/>
      <c r="F6" s="12"/>
      <c r="G6" s="12"/>
      <c r="H6" s="12"/>
    </row>
    <row r="7" spans="1:8" ht="15.75" customHeight="1" x14ac:dyDescent="0.4">
      <c r="B7" s="13" t="s">
        <v>309</v>
      </c>
      <c r="C7" s="13" t="s">
        <v>335</v>
      </c>
      <c r="D7" s="13" t="s">
        <v>336</v>
      </c>
      <c r="E7" s="13" t="s">
        <v>337</v>
      </c>
      <c r="F7" s="13" t="s">
        <v>338</v>
      </c>
      <c r="G7" s="13" t="s">
        <v>339</v>
      </c>
      <c r="H7" s="13" t="s">
        <v>340</v>
      </c>
    </row>
    <row r="8" spans="1:8" ht="13.5" customHeight="1" x14ac:dyDescent="0.4">
      <c r="B8" s="14" t="s">
        <v>341</v>
      </c>
      <c r="C8" s="19" t="s">
        <v>258</v>
      </c>
      <c r="D8" s="20">
        <v>1200</v>
      </c>
      <c r="E8" s="21">
        <v>0.12</v>
      </c>
      <c r="F8" s="19" t="s">
        <v>258</v>
      </c>
      <c r="G8" s="20">
        <v>2100</v>
      </c>
      <c r="H8" s="21">
        <v>0.23</v>
      </c>
    </row>
    <row r="9" spans="1:8" ht="13.5" customHeight="1" x14ac:dyDescent="0.4">
      <c r="B9" s="16" t="s">
        <v>342</v>
      </c>
      <c r="C9" s="22" t="s">
        <v>57</v>
      </c>
      <c r="D9" s="23">
        <v>2100</v>
      </c>
      <c r="E9" s="24">
        <v>0.21</v>
      </c>
      <c r="F9" s="22" t="s">
        <v>315</v>
      </c>
      <c r="G9" s="23">
        <v>700</v>
      </c>
      <c r="H9" s="24">
        <v>0.08</v>
      </c>
    </row>
    <row r="10" spans="1:8" ht="13.5" customHeight="1" x14ac:dyDescent="0.4">
      <c r="B10" s="14" t="s">
        <v>264</v>
      </c>
      <c r="C10" s="19" t="s">
        <v>63</v>
      </c>
      <c r="D10" s="20">
        <v>3400</v>
      </c>
      <c r="E10" s="21">
        <v>0.34</v>
      </c>
      <c r="F10" s="19" t="s">
        <v>163</v>
      </c>
      <c r="G10" s="20">
        <v>3200</v>
      </c>
      <c r="H10" s="21">
        <v>0.36</v>
      </c>
    </row>
    <row r="11" spans="1:8" ht="13.5" customHeight="1" x14ac:dyDescent="0.4">
      <c r="B11" s="16" t="s">
        <v>343</v>
      </c>
      <c r="C11" s="22" t="s">
        <v>267</v>
      </c>
      <c r="D11" s="23">
        <v>600</v>
      </c>
      <c r="E11" s="24">
        <v>0.06</v>
      </c>
      <c r="F11" s="22" t="s">
        <v>344</v>
      </c>
      <c r="G11" s="23">
        <v>400</v>
      </c>
      <c r="H11" s="24">
        <v>0.04</v>
      </c>
    </row>
    <row r="12" spans="1:8" ht="13.5" customHeight="1" x14ac:dyDescent="0.4">
      <c r="B12" s="14" t="s">
        <v>270</v>
      </c>
      <c r="C12" s="19" t="s">
        <v>271</v>
      </c>
      <c r="D12" s="20">
        <v>2700</v>
      </c>
      <c r="E12" s="21">
        <v>0.27</v>
      </c>
      <c r="F12" s="19" t="s">
        <v>271</v>
      </c>
      <c r="G12" s="20">
        <v>2600</v>
      </c>
      <c r="H12" s="21">
        <v>0.28999999999999998</v>
      </c>
    </row>
    <row r="13" spans="1:8" ht="15.75" customHeight="1" x14ac:dyDescent="0.4">
      <c r="B13" s="25" t="s">
        <v>136</v>
      </c>
      <c r="C13" s="26"/>
      <c r="D13" s="26" t="s">
        <v>23</v>
      </c>
      <c r="E13" s="26" t="s">
        <v>166</v>
      </c>
      <c r="F13" s="26"/>
      <c r="G13" s="26" t="s">
        <v>114</v>
      </c>
      <c r="H13" s="26" t="s">
        <v>166</v>
      </c>
    </row>
    <row r="14" spans="1:8" ht="19.5" customHeight="1" x14ac:dyDescent="0.4">
      <c r="B14" s="18" t="s">
        <v>345</v>
      </c>
      <c r="C14" s="18"/>
      <c r="D14" s="18"/>
      <c r="E14" s="18"/>
      <c r="F14" s="18"/>
      <c r="G14" s="18"/>
      <c r="H14" s="18"/>
    </row>
    <row r="15" spans="1:8" ht="6" customHeight="1" x14ac:dyDescent="0.4"/>
    <row r="16" spans="1:8" ht="18" customHeight="1" x14ac:dyDescent="0.4">
      <c r="B16" s="12" t="s">
        <v>346</v>
      </c>
      <c r="C16" s="12"/>
      <c r="D16" s="12"/>
      <c r="E16" s="12"/>
      <c r="F16" s="12"/>
      <c r="G16" s="12"/>
      <c r="H16" s="12"/>
    </row>
    <row r="17" spans="2:8" ht="15.75" customHeight="1" x14ac:dyDescent="0.4">
      <c r="B17" s="13" t="s">
        <v>347</v>
      </c>
      <c r="C17" s="13" t="s">
        <v>348</v>
      </c>
      <c r="D17" s="13" t="s">
        <v>349</v>
      </c>
    </row>
    <row r="18" spans="2:8" ht="13.5" customHeight="1" x14ac:dyDescent="0.4">
      <c r="B18" s="15" t="s">
        <v>234</v>
      </c>
      <c r="C18" s="19" t="s">
        <v>23</v>
      </c>
      <c r="D18" s="19" t="s">
        <v>114</v>
      </c>
    </row>
    <row r="19" spans="2:8" ht="13.5" customHeight="1" x14ac:dyDescent="0.4">
      <c r="B19" s="17" t="s">
        <v>279</v>
      </c>
      <c r="C19" s="22" t="s">
        <v>238</v>
      </c>
      <c r="D19" s="22" t="s">
        <v>305</v>
      </c>
    </row>
    <row r="20" spans="2:8" ht="13.5" customHeight="1" x14ac:dyDescent="0.4">
      <c r="B20" s="15" t="s">
        <v>277</v>
      </c>
      <c r="C20" s="19" t="s">
        <v>278</v>
      </c>
      <c r="D20" s="19" t="s">
        <v>322</v>
      </c>
    </row>
    <row r="21" spans="2:8" ht="13.5" customHeight="1" x14ac:dyDescent="0.4">
      <c r="B21" s="17" t="s">
        <v>350</v>
      </c>
      <c r="C21" s="22" t="s">
        <v>351</v>
      </c>
      <c r="D21" s="22" t="s">
        <v>352</v>
      </c>
    </row>
    <row r="22" spans="2:8" ht="13.5" customHeight="1" x14ac:dyDescent="0.4">
      <c r="B22" s="15" t="s">
        <v>353</v>
      </c>
      <c r="C22" s="19" t="s">
        <v>176</v>
      </c>
      <c r="D22" s="19" t="s">
        <v>177</v>
      </c>
    </row>
    <row r="23" spans="2:8" ht="13.5" customHeight="1" x14ac:dyDescent="0.4">
      <c r="B23" s="17" t="s">
        <v>306</v>
      </c>
      <c r="C23" s="22" t="s">
        <v>178</v>
      </c>
      <c r="D23" s="22" t="s">
        <v>121</v>
      </c>
    </row>
    <row r="24" spans="2:8" ht="13.5" customHeight="1" x14ac:dyDescent="0.4">
      <c r="B24" s="15" t="s">
        <v>354</v>
      </c>
      <c r="C24" s="19" t="s">
        <v>355</v>
      </c>
      <c r="D24" s="19" t="s">
        <v>356</v>
      </c>
    </row>
    <row r="25" spans="2:8" ht="19.5" customHeight="1" x14ac:dyDescent="0.4">
      <c r="B25" s="18" t="s">
        <v>357</v>
      </c>
      <c r="C25" s="18"/>
      <c r="D25" s="18"/>
      <c r="E25" s="18"/>
      <c r="F25" s="18"/>
      <c r="G25" s="18"/>
      <c r="H25" s="18"/>
    </row>
  </sheetData>
  <mergeCells count="4">
    <mergeCell ref="B6:H6"/>
    <mergeCell ref="B14:H14"/>
    <mergeCell ref="B16:H16"/>
    <mergeCell ref="B25:H25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E2841"/>
  </sheetPr>
  <dimension ref="A1:C22"/>
  <sheetViews>
    <sheetView showGridLines="0" zoomScaleNormal="100" workbookViewId="0">
      <selection activeCell="C1" sqref="C1:C1048576"/>
    </sheetView>
  </sheetViews>
  <sheetFormatPr defaultColWidth="8.6640625" defaultRowHeight="15.6" x14ac:dyDescent="0.4"/>
  <cols>
    <col min="1" max="1" width="3" style="2" customWidth="1"/>
    <col min="2" max="2" width="32" style="2" customWidth="1"/>
    <col min="3" max="3" width="115.77734375" style="2" customWidth="1"/>
    <col min="4" max="16384" width="8.6640625" style="2"/>
  </cols>
  <sheetData>
    <row r="1" spans="1:3" ht="12" customHeight="1" x14ac:dyDescent="0.4">
      <c r="A1" s="1" t="s">
        <v>0</v>
      </c>
    </row>
    <row r="2" spans="1:3" ht="21.75" customHeight="1" x14ac:dyDescent="0.45">
      <c r="A2" s="11" t="s">
        <v>358</v>
      </c>
    </row>
    <row r="3" spans="1:3" ht="13.5" customHeight="1" x14ac:dyDescent="0.4">
      <c r="A3" s="4" t="s">
        <v>359</v>
      </c>
    </row>
    <row r="5" spans="1:3" ht="6" customHeight="1" x14ac:dyDescent="0.4"/>
    <row r="6" spans="1:3" ht="18" customHeight="1" x14ac:dyDescent="0.4">
      <c r="B6" s="12" t="s">
        <v>360</v>
      </c>
      <c r="C6" s="12"/>
    </row>
    <row r="7" spans="1:3" ht="13.5" customHeight="1" x14ac:dyDescent="0.4">
      <c r="B7" s="13" t="s">
        <v>361</v>
      </c>
      <c r="C7" s="13" t="s">
        <v>362</v>
      </c>
    </row>
    <row r="8" spans="1:3" ht="27.75" customHeight="1" x14ac:dyDescent="0.4">
      <c r="B8" s="14" t="s">
        <v>188</v>
      </c>
      <c r="C8" s="15" t="s">
        <v>363</v>
      </c>
    </row>
    <row r="9" spans="1:3" ht="27.75" customHeight="1" x14ac:dyDescent="0.4">
      <c r="B9" s="16" t="s">
        <v>190</v>
      </c>
      <c r="C9" s="17" t="s">
        <v>364</v>
      </c>
    </row>
    <row r="10" spans="1:3" ht="27.75" customHeight="1" x14ac:dyDescent="0.4">
      <c r="B10" s="14" t="s">
        <v>192</v>
      </c>
      <c r="C10" s="15" t="s">
        <v>365</v>
      </c>
    </row>
    <row r="11" spans="1:3" ht="27.75" customHeight="1" x14ac:dyDescent="0.4">
      <c r="B11" s="16" t="s">
        <v>194</v>
      </c>
      <c r="C11" s="17" t="s">
        <v>366</v>
      </c>
    </row>
    <row r="12" spans="1:3" ht="27.75" customHeight="1" x14ac:dyDescent="0.4">
      <c r="B12" s="14" t="s">
        <v>367</v>
      </c>
      <c r="C12" s="15" t="s">
        <v>368</v>
      </c>
    </row>
    <row r="13" spans="1:3" ht="27.75" customHeight="1" x14ac:dyDescent="0.4">
      <c r="B13" s="16" t="s">
        <v>39</v>
      </c>
      <c r="C13" s="17" t="s">
        <v>369</v>
      </c>
    </row>
    <row r="14" spans="1:3" ht="27.75" customHeight="1" x14ac:dyDescent="0.4">
      <c r="B14" s="14" t="s">
        <v>42</v>
      </c>
      <c r="C14" s="15" t="s">
        <v>370</v>
      </c>
    </row>
    <row r="15" spans="1:3" ht="27.75" customHeight="1" x14ac:dyDescent="0.4">
      <c r="B15" s="16" t="s">
        <v>371</v>
      </c>
      <c r="C15" s="17" t="s">
        <v>372</v>
      </c>
    </row>
    <row r="16" spans="1:3" ht="27.75" customHeight="1" x14ac:dyDescent="0.4">
      <c r="B16" s="14" t="s">
        <v>202</v>
      </c>
      <c r="C16" s="15" t="s">
        <v>373</v>
      </c>
    </row>
    <row r="17" spans="2:3" ht="27.75" customHeight="1" x14ac:dyDescent="0.4">
      <c r="B17" s="16" t="s">
        <v>121</v>
      </c>
      <c r="C17" s="17" t="s">
        <v>374</v>
      </c>
    </row>
    <row r="18" spans="2:3" ht="27.75" customHeight="1" x14ac:dyDescent="0.4">
      <c r="B18" s="14" t="s">
        <v>375</v>
      </c>
      <c r="C18" s="15" t="s">
        <v>376</v>
      </c>
    </row>
    <row r="19" spans="2:3" ht="27.75" customHeight="1" x14ac:dyDescent="0.4">
      <c r="B19" s="16" t="s">
        <v>207</v>
      </c>
      <c r="C19" s="17" t="s">
        <v>377</v>
      </c>
    </row>
    <row r="20" spans="2:3" ht="27.75" customHeight="1" x14ac:dyDescent="0.4">
      <c r="B20" s="14" t="s">
        <v>378</v>
      </c>
      <c r="C20" s="15" t="s">
        <v>379</v>
      </c>
    </row>
    <row r="21" spans="2:3" ht="27.75" customHeight="1" x14ac:dyDescent="0.4">
      <c r="B21" s="16" t="s">
        <v>211</v>
      </c>
      <c r="C21" s="17" t="s">
        <v>380</v>
      </c>
    </row>
    <row r="22" spans="2:3" ht="19.5" customHeight="1" x14ac:dyDescent="0.4">
      <c r="B22" s="18" t="s">
        <v>381</v>
      </c>
      <c r="C22" s="18"/>
    </row>
  </sheetData>
  <mergeCells count="2">
    <mergeCell ref="B6:C6"/>
    <mergeCell ref="B22:C2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82E4E"/>
  </sheetPr>
  <dimension ref="A1:G40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4" width="49.88671875" style="2" customWidth="1"/>
    <col min="5" max="7" width="16" style="2" customWidth="1"/>
    <col min="8" max="16384" width="8.6640625" style="2"/>
  </cols>
  <sheetData>
    <row r="1" spans="1:7" ht="12" customHeight="1" x14ac:dyDescent="0.4">
      <c r="A1" s="1" t="s">
        <v>0</v>
      </c>
    </row>
    <row r="2" spans="1:7" ht="21.75" customHeight="1" x14ac:dyDescent="0.45">
      <c r="A2" s="11" t="s">
        <v>19</v>
      </c>
    </row>
    <row r="3" spans="1:7" ht="13.5" customHeight="1" x14ac:dyDescent="0.4">
      <c r="A3" s="4" t="s">
        <v>20</v>
      </c>
    </row>
    <row r="5" spans="1:7" ht="6" customHeight="1" x14ac:dyDescent="0.4"/>
    <row r="6" spans="1:7" ht="18" customHeight="1" x14ac:dyDescent="0.4">
      <c r="B6" s="12" t="s">
        <v>21</v>
      </c>
      <c r="C6" s="12"/>
      <c r="D6" s="12"/>
      <c r="E6" s="12"/>
      <c r="F6" s="12"/>
      <c r="G6" s="12"/>
    </row>
    <row r="7" spans="1:7" ht="13.5" customHeight="1" x14ac:dyDescent="0.4">
      <c r="B7" s="15" t="s">
        <v>22</v>
      </c>
      <c r="C7" s="19" t="s">
        <v>23</v>
      </c>
    </row>
    <row r="8" spans="1:7" ht="13.5" customHeight="1" x14ac:dyDescent="0.4">
      <c r="B8" s="17" t="s">
        <v>24</v>
      </c>
      <c r="C8" s="22" t="s">
        <v>25</v>
      </c>
    </row>
    <row r="9" spans="1:7" ht="13.5" customHeight="1" x14ac:dyDescent="0.4">
      <c r="B9" s="15" t="s">
        <v>26</v>
      </c>
      <c r="C9" s="19" t="s">
        <v>27</v>
      </c>
    </row>
    <row r="10" spans="1:7" ht="13.5" customHeight="1" x14ac:dyDescent="0.4">
      <c r="B10" s="17" t="s">
        <v>28</v>
      </c>
      <c r="C10" s="22" t="s">
        <v>29</v>
      </c>
    </row>
    <row r="11" spans="1:7" ht="13.5" customHeight="1" x14ac:dyDescent="0.4">
      <c r="B11" s="15" t="s">
        <v>30</v>
      </c>
      <c r="C11" s="19" t="s">
        <v>31</v>
      </c>
    </row>
    <row r="12" spans="1:7" ht="19.5" customHeight="1" x14ac:dyDescent="0.4">
      <c r="B12" s="18" t="s">
        <v>32</v>
      </c>
      <c r="C12" s="18"/>
      <c r="D12" s="18"/>
      <c r="E12" s="18"/>
      <c r="F12" s="18"/>
      <c r="G12" s="18"/>
    </row>
    <row r="13" spans="1:7" ht="6" customHeight="1" x14ac:dyDescent="0.4"/>
    <row r="14" spans="1:7" ht="18" customHeight="1" x14ac:dyDescent="0.4">
      <c r="B14" s="12" t="s">
        <v>33</v>
      </c>
      <c r="C14" s="12"/>
      <c r="D14" s="12"/>
      <c r="E14" s="12"/>
      <c r="F14" s="12"/>
      <c r="G14" s="12"/>
    </row>
    <row r="15" spans="1:7" ht="15.75" customHeight="1" x14ac:dyDescent="0.4">
      <c r="B15" s="13" t="s">
        <v>34</v>
      </c>
      <c r="C15" s="13" t="s">
        <v>35</v>
      </c>
      <c r="D15" s="13" t="s">
        <v>36</v>
      </c>
    </row>
    <row r="16" spans="1:7" ht="13.5" customHeight="1" x14ac:dyDescent="0.4">
      <c r="B16" s="15" t="s">
        <v>37</v>
      </c>
      <c r="C16" s="19" t="s">
        <v>38</v>
      </c>
      <c r="D16" s="19" t="s">
        <v>39</v>
      </c>
    </row>
    <row r="17" spans="2:7" ht="13.5" customHeight="1" x14ac:dyDescent="0.4">
      <c r="B17" s="17" t="s">
        <v>40</v>
      </c>
      <c r="C17" s="22" t="s">
        <v>41</v>
      </c>
      <c r="D17" s="22" t="s">
        <v>42</v>
      </c>
    </row>
    <row r="18" spans="2:7" ht="13.5" customHeight="1" x14ac:dyDescent="0.4">
      <c r="B18" s="15" t="s">
        <v>43</v>
      </c>
      <c r="C18" s="19" t="s">
        <v>41</v>
      </c>
      <c r="D18" s="19" t="s">
        <v>39</v>
      </c>
    </row>
    <row r="20" spans="2:7" ht="6" customHeight="1" x14ac:dyDescent="0.4"/>
    <row r="21" spans="2:7" ht="18" customHeight="1" x14ac:dyDescent="0.4">
      <c r="B21" s="12" t="s">
        <v>44</v>
      </c>
      <c r="C21" s="12"/>
      <c r="D21" s="12"/>
      <c r="E21" s="12"/>
      <c r="F21" s="12"/>
      <c r="G21" s="12"/>
    </row>
    <row r="22" spans="2:7" ht="15.75" customHeight="1" x14ac:dyDescent="0.4">
      <c r="B22" s="13" t="s">
        <v>45</v>
      </c>
      <c r="C22" s="13" t="s">
        <v>46</v>
      </c>
      <c r="D22" s="13" t="s">
        <v>47</v>
      </c>
      <c r="E22" s="13" t="s">
        <v>48</v>
      </c>
      <c r="F22" s="13" t="s">
        <v>49</v>
      </c>
      <c r="G22" s="13" t="s">
        <v>50</v>
      </c>
    </row>
    <row r="23" spans="2:7" ht="13.5" customHeight="1" x14ac:dyDescent="0.4">
      <c r="B23" s="15" t="s">
        <v>51</v>
      </c>
      <c r="C23" s="19" t="s">
        <v>52</v>
      </c>
      <c r="D23" s="19" t="s">
        <v>53</v>
      </c>
      <c r="E23" s="19" t="s">
        <v>54</v>
      </c>
      <c r="F23" s="19" t="s">
        <v>54</v>
      </c>
      <c r="G23" s="19" t="s">
        <v>55</v>
      </c>
    </row>
    <row r="24" spans="2:7" ht="13.5" customHeight="1" x14ac:dyDescent="0.4">
      <c r="B24" s="17" t="s">
        <v>56</v>
      </c>
      <c r="C24" s="22" t="s">
        <v>57</v>
      </c>
      <c r="D24" s="22" t="s">
        <v>58</v>
      </c>
      <c r="E24" s="22" t="s">
        <v>59</v>
      </c>
      <c r="F24" s="22" t="s">
        <v>60</v>
      </c>
      <c r="G24" s="22" t="s">
        <v>61</v>
      </c>
    </row>
    <row r="25" spans="2:7" ht="13.5" customHeight="1" x14ac:dyDescent="0.4">
      <c r="B25" s="15" t="s">
        <v>62</v>
      </c>
      <c r="C25" s="19" t="s">
        <v>63</v>
      </c>
      <c r="D25" s="19" t="s">
        <v>64</v>
      </c>
      <c r="E25" s="19" t="s">
        <v>65</v>
      </c>
      <c r="F25" s="19" t="s">
        <v>66</v>
      </c>
      <c r="G25" s="19" t="s">
        <v>29</v>
      </c>
    </row>
    <row r="26" spans="2:7" ht="13.5" customHeight="1" x14ac:dyDescent="0.4">
      <c r="B26" s="17" t="s">
        <v>67</v>
      </c>
      <c r="C26" s="22" t="s">
        <v>68</v>
      </c>
      <c r="D26" s="22" t="s">
        <v>69</v>
      </c>
      <c r="E26" s="22" t="s">
        <v>70</v>
      </c>
      <c r="F26" s="22" t="s">
        <v>66</v>
      </c>
      <c r="G26" s="22" t="s">
        <v>71</v>
      </c>
    </row>
    <row r="27" spans="2:7" ht="13.5" customHeight="1" x14ac:dyDescent="0.4">
      <c r="B27" s="15" t="s">
        <v>72</v>
      </c>
      <c r="C27" s="19" t="s">
        <v>73</v>
      </c>
      <c r="D27" s="19" t="s">
        <v>74</v>
      </c>
      <c r="E27" s="19" t="s">
        <v>54</v>
      </c>
      <c r="F27" s="19" t="s">
        <v>75</v>
      </c>
      <c r="G27" s="19" t="s">
        <v>76</v>
      </c>
    </row>
    <row r="28" spans="2:7" ht="15.75" customHeight="1" x14ac:dyDescent="0.4">
      <c r="B28" s="25" t="s">
        <v>77</v>
      </c>
      <c r="C28" s="26" t="s">
        <v>23</v>
      </c>
      <c r="D28" s="26"/>
      <c r="E28" s="26"/>
      <c r="F28" s="26"/>
      <c r="G28" s="26"/>
    </row>
    <row r="29" spans="2:7" ht="19.5" customHeight="1" x14ac:dyDescent="0.4">
      <c r="B29" s="18" t="s">
        <v>78</v>
      </c>
      <c r="C29" s="18"/>
      <c r="D29" s="18"/>
      <c r="E29" s="18"/>
      <c r="F29" s="18"/>
      <c r="G29" s="18"/>
    </row>
    <row r="30" spans="2:7" ht="6" customHeight="1" x14ac:dyDescent="0.4"/>
    <row r="31" spans="2:7" ht="18" customHeight="1" x14ac:dyDescent="0.4">
      <c r="B31" s="12" t="s">
        <v>79</v>
      </c>
      <c r="C31" s="12"/>
      <c r="D31" s="12"/>
      <c r="E31" s="12"/>
      <c r="F31" s="12"/>
      <c r="G31" s="12"/>
    </row>
    <row r="32" spans="2:7" ht="13.5" customHeight="1" x14ac:dyDescent="0.4">
      <c r="B32" s="17" t="s">
        <v>80</v>
      </c>
      <c r="C32" s="22" t="s">
        <v>81</v>
      </c>
    </row>
    <row r="33" spans="2:7" ht="13.5" customHeight="1" x14ac:dyDescent="0.4">
      <c r="B33" s="15" t="s">
        <v>82</v>
      </c>
      <c r="C33" s="19" t="s">
        <v>29</v>
      </c>
    </row>
    <row r="34" spans="2:7" ht="15.75" customHeight="1" x14ac:dyDescent="0.4">
      <c r="B34" s="25" t="s">
        <v>83</v>
      </c>
      <c r="C34" s="26" t="s">
        <v>84</v>
      </c>
    </row>
    <row r="35" spans="2:7" ht="6" customHeight="1" x14ac:dyDescent="0.4"/>
    <row r="36" spans="2:7" ht="18" customHeight="1" x14ac:dyDescent="0.4">
      <c r="B36" s="12" t="s">
        <v>85</v>
      </c>
      <c r="C36" s="12"/>
      <c r="D36" s="12"/>
      <c r="E36" s="12"/>
      <c r="F36" s="12"/>
      <c r="G36" s="12"/>
    </row>
    <row r="37" spans="2:7" ht="13.5" customHeight="1" x14ac:dyDescent="0.4">
      <c r="B37" s="17" t="s">
        <v>86</v>
      </c>
      <c r="C37" s="22"/>
    </row>
    <row r="38" spans="2:7" ht="13.5" customHeight="1" x14ac:dyDescent="0.4">
      <c r="B38" s="15" t="s">
        <v>87</v>
      </c>
      <c r="C38" s="19" t="s">
        <v>88</v>
      </c>
    </row>
    <row r="39" spans="2:7" ht="13.5" customHeight="1" x14ac:dyDescent="0.4">
      <c r="B39" s="17" t="s">
        <v>89</v>
      </c>
      <c r="C39" s="22" t="s">
        <v>90</v>
      </c>
    </row>
    <row r="40" spans="2:7" ht="19.5" customHeight="1" x14ac:dyDescent="0.4">
      <c r="B40" s="18" t="s">
        <v>91</v>
      </c>
      <c r="C40" s="18"/>
      <c r="D40" s="18"/>
      <c r="E40" s="18"/>
      <c r="F40" s="18"/>
      <c r="G40" s="18"/>
    </row>
  </sheetData>
  <mergeCells count="8">
    <mergeCell ref="B31:G31"/>
    <mergeCell ref="B36:G36"/>
    <mergeCell ref="B40:G40"/>
    <mergeCell ref="B6:G6"/>
    <mergeCell ref="B12:G12"/>
    <mergeCell ref="B14:G14"/>
    <mergeCell ref="B21:G21"/>
    <mergeCell ref="B29:G2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82E4E"/>
  </sheetPr>
  <dimension ref="A1:F21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2" width="38.44140625" style="2" customWidth="1"/>
    <col min="3" max="3" width="51.77734375" style="2" customWidth="1"/>
    <col min="4" max="6" width="38.44140625" style="2" customWidth="1"/>
    <col min="7" max="16384" width="8.6640625" style="2"/>
  </cols>
  <sheetData>
    <row r="1" spans="1:6" ht="12" customHeight="1" x14ac:dyDescent="0.4">
      <c r="A1" s="1" t="s">
        <v>0</v>
      </c>
    </row>
    <row r="2" spans="1:6" ht="21.75" customHeight="1" x14ac:dyDescent="0.45">
      <c r="A2" s="11" t="s">
        <v>92</v>
      </c>
    </row>
    <row r="3" spans="1:6" ht="13.5" customHeight="1" x14ac:dyDescent="0.4">
      <c r="A3" s="4" t="s">
        <v>93</v>
      </c>
    </row>
    <row r="5" spans="1:6" ht="6" customHeight="1" x14ac:dyDescent="0.4"/>
    <row r="6" spans="1:6" ht="18" customHeight="1" x14ac:dyDescent="0.4">
      <c r="B6" s="12" t="s">
        <v>94</v>
      </c>
      <c r="C6" s="12"/>
      <c r="D6" s="12"/>
      <c r="E6" s="12"/>
      <c r="F6" s="12"/>
    </row>
    <row r="7" spans="1:6" ht="15.75" customHeight="1" x14ac:dyDescent="0.4">
      <c r="B7" s="13" t="s">
        <v>45</v>
      </c>
      <c r="C7" s="13" t="s">
        <v>47</v>
      </c>
      <c r="D7" s="13" t="s">
        <v>95</v>
      </c>
      <c r="E7" s="13" t="s">
        <v>96</v>
      </c>
      <c r="F7" s="13" t="s">
        <v>97</v>
      </c>
    </row>
    <row r="8" spans="1:6" ht="13.5" customHeight="1" x14ac:dyDescent="0.4">
      <c r="B8" s="15" t="s">
        <v>51</v>
      </c>
      <c r="C8" s="20">
        <v>3200</v>
      </c>
      <c r="D8" s="27">
        <f>C8/C13</f>
        <v>0.26666666666666666</v>
      </c>
      <c r="E8" s="27">
        <v>0.06</v>
      </c>
      <c r="F8" s="31">
        <f>D8*E8</f>
        <v>1.6E-2</v>
      </c>
    </row>
    <row r="9" spans="1:6" ht="13.5" customHeight="1" x14ac:dyDescent="0.4">
      <c r="B9" s="17" t="s">
        <v>98</v>
      </c>
      <c r="C9" s="23">
        <v>2100</v>
      </c>
      <c r="D9" s="28">
        <f>C9/C13</f>
        <v>0.17499999999999999</v>
      </c>
      <c r="E9" s="28">
        <v>0.1</v>
      </c>
      <c r="F9" s="32">
        <f>D9*E9</f>
        <v>1.7499999999999998E-2</v>
      </c>
    </row>
    <row r="10" spans="1:6" ht="13.5" customHeight="1" x14ac:dyDescent="0.4">
      <c r="B10" s="15" t="s">
        <v>62</v>
      </c>
      <c r="C10" s="20">
        <v>3400</v>
      </c>
      <c r="D10" s="27">
        <f>C10/C13</f>
        <v>0.28333333333333333</v>
      </c>
      <c r="E10" s="27">
        <v>0.11</v>
      </c>
      <c r="F10" s="31">
        <f>D10*E10</f>
        <v>3.1166666666666665E-2</v>
      </c>
    </row>
    <row r="11" spans="1:6" ht="13.5" customHeight="1" x14ac:dyDescent="0.4">
      <c r="B11" s="17" t="s">
        <v>43</v>
      </c>
      <c r="C11" s="23">
        <v>600</v>
      </c>
      <c r="D11" s="28">
        <f>C11/C13</f>
        <v>0.05</v>
      </c>
      <c r="E11" s="28">
        <v>0.08</v>
      </c>
      <c r="F11" s="32">
        <f>D11*E11</f>
        <v>4.0000000000000001E-3</v>
      </c>
    </row>
    <row r="12" spans="1:6" ht="13.5" customHeight="1" x14ac:dyDescent="0.4">
      <c r="B12" s="15" t="s">
        <v>72</v>
      </c>
      <c r="C12" s="20">
        <v>2700</v>
      </c>
      <c r="D12" s="27">
        <f>C12/C13</f>
        <v>0.22500000000000001</v>
      </c>
      <c r="E12" s="27">
        <v>0.14499999999999999</v>
      </c>
      <c r="F12" s="31">
        <f>D12*E12</f>
        <v>3.2625000000000001E-2</v>
      </c>
    </row>
    <row r="13" spans="1:6" ht="15.75" customHeight="1" x14ac:dyDescent="0.4">
      <c r="B13" s="25" t="s">
        <v>99</v>
      </c>
      <c r="C13" s="29">
        <f>SUM(C8:C12)</f>
        <v>12000</v>
      </c>
      <c r="D13" s="33">
        <f>SUM(D8:D12)</f>
        <v>1</v>
      </c>
      <c r="E13" s="26" t="s">
        <v>54</v>
      </c>
      <c r="F13" s="34">
        <f>SUM(F8:F12)</f>
        <v>0.10129166666666667</v>
      </c>
    </row>
    <row r="14" spans="1:6" ht="19.5" customHeight="1" x14ac:dyDescent="0.4">
      <c r="B14" s="18" t="s">
        <v>100</v>
      </c>
      <c r="C14" s="18"/>
      <c r="D14" s="18"/>
      <c r="E14" s="18"/>
      <c r="F14" s="18"/>
    </row>
    <row r="15" spans="1:6" ht="6" customHeight="1" x14ac:dyDescent="0.4"/>
    <row r="16" spans="1:6" ht="18" customHeight="1" x14ac:dyDescent="0.4">
      <c r="B16" s="12" t="s">
        <v>101</v>
      </c>
      <c r="C16" s="12"/>
      <c r="D16" s="12"/>
      <c r="E16" s="12"/>
      <c r="F16" s="12"/>
    </row>
    <row r="17" spans="2:6" ht="13.5" customHeight="1" x14ac:dyDescent="0.4">
      <c r="B17" s="15" t="s">
        <v>102</v>
      </c>
      <c r="C17" s="37" t="s">
        <v>103</v>
      </c>
    </row>
    <row r="18" spans="2:6" ht="13.5" customHeight="1" x14ac:dyDescent="0.4">
      <c r="B18" s="17" t="s">
        <v>104</v>
      </c>
      <c r="C18" s="38" t="s">
        <v>105</v>
      </c>
    </row>
    <row r="19" spans="2:6" ht="13.5" customHeight="1" x14ac:dyDescent="0.4">
      <c r="B19" s="15" t="s">
        <v>106</v>
      </c>
      <c r="C19" s="37" t="s">
        <v>107</v>
      </c>
    </row>
    <row r="20" spans="2:6" ht="13.5" customHeight="1" x14ac:dyDescent="0.4">
      <c r="B20" s="17" t="s">
        <v>108</v>
      </c>
      <c r="C20" s="38" t="s">
        <v>109</v>
      </c>
    </row>
    <row r="21" spans="2:6" ht="19.5" customHeight="1" x14ac:dyDescent="0.4">
      <c r="B21" s="18" t="s">
        <v>110</v>
      </c>
      <c r="C21" s="18"/>
      <c r="D21" s="18"/>
      <c r="E21" s="18"/>
      <c r="F21" s="18"/>
    </row>
  </sheetData>
  <mergeCells count="4">
    <mergeCell ref="B6:F6"/>
    <mergeCell ref="B14:F14"/>
    <mergeCell ref="B16:F16"/>
    <mergeCell ref="B21:F2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82E4E"/>
  </sheetPr>
  <dimension ref="A1:G36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7" width="37" style="2" customWidth="1"/>
    <col min="8" max="16384" width="8.6640625" style="2"/>
  </cols>
  <sheetData>
    <row r="1" spans="1:7" ht="12" customHeight="1" x14ac:dyDescent="0.4">
      <c r="A1" s="1" t="s">
        <v>0</v>
      </c>
    </row>
    <row r="2" spans="1:7" ht="21.75" customHeight="1" x14ac:dyDescent="0.45">
      <c r="A2" s="11" t="s">
        <v>111</v>
      </c>
    </row>
    <row r="3" spans="1:7" ht="13.5" customHeight="1" x14ac:dyDescent="0.4">
      <c r="A3" s="4" t="s">
        <v>112</v>
      </c>
    </row>
    <row r="5" spans="1:7" ht="6" customHeight="1" x14ac:dyDescent="0.4"/>
    <row r="6" spans="1:7" ht="18" customHeight="1" x14ac:dyDescent="0.4">
      <c r="B6" s="12" t="s">
        <v>113</v>
      </c>
      <c r="C6" s="12"/>
      <c r="D6" s="12"/>
      <c r="E6" s="12"/>
      <c r="F6" s="12"/>
      <c r="G6" s="12"/>
    </row>
    <row r="7" spans="1:7" ht="13.5" customHeight="1" x14ac:dyDescent="0.4">
      <c r="B7" s="15" t="s">
        <v>22</v>
      </c>
      <c r="C7" s="19" t="s">
        <v>114</v>
      </c>
    </row>
    <row r="8" spans="1:7" ht="13.5" customHeight="1" x14ac:dyDescent="0.4">
      <c r="B8" s="17" t="s">
        <v>24</v>
      </c>
      <c r="C8" s="22" t="s">
        <v>115</v>
      </c>
    </row>
    <row r="9" spans="1:7" ht="13.5" customHeight="1" x14ac:dyDescent="0.4">
      <c r="B9" s="15" t="s">
        <v>116</v>
      </c>
      <c r="C9" s="19" t="s">
        <v>117</v>
      </c>
    </row>
    <row r="10" spans="1:7" ht="13.5" customHeight="1" x14ac:dyDescent="0.4">
      <c r="B10" s="17" t="s">
        <v>82</v>
      </c>
      <c r="C10" s="22" t="s">
        <v>118</v>
      </c>
    </row>
    <row r="11" spans="1:7" ht="13.5" customHeight="1" x14ac:dyDescent="0.4">
      <c r="B11" s="15" t="s">
        <v>30</v>
      </c>
      <c r="C11" s="19" t="s">
        <v>119</v>
      </c>
    </row>
    <row r="12" spans="1:7" ht="13.5" customHeight="1" x14ac:dyDescent="0.4">
      <c r="B12" s="17" t="s">
        <v>120</v>
      </c>
      <c r="C12" s="22" t="s">
        <v>121</v>
      </c>
    </row>
    <row r="13" spans="1:7" ht="19.5" customHeight="1" x14ac:dyDescent="0.4">
      <c r="B13" s="18" t="s">
        <v>122</v>
      </c>
      <c r="C13" s="18"/>
      <c r="D13" s="18"/>
      <c r="E13" s="18"/>
      <c r="F13" s="18"/>
      <c r="G13" s="18"/>
    </row>
    <row r="14" spans="1:7" ht="6" customHeight="1" x14ac:dyDescent="0.4"/>
    <row r="15" spans="1:7" ht="18" customHeight="1" x14ac:dyDescent="0.4">
      <c r="B15" s="12" t="s">
        <v>123</v>
      </c>
      <c r="C15" s="12"/>
      <c r="D15" s="12"/>
      <c r="E15" s="12"/>
      <c r="F15" s="12"/>
      <c r="G15" s="12"/>
    </row>
    <row r="16" spans="1:7" ht="15.75" customHeight="1" x14ac:dyDescent="0.4">
      <c r="B16" s="13" t="s">
        <v>124</v>
      </c>
      <c r="C16" s="13" t="s">
        <v>46</v>
      </c>
      <c r="D16" s="13" t="s">
        <v>125</v>
      </c>
      <c r="E16" s="13" t="s">
        <v>126</v>
      </c>
      <c r="F16" s="13" t="s">
        <v>50</v>
      </c>
      <c r="G16" s="13" t="s">
        <v>49</v>
      </c>
    </row>
    <row r="17" spans="2:7" ht="13.5" customHeight="1" x14ac:dyDescent="0.4">
      <c r="B17" s="15" t="s">
        <v>51</v>
      </c>
      <c r="C17" s="15" t="s">
        <v>52</v>
      </c>
      <c r="D17" s="20">
        <v>2100</v>
      </c>
      <c r="E17" s="21">
        <v>0.23330000000000001</v>
      </c>
      <c r="F17" s="27">
        <v>0.06</v>
      </c>
      <c r="G17" s="19" t="s">
        <v>54</v>
      </c>
    </row>
    <row r="18" spans="2:7" ht="13.5" customHeight="1" x14ac:dyDescent="0.4">
      <c r="B18" s="17" t="s">
        <v>127</v>
      </c>
      <c r="C18" s="17" t="s">
        <v>128</v>
      </c>
      <c r="D18" s="23">
        <v>3200</v>
      </c>
      <c r="E18" s="24">
        <v>0.35560000000000003</v>
      </c>
      <c r="F18" s="28">
        <v>0.11</v>
      </c>
      <c r="G18" s="22" t="s">
        <v>129</v>
      </c>
    </row>
    <row r="19" spans="2:7" ht="13.5" customHeight="1" x14ac:dyDescent="0.4">
      <c r="B19" s="15" t="s">
        <v>130</v>
      </c>
      <c r="C19" s="15" t="s">
        <v>131</v>
      </c>
      <c r="D19" s="20">
        <v>700</v>
      </c>
      <c r="E19" s="21">
        <v>7.7799999999999994E-2</v>
      </c>
      <c r="F19" s="27">
        <v>0.11</v>
      </c>
      <c r="G19" s="19" t="s">
        <v>132</v>
      </c>
    </row>
    <row r="20" spans="2:7" ht="13.5" customHeight="1" x14ac:dyDescent="0.4">
      <c r="B20" s="17" t="s">
        <v>133</v>
      </c>
      <c r="C20" s="17" t="s">
        <v>134</v>
      </c>
      <c r="D20" s="23">
        <v>400</v>
      </c>
      <c r="E20" s="24">
        <v>4.4400000000000002E-2</v>
      </c>
      <c r="F20" s="28">
        <v>0.1</v>
      </c>
      <c r="G20" s="22" t="s">
        <v>132</v>
      </c>
    </row>
    <row r="21" spans="2:7" ht="13.5" customHeight="1" x14ac:dyDescent="0.4">
      <c r="B21" s="15" t="s">
        <v>72</v>
      </c>
      <c r="C21" s="15" t="s">
        <v>73</v>
      </c>
      <c r="D21" s="20">
        <v>2600</v>
      </c>
      <c r="E21" s="21">
        <v>0.28889999999999999</v>
      </c>
      <c r="F21" s="27">
        <v>0.13500000000000001</v>
      </c>
      <c r="G21" s="19" t="s">
        <v>135</v>
      </c>
    </row>
    <row r="22" spans="2:7" ht="15.75" customHeight="1" x14ac:dyDescent="0.4">
      <c r="B22" s="25" t="s">
        <v>136</v>
      </c>
      <c r="C22" s="29">
        <f>SUM(D17:D21)</f>
        <v>9000</v>
      </c>
      <c r="D22" s="29">
        <v>9000</v>
      </c>
      <c r="E22" s="30">
        <v>1</v>
      </c>
      <c r="F22" s="26"/>
    </row>
    <row r="23" spans="2:7" ht="6" customHeight="1" x14ac:dyDescent="0.4"/>
    <row r="24" spans="2:7" ht="18" customHeight="1" x14ac:dyDescent="0.4">
      <c r="B24" s="12" t="s">
        <v>137</v>
      </c>
      <c r="C24" s="12"/>
      <c r="D24" s="12"/>
      <c r="E24" s="12"/>
      <c r="F24" s="12"/>
      <c r="G24" s="12"/>
    </row>
    <row r="25" spans="2:7" ht="13.5" customHeight="1" x14ac:dyDescent="0.4">
      <c r="B25" s="17" t="s">
        <v>138</v>
      </c>
      <c r="C25" s="22" t="s">
        <v>139</v>
      </c>
    </row>
    <row r="26" spans="2:7" ht="13.5" customHeight="1" x14ac:dyDescent="0.4">
      <c r="B26" s="15" t="s">
        <v>82</v>
      </c>
      <c r="C26" s="19" t="s">
        <v>118</v>
      </c>
    </row>
    <row r="27" spans="2:7" ht="15.75" customHeight="1" x14ac:dyDescent="0.4">
      <c r="B27" s="25" t="s">
        <v>83</v>
      </c>
      <c r="C27" s="26" t="s">
        <v>84</v>
      </c>
    </row>
    <row r="28" spans="2:7" ht="6" customHeight="1" x14ac:dyDescent="0.4"/>
    <row r="29" spans="2:7" ht="18" customHeight="1" x14ac:dyDescent="0.4">
      <c r="B29" s="12" t="s">
        <v>140</v>
      </c>
      <c r="C29" s="12"/>
      <c r="D29" s="12"/>
      <c r="E29" s="12"/>
      <c r="F29" s="12"/>
      <c r="G29" s="12"/>
    </row>
    <row r="30" spans="2:7" ht="13.5" customHeight="1" x14ac:dyDescent="0.4">
      <c r="B30" s="15" t="s">
        <v>72</v>
      </c>
      <c r="C30" s="19" t="s">
        <v>141</v>
      </c>
    </row>
    <row r="31" spans="2:7" ht="13.5" customHeight="1" x14ac:dyDescent="0.4">
      <c r="B31" s="17" t="s">
        <v>142</v>
      </c>
      <c r="C31" s="22" t="s">
        <v>132</v>
      </c>
    </row>
    <row r="32" spans="2:7" ht="13.5" customHeight="1" x14ac:dyDescent="0.4">
      <c r="B32" s="15" t="s">
        <v>143</v>
      </c>
      <c r="C32" s="19" t="s">
        <v>144</v>
      </c>
    </row>
    <row r="33" spans="2:7" ht="13.5" customHeight="1" x14ac:dyDescent="0.4">
      <c r="B33" s="17" t="s">
        <v>145</v>
      </c>
      <c r="C33" s="22" t="s">
        <v>146</v>
      </c>
    </row>
    <row r="34" spans="2:7" ht="13.5" customHeight="1" x14ac:dyDescent="0.4">
      <c r="B34" s="15" t="s">
        <v>147</v>
      </c>
      <c r="C34" s="19" t="s">
        <v>148</v>
      </c>
    </row>
    <row r="35" spans="2:7" ht="15.75" customHeight="1" x14ac:dyDescent="0.4">
      <c r="B35" s="25" t="s">
        <v>149</v>
      </c>
      <c r="C35" s="26" t="s">
        <v>150</v>
      </c>
    </row>
    <row r="36" spans="2:7" ht="19.5" customHeight="1" x14ac:dyDescent="0.4">
      <c r="B36" s="18" t="s">
        <v>151</v>
      </c>
      <c r="C36" s="18"/>
      <c r="D36" s="18"/>
      <c r="E36" s="18"/>
      <c r="F36" s="18"/>
      <c r="G36" s="18"/>
    </row>
  </sheetData>
  <mergeCells count="6">
    <mergeCell ref="B36:G36"/>
    <mergeCell ref="B6:G6"/>
    <mergeCell ref="B13:G13"/>
    <mergeCell ref="B15:G15"/>
    <mergeCell ref="B24:G24"/>
    <mergeCell ref="B29:G29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82E4E"/>
  </sheetPr>
  <dimension ref="A1:H25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8" width="35.77734375" style="2" customWidth="1"/>
    <col min="9" max="16384" width="8.6640625" style="2"/>
  </cols>
  <sheetData>
    <row r="1" spans="1:8" ht="12" customHeight="1" x14ac:dyDescent="0.4">
      <c r="A1" s="1" t="s">
        <v>0</v>
      </c>
    </row>
    <row r="2" spans="1:8" ht="21.75" customHeight="1" x14ac:dyDescent="0.45">
      <c r="A2" s="11" t="s">
        <v>152</v>
      </c>
    </row>
    <row r="3" spans="1:8" ht="13.5" customHeight="1" x14ac:dyDescent="0.4">
      <c r="A3" s="4" t="s">
        <v>153</v>
      </c>
    </row>
    <row r="5" spans="1:8" ht="6" customHeight="1" x14ac:dyDescent="0.4"/>
    <row r="6" spans="1:8" ht="18" customHeight="1" x14ac:dyDescent="0.4">
      <c r="B6" s="12" t="s">
        <v>154</v>
      </c>
      <c r="C6" s="12"/>
      <c r="D6" s="12"/>
      <c r="E6" s="12"/>
      <c r="F6" s="12"/>
      <c r="G6" s="12"/>
      <c r="H6" s="12"/>
    </row>
    <row r="7" spans="1:8" ht="15.75" customHeight="1" x14ac:dyDescent="0.4">
      <c r="B7" s="13" t="s">
        <v>124</v>
      </c>
      <c r="C7" s="13" t="s">
        <v>155</v>
      </c>
      <c r="D7" s="13" t="s">
        <v>156</v>
      </c>
      <c r="E7" s="13" t="s">
        <v>157</v>
      </c>
      <c r="F7" s="13" t="s">
        <v>158</v>
      </c>
      <c r="G7" s="13" t="s">
        <v>159</v>
      </c>
      <c r="H7" s="13" t="s">
        <v>160</v>
      </c>
    </row>
    <row r="8" spans="1:8" ht="13.5" customHeight="1" x14ac:dyDescent="0.4">
      <c r="B8" s="14" t="s">
        <v>161</v>
      </c>
      <c r="C8" s="19" t="s">
        <v>52</v>
      </c>
      <c r="D8" s="20">
        <v>1200</v>
      </c>
      <c r="E8" s="21">
        <v>0.12</v>
      </c>
      <c r="F8" s="19" t="s">
        <v>52</v>
      </c>
      <c r="G8" s="20">
        <v>2100</v>
      </c>
      <c r="H8" s="21">
        <v>0.23</v>
      </c>
    </row>
    <row r="9" spans="1:8" ht="13.5" customHeight="1" x14ac:dyDescent="0.4">
      <c r="B9" s="16" t="s">
        <v>162</v>
      </c>
      <c r="C9" s="22" t="s">
        <v>57</v>
      </c>
      <c r="D9" s="23">
        <v>2100</v>
      </c>
      <c r="E9" s="24">
        <v>0.21</v>
      </c>
      <c r="F9" s="22" t="s">
        <v>131</v>
      </c>
      <c r="G9" s="23">
        <v>700</v>
      </c>
      <c r="H9" s="24">
        <v>0.08</v>
      </c>
    </row>
    <row r="10" spans="1:8" ht="13.5" customHeight="1" x14ac:dyDescent="0.4">
      <c r="B10" s="14" t="s">
        <v>62</v>
      </c>
      <c r="C10" s="19" t="s">
        <v>63</v>
      </c>
      <c r="D10" s="20">
        <v>3400</v>
      </c>
      <c r="E10" s="21">
        <v>0.34</v>
      </c>
      <c r="F10" s="19" t="s">
        <v>163</v>
      </c>
      <c r="G10" s="20">
        <v>3200</v>
      </c>
      <c r="H10" s="21">
        <v>0.36</v>
      </c>
    </row>
    <row r="11" spans="1:8" ht="13.5" customHeight="1" x14ac:dyDescent="0.4">
      <c r="B11" s="16" t="s">
        <v>164</v>
      </c>
      <c r="C11" s="22" t="s">
        <v>68</v>
      </c>
      <c r="D11" s="23">
        <v>600</v>
      </c>
      <c r="E11" s="24">
        <v>0.06</v>
      </c>
      <c r="F11" s="22" t="s">
        <v>165</v>
      </c>
      <c r="G11" s="23">
        <v>400</v>
      </c>
      <c r="H11" s="24">
        <v>0.04</v>
      </c>
    </row>
    <row r="12" spans="1:8" ht="13.5" customHeight="1" x14ac:dyDescent="0.4">
      <c r="B12" s="14" t="s">
        <v>72</v>
      </c>
      <c r="C12" s="19" t="s">
        <v>73</v>
      </c>
      <c r="D12" s="20">
        <v>2700</v>
      </c>
      <c r="E12" s="21">
        <v>0.27</v>
      </c>
      <c r="F12" s="19" t="s">
        <v>73</v>
      </c>
      <c r="G12" s="20">
        <v>2600</v>
      </c>
      <c r="H12" s="21">
        <v>0.28999999999999998</v>
      </c>
    </row>
    <row r="13" spans="1:8" ht="15.75" customHeight="1" x14ac:dyDescent="0.4">
      <c r="B13" s="25" t="s">
        <v>136</v>
      </c>
      <c r="C13" s="26"/>
      <c r="D13" s="26" t="s">
        <v>23</v>
      </c>
      <c r="E13" s="26" t="s">
        <v>166</v>
      </c>
      <c r="F13" s="26"/>
      <c r="G13" s="26" t="s">
        <v>114</v>
      </c>
      <c r="H13" s="26" t="s">
        <v>166</v>
      </c>
    </row>
    <row r="14" spans="1:8" ht="19.5" customHeight="1" x14ac:dyDescent="0.4">
      <c r="B14" s="18" t="s">
        <v>167</v>
      </c>
      <c r="C14" s="18"/>
      <c r="D14" s="18"/>
      <c r="E14" s="18"/>
      <c r="F14" s="18"/>
      <c r="G14" s="18"/>
      <c r="H14" s="18"/>
    </row>
    <row r="15" spans="1:8" ht="6" customHeight="1" x14ac:dyDescent="0.4"/>
    <row r="16" spans="1:8" ht="18" customHeight="1" x14ac:dyDescent="0.4">
      <c r="B16" s="12" t="s">
        <v>168</v>
      </c>
      <c r="C16" s="12"/>
      <c r="D16" s="12"/>
      <c r="E16" s="12"/>
      <c r="F16" s="12"/>
      <c r="G16" s="12"/>
      <c r="H16" s="12"/>
    </row>
    <row r="17" spans="2:8" ht="15.75" customHeight="1" x14ac:dyDescent="0.4">
      <c r="B17" s="13" t="s">
        <v>169</v>
      </c>
      <c r="C17" s="13" t="s">
        <v>170</v>
      </c>
      <c r="D17" s="13" t="s">
        <v>171</v>
      </c>
    </row>
    <row r="18" spans="2:8" ht="13.5" customHeight="1" x14ac:dyDescent="0.4">
      <c r="B18" s="15" t="s">
        <v>22</v>
      </c>
      <c r="C18" s="19" t="s">
        <v>23</v>
      </c>
      <c r="D18" s="19" t="s">
        <v>114</v>
      </c>
    </row>
    <row r="19" spans="2:8" ht="13.5" customHeight="1" x14ac:dyDescent="0.4">
      <c r="B19" s="17" t="s">
        <v>82</v>
      </c>
      <c r="C19" s="22" t="s">
        <v>29</v>
      </c>
      <c r="D19" s="22" t="s">
        <v>118</v>
      </c>
    </row>
    <row r="20" spans="2:8" ht="13.5" customHeight="1" x14ac:dyDescent="0.4">
      <c r="B20" s="15" t="s">
        <v>80</v>
      </c>
      <c r="C20" s="19" t="s">
        <v>81</v>
      </c>
      <c r="D20" s="19" t="s">
        <v>139</v>
      </c>
    </row>
    <row r="21" spans="2:8" ht="13.5" customHeight="1" x14ac:dyDescent="0.4">
      <c r="B21" s="17" t="s">
        <v>172</v>
      </c>
      <c r="C21" s="22" t="s">
        <v>173</v>
      </c>
      <c r="D21" s="22" t="s">
        <v>174</v>
      </c>
    </row>
    <row r="22" spans="2:8" ht="13.5" customHeight="1" x14ac:dyDescent="0.4">
      <c r="B22" s="15" t="s">
        <v>175</v>
      </c>
      <c r="C22" s="19" t="s">
        <v>176</v>
      </c>
      <c r="D22" s="19" t="s">
        <v>177</v>
      </c>
    </row>
    <row r="23" spans="2:8" ht="13.5" customHeight="1" x14ac:dyDescent="0.4">
      <c r="B23" s="17" t="s">
        <v>120</v>
      </c>
      <c r="C23" s="22" t="s">
        <v>178</v>
      </c>
      <c r="D23" s="22" t="s">
        <v>121</v>
      </c>
    </row>
    <row r="24" spans="2:8" ht="13.5" customHeight="1" x14ac:dyDescent="0.4">
      <c r="B24" s="15" t="s">
        <v>179</v>
      </c>
      <c r="C24" s="19" t="s">
        <v>180</v>
      </c>
      <c r="D24" s="19" t="s">
        <v>181</v>
      </c>
    </row>
    <row r="25" spans="2:8" ht="19.5" customHeight="1" x14ac:dyDescent="0.4">
      <c r="B25" s="18" t="s">
        <v>182</v>
      </c>
      <c r="C25" s="18"/>
      <c r="D25" s="18"/>
      <c r="E25" s="18"/>
      <c r="F25" s="18"/>
      <c r="G25" s="18"/>
      <c r="H25" s="18"/>
    </row>
  </sheetData>
  <mergeCells count="4">
    <mergeCell ref="B6:H6"/>
    <mergeCell ref="B14:H14"/>
    <mergeCell ref="B16:H16"/>
    <mergeCell ref="B25:H25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E2841"/>
  </sheetPr>
  <dimension ref="A1:C22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2" width="32" style="2" customWidth="1"/>
    <col min="3" max="3" width="115.77734375" style="2" customWidth="1"/>
    <col min="4" max="16384" width="8.6640625" style="2"/>
  </cols>
  <sheetData>
    <row r="1" spans="1:3" ht="12" customHeight="1" x14ac:dyDescent="0.4">
      <c r="A1" s="1" t="s">
        <v>0</v>
      </c>
    </row>
    <row r="2" spans="1:3" ht="21.75" customHeight="1" x14ac:dyDescent="0.45">
      <c r="A2" s="11" t="s">
        <v>183</v>
      </c>
    </row>
    <row r="3" spans="1:3" ht="13.5" customHeight="1" x14ac:dyDescent="0.4">
      <c r="A3" s="4" t="s">
        <v>184</v>
      </c>
    </row>
    <row r="5" spans="1:3" ht="6" customHeight="1" x14ac:dyDescent="0.4"/>
    <row r="6" spans="1:3" ht="18" customHeight="1" x14ac:dyDescent="0.4">
      <c r="B6" s="12" t="s">
        <v>185</v>
      </c>
      <c r="C6" s="12"/>
    </row>
    <row r="7" spans="1:3" ht="13.5" customHeight="1" x14ac:dyDescent="0.4">
      <c r="B7" s="13" t="s">
        <v>186</v>
      </c>
      <c r="C7" s="13" t="s">
        <v>187</v>
      </c>
    </row>
    <row r="8" spans="1:3" ht="27.75" customHeight="1" x14ac:dyDescent="0.4">
      <c r="B8" s="14" t="s">
        <v>188</v>
      </c>
      <c r="C8" s="15" t="s">
        <v>189</v>
      </c>
    </row>
    <row r="9" spans="1:3" ht="27.75" customHeight="1" x14ac:dyDescent="0.4">
      <c r="B9" s="16" t="s">
        <v>190</v>
      </c>
      <c r="C9" s="17" t="s">
        <v>191</v>
      </c>
    </row>
    <row r="10" spans="1:3" ht="27.75" customHeight="1" x14ac:dyDescent="0.4">
      <c r="B10" s="14" t="s">
        <v>192</v>
      </c>
      <c r="C10" s="15" t="s">
        <v>193</v>
      </c>
    </row>
    <row r="11" spans="1:3" ht="27.75" customHeight="1" x14ac:dyDescent="0.4">
      <c r="B11" s="16" t="s">
        <v>194</v>
      </c>
      <c r="C11" s="17" t="s">
        <v>195</v>
      </c>
    </row>
    <row r="12" spans="1:3" ht="27.75" customHeight="1" x14ac:dyDescent="0.4">
      <c r="B12" s="14" t="s">
        <v>196</v>
      </c>
      <c r="C12" s="15" t="s">
        <v>197</v>
      </c>
    </row>
    <row r="13" spans="1:3" ht="27.75" customHeight="1" x14ac:dyDescent="0.4">
      <c r="B13" s="16" t="s">
        <v>39</v>
      </c>
      <c r="C13" s="17" t="s">
        <v>198</v>
      </c>
    </row>
    <row r="14" spans="1:3" ht="27.75" customHeight="1" x14ac:dyDescent="0.4">
      <c r="B14" s="14" t="s">
        <v>42</v>
      </c>
      <c r="C14" s="15" t="s">
        <v>199</v>
      </c>
    </row>
    <row r="15" spans="1:3" ht="27.75" customHeight="1" x14ac:dyDescent="0.4">
      <c r="B15" s="16" t="s">
        <v>200</v>
      </c>
      <c r="C15" s="17" t="s">
        <v>201</v>
      </c>
    </row>
    <row r="16" spans="1:3" ht="27.75" customHeight="1" x14ac:dyDescent="0.4">
      <c r="B16" s="14" t="s">
        <v>202</v>
      </c>
      <c r="C16" s="15" t="s">
        <v>203</v>
      </c>
    </row>
    <row r="17" spans="2:3" ht="27.75" customHeight="1" x14ac:dyDescent="0.4">
      <c r="B17" s="16" t="s">
        <v>121</v>
      </c>
      <c r="C17" s="17" t="s">
        <v>204</v>
      </c>
    </row>
    <row r="18" spans="2:3" ht="27.75" customHeight="1" x14ac:dyDescent="0.4">
      <c r="B18" s="14" t="s">
        <v>205</v>
      </c>
      <c r="C18" s="15" t="s">
        <v>206</v>
      </c>
    </row>
    <row r="19" spans="2:3" ht="27.75" customHeight="1" x14ac:dyDescent="0.4">
      <c r="B19" s="16" t="s">
        <v>207</v>
      </c>
      <c r="C19" s="17" t="s">
        <v>208</v>
      </c>
    </row>
    <row r="20" spans="2:3" ht="27.75" customHeight="1" x14ac:dyDescent="0.4">
      <c r="B20" s="14" t="s">
        <v>209</v>
      </c>
      <c r="C20" s="15" t="s">
        <v>210</v>
      </c>
    </row>
    <row r="21" spans="2:3" ht="27.75" customHeight="1" x14ac:dyDescent="0.4">
      <c r="B21" s="16" t="s">
        <v>211</v>
      </c>
      <c r="C21" s="17" t="s">
        <v>212</v>
      </c>
    </row>
    <row r="22" spans="2:3" ht="19.5" customHeight="1" x14ac:dyDescent="0.4">
      <c r="B22" s="18" t="s">
        <v>213</v>
      </c>
      <c r="C22" s="18"/>
    </row>
  </sheetData>
  <mergeCells count="2">
    <mergeCell ref="B6:C6"/>
    <mergeCell ref="B22:C2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E2841"/>
  </sheetPr>
  <dimension ref="A1:G17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2" width="40.77734375" style="2" customWidth="1"/>
    <col min="3" max="3" width="50" style="2" customWidth="1"/>
    <col min="4" max="16384" width="8.6640625" style="2"/>
  </cols>
  <sheetData>
    <row r="1" spans="1:7" ht="15" customHeight="1" x14ac:dyDescent="0.4">
      <c r="A1" s="1" t="s">
        <v>214</v>
      </c>
    </row>
    <row r="2" spans="1:7" ht="19.5" customHeight="1" x14ac:dyDescent="0.55000000000000004">
      <c r="A2" s="3" t="s">
        <v>215</v>
      </c>
    </row>
    <row r="3" spans="1:7" ht="15" customHeight="1" x14ac:dyDescent="0.4">
      <c r="A3" s="4" t="s">
        <v>383</v>
      </c>
    </row>
    <row r="4" spans="1:7" ht="15" customHeight="1" x14ac:dyDescent="0.4">
      <c r="A4" s="1" t="s">
        <v>2</v>
      </c>
    </row>
    <row r="5" spans="1:7" ht="6" customHeight="1" x14ac:dyDescent="0.4"/>
    <row r="6" spans="1:7" ht="19.5" customHeight="1" x14ac:dyDescent="0.4">
      <c r="A6" s="5" t="s">
        <v>216</v>
      </c>
      <c r="B6" s="5"/>
      <c r="C6" s="5"/>
      <c r="D6" s="5"/>
      <c r="E6" s="5"/>
      <c r="F6" s="5"/>
      <c r="G6" s="5"/>
    </row>
    <row r="7" spans="1:7" ht="51" customHeight="1" x14ac:dyDescent="0.4">
      <c r="A7" s="6" t="s">
        <v>384</v>
      </c>
      <c r="B7" s="6"/>
      <c r="C7" s="6"/>
      <c r="D7" s="6"/>
      <c r="E7" s="6"/>
      <c r="F7" s="6"/>
      <c r="G7" s="6"/>
    </row>
    <row r="8" spans="1:7" ht="15" customHeight="1" x14ac:dyDescent="0.4">
      <c r="A8" s="2" t="s">
        <v>385</v>
      </c>
      <c r="B8" s="35"/>
      <c r="C8" s="36" t="s">
        <v>386</v>
      </c>
    </row>
    <row r="9" spans="1:7" ht="15" customHeight="1" x14ac:dyDescent="0.4">
      <c r="A9" s="1"/>
    </row>
    <row r="10" spans="1:7" ht="18" customHeight="1" x14ac:dyDescent="0.4">
      <c r="A10" s="7" t="s">
        <v>217</v>
      </c>
    </row>
    <row r="11" spans="1:7" ht="13.5" customHeight="1" x14ac:dyDescent="0.4">
      <c r="A11" s="8" t="s">
        <v>218</v>
      </c>
      <c r="B11" s="8" t="s">
        <v>219</v>
      </c>
    </row>
    <row r="12" spans="1:7" ht="12.75" customHeight="1" x14ac:dyDescent="0.4">
      <c r="A12" s="9" t="s">
        <v>220</v>
      </c>
      <c r="B12" s="9" t="s">
        <v>221</v>
      </c>
    </row>
    <row r="13" spans="1:7" ht="12.75" customHeight="1" x14ac:dyDescent="0.4">
      <c r="A13" s="10" t="s">
        <v>222</v>
      </c>
      <c r="B13" s="10" t="s">
        <v>223</v>
      </c>
    </row>
    <row r="14" spans="1:7" ht="12.75" customHeight="1" x14ac:dyDescent="0.4">
      <c r="A14" s="9" t="s">
        <v>11</v>
      </c>
      <c r="B14" s="9" t="s">
        <v>224</v>
      </c>
    </row>
    <row r="15" spans="1:7" ht="12.75" customHeight="1" x14ac:dyDescent="0.4">
      <c r="A15" s="10" t="s">
        <v>225</v>
      </c>
      <c r="B15" s="10" t="s">
        <v>226</v>
      </c>
    </row>
    <row r="16" spans="1:7" ht="12.75" customHeight="1" x14ac:dyDescent="0.4">
      <c r="A16" s="9" t="s">
        <v>227</v>
      </c>
      <c r="B16" s="9" t="s">
        <v>228</v>
      </c>
    </row>
    <row r="17" spans="1:2" ht="12.75" customHeight="1" x14ac:dyDescent="0.4">
      <c r="A17" s="10" t="s">
        <v>229</v>
      </c>
      <c r="B17" s="10" t="s">
        <v>230</v>
      </c>
    </row>
  </sheetData>
  <mergeCells count="2">
    <mergeCell ref="A6:G6"/>
    <mergeCell ref="A7:G7"/>
  </mergeCells>
  <hyperlinks>
    <hyperlink ref="C8" r:id="rId1" xr:uid="{715E7CC1-A593-485D-A51B-996E0B189679}"/>
  </hyperlink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82E4E"/>
  </sheetPr>
  <dimension ref="A1:G40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7" width="48.5546875" style="2" customWidth="1"/>
    <col min="8" max="16384" width="8.6640625" style="2"/>
  </cols>
  <sheetData>
    <row r="1" spans="1:7" ht="12" customHeight="1" x14ac:dyDescent="0.4">
      <c r="A1" s="1" t="s">
        <v>0</v>
      </c>
    </row>
    <row r="2" spans="1:7" ht="21.75" customHeight="1" x14ac:dyDescent="0.45">
      <c r="A2" s="11" t="s">
        <v>231</v>
      </c>
    </row>
    <row r="3" spans="1:7" ht="13.5" customHeight="1" x14ac:dyDescent="0.4">
      <c r="A3" s="4" t="s">
        <v>232</v>
      </c>
    </row>
    <row r="5" spans="1:7" ht="6" customHeight="1" x14ac:dyDescent="0.4"/>
    <row r="6" spans="1:7" ht="18" customHeight="1" x14ac:dyDescent="0.4">
      <c r="B6" s="12" t="s">
        <v>233</v>
      </c>
      <c r="C6" s="12"/>
      <c r="D6" s="12"/>
      <c r="E6" s="12"/>
      <c r="F6" s="12"/>
      <c r="G6" s="12"/>
    </row>
    <row r="7" spans="1:7" ht="13.5" customHeight="1" x14ac:dyDescent="0.4">
      <c r="B7" s="15" t="s">
        <v>234</v>
      </c>
      <c r="C7" s="19" t="s">
        <v>23</v>
      </c>
    </row>
    <row r="8" spans="1:7" ht="13.5" customHeight="1" x14ac:dyDescent="0.4">
      <c r="B8" s="17" t="s">
        <v>235</v>
      </c>
      <c r="C8" s="22" t="s">
        <v>25</v>
      </c>
    </row>
    <row r="9" spans="1:7" ht="13.5" customHeight="1" x14ac:dyDescent="0.4">
      <c r="B9" s="15" t="s">
        <v>236</v>
      </c>
      <c r="C9" s="19" t="s">
        <v>27</v>
      </c>
    </row>
    <row r="10" spans="1:7" ht="13.5" customHeight="1" x14ac:dyDescent="0.4">
      <c r="B10" s="17" t="s">
        <v>237</v>
      </c>
      <c r="C10" s="22" t="s">
        <v>238</v>
      </c>
    </row>
    <row r="11" spans="1:7" ht="13.5" customHeight="1" x14ac:dyDescent="0.4">
      <c r="B11" s="15" t="s">
        <v>239</v>
      </c>
      <c r="C11" s="19" t="s">
        <v>31</v>
      </c>
    </row>
    <row r="12" spans="1:7" ht="19.5" customHeight="1" x14ac:dyDescent="0.4">
      <c r="B12" s="18" t="s">
        <v>240</v>
      </c>
      <c r="C12" s="18"/>
      <c r="D12" s="18"/>
      <c r="E12" s="18"/>
      <c r="F12" s="18"/>
      <c r="G12" s="18"/>
    </row>
    <row r="13" spans="1:7" ht="6" customHeight="1" x14ac:dyDescent="0.4"/>
    <row r="14" spans="1:7" ht="18" customHeight="1" x14ac:dyDescent="0.4">
      <c r="B14" s="12" t="s">
        <v>241</v>
      </c>
      <c r="C14" s="12"/>
      <c r="D14" s="12"/>
      <c r="E14" s="12"/>
      <c r="F14" s="12"/>
      <c r="G14" s="12"/>
    </row>
    <row r="15" spans="1:7" ht="15.75" customHeight="1" x14ac:dyDescent="0.4">
      <c r="B15" s="13" t="s">
        <v>242</v>
      </c>
      <c r="C15" s="13" t="s">
        <v>243</v>
      </c>
      <c r="D15" s="13" t="s">
        <v>244</v>
      </c>
    </row>
    <row r="16" spans="1:7" ht="13.5" customHeight="1" x14ac:dyDescent="0.4">
      <c r="B16" s="15" t="s">
        <v>245</v>
      </c>
      <c r="C16" s="19" t="s">
        <v>246</v>
      </c>
      <c r="D16" s="19" t="s">
        <v>39</v>
      </c>
    </row>
    <row r="17" spans="2:7" ht="13.5" customHeight="1" x14ac:dyDescent="0.4">
      <c r="B17" s="17" t="s">
        <v>247</v>
      </c>
      <c r="C17" s="22" t="s">
        <v>248</v>
      </c>
      <c r="D17" s="22" t="s">
        <v>42</v>
      </c>
    </row>
    <row r="18" spans="2:7" ht="13.5" customHeight="1" x14ac:dyDescent="0.4">
      <c r="B18" s="15" t="s">
        <v>249</v>
      </c>
      <c r="C18" s="19" t="s">
        <v>248</v>
      </c>
      <c r="D18" s="19" t="s">
        <v>39</v>
      </c>
    </row>
    <row r="20" spans="2:7" ht="6" customHeight="1" x14ac:dyDescent="0.4"/>
    <row r="21" spans="2:7" ht="18" customHeight="1" x14ac:dyDescent="0.4">
      <c r="B21" s="12" t="s">
        <v>250</v>
      </c>
      <c r="C21" s="12"/>
      <c r="D21" s="12"/>
      <c r="E21" s="12"/>
      <c r="F21" s="12"/>
      <c r="G21" s="12"/>
    </row>
    <row r="22" spans="2:7" ht="15.75" customHeight="1" x14ac:dyDescent="0.4">
      <c r="B22" s="13" t="s">
        <v>251</v>
      </c>
      <c r="C22" s="13" t="s">
        <v>252</v>
      </c>
      <c r="D22" s="13" t="s">
        <v>253</v>
      </c>
      <c r="E22" s="13" t="s">
        <v>254</v>
      </c>
      <c r="F22" s="13" t="s">
        <v>255</v>
      </c>
      <c r="G22" s="13" t="s">
        <v>256</v>
      </c>
    </row>
    <row r="23" spans="2:7" ht="13.5" customHeight="1" x14ac:dyDescent="0.4">
      <c r="B23" s="15" t="s">
        <v>257</v>
      </c>
      <c r="C23" s="19" t="s">
        <v>258</v>
      </c>
      <c r="D23" s="19" t="s">
        <v>53</v>
      </c>
      <c r="E23" s="19" t="s">
        <v>54</v>
      </c>
      <c r="F23" s="19" t="s">
        <v>54</v>
      </c>
      <c r="G23" s="19" t="s">
        <v>259</v>
      </c>
    </row>
    <row r="24" spans="2:7" ht="13.5" customHeight="1" x14ac:dyDescent="0.4">
      <c r="B24" s="17" t="s">
        <v>260</v>
      </c>
      <c r="C24" s="22" t="s">
        <v>57</v>
      </c>
      <c r="D24" s="22" t="s">
        <v>58</v>
      </c>
      <c r="E24" s="22" t="s">
        <v>261</v>
      </c>
      <c r="F24" s="22" t="s">
        <v>262</v>
      </c>
      <c r="G24" s="22" t="s">
        <v>263</v>
      </c>
    </row>
    <row r="25" spans="2:7" ht="13.5" customHeight="1" x14ac:dyDescent="0.4">
      <c r="B25" s="15" t="s">
        <v>264</v>
      </c>
      <c r="C25" s="19" t="s">
        <v>63</v>
      </c>
      <c r="D25" s="19" t="s">
        <v>64</v>
      </c>
      <c r="E25" s="19" t="s">
        <v>65</v>
      </c>
      <c r="F25" s="19" t="s">
        <v>265</v>
      </c>
      <c r="G25" s="19" t="s">
        <v>238</v>
      </c>
    </row>
    <row r="26" spans="2:7" ht="13.5" customHeight="1" x14ac:dyDescent="0.4">
      <c r="B26" s="17" t="s">
        <v>266</v>
      </c>
      <c r="C26" s="22" t="s">
        <v>267</v>
      </c>
      <c r="D26" s="22" t="s">
        <v>69</v>
      </c>
      <c r="E26" s="22" t="s">
        <v>268</v>
      </c>
      <c r="F26" s="22" t="s">
        <v>265</v>
      </c>
      <c r="G26" s="22" t="s">
        <v>269</v>
      </c>
    </row>
    <row r="27" spans="2:7" ht="13.5" customHeight="1" x14ac:dyDescent="0.4">
      <c r="B27" s="15" t="s">
        <v>270</v>
      </c>
      <c r="C27" s="19" t="s">
        <v>271</v>
      </c>
      <c r="D27" s="19" t="s">
        <v>74</v>
      </c>
      <c r="E27" s="19" t="s">
        <v>54</v>
      </c>
      <c r="F27" s="19" t="s">
        <v>272</v>
      </c>
      <c r="G27" s="19" t="s">
        <v>273</v>
      </c>
    </row>
    <row r="28" spans="2:7" ht="15.75" customHeight="1" x14ac:dyDescent="0.4">
      <c r="B28" s="25" t="s">
        <v>274</v>
      </c>
      <c r="C28" s="26" t="s">
        <v>23</v>
      </c>
      <c r="D28" s="26"/>
      <c r="E28" s="26"/>
      <c r="F28" s="26"/>
      <c r="G28" s="26"/>
    </row>
    <row r="29" spans="2:7" ht="19.5" customHeight="1" x14ac:dyDescent="0.4">
      <c r="B29" s="18" t="s">
        <v>275</v>
      </c>
      <c r="C29" s="18"/>
      <c r="D29" s="18"/>
      <c r="E29" s="18"/>
      <c r="F29" s="18"/>
      <c r="G29" s="18"/>
    </row>
    <row r="30" spans="2:7" ht="6" customHeight="1" x14ac:dyDescent="0.4"/>
    <row r="31" spans="2:7" ht="18" customHeight="1" x14ac:dyDescent="0.4">
      <c r="B31" s="12" t="s">
        <v>276</v>
      </c>
      <c r="C31" s="12"/>
      <c r="D31" s="12"/>
      <c r="E31" s="12"/>
      <c r="F31" s="12"/>
      <c r="G31" s="12"/>
    </row>
    <row r="32" spans="2:7" ht="13.5" customHeight="1" x14ac:dyDescent="0.4">
      <c r="B32" s="17" t="s">
        <v>277</v>
      </c>
      <c r="C32" s="22" t="s">
        <v>278</v>
      </c>
    </row>
    <row r="33" spans="2:7" ht="13.5" customHeight="1" x14ac:dyDescent="0.4">
      <c r="B33" s="15" t="s">
        <v>279</v>
      </c>
      <c r="C33" s="19" t="s">
        <v>238</v>
      </c>
    </row>
    <row r="34" spans="2:7" ht="15.75" customHeight="1" x14ac:dyDescent="0.4">
      <c r="B34" s="25" t="s">
        <v>280</v>
      </c>
      <c r="C34" s="26" t="s">
        <v>281</v>
      </c>
    </row>
    <row r="35" spans="2:7" ht="6" customHeight="1" x14ac:dyDescent="0.4"/>
    <row r="36" spans="2:7" ht="18" customHeight="1" x14ac:dyDescent="0.4">
      <c r="B36" s="12" t="s">
        <v>282</v>
      </c>
      <c r="C36" s="12"/>
      <c r="D36" s="12"/>
      <c r="E36" s="12"/>
      <c r="F36" s="12"/>
      <c r="G36" s="12"/>
    </row>
    <row r="37" spans="2:7" ht="13.5" customHeight="1" x14ac:dyDescent="0.4">
      <c r="B37" s="17" t="s">
        <v>283</v>
      </c>
      <c r="C37" s="22"/>
    </row>
    <row r="38" spans="2:7" ht="13.5" customHeight="1" x14ac:dyDescent="0.4">
      <c r="B38" s="15" t="s">
        <v>284</v>
      </c>
      <c r="C38" s="19" t="s">
        <v>88</v>
      </c>
    </row>
    <row r="39" spans="2:7" ht="13.5" customHeight="1" x14ac:dyDescent="0.4">
      <c r="B39" s="17" t="s">
        <v>285</v>
      </c>
      <c r="C39" s="22" t="s">
        <v>286</v>
      </c>
    </row>
    <row r="40" spans="2:7" ht="19.5" customHeight="1" x14ac:dyDescent="0.4">
      <c r="B40" s="18" t="s">
        <v>287</v>
      </c>
      <c r="C40" s="18"/>
      <c r="D40" s="18"/>
      <c r="E40" s="18"/>
      <c r="F40" s="18"/>
      <c r="G40" s="18"/>
    </row>
  </sheetData>
  <mergeCells count="8">
    <mergeCell ref="B31:G31"/>
    <mergeCell ref="B36:G36"/>
    <mergeCell ref="B40:G40"/>
    <mergeCell ref="B6:G6"/>
    <mergeCell ref="B12:G12"/>
    <mergeCell ref="B14:G14"/>
    <mergeCell ref="B21:G21"/>
    <mergeCell ref="B29:G29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82E4E"/>
  </sheetPr>
  <dimension ref="A1:F21"/>
  <sheetViews>
    <sheetView showGridLines="0" zoomScaleNormal="100" workbookViewId="0"/>
  </sheetViews>
  <sheetFormatPr defaultColWidth="8.6640625" defaultRowHeight="15.6" x14ac:dyDescent="0.4"/>
  <cols>
    <col min="1" max="1" width="3" style="2" customWidth="1"/>
    <col min="2" max="2" width="38.77734375" style="2" customWidth="1"/>
    <col min="3" max="3" width="44.77734375" style="2" customWidth="1"/>
    <col min="4" max="6" width="38.77734375" style="2" customWidth="1"/>
    <col min="7" max="16384" width="8.6640625" style="2"/>
  </cols>
  <sheetData>
    <row r="1" spans="1:6" ht="12" customHeight="1" x14ac:dyDescent="0.4">
      <c r="A1" s="1" t="s">
        <v>0</v>
      </c>
    </row>
    <row r="2" spans="1:6" ht="21.75" customHeight="1" x14ac:dyDescent="0.45">
      <c r="A2" s="11" t="s">
        <v>92</v>
      </c>
    </row>
    <row r="3" spans="1:6" ht="13.5" customHeight="1" x14ac:dyDescent="0.4">
      <c r="A3" s="4" t="s">
        <v>288</v>
      </c>
    </row>
    <row r="5" spans="1:6" ht="6" customHeight="1" x14ac:dyDescent="0.4"/>
    <row r="6" spans="1:6" ht="18" customHeight="1" x14ac:dyDescent="0.4">
      <c r="B6" s="12" t="s">
        <v>289</v>
      </c>
      <c r="C6" s="12"/>
      <c r="D6" s="12"/>
      <c r="E6" s="12"/>
      <c r="F6" s="12"/>
    </row>
    <row r="7" spans="1:6" ht="15.75" customHeight="1" x14ac:dyDescent="0.4">
      <c r="B7" s="13" t="s">
        <v>251</v>
      </c>
      <c r="C7" s="13" t="s">
        <v>253</v>
      </c>
      <c r="D7" s="13" t="s">
        <v>290</v>
      </c>
      <c r="E7" s="13" t="s">
        <v>256</v>
      </c>
      <c r="F7" s="13" t="s">
        <v>291</v>
      </c>
    </row>
    <row r="8" spans="1:6" ht="13.5" customHeight="1" x14ac:dyDescent="0.4">
      <c r="B8" s="15" t="s">
        <v>257</v>
      </c>
      <c r="C8" s="20">
        <v>3200</v>
      </c>
      <c r="D8" s="27">
        <f>C8/C13</f>
        <v>0.26666666666666666</v>
      </c>
      <c r="E8" s="27">
        <v>0.06</v>
      </c>
      <c r="F8" s="31">
        <f>D8*E8</f>
        <v>1.6E-2</v>
      </c>
    </row>
    <row r="9" spans="1:6" ht="13.5" customHeight="1" x14ac:dyDescent="0.4">
      <c r="B9" s="17" t="s">
        <v>292</v>
      </c>
      <c r="C9" s="23">
        <v>2100</v>
      </c>
      <c r="D9" s="28">
        <f>C9/C13</f>
        <v>0.17499999999999999</v>
      </c>
      <c r="E9" s="28">
        <v>0.1</v>
      </c>
      <c r="F9" s="32">
        <f>D9*E9</f>
        <v>1.7499999999999998E-2</v>
      </c>
    </row>
    <row r="10" spans="1:6" ht="13.5" customHeight="1" x14ac:dyDescent="0.4">
      <c r="B10" s="15" t="s">
        <v>264</v>
      </c>
      <c r="C10" s="20">
        <v>3400</v>
      </c>
      <c r="D10" s="27">
        <f>C10/C13</f>
        <v>0.28333333333333333</v>
      </c>
      <c r="E10" s="27">
        <v>0.11</v>
      </c>
      <c r="F10" s="31">
        <f>D10*E10</f>
        <v>3.1166666666666665E-2</v>
      </c>
    </row>
    <row r="11" spans="1:6" ht="13.5" customHeight="1" x14ac:dyDescent="0.4">
      <c r="B11" s="17" t="s">
        <v>249</v>
      </c>
      <c r="C11" s="23">
        <v>600</v>
      </c>
      <c r="D11" s="28">
        <f>C11/C13</f>
        <v>0.05</v>
      </c>
      <c r="E11" s="28">
        <v>0.08</v>
      </c>
      <c r="F11" s="32">
        <f>D11*E11</f>
        <v>4.0000000000000001E-3</v>
      </c>
    </row>
    <row r="12" spans="1:6" ht="13.5" customHeight="1" x14ac:dyDescent="0.4">
      <c r="B12" s="15" t="s">
        <v>270</v>
      </c>
      <c r="C12" s="20">
        <v>2700</v>
      </c>
      <c r="D12" s="27">
        <f>C12/C13</f>
        <v>0.22500000000000001</v>
      </c>
      <c r="E12" s="27">
        <v>0.14499999999999999</v>
      </c>
      <c r="F12" s="31">
        <f>D12*E12</f>
        <v>3.2625000000000001E-2</v>
      </c>
    </row>
    <row r="13" spans="1:6" ht="15.75" customHeight="1" x14ac:dyDescent="0.4">
      <c r="B13" s="25" t="s">
        <v>99</v>
      </c>
      <c r="C13" s="29">
        <f>SUM(C8:C12)</f>
        <v>12000</v>
      </c>
      <c r="D13" s="33">
        <f>SUM(D8:D12)</f>
        <v>1</v>
      </c>
      <c r="E13" s="26" t="s">
        <v>54</v>
      </c>
      <c r="F13" s="34">
        <f>SUM(F8:F12)</f>
        <v>0.10129166666666667</v>
      </c>
    </row>
    <row r="14" spans="1:6" ht="19.5" customHeight="1" x14ac:dyDescent="0.4">
      <c r="B14" s="18" t="s">
        <v>293</v>
      </c>
      <c r="C14" s="18"/>
      <c r="D14" s="18"/>
      <c r="E14" s="18"/>
      <c r="F14" s="18"/>
    </row>
    <row r="15" spans="1:6" ht="6" customHeight="1" x14ac:dyDescent="0.4"/>
    <row r="16" spans="1:6" ht="18" customHeight="1" x14ac:dyDescent="0.4">
      <c r="B16" s="12" t="s">
        <v>294</v>
      </c>
      <c r="C16" s="12"/>
      <c r="D16" s="12"/>
      <c r="E16" s="12"/>
      <c r="F16" s="12"/>
    </row>
    <row r="17" spans="2:6" ht="13.5" customHeight="1" x14ac:dyDescent="0.4">
      <c r="B17" s="15" t="s">
        <v>295</v>
      </c>
      <c r="C17" s="37" t="s">
        <v>296</v>
      </c>
    </row>
    <row r="18" spans="2:6" ht="13.5" customHeight="1" x14ac:dyDescent="0.4">
      <c r="B18" s="17" t="s">
        <v>297</v>
      </c>
      <c r="C18" s="38" t="s">
        <v>298</v>
      </c>
    </row>
    <row r="19" spans="2:6" ht="13.5" customHeight="1" x14ac:dyDescent="0.4">
      <c r="B19" s="15" t="s">
        <v>106</v>
      </c>
      <c r="C19" s="37" t="s">
        <v>299</v>
      </c>
    </row>
    <row r="20" spans="2:6" ht="13.5" customHeight="1" x14ac:dyDescent="0.4">
      <c r="B20" s="17" t="s">
        <v>108</v>
      </c>
      <c r="C20" s="38" t="s">
        <v>300</v>
      </c>
    </row>
    <row r="21" spans="2:6" ht="19.5" customHeight="1" x14ac:dyDescent="0.4">
      <c r="B21" s="18" t="s">
        <v>301</v>
      </c>
      <c r="C21" s="18"/>
      <c r="D21" s="18"/>
      <c r="E21" s="18"/>
      <c r="F21" s="18"/>
    </row>
  </sheetData>
  <mergeCells count="4">
    <mergeCell ref="B6:F6"/>
    <mergeCell ref="B14:F14"/>
    <mergeCell ref="B16:F16"/>
    <mergeCell ref="B21:F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Accueil</vt:lpstr>
      <vt:lpstr>1 — Démarche PPA</vt:lpstr>
      <vt:lpstr>2 — WARA</vt:lpstr>
      <vt:lpstr>3 — Cas 2 Services CH</vt:lpstr>
      <vt:lpstr>4 — Synthèse</vt:lpstr>
      <vt:lpstr>Glossaire</vt:lpstr>
      <vt:lpstr>Home EN</vt:lpstr>
      <vt:lpstr>1 — PPA Steps</vt:lpstr>
      <vt:lpstr>2 — WARA1</vt:lpstr>
      <vt:lpstr>3 — Case 2 Services CH</vt:lpstr>
      <vt:lpstr>4 — Summary</vt:lpstr>
      <vt:lpstr>Glossary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Aristide Ruot</cp:lastModifiedBy>
  <cp:revision>0</cp:revision>
  <dcterms:created xsi:type="dcterms:W3CDTF">2026-04-18T13:38:17Z</dcterms:created>
  <dcterms:modified xsi:type="dcterms:W3CDTF">2026-04-18T13:48:03Z</dcterms:modified>
  <dc:language>en-US</dc:language>
</cp:coreProperties>
</file>