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rist\Downloads\"/>
    </mc:Choice>
  </mc:AlternateContent>
  <xr:revisionPtr revIDLastSave="0" documentId="13_ncr:1_{44540D82-AA44-417D-ACF5-919BD76A6A58}" xr6:coauthVersionLast="47" xr6:coauthVersionMax="47" xr10:uidLastSave="{00000000-0000-0000-0000-000000000000}"/>
  <bookViews>
    <workbookView xWindow="-38508" yWindow="-2280" windowWidth="38616" windowHeight="21096" tabRatio="500" xr2:uid="{00000000-000D-0000-FFFF-FFFF00000000}"/>
  </bookViews>
  <sheets>
    <sheet name="⚠ Disclaimer" sheetId="1" r:id="rId1"/>
    <sheet name="1 — Checklist Pacte Dutreil" sheetId="2" r:id="rId2"/>
    <sheet name="2 — Avec vs Sans Dutreil"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21" i="3" l="1"/>
  <c r="C20" i="3"/>
  <c r="D19" i="3"/>
  <c r="C18" i="3"/>
  <c r="D17" i="3"/>
  <c r="D18" i="3" s="1"/>
  <c r="D20" i="3" s="1"/>
  <c r="D21" i="3" s="1"/>
  <c r="C17" i="3"/>
  <c r="D16" i="3"/>
  <c r="C16" i="3"/>
  <c r="D15" i="3"/>
  <c r="C15" i="3"/>
  <c r="D14" i="3"/>
  <c r="D13" i="3"/>
  <c r="C13" i="3"/>
  <c r="E20" i="3" l="1"/>
  <c r="E21" i="3"/>
</calcChain>
</file>

<file path=xl/sharedStrings.xml><?xml version="1.0" encoding="utf-8"?>
<sst xmlns="http://schemas.openxmlformats.org/spreadsheetml/2006/main" count="107" uniqueCount="87">
  <si>
    <t>DISCLAIMER — NOTICE IMPORTANTE</t>
  </si>
  <si>
    <t>Ce document (la « Checklist ») a été préparé par Hectelion SA (« Hectelion »), cabinet indépendant spécialisé en évaluation d'entreprise, due diligence financière et conseil M&amp;A, enregistré en droit suisse.</t>
  </si>
  <si>
    <t>1. USAGE INDICATIF UNIQUEMENT</t>
  </si>
  <si>
    <t>La Checklist est fournie à titre indicatif et pédagogique. Elle ne constitue pas un conseil fiscal, juridique, comptable ou financier et ne saurait remplacer l'intervention d'un notaire, d'un avocat fiscaliste ou d'un expert-comptable dans le cadre d'une transmission d'entreprise sous Pacte Dutreil.</t>
  </si>
  <si>
    <t>2. ABSENCE DE GARANTIE</t>
  </si>
  <si>
    <t>Hectelion SA ne garantit pas l'exhaustivité, l'exactitude ou l'adéquation de cette Checklist à votre situation particulière. Les règles fiscales applicables au Pacte Dutreil sont susceptibles d'évolution législative et jurisprudentielle. Hectelion SA décline toute responsabilité pour toute perte ou préjudice résultant de l'utilisation de ce document.</t>
  </si>
  <si>
    <t>3. NON-SUBSTITUTION AU CONSEIL PROFESSIONNEL</t>
  </si>
  <si>
    <t>Cette Checklist est construite sur la base du droit en vigueur au 1er mai 2026 (Loi de finances n°2026-103 du 19 février 2026, art. 8 ; art. 787 B, 787 C et 790 CGI). Toute transmission d'entreprise dans le cadre d'un Pacte Dutreil requiert l'intervention conjointe d'un notaire, d'un avocat fiscaliste et d'un expert en évaluation indépendant.</t>
  </si>
  <si>
    <t>4. CONFIDENTIALITÉ</t>
  </si>
  <si>
    <t>Ce document est fourni à l'usage exclusif de son destinataire. Il ne peut être reproduit, distribué ou publié sans l'accord écrit préalable d'Hectelion SA.</t>
  </si>
  <si>
    <t>5. JURIDICTION</t>
  </si>
  <si>
    <t>Ce document est préparé en Suisse. Tout litige lié à son utilisation est soumis au droit suisse et à la juridiction exclusive des tribunaux du Canton de Vaud, Suisse.</t>
  </si>
  <si>
    <t>6. CONTACT</t>
  </si>
  <si>
    <t>Pour une mission d'évaluation indépendante, de due diligence financière ou de structuration dans le cadre d'un Pacte Dutreil, contactez Hectelion SA via le formulaire disponible sur www.hectelion.com</t>
  </si>
  <si>
    <t>© Hectelion SA — Tous droits réservés — 2026</t>
  </si>
  <si>
    <t>Checklist Pacte Dutreil 2026  |  10 points à vérifier avant de signer  |  Hectelion SA</t>
  </si>
  <si>
    <t>Point de vérification</t>
  </si>
  <si>
    <t>Statut</t>
  </si>
  <si>
    <t>Commentaire / Référence</t>
  </si>
  <si>
    <t>Responsable</t>
  </si>
  <si>
    <t>A — ÉLIGIBILITÉ DE LA SOCIÉTÉ ET DES TITRES</t>
  </si>
  <si>
    <t>A1 — La société exerce une activité industrielle, commerciale, artisanale, agricole ou libérale de façon prépondérante (≥ 50% du CA)</t>
  </si>
  <si>
    <t>☐ À vérifier</t>
  </si>
  <si>
    <t>Art. 787 B CGI</t>
  </si>
  <si>
    <t>A2 — La société n'exerce pas une activité civile de gestion de son propre patrimoine (exclusion)</t>
  </si>
  <si>
    <t>Art. 787 B CGI + LF 2024</t>
  </si>
  <si>
    <t>A3 — Si holding : qualification en holding animatrice vérifiée et documentée (animation effective + services aux filiales)</t>
  </si>
  <si>
    <t>Art. 787 B CGI + Cass. com. 17/11/2025</t>
  </si>
  <si>
    <t>B — ENGAGEMENT COLLECTIF DE CONSERVATION (2 ANS MINIMUM)</t>
  </si>
  <si>
    <t>B1 — Porte sur ≥ 17% des droits financiers ET 34% des droits de vote (sociétés non cotées)</t>
  </si>
  <si>
    <t>Art. 787 B, b, 1°</t>
  </si>
  <si>
    <t>B2 — En cours depuis ≥ 2 ans à la date de la donation, OU réputé acquis (détention + direction documentées)</t>
  </si>
  <si>
    <t>Art. 787 B, b, 2°</t>
  </si>
  <si>
    <t>B3 — Acte d'engagement rédigé, signé et conservé — ou caractère « réputé acquis » documenté</t>
  </si>
  <si>
    <t>BOFIP BOI-ENR-DMTG-10-20-40-10</t>
  </si>
  <si>
    <t>C — ENGAGEMENT INDIVIDUEL DE CONSERVATION (6 ANS — LF 2026)</t>
  </si>
  <si>
    <t>C1 — Chaque bénéficiaire s'engage à conserver les titres 6 ans (porté de 4 à 6 ans par la LF 2026 — applicable depuis le 21/02/2026)</t>
  </si>
  <si>
    <t>Art. 787 B, c — LF 2026 art. 8</t>
  </si>
  <si>
    <t>C2 — Engagement individuel formalisé par écrit et annexé à l'acte de donation</t>
  </si>
  <si>
    <t>Art. 787 B, c</t>
  </si>
  <si>
    <t>C3 — Conséquences d'une rupture anticipée expliquées à chaque bénéficiaire (remise en cause totale)</t>
  </si>
  <si>
    <t>Art. 787 B, e</t>
  </si>
  <si>
    <t>D — CONDITION DE DIRECTION EFFECTIVE</t>
  </si>
  <si>
    <t>D1 — L'un des signataires ou bénéficiaires exerce une direction effective pendant l'engagement collectif + 3 ans post-transmission</t>
  </si>
  <si>
    <t>Art. 787 B, d</t>
  </si>
  <si>
    <t>D2 — Direction réelle et documentée (mandat social, CA/AG, implication opérationnelle) — pas uniquement formelle</t>
  </si>
  <si>
    <t>Jurisprudence + BOFIP § 395</t>
  </si>
  <si>
    <t>E — ACTIFS SOMPTUAIRES — NOUVEAUTÉ LF 2026 (ART. 8)</t>
  </si>
  <si>
    <t>E1 — Inventaire des actifs somptuaires de la société ET filiales contrôlées (logements, yachts, bijoux, véhicules de tourisme, vins, objets d'art)</t>
  </si>
  <si>
    <t>⚠ Nouveauté 2026</t>
  </si>
  <si>
    <t>Art. 787 B CGI — LF 2026</t>
  </si>
  <si>
    <t>E2 — Vérification affectation exclusive à l'activité depuis ≥ 3 ans avant transmission (sinon exclusion de l'assiette Dutreil)</t>
  </si>
  <si>
    <t>E3 — Calcul de la fraction de valeur des titres représentative des actifs non éligibles — ventilation documentée</t>
  </si>
  <si>
    <t>F — VALORISATION ET TAUX EFFECTIF D'IMPOSITION</t>
  </si>
  <si>
    <t>F1 — Rapport d'évaluation indépendant réalisé AVANT la donation, daté et documenté (multiples + DCF + ANR + comparables boursiers si pertinent)</t>
  </si>
  <si>
    <t>Pratique M&amp;A + BOFIP</t>
  </si>
  <si>
    <t>F2 — Valorisation = valeur vénale réelle — ni trop basse (donation déguisée) ni trop haute (surtaxation)</t>
  </si>
  <si>
    <t>Doctrine fiscale</t>
  </si>
  <si>
    <t>F3 — Âge du donateur vérifié : &lt; 70 ans = réduction 50% sur droits résiduels (taux effectif ~4,2%) ; ≥ 70 ans = pas de réduction (taux effectif ~8-9%) — art. 790 CGI</t>
  </si>
  <si>
    <t>Art. 790 CGI — Cour des comptes 11/2025</t>
  </si>
  <si>
    <t>F4 — Rapport d'évaluation annexé à l'acte de donation et conservé pendant le délai de reprise de 6 ans (DMTG)</t>
  </si>
  <si>
    <t>LPF art. L169 A</t>
  </si>
  <si>
    <t>F5 — Rescrit fiscal étudié et, si pertinent, déposé avant la donation (recommandé pour transmissions &gt; 5 M€)</t>
  </si>
  <si>
    <t>LPF art. L80 B</t>
  </si>
  <si>
    <t>Colonnes Statut : remplacer '☐ À vérifier' par '✅ Validé', '⚠ Point d'attention' ou '❌ Non conforme'. Taux effectifs Dutreil (Cour des comptes, nov. 2025) : ~4,2% avant 70 ans, ~8-9% après 70 ans. Sources : CGI art. 787 B, 787 C, 790 | LF 2026 (loi n°2026-103 du 19/02/2026, art. 8) | BOFIP BOI-ENR-DMTG. Ce document est indicatif — consulter un notaire, un avocat fiscaliste et un expert en évaluation avant toute opération.</t>
  </si>
  <si>
    <t>Simulation : Avec vs Sans Pacte Dutreil  |  Taux effectifs  |  Hectelion SA</t>
  </si>
  <si>
    <t>Paramètres</t>
  </si>
  <si>
    <t>Valeur d'entreprise (k€)</t>
  </si>
  <si>
    <t>Valeur vénale retenue dans l'acte de donation</t>
  </si>
  <si>
    <t>Nombre d'enfants bénéficiaires</t>
  </si>
  <si>
    <t>Âge du donateur (&lt; ou ≥ 70 ans)</t>
  </si>
  <si>
    <t>&lt; 70 ans : réduction 50% des droits résiduels (art. 790 CGI)</t>
  </si>
  <si>
    <t>Comparaison fiscale + Taux effectifs d'imposition</t>
  </si>
  <si>
    <t>Sans Pacte Dutreil</t>
  </si>
  <si>
    <t>Avec Pacte Dutreil</t>
  </si>
  <si>
    <t>Économie réalisée</t>
  </si>
  <si>
    <t>Abattement Dutreil 75%</t>
  </si>
  <si>
    <t>—</t>
  </si>
  <si>
    <t>Base après Dutreil (k€)</t>
  </si>
  <si>
    <t>Abattement légal 100k€/enfant</t>
  </si>
  <si>
    <t>Base nette imposable (k€)</t>
  </si>
  <si>
    <t>Droits bruts estimés (k€)</t>
  </si>
  <si>
    <t>Réduction 50% &lt; 70 ans (art.790)</t>
  </si>
  <si>
    <t>Non applicable</t>
  </si>
  <si>
    <t>Droits nets effectifs (k€)</t>
  </si>
  <si>
    <t>Taux effectif sur valeur totale</t>
  </si>
  <si>
    <t>Taux effectifs de référence (Cour des comptes, rapport Pacte Dutreil, novembre 2025) : • Donation en pleine propriété avant 70 ans, PME 20 M€, 2 enfants : taux effectif ~4,2% avec Dutreil vs 42% sans. • Donation en pleine propriété avant 70 ans, PME 2,5 M€ : taux effectif ~1,63% avec Dutreil vs 25,01% sans. • Après 70 ans (sans réduction 50%) : taux effectif ~8-9% selon barème art. 777 CGI. Simulation indicative. Barème progressif art. 777 CGI — ligne directe. Art. 790 CGI pour réduction 50%. Consultez votre notaire pour un calcul précis.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</si>
</sst>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1"/>
    </font>
    <font>
      <b/>
      <sz val="12"/>
      <color rgb="FF0E2841"/>
      <name val="Cardo"/>
      <family val="1"/>
    </font>
    <font>
      <sz val="9"/>
      <color rgb="FF0E2841"/>
      <name val="Cardo"/>
      <family val="1"/>
    </font>
    <font>
      <b/>
      <sz val="10"/>
      <color rgb="FF0E2841"/>
      <name val="Cardo"/>
      <family val="1"/>
    </font>
    <font>
      <b/>
      <sz val="9"/>
      <color rgb="FF0E2841"/>
      <name val="Cardo"/>
      <family val="1"/>
    </font>
    <font>
      <b/>
      <sz val="9"/>
      <color rgb="FFFFFFFF"/>
      <name val="Cardo"/>
      <family val="1"/>
    </font>
    <font>
      <b/>
      <sz val="8"/>
      <color rgb="FF0E2841"/>
      <name val="Cardo"/>
      <family val="1"/>
    </font>
    <font>
      <sz val="8"/>
      <color rgb="FF0E2841"/>
      <name val="Cardo"/>
      <family val="1"/>
    </font>
    <font>
      <sz val="8"/>
      <color rgb="FFCC8800"/>
      <name val="Cardo"/>
      <family val="1"/>
    </font>
    <font>
      <sz val="7"/>
      <color rgb="FF0E2841"/>
      <name val="Cardo"/>
      <family val="1"/>
    </font>
    <font>
      <i/>
      <sz val="7"/>
      <color rgb="FF595959"/>
      <name val="Cardo"/>
      <family val="1"/>
    </font>
    <font>
      <b/>
      <sz val="8"/>
      <color rgb="FFCC0000"/>
      <name val="Cardo"/>
      <family val="1"/>
    </font>
    <font>
      <sz val="8"/>
      <color rgb="FF1F497D"/>
      <name val="Cardo"/>
      <family val="1"/>
    </font>
    <font>
      <b/>
      <sz val="8"/>
      <color rgb="FF375623"/>
      <name val="Cardo"/>
      <family val="1"/>
    </font>
  </fonts>
  <fills count="8">
    <fill>
      <patternFill patternType="none"/>
    </fill>
    <fill>
      <patternFill patternType="gray125"/>
    </fill>
    <fill>
      <patternFill patternType="solid">
        <fgColor rgb="FFF2F2F2"/>
        <bgColor rgb="FFE2EFDA"/>
      </patternFill>
    </fill>
    <fill>
      <patternFill patternType="solid">
        <fgColor rgb="FF0E2841"/>
        <bgColor rgb="FF003300"/>
      </patternFill>
    </fill>
    <fill>
      <patternFill patternType="solid">
        <fgColor rgb="FFFFF2CC"/>
        <bgColor rgb="FFFCE4D6"/>
      </patternFill>
    </fill>
    <fill>
      <patternFill patternType="solid">
        <fgColor rgb="FFDCE6F1"/>
        <bgColor rgb="FFE2EFDA"/>
      </patternFill>
    </fill>
    <fill>
      <patternFill patternType="solid">
        <fgColor rgb="FFFCE4D6"/>
        <bgColor rgb="FFFFF2CC"/>
      </patternFill>
    </fill>
    <fill>
      <patternFill patternType="solid">
        <fgColor rgb="FFE2EFDA"/>
        <bgColor rgb="FFDCE6F1"/>
      </patternFill>
    </fill>
  </fills>
  <borders count="2">
    <border>
      <left/>
      <right/>
      <top/>
      <bottom/>
      <diagonal/>
    </border>
    <border>
      <left/>
      <right/>
      <top style="medium">
        <color rgb="FFD9D9D9"/>
      </top>
      <bottom style="thin">
        <color rgb="FFD9D9D9"/>
      </bottom>
      <diagonal/>
    </border>
  </borders>
  <cellStyleXfs count="1">
    <xf numFmtId="0" fontId="0" fillId="0" borderId="0"/>
  </cellStyleXfs>
  <cellXfs count="24">
    <xf numFmtId="0" fontId="0" fillId="0" borderId="0" xfId="0"/>
    <xf numFmtId="0" fontId="10" fillId="0" borderId="0" xfId="0" applyFont="1" applyAlignment="1">
      <alignment horizontal="left" vertical="top" wrapText="1"/>
    </xf>
    <xf numFmtId="0" fontId="6" fillId="2" borderId="0" xfId="0" applyFont="1" applyFill="1" applyAlignment="1">
      <alignment horizontal="left" vertical="center"/>
    </xf>
    <xf numFmtId="0" fontId="5" fillId="3" borderId="0" xfId="0" applyFont="1" applyFill="1" applyAlignment="1">
      <alignment horizontal="left" vertical="center"/>
    </xf>
    <xf numFmtId="0" fontId="1" fillId="2" borderId="0" xfId="0" applyFont="1" applyFill="1" applyAlignment="1">
      <alignment horizontal="left" vertical="top" wrapText="1"/>
    </xf>
    <xf numFmtId="0" fontId="2" fillId="0" borderId="0" xfId="0" applyFont="1" applyAlignment="1">
      <alignment horizontal="left" vertical="top" wrapText="1"/>
    </xf>
    <xf numFmtId="0" fontId="3" fillId="2" borderId="0" xfId="0" applyFont="1" applyFill="1" applyAlignment="1">
      <alignment horizontal="left" vertical="top" wrapText="1"/>
    </xf>
    <xf numFmtId="0" fontId="4" fillId="0" borderId="0" xfId="0" applyFont="1" applyAlignment="1">
      <alignment horizontal="left" vertical="top"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7" fillId="0" borderId="0" xfId="0" applyFont="1" applyAlignment="1">
      <alignment horizontal="left" vertical="center" wrapText="1"/>
    </xf>
    <xf numFmtId="0" fontId="8" fillId="4" borderId="0" xfId="0" applyFont="1" applyFill="1" applyAlignment="1">
      <alignment horizontal="center" vertical="center" wrapText="1"/>
    </xf>
    <xf numFmtId="0" fontId="9" fillId="5" borderId="0" xfId="0" applyFont="1" applyFill="1" applyAlignment="1">
      <alignment horizontal="left" vertical="center" wrapText="1"/>
    </xf>
    <xf numFmtId="0" fontId="10" fillId="0" borderId="0" xfId="0" applyFont="1" applyAlignment="1">
      <alignment horizontal="left" vertical="center" wrapText="1"/>
    </xf>
    <xf numFmtId="0" fontId="11" fillId="6" borderId="0" xfId="0" applyFont="1" applyFill="1" applyAlignment="1">
      <alignment horizontal="center" vertical="center" wrapText="1"/>
    </xf>
    <xf numFmtId="0" fontId="0" fillId="0" borderId="1" xfId="0" applyBorder="1"/>
    <xf numFmtId="0" fontId="4" fillId="2" borderId="0" xfId="0" applyFont="1" applyFill="1"/>
    <xf numFmtId="0" fontId="12" fillId="5" borderId="0" xfId="0" applyFont="1" applyFill="1" applyAlignment="1">
      <alignment horizontal="center" vertical="center" wrapText="1"/>
    </xf>
    <xf numFmtId="16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164" fontId="13" fillId="7" borderId="0" xfId="0" applyNumberFormat="1" applyFont="1" applyFill="1" applyAlignment="1">
      <alignment horizontal="center" vertical="center" wrapText="1"/>
    </xf>
    <xf numFmtId="10" fontId="13" fillId="7" borderId="0" xfId="0" applyNumberFormat="1" applyFont="1" applyFill="1" applyAlignment="1">
      <alignment horizontal="center" vertical="center" wrapText="1"/>
    </xf>
    <xf numFmtId="0" fontId="10" fillId="0" borderId="0" xfId="0" applyFont="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CE6F1"/>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CE4D6"/>
      <rgbColor rgb="FF3366FF"/>
      <rgbColor rgb="FF33CCCC"/>
      <rgbColor rgb="FF99CC00"/>
      <rgbColor rgb="FFFFCC00"/>
      <rgbColor rgb="FFCC8800"/>
      <rgbColor rgb="FFFF6600"/>
      <rgbColor rgb="FF595959"/>
      <rgbColor rgb="FF969696"/>
      <rgbColor rgb="FF0E2841"/>
      <rgbColor rgb="FF339966"/>
      <rgbColor rgb="FF003300"/>
      <rgbColor rgb="FF333300"/>
      <rgbColor rgb="FF843C0C"/>
      <rgbColor rgb="FF993366"/>
      <rgbColor rgb="FF1F497D"/>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3C0C"/>
  </sheetPr>
  <dimension ref="B1:B24"/>
  <sheetViews>
    <sheetView showGridLines="0" tabSelected="1" zoomScale="130" zoomScaleNormal="130" workbookViewId="0"/>
  </sheetViews>
  <sheetFormatPr defaultColWidth="8.6640625" defaultRowHeight="14.4" x14ac:dyDescent="0.3"/>
  <cols>
    <col min="1" max="1" width="4" customWidth="1"/>
    <col min="2" max="2" width="90" customWidth="1"/>
  </cols>
  <sheetData>
    <row r="1" spans="2:2" ht="6" customHeight="1" x14ac:dyDescent="0.3"/>
    <row r="2" spans="2:2" ht="18" customHeight="1" x14ac:dyDescent="0.3">
      <c r="B2" s="4" t="s">
        <v>0</v>
      </c>
    </row>
    <row r="3" spans="2:2" ht="6" customHeight="1" x14ac:dyDescent="0.3">
      <c r="B3" s="5"/>
    </row>
    <row r="4" spans="2:2" ht="37.5" customHeight="1" x14ac:dyDescent="0.3">
      <c r="B4" s="5" t="s">
        <v>1</v>
      </c>
    </row>
    <row r="5" spans="2:2" ht="6" customHeight="1" x14ac:dyDescent="0.3">
      <c r="B5" s="5"/>
    </row>
    <row r="6" spans="2:2" ht="18" customHeight="1" x14ac:dyDescent="0.3">
      <c r="B6" s="6" t="s">
        <v>2</v>
      </c>
    </row>
    <row r="7" spans="2:2" ht="37.5" customHeight="1" x14ac:dyDescent="0.3">
      <c r="B7" s="5" t="s">
        <v>3</v>
      </c>
    </row>
    <row r="8" spans="2:2" ht="6" customHeight="1" x14ac:dyDescent="0.3">
      <c r="B8" s="5"/>
    </row>
    <row r="9" spans="2:2" ht="18" customHeight="1" x14ac:dyDescent="0.3">
      <c r="B9" s="6" t="s">
        <v>4</v>
      </c>
    </row>
    <row r="10" spans="2:2" ht="37.5" customHeight="1" x14ac:dyDescent="0.3">
      <c r="B10" s="5" t="s">
        <v>5</v>
      </c>
    </row>
    <row r="11" spans="2:2" ht="6" customHeight="1" x14ac:dyDescent="0.3">
      <c r="B11" s="5"/>
    </row>
    <row r="12" spans="2:2" ht="18" customHeight="1" x14ac:dyDescent="0.3">
      <c r="B12" s="6" t="s">
        <v>6</v>
      </c>
    </row>
    <row r="13" spans="2:2" ht="37.5" customHeight="1" x14ac:dyDescent="0.3">
      <c r="B13" s="5" t="s">
        <v>7</v>
      </c>
    </row>
    <row r="14" spans="2:2" ht="6" customHeight="1" x14ac:dyDescent="0.3">
      <c r="B14" s="5"/>
    </row>
    <row r="15" spans="2:2" ht="18" customHeight="1" x14ac:dyDescent="0.3">
      <c r="B15" s="6" t="s">
        <v>8</v>
      </c>
    </row>
    <row r="16" spans="2:2" ht="37.5" customHeight="1" x14ac:dyDescent="0.3">
      <c r="B16" s="5" t="s">
        <v>9</v>
      </c>
    </row>
    <row r="17" spans="2:2" ht="6" customHeight="1" x14ac:dyDescent="0.3">
      <c r="B17" s="5"/>
    </row>
    <row r="18" spans="2:2" ht="18" customHeight="1" x14ac:dyDescent="0.3">
      <c r="B18" s="6" t="s">
        <v>10</v>
      </c>
    </row>
    <row r="19" spans="2:2" ht="37.5" customHeight="1" x14ac:dyDescent="0.3">
      <c r="B19" s="5" t="s">
        <v>11</v>
      </c>
    </row>
    <row r="20" spans="2:2" ht="6" customHeight="1" x14ac:dyDescent="0.3">
      <c r="B20" s="5"/>
    </row>
    <row r="21" spans="2:2" ht="18" customHeight="1" x14ac:dyDescent="0.3">
      <c r="B21" s="6" t="s">
        <v>12</v>
      </c>
    </row>
    <row r="22" spans="2:2" ht="37.5" customHeight="1" x14ac:dyDescent="0.3">
      <c r="B22" s="5" t="s">
        <v>13</v>
      </c>
    </row>
    <row r="23" spans="2:2" ht="6" customHeight="1" x14ac:dyDescent="0.3">
      <c r="B23" s="5"/>
    </row>
    <row r="24" spans="2:2" ht="18" customHeight="1" x14ac:dyDescent="0.3">
      <c r="B24" s="7" t="s">
        <v>14</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E2841"/>
  </sheetPr>
  <dimension ref="B1:E38"/>
  <sheetViews>
    <sheetView showGridLines="0" zoomScale="160" zoomScaleNormal="160" workbookViewId="0"/>
  </sheetViews>
  <sheetFormatPr defaultColWidth="8.6640625" defaultRowHeight="14.4" x14ac:dyDescent="0.3"/>
  <cols>
    <col min="1" max="1" width="4" customWidth="1"/>
    <col min="2" max="2" width="100.77734375" customWidth="1"/>
    <col min="3" max="3" width="14" customWidth="1"/>
    <col min="4" max="4" width="24" customWidth="1"/>
    <col min="5" max="5" width="18" customWidth="1"/>
  </cols>
  <sheetData>
    <row r="1" spans="2:5" ht="6" customHeight="1" x14ac:dyDescent="0.3"/>
    <row r="2" spans="2:5" ht="13.5" customHeight="1" x14ac:dyDescent="0.3">
      <c r="B2" s="3" t="s">
        <v>15</v>
      </c>
      <c r="C2" s="3"/>
      <c r="D2" s="3"/>
      <c r="E2" s="3"/>
    </row>
    <row r="3" spans="2:5" ht="3.75" customHeight="1" x14ac:dyDescent="0.3"/>
    <row r="4" spans="2:5" ht="12.75" customHeight="1" x14ac:dyDescent="0.3">
      <c r="B4" s="8" t="s">
        <v>16</v>
      </c>
      <c r="C4" s="9" t="s">
        <v>17</v>
      </c>
      <c r="D4" s="9" t="s">
        <v>18</v>
      </c>
      <c r="E4" s="9" t="s">
        <v>19</v>
      </c>
    </row>
    <row r="5" spans="2:5" ht="3" customHeight="1" x14ac:dyDescent="0.3"/>
    <row r="6" spans="2:5" ht="12" customHeight="1" x14ac:dyDescent="0.3">
      <c r="B6" s="2" t="s">
        <v>20</v>
      </c>
      <c r="C6" s="2"/>
      <c r="D6" s="2"/>
      <c r="E6" s="2"/>
    </row>
    <row r="7" spans="2:5" ht="19.5" customHeight="1" x14ac:dyDescent="0.3">
      <c r="B7" s="10" t="s">
        <v>21</v>
      </c>
      <c r="C7" s="11" t="s">
        <v>22</v>
      </c>
      <c r="D7" s="12"/>
      <c r="E7" s="13" t="s">
        <v>23</v>
      </c>
    </row>
    <row r="8" spans="2:5" ht="19.5" customHeight="1" x14ac:dyDescent="0.3">
      <c r="B8" s="10" t="s">
        <v>24</v>
      </c>
      <c r="C8" s="11" t="s">
        <v>22</v>
      </c>
      <c r="D8" s="12"/>
      <c r="E8" s="13" t="s">
        <v>25</v>
      </c>
    </row>
    <row r="9" spans="2:5" ht="19.5" customHeight="1" x14ac:dyDescent="0.3">
      <c r="B9" s="10" t="s">
        <v>26</v>
      </c>
      <c r="C9" s="11" t="s">
        <v>22</v>
      </c>
      <c r="D9" s="12"/>
      <c r="E9" s="13" t="s">
        <v>27</v>
      </c>
    </row>
    <row r="10" spans="2:5" ht="3" customHeight="1" x14ac:dyDescent="0.3"/>
    <row r="11" spans="2:5" ht="12" customHeight="1" x14ac:dyDescent="0.3">
      <c r="B11" s="2" t="s">
        <v>28</v>
      </c>
      <c r="C11" s="2"/>
      <c r="D11" s="2"/>
      <c r="E11" s="2"/>
    </row>
    <row r="12" spans="2:5" ht="19.5" customHeight="1" x14ac:dyDescent="0.3">
      <c r="B12" s="10" t="s">
        <v>29</v>
      </c>
      <c r="C12" s="11" t="s">
        <v>22</v>
      </c>
      <c r="D12" s="12"/>
      <c r="E12" s="13" t="s">
        <v>30</v>
      </c>
    </row>
    <row r="13" spans="2:5" ht="19.5" customHeight="1" x14ac:dyDescent="0.3">
      <c r="B13" s="10" t="s">
        <v>31</v>
      </c>
      <c r="C13" s="11" t="s">
        <v>22</v>
      </c>
      <c r="D13" s="12"/>
      <c r="E13" s="13" t="s">
        <v>32</v>
      </c>
    </row>
    <row r="14" spans="2:5" ht="19.5" customHeight="1" x14ac:dyDescent="0.3">
      <c r="B14" s="10" t="s">
        <v>33</v>
      </c>
      <c r="C14" s="11" t="s">
        <v>22</v>
      </c>
      <c r="D14" s="12"/>
      <c r="E14" s="13" t="s">
        <v>34</v>
      </c>
    </row>
    <row r="15" spans="2:5" ht="3" customHeight="1" x14ac:dyDescent="0.3"/>
    <row r="16" spans="2:5" ht="12" customHeight="1" x14ac:dyDescent="0.3">
      <c r="B16" s="2" t="s">
        <v>35</v>
      </c>
      <c r="C16" s="2"/>
      <c r="D16" s="2"/>
      <c r="E16" s="2"/>
    </row>
    <row r="17" spans="2:5" ht="19.5" customHeight="1" x14ac:dyDescent="0.3">
      <c r="B17" s="10" t="s">
        <v>36</v>
      </c>
      <c r="C17" s="11" t="s">
        <v>22</v>
      </c>
      <c r="D17" s="12"/>
      <c r="E17" s="13" t="s">
        <v>37</v>
      </c>
    </row>
    <row r="18" spans="2:5" ht="19.5" customHeight="1" x14ac:dyDescent="0.3">
      <c r="B18" s="10" t="s">
        <v>38</v>
      </c>
      <c r="C18" s="11" t="s">
        <v>22</v>
      </c>
      <c r="D18" s="12"/>
      <c r="E18" s="13" t="s">
        <v>39</v>
      </c>
    </row>
    <row r="19" spans="2:5" ht="19.5" customHeight="1" x14ac:dyDescent="0.3">
      <c r="B19" s="10" t="s">
        <v>40</v>
      </c>
      <c r="C19" s="11" t="s">
        <v>22</v>
      </c>
      <c r="D19" s="12"/>
      <c r="E19" s="13" t="s">
        <v>41</v>
      </c>
    </row>
    <row r="20" spans="2:5" ht="3" customHeight="1" x14ac:dyDescent="0.3"/>
    <row r="21" spans="2:5" ht="12" customHeight="1" x14ac:dyDescent="0.3">
      <c r="B21" s="2" t="s">
        <v>42</v>
      </c>
      <c r="C21" s="2"/>
      <c r="D21" s="2"/>
      <c r="E21" s="2"/>
    </row>
    <row r="22" spans="2:5" ht="19.5" customHeight="1" x14ac:dyDescent="0.3">
      <c r="B22" s="10" t="s">
        <v>43</v>
      </c>
      <c r="C22" s="11" t="s">
        <v>22</v>
      </c>
      <c r="D22" s="12"/>
      <c r="E22" s="13" t="s">
        <v>44</v>
      </c>
    </row>
    <row r="23" spans="2:5" ht="19.5" customHeight="1" x14ac:dyDescent="0.3">
      <c r="B23" s="10" t="s">
        <v>45</v>
      </c>
      <c r="C23" s="11" t="s">
        <v>22</v>
      </c>
      <c r="D23" s="12"/>
      <c r="E23" s="13" t="s">
        <v>46</v>
      </c>
    </row>
    <row r="24" spans="2:5" ht="3" customHeight="1" x14ac:dyDescent="0.3"/>
    <row r="25" spans="2:5" ht="12" customHeight="1" x14ac:dyDescent="0.3">
      <c r="B25" s="2" t="s">
        <v>47</v>
      </c>
      <c r="C25" s="2"/>
      <c r="D25" s="2"/>
      <c r="E25" s="2"/>
    </row>
    <row r="26" spans="2:5" ht="19.5" customHeight="1" x14ac:dyDescent="0.3">
      <c r="B26" s="10" t="s">
        <v>48</v>
      </c>
      <c r="C26" s="14" t="s">
        <v>49</v>
      </c>
      <c r="D26" s="12"/>
      <c r="E26" s="13" t="s">
        <v>50</v>
      </c>
    </row>
    <row r="27" spans="2:5" ht="19.5" customHeight="1" x14ac:dyDescent="0.3">
      <c r="B27" s="10" t="s">
        <v>51</v>
      </c>
      <c r="C27" s="14" t="s">
        <v>49</v>
      </c>
      <c r="D27" s="12"/>
      <c r="E27" s="13" t="s">
        <v>50</v>
      </c>
    </row>
    <row r="28" spans="2:5" ht="19.5" customHeight="1" x14ac:dyDescent="0.3">
      <c r="B28" s="10" t="s">
        <v>52</v>
      </c>
      <c r="C28" s="14" t="s">
        <v>49</v>
      </c>
      <c r="D28" s="12"/>
      <c r="E28" s="13" t="s">
        <v>50</v>
      </c>
    </row>
    <row r="29" spans="2:5" ht="3" customHeight="1" x14ac:dyDescent="0.3"/>
    <row r="30" spans="2:5" ht="12" customHeight="1" x14ac:dyDescent="0.3">
      <c r="B30" s="2" t="s">
        <v>53</v>
      </c>
      <c r="C30" s="2"/>
      <c r="D30" s="2"/>
      <c r="E30" s="2"/>
    </row>
    <row r="31" spans="2:5" ht="19.5" customHeight="1" x14ac:dyDescent="0.3">
      <c r="B31" s="10" t="s">
        <v>54</v>
      </c>
      <c r="C31" s="11" t="s">
        <v>22</v>
      </c>
      <c r="D31" s="12"/>
      <c r="E31" s="13" t="s">
        <v>55</v>
      </c>
    </row>
    <row r="32" spans="2:5" ht="19.5" customHeight="1" x14ac:dyDescent="0.3">
      <c r="B32" s="10" t="s">
        <v>56</v>
      </c>
      <c r="C32" s="11" t="s">
        <v>22</v>
      </c>
      <c r="D32" s="12"/>
      <c r="E32" s="13" t="s">
        <v>57</v>
      </c>
    </row>
    <row r="33" spans="2:5" ht="19.5" customHeight="1" x14ac:dyDescent="0.3">
      <c r="B33" s="10" t="s">
        <v>58</v>
      </c>
      <c r="C33" s="11" t="s">
        <v>22</v>
      </c>
      <c r="D33" s="12"/>
      <c r="E33" s="13" t="s">
        <v>59</v>
      </c>
    </row>
    <row r="34" spans="2:5" ht="19.5" customHeight="1" x14ac:dyDescent="0.3">
      <c r="B34" s="10" t="s">
        <v>60</v>
      </c>
      <c r="C34" s="11" t="s">
        <v>22</v>
      </c>
      <c r="D34" s="12"/>
      <c r="E34" s="13" t="s">
        <v>61</v>
      </c>
    </row>
    <row r="35" spans="2:5" ht="19.5" customHeight="1" x14ac:dyDescent="0.3">
      <c r="B35" s="10" t="s">
        <v>62</v>
      </c>
      <c r="C35" s="11" t="s">
        <v>22</v>
      </c>
      <c r="D35" s="12"/>
      <c r="E35" s="13" t="s">
        <v>63</v>
      </c>
    </row>
    <row r="36" spans="2:5" ht="3" customHeight="1" x14ac:dyDescent="0.3"/>
    <row r="37" spans="2:5" ht="3" customHeight="1" x14ac:dyDescent="0.3">
      <c r="B37" s="15"/>
      <c r="C37" s="15"/>
      <c r="D37" s="15"/>
      <c r="E37" s="15"/>
    </row>
    <row r="38" spans="2:5" ht="30" customHeight="1" x14ac:dyDescent="0.3">
      <c r="B38" s="1" t="s">
        <v>64</v>
      </c>
      <c r="C38" s="1"/>
      <c r="D38" s="1"/>
      <c r="E38" s="1"/>
    </row>
  </sheetData>
  <mergeCells count="8">
    <mergeCell ref="B25:E25"/>
    <mergeCell ref="B30:E30"/>
    <mergeCell ref="B38:E38"/>
    <mergeCell ref="B2:E2"/>
    <mergeCell ref="B6:E6"/>
    <mergeCell ref="B11:E11"/>
    <mergeCell ref="B16:E16"/>
    <mergeCell ref="B21:E2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75623"/>
  </sheetPr>
  <dimension ref="B1:E24"/>
  <sheetViews>
    <sheetView showGridLines="0" zoomScale="160" zoomScaleNormal="160" workbookViewId="0">
      <selection activeCell="B35" sqref="B35"/>
    </sheetView>
  </sheetViews>
  <sheetFormatPr defaultColWidth="8.6640625" defaultRowHeight="14.4" x14ac:dyDescent="0.3"/>
  <cols>
    <col min="1" max="1" width="4" customWidth="1"/>
    <col min="2" max="2" width="40.77734375" customWidth="1"/>
    <col min="3" max="5" width="30.77734375" customWidth="1"/>
    <col min="6" max="6" width="4" customWidth="1"/>
  </cols>
  <sheetData>
    <row r="1" spans="2:5" ht="6" customHeight="1" x14ac:dyDescent="0.3"/>
    <row r="2" spans="2:5" ht="13.5" customHeight="1" x14ac:dyDescent="0.3">
      <c r="B2" s="3" t="s">
        <v>65</v>
      </c>
      <c r="C2" s="3"/>
      <c r="D2" s="3"/>
      <c r="E2" s="3"/>
    </row>
    <row r="3" spans="2:5" ht="3" customHeight="1" x14ac:dyDescent="0.3"/>
    <row r="4" spans="2:5" ht="12.75" customHeight="1" x14ac:dyDescent="0.3">
      <c r="B4" s="16" t="s">
        <v>66</v>
      </c>
    </row>
    <row r="5" spans="2:5" ht="3.75" customHeight="1" x14ac:dyDescent="0.3"/>
    <row r="6" spans="2:5" ht="12" customHeight="1" x14ac:dyDescent="0.3">
      <c r="B6" s="10" t="s">
        <v>67</v>
      </c>
      <c r="C6" s="17">
        <v>5000</v>
      </c>
      <c r="D6" s="13" t="s">
        <v>68</v>
      </c>
    </row>
    <row r="7" spans="2:5" ht="12" customHeight="1" x14ac:dyDescent="0.3">
      <c r="B7" s="10" t="s">
        <v>69</v>
      </c>
      <c r="C7" s="17">
        <v>2</v>
      </c>
    </row>
    <row r="8" spans="2:5" ht="12" customHeight="1" x14ac:dyDescent="0.3">
      <c r="B8" s="10" t="s">
        <v>70</v>
      </c>
      <c r="C8" s="17">
        <v>68</v>
      </c>
      <c r="D8" s="23" t="s">
        <v>71</v>
      </c>
    </row>
    <row r="9" spans="2:5" ht="3" customHeight="1" x14ac:dyDescent="0.3"/>
    <row r="10" spans="2:5" ht="12.75" customHeight="1" x14ac:dyDescent="0.3">
      <c r="B10" s="16" t="s">
        <v>72</v>
      </c>
    </row>
    <row r="11" spans="2:5" ht="3" customHeight="1" x14ac:dyDescent="0.3"/>
    <row r="12" spans="2:5" ht="12" customHeight="1" x14ac:dyDescent="0.3">
      <c r="B12" s="9"/>
      <c r="C12" s="9" t="s">
        <v>73</v>
      </c>
      <c r="D12" s="9" t="s">
        <v>74</v>
      </c>
      <c r="E12" s="9" t="s">
        <v>75</v>
      </c>
    </row>
    <row r="13" spans="2:5" ht="12" customHeight="1" x14ac:dyDescent="0.3">
      <c r="B13" s="10" t="s">
        <v>67</v>
      </c>
      <c r="C13" s="18">
        <f>C6</f>
        <v>5000</v>
      </c>
      <c r="D13" s="18">
        <f>C6</f>
        <v>5000</v>
      </c>
    </row>
    <row r="14" spans="2:5" ht="12" customHeight="1" x14ac:dyDescent="0.3">
      <c r="B14" s="10" t="s">
        <v>76</v>
      </c>
      <c r="C14" s="19" t="s">
        <v>77</v>
      </c>
      <c r="D14" s="18">
        <f>C6*0.75</f>
        <v>3750</v>
      </c>
    </row>
    <row r="15" spans="2:5" ht="12" customHeight="1" x14ac:dyDescent="0.3">
      <c r="B15" s="10" t="s">
        <v>78</v>
      </c>
      <c r="C15" s="18">
        <f>C6</f>
        <v>5000</v>
      </c>
      <c r="D15" s="18">
        <f>C6*0.25</f>
        <v>1250</v>
      </c>
    </row>
    <row r="16" spans="2:5" ht="12" customHeight="1" x14ac:dyDescent="0.3">
      <c r="B16" s="10" t="s">
        <v>79</v>
      </c>
      <c r="C16" s="18">
        <f>C7*100</f>
        <v>200</v>
      </c>
      <c r="D16" s="18">
        <f>C7*100</f>
        <v>200</v>
      </c>
    </row>
    <row r="17" spans="2:5" ht="12" customHeight="1" x14ac:dyDescent="0.3">
      <c r="B17" s="20" t="s">
        <v>80</v>
      </c>
      <c r="C17" s="21">
        <f>MAX(C6-C7*100,0)</f>
        <v>4800</v>
      </c>
      <c r="D17" s="21">
        <f>MAX(C6*0.25-C7*100,0)</f>
        <v>1050</v>
      </c>
    </row>
    <row r="18" spans="2:5" ht="12" customHeight="1" x14ac:dyDescent="0.3">
      <c r="B18" s="20" t="s">
        <v>81</v>
      </c>
      <c r="C18" s="21">
        <f>IF(C17&gt;0,C17*0.3,0)</f>
        <v>1440</v>
      </c>
      <c r="D18" s="21">
        <f>IF(D17&gt;0,D17*0.3,0)</f>
        <v>315</v>
      </c>
    </row>
    <row r="19" spans="2:5" ht="12" customHeight="1" x14ac:dyDescent="0.3">
      <c r="B19" s="10" t="s">
        <v>82</v>
      </c>
      <c r="C19" s="19" t="s">
        <v>83</v>
      </c>
      <c r="D19" s="18" t="str">
        <f>IF(C8&lt;70,"✅ Applicable","❌ Non applicable")</f>
        <v>✅ Applicable</v>
      </c>
    </row>
    <row r="20" spans="2:5" ht="12" customHeight="1" x14ac:dyDescent="0.3">
      <c r="B20" s="20" t="s">
        <v>84</v>
      </c>
      <c r="C20" s="21">
        <f>C18</f>
        <v>1440</v>
      </c>
      <c r="D20" s="21">
        <f>IF(C8&lt;70,D18*0.5,D18)</f>
        <v>157.5</v>
      </c>
      <c r="E20" s="21">
        <f>C20-D20</f>
        <v>1282.5</v>
      </c>
    </row>
    <row r="21" spans="2:5" ht="12" customHeight="1" x14ac:dyDescent="0.3">
      <c r="B21" s="20" t="s">
        <v>85</v>
      </c>
      <c r="C21" s="22">
        <f>IF(C6&gt;0,C20/C6,0)</f>
        <v>0.28799999999999998</v>
      </c>
      <c r="D21" s="22">
        <f>IF(C6&gt;0,D20/C6,0)</f>
        <v>3.15E-2</v>
      </c>
      <c r="E21" s="22">
        <f>C21-D21</f>
        <v>0.25649999999999995</v>
      </c>
    </row>
    <row r="23" spans="2:5" ht="3" customHeight="1" x14ac:dyDescent="0.3">
      <c r="B23" s="15"/>
      <c r="C23" s="15"/>
      <c r="D23" s="15"/>
      <c r="E23" s="15"/>
    </row>
    <row r="24" spans="2:5" ht="30" customHeight="1" x14ac:dyDescent="0.3">
      <c r="B24" s="1" t="s">
        <v>86</v>
      </c>
      <c r="C24" s="1"/>
      <c r="D24" s="1"/>
      <c r="E24" s="1"/>
    </row>
  </sheetData>
  <mergeCells count="2">
    <mergeCell ref="B2:E2"/>
    <mergeCell ref="B24:E24"/>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 Disclaimer</vt:lpstr>
      <vt:lpstr>1 — Checklist Pacte Dutreil</vt:lpstr>
      <vt:lpstr>2 — Avec vs Sans Dutreil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Aristide Ruot</cp:lastModifiedBy>
  <cp:revision>0</cp:revision>
  <dcterms:created xsi:type="dcterms:W3CDTF">2026-05-03T13:45:55Z</dcterms:created>
  <dcterms:modified xsi:type="dcterms:W3CDTF">2026-05-03T14:03:47Z</dcterms:modified>
  <dc:language>en-US</dc:language>
</cp:coreProperties>
</file>