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rist\Downloads\"/>
    </mc:Choice>
  </mc:AlternateContent>
  <xr:revisionPtr revIDLastSave="0" documentId="13_ncr:1_{AE60FF06-8E8C-4247-8A9F-15A9EE37462C}" xr6:coauthVersionLast="47" xr6:coauthVersionMax="47" xr10:uidLastSave="{00000000-0000-0000-0000-000000000000}"/>
  <bookViews>
    <workbookView xWindow="-38508" yWindow="-2280" windowWidth="38616" windowHeight="21096" tabRatio="500" xr2:uid="{00000000-000D-0000-FFFF-FFFF00000000}"/>
  </bookViews>
  <sheets>
    <sheet name="⚠ Disclaimer" sheetId="1" r:id="rId1"/>
    <sheet name="1 — Checklist Pacte Dutreil" sheetId="2" r:id="rId2"/>
    <sheet name="2 — Avec vs Sans Dutreil"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21" i="3" l="1"/>
  <c r="C20" i="3"/>
  <c r="D19" i="3"/>
  <c r="C18" i="3"/>
  <c r="D17" i="3"/>
  <c r="D18" i="3" s="1"/>
  <c r="D20" i="3" s="1"/>
  <c r="D21" i="3" s="1"/>
  <c r="C17" i="3"/>
  <c r="D16" i="3"/>
  <c r="C16" i="3"/>
  <c r="D15" i="3"/>
  <c r="C15" i="3"/>
  <c r="D14" i="3"/>
  <c r="D13" i="3"/>
  <c r="C13" i="3"/>
  <c r="E20" i="3" l="1"/>
  <c r="E21" i="3"/>
</calcChain>
</file>

<file path=xl/sharedStrings.xml><?xml version="1.0" encoding="utf-8"?>
<sst xmlns="http://schemas.openxmlformats.org/spreadsheetml/2006/main" count="107" uniqueCount="87">
  <si>
    <t>6. CONTACT</t>
  </si>
  <si>
    <t>Art. 787 B CGI</t>
  </si>
  <si>
    <t>Art. 787 B CGI + LF 2024</t>
  </si>
  <si>
    <t>Art. 787 B CGI + Cass. com. 17/11/2025</t>
  </si>
  <si>
    <t>Art. 787 B, b, 1°</t>
  </si>
  <si>
    <t>Art. 787 B, b, 2°</t>
  </si>
  <si>
    <t>BOFIP BOI-ENR-DMTG-10-20-40-10</t>
  </si>
  <si>
    <t>Art. 787 B, c — LF 2026 art. 8</t>
  </si>
  <si>
    <t>Art. 787 B, c</t>
  </si>
  <si>
    <t>Art. 787 B, e</t>
  </si>
  <si>
    <t>Art. 787 B, d</t>
  </si>
  <si>
    <t>Jurisprudence + BOFIP § 395</t>
  </si>
  <si>
    <t>Art. 787 B CGI — LF 2026</t>
  </si>
  <si>
    <t>Pratique M&amp;A + BOFIP</t>
  </si>
  <si>
    <t>Doctrine fiscale</t>
  </si>
  <si>
    <t>Art. 790 CGI — Cour des comptes 11/2025</t>
  </si>
  <si>
    <t>LPF art. L169 A</t>
  </si>
  <si>
    <t>LPF art. L80 B</t>
  </si>
  <si>
    <t>—</t>
  </si>
  <si>
    <t>DISCLAIMER — IMPORTANT NOTICE</t>
  </si>
  <si>
    <t>This document (the "Checklist") has been prepared by Hectelion SA ("Hectelion"), an independent firm specialised in business valuation, financial due diligence, and M&amp;A advisory, registered under Swiss law.</t>
  </si>
  <si>
    <t>1. INDICATIVE USE ONLY</t>
  </si>
  <si>
    <t>The Checklist is provided for indicative and educational purposes only. It does not constitute tax, legal, accounting, or financial advice and cannot replace the involvement of a notary, tax counsel, or chartered accountant in the context of a business transfer under a Dutreil Pact.</t>
  </si>
  <si>
    <t>2. NO WARRANTY</t>
  </si>
  <si>
    <t>Hectelion SA does not warrant the completeness, accuracy, or suitability of this Checklist to your particular situation. The tax rules applicable to the Dutreil Pact are subject to legislative and case-law developments. Hectelion SA disclaims all liability for any loss or damage resulting from the use of this document.</t>
  </si>
  <si>
    <t>3. NO SUBSTITUTE FOR PROFESSIONAL ADVICE</t>
  </si>
  <si>
    <t>This Checklist is based on the law in force as of 1 May 2026 (Finance Act No. 2026-103 of 19 February 2026, Art. 8; Arts. 787 B, 787 C and 790 of the French Tax Code). Any business transfer under a Dutreil Pact requires the joint involvement of a notary, a tax counsel, and an independent valuation expert.</t>
  </si>
  <si>
    <t>4. CONFIDENTIALITY</t>
  </si>
  <si>
    <t>This document is provided for the exclusive use of its recipient. It may not be reproduced, distributed, or published without the prior written consent of Hectelion SA.</t>
  </si>
  <si>
    <t>5. JURISDICTION</t>
  </si>
  <si>
    <t>This document is prepared in Switzerland. Any dispute related to its use is subject to Swiss law and the exclusive jurisdiction of the courts of the Canton of Vaud, Switzerland.</t>
  </si>
  <si>
    <t>For an independent valuation engagement, financial due diligence, or structuring in the context of a Dutreil Pact, contact Hectelion SA via the form available at www.hectelion.com</t>
  </si>
  <si>
    <t>© Hectelion SA — All rights reserved — 2026</t>
  </si>
  <si>
    <t>Dutreil Pact Checklist 2026  |  10 points to verify before signing  |  Hectelion SA</t>
  </si>
  <si>
    <t>Verification point</t>
  </si>
  <si>
    <t>Status</t>
  </si>
  <si>
    <t>Comment / Reference</t>
  </si>
  <si>
    <t>Responsible</t>
  </si>
  <si>
    <t>A — COMPANY AND SHARES ELIGIBILITY</t>
  </si>
  <si>
    <t>A1 — The company carries on an industrial, commercial, craft, agricultural, or professional activity as its principal activity (≥50% of revenue)</t>
  </si>
  <si>
    <t>A2 — The company does not carry on a civil activity of managing its own assets (excluded activity)</t>
  </si>
  <si>
    <t>A3 — If holding: status as an active/animating holding company verified and documented (effective control + services to subsidiaries)</t>
  </si>
  <si>
    <t>B — COLLECTIVE CONSERVATION COMMITMENT (MINIMUM 2 YEARS)</t>
  </si>
  <si>
    <t>B1 — Covers ≥17% of financial rights AND 34% of voting rights (unlisted companies)</t>
  </si>
  <si>
    <t>B2 — In force for ≥2 years at the date of the gift, OR deemed acquired (ownership + directorship documented)</t>
  </si>
  <si>
    <t>B3 — Commitment deed drafted, signed, and retained — or “deemed acquired” status documented</t>
  </si>
  <si>
    <t>C — INDIVIDUAL CONSERVATION COMMITMENT (6 YEARS — FINANCE ACT 2026)</t>
  </si>
  <si>
    <t>C1 — Each beneficiary undertakes to hold the shares for 6 years (extended from 4 to 6 years by Finance Act 2026 — applicable since 21/02/2026)</t>
  </si>
  <si>
    <t>C2 — Individual commitment formalised in writing and appended to the gift deed</t>
  </si>
  <si>
    <t>C3 — Consequences of early termination explained to each beneficiary (full clawback)</t>
  </si>
  <si>
    <t>D — EFFECTIVE MANAGEMENT CONDITION</t>
  </si>
  <si>
    <t>D1 — One of the signatories or beneficiaries exercises effective management during the collective commitment + 3 years post-transfer</t>
  </si>
  <si>
    <t>D2 — Management is genuine and documented (corporate mandate, board/GM, operational involvement) — not merely formal</t>
  </si>
  <si>
    <t>E — LUXURY ASSETS — NEW IN FINANCE ACT 2026 (ART. 8)</t>
  </si>
  <si>
    <t>E1 — Inventory of luxury assets of the company AND controlled subsidiaries (residential property, yachts, jewellery, passenger vehicles, wines, works of art)</t>
  </si>
  <si>
    <t>E2 — Verification that assets have been exclusively allocated to the business for ≥3 years before transfer (otherwise excluded from the Dutreil base)</t>
  </si>
  <si>
    <t>E3 — Calculation of the fraction of share value attributable to ineligible assets — documented allocation</t>
  </si>
  <si>
    <t>F — VALUATION AND EFFECTIVE TAX RATE</t>
  </si>
  <si>
    <t>F1 — Independent valuation report prepared BEFORE the gift, dated and documented (multiples + DCF + NAV + listed comparables where relevant)</t>
  </si>
  <si>
    <t>F2 — Valuation = fair market value — neither too low (disguised gift) nor too high (over-taxation)</t>
  </si>
  <si>
    <t>F3 — Donor’s age verified: &lt; 70 years = 50% reduction on residual tax (effective rate ~4.2%); ≥70 years = no reduction (effective rate ~8–9%) — Art. 790 French Tax Code</t>
  </si>
  <si>
    <t>F4 — Valuation report appended to the gift deed and retained for the 6-year reassessment period (gift &amp; inheritance taxes)</t>
  </si>
  <si>
    <t>F5 — Tax ruling considered and, if appropriate, filed before the gift (recommended for transfers &gt; €5M)</t>
  </si>
  <si>
    <t>Status column: replace '☐ To verify' with '✅ Validated', '⚠ Attention point', or '❌ Non-compliant'. Effective Dutreil rates (Court of Auditors, Nov. 2025): ~4.2% under age 70, ~8–9% above. Sources: French Tax Code Arts. 787 B, 787 C, 790 | Finance Act 2026 (Act No. 2026-103 of 19/02/2026, Art. 8) | BOFIP BOI-ENR-DMTG. This document is indicative — consult a notary, tax counsel, and valuation expert before any transaction.</t>
  </si>
  <si>
    <t>Simulation: With vs Without Dutreil Pact  |  Effective Rates  |  Hectelion SA</t>
  </si>
  <si>
    <t>Parameters</t>
  </si>
  <si>
    <t>Enterprise value (k€)</t>
  </si>
  <si>
    <t>Fair market value used in the gift deed</t>
  </si>
  <si>
    <t>Number of beneficiary children</t>
  </si>
  <si>
    <t>Donor’s age (&lt; or ≥70 years)</t>
  </si>
  <si>
    <t>&lt; 70 years: 50% reduction on residual tax (Art. 790 French Tax Code)</t>
  </si>
  <si>
    <t>Tax comparison + Effective tax rates</t>
  </si>
  <si>
    <t>Without Dutreil Pact</t>
  </si>
  <si>
    <t>With Dutreil Pact</t>
  </si>
  <si>
    <t>Tax saving</t>
  </si>
  <si>
    <t>Dutreil 75% exemption</t>
  </si>
  <si>
    <t>Base after Dutreil (k€)</t>
  </si>
  <si>
    <t>Legal allowance €100k/child</t>
  </si>
  <si>
    <t>Net taxable base (k€)</t>
  </si>
  <si>
    <t>Estimated gross tax (k€)</t>
  </si>
  <si>
    <t>50% reduction &lt; 70 years (Art. 790)</t>
  </si>
  <si>
    <t>Not applicable</t>
  </si>
  <si>
    <t>Effective net tax (k€)</t>
  </si>
  <si>
    <t>Effective rate on total value</t>
  </si>
  <si>
    <t>Reference effective rates (Court of Auditors, Dutreil Pact report, November 2025): • Full-ownership gift before age 70, SME €20M, 2 children: effective rate ~4.2% with Dutreil vs 42% without. • Full-ownership gift before age 70, SME €2.5M: effective rate ~1.63% with Dutreil vs 25.01% without. • After age 70 (no 50% reduction): effective rate ~8–9% under the Art. 777 French Tax Code schedule. Indicative simulation. Progressive scale Art. 777 French Tax Code — direct line. Art. 790 French Tax Code for 50% reduction. Consult your notary for a precise calculation.</t>
  </si>
  <si>
    <t>☐ To verify</t>
  </si>
  <si>
    <t>⚠ New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</si>
</sst>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1"/>
    </font>
    <font>
      <b/>
      <sz val="12"/>
      <color rgb="FF0E2841"/>
      <name val="Cardo"/>
      <family val="1"/>
    </font>
    <font>
      <sz val="9"/>
      <color rgb="FF0E2841"/>
      <name val="Cardo"/>
      <family val="1"/>
    </font>
    <font>
      <b/>
      <sz val="10"/>
      <color rgb="FF0E2841"/>
      <name val="Cardo"/>
      <family val="1"/>
    </font>
    <font>
      <b/>
      <sz val="9"/>
      <color rgb="FF0E2841"/>
      <name val="Cardo"/>
      <family val="1"/>
    </font>
    <font>
      <b/>
      <sz val="9"/>
      <color rgb="FFFFFFFF"/>
      <name val="Cardo"/>
      <family val="1"/>
    </font>
    <font>
      <b/>
      <sz val="8"/>
      <color rgb="FF0E2841"/>
      <name val="Cardo"/>
      <family val="1"/>
    </font>
    <font>
      <sz val="8"/>
      <color rgb="FF0E2841"/>
      <name val="Cardo"/>
      <family val="1"/>
    </font>
    <font>
      <sz val="8"/>
      <color rgb="FFCC8800"/>
      <name val="Cardo"/>
      <family val="1"/>
    </font>
    <font>
      <sz val="7"/>
      <color rgb="FF0E2841"/>
      <name val="Cardo"/>
      <family val="1"/>
    </font>
    <font>
      <i/>
      <sz val="7"/>
      <color rgb="FF595959"/>
      <name val="Cardo"/>
      <family val="1"/>
    </font>
    <font>
      <b/>
      <sz val="8"/>
      <color rgb="FFCC0000"/>
      <name val="Cardo"/>
      <family val="1"/>
    </font>
    <font>
      <sz val="8"/>
      <color rgb="FF1F497D"/>
      <name val="Cardo"/>
      <family val="1"/>
    </font>
    <font>
      <b/>
      <sz val="8"/>
      <color rgb="FF375623"/>
      <name val="Cardo"/>
      <family val="1"/>
    </font>
  </fonts>
  <fills count="8">
    <fill>
      <patternFill patternType="none"/>
    </fill>
    <fill>
      <patternFill patternType="gray125"/>
    </fill>
    <fill>
      <patternFill patternType="solid">
        <fgColor rgb="FFF2F2F2"/>
        <bgColor rgb="FFE2EFDA"/>
      </patternFill>
    </fill>
    <fill>
      <patternFill patternType="solid">
        <fgColor rgb="FF0E2841"/>
        <bgColor rgb="FF003300"/>
      </patternFill>
    </fill>
    <fill>
      <patternFill patternType="solid">
        <fgColor rgb="FFFFF2CC"/>
        <bgColor rgb="FFFCE4D6"/>
      </patternFill>
    </fill>
    <fill>
      <patternFill patternType="solid">
        <fgColor rgb="FFDCE6F1"/>
        <bgColor rgb="FFE2EFDA"/>
      </patternFill>
    </fill>
    <fill>
      <patternFill patternType="solid">
        <fgColor rgb="FFFCE4D6"/>
        <bgColor rgb="FFFFF2CC"/>
      </patternFill>
    </fill>
    <fill>
      <patternFill patternType="solid">
        <fgColor rgb="FFE2EFDA"/>
        <bgColor rgb="FFDCE6F1"/>
      </patternFill>
    </fill>
  </fills>
  <borders count="2">
    <border>
      <left/>
      <right/>
      <top/>
      <bottom/>
      <diagonal/>
    </border>
    <border>
      <left/>
      <right/>
      <top style="medium">
        <color rgb="FFD9D9D9"/>
      </top>
      <bottom style="thin">
        <color rgb="FFD9D9D9"/>
      </bottom>
      <diagonal/>
    </border>
  </borders>
  <cellStyleXfs count="1">
    <xf numFmtId="0" fontId="0" fillId="0" borderId="0"/>
  </cellStyleXfs>
  <cellXfs count="24">
    <xf numFmtId="0" fontId="0" fillId="0" borderId="0" xfId="0"/>
    <xf numFmtId="0" fontId="1" fillId="2" borderId="0" xfId="0" applyFont="1" applyFill="1" applyAlignment="1">
      <alignment horizontal="left" vertical="top" wrapText="1"/>
    </xf>
    <xf numFmtId="0" fontId="2" fillId="0" borderId="0" xfId="0" applyFont="1" applyAlignment="1">
      <alignment horizontal="left" vertical="top" wrapText="1"/>
    </xf>
    <xf numFmtId="0" fontId="3" fillId="2" borderId="0" xfId="0" applyFont="1" applyFill="1" applyAlignment="1">
      <alignment horizontal="left" vertical="top" wrapText="1"/>
    </xf>
    <xf numFmtId="0" fontId="4" fillId="0" borderId="0" xfId="0" applyFont="1" applyAlignment="1">
      <alignment horizontal="left" vertical="top"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7" fillId="0" borderId="0" xfId="0" applyFont="1" applyAlignment="1">
      <alignment horizontal="left" vertical="center" wrapText="1"/>
    </xf>
    <xf numFmtId="0" fontId="8" fillId="4" borderId="0" xfId="0" applyFont="1" applyFill="1" applyAlignment="1">
      <alignment horizontal="center" vertical="center" wrapText="1"/>
    </xf>
    <xf numFmtId="0" fontId="9" fillId="5" borderId="0" xfId="0" applyFont="1" applyFill="1" applyAlignment="1">
      <alignment horizontal="left" vertical="center" wrapText="1"/>
    </xf>
    <xf numFmtId="0" fontId="10" fillId="0" borderId="0" xfId="0" applyFont="1" applyAlignment="1">
      <alignment horizontal="left" vertical="center" wrapText="1"/>
    </xf>
    <xf numFmtId="0" fontId="11" fillId="6" borderId="0" xfId="0" applyFont="1" applyFill="1" applyAlignment="1">
      <alignment horizontal="center" vertical="center" wrapText="1"/>
    </xf>
    <xf numFmtId="0" fontId="0" fillId="0" borderId="1" xfId="0" applyBorder="1"/>
    <xf numFmtId="0" fontId="4" fillId="2" borderId="0" xfId="0" applyFont="1" applyFill="1"/>
    <xf numFmtId="0" fontId="12" fillId="5" borderId="0" xfId="0" applyFont="1" applyFill="1" applyAlignment="1">
      <alignment horizontal="center" vertical="center" wrapText="1"/>
    </xf>
    <xf numFmtId="16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164" fontId="13" fillId="7" borderId="0" xfId="0" applyNumberFormat="1" applyFont="1" applyFill="1" applyAlignment="1">
      <alignment horizontal="center" vertical="center" wrapText="1"/>
    </xf>
    <xf numFmtId="10" fontId="13" fillId="7" borderId="0" xfId="0" applyNumberFormat="1" applyFont="1" applyFill="1" applyAlignment="1">
      <alignment horizontal="center" vertical="center" wrapText="1"/>
    </xf>
    <xf numFmtId="0" fontId="10" fillId="0" borderId="0" xfId="0" applyFont="1" applyAlignment="1">
      <alignment horizontal="left" vertical="center"/>
    </xf>
    <xf numFmtId="0" fontId="6" fillId="2" borderId="0" xfId="0" applyFont="1" applyFill="1" applyAlignment="1">
      <alignment horizontal="left" vertical="center"/>
    </xf>
    <xf numFmtId="0" fontId="10" fillId="0" borderId="0" xfId="0" applyFont="1" applyAlignment="1">
      <alignment horizontal="left" vertical="top" wrapText="1"/>
    </xf>
    <xf numFmtId="0" fontId="5" fillId="3"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CE6F1"/>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CE4D6"/>
      <rgbColor rgb="FF3366FF"/>
      <rgbColor rgb="FF33CCCC"/>
      <rgbColor rgb="FF99CC00"/>
      <rgbColor rgb="FFFFCC00"/>
      <rgbColor rgb="FFCC8800"/>
      <rgbColor rgb="FFFF6600"/>
      <rgbColor rgb="FF595959"/>
      <rgbColor rgb="FF969696"/>
      <rgbColor rgb="FF0E2841"/>
      <rgbColor rgb="FF339966"/>
      <rgbColor rgb="FF003300"/>
      <rgbColor rgb="FF333300"/>
      <rgbColor rgb="FF843C0C"/>
      <rgbColor rgb="FF993366"/>
      <rgbColor rgb="FF1F497D"/>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2879A1B-6737-4085-999B-FBBD771B37A6}">
  <we:reference id="29673e3c-d826-4f00-92ee-162334a52b1a" version="1.0.0.8" store="EXCatalog" storeType="EXCatalog"/>
  <we:alternateReferences>
    <we:reference id="WA200009404" version="1.0.0.8" store="en-US" storeType="OMEX"/>
  </we:alternateReferences>
  <we:properties>
    <we:property name="claude.fileId" value="&quot;4a230d4b-29ec-44a7-a954-c01116c0b02d&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3C0C"/>
  </sheetPr>
  <dimension ref="B1:B24"/>
  <sheetViews>
    <sheetView showGridLines="0" tabSelected="1" zoomScale="130" zoomScaleNormal="130" workbookViewId="0"/>
  </sheetViews>
  <sheetFormatPr defaultColWidth="8.6640625" defaultRowHeight="14.4" x14ac:dyDescent="0.3"/>
  <cols>
    <col min="1" max="1" width="4" customWidth="1"/>
    <col min="2" max="2" width="90" customWidth="1"/>
  </cols>
  <sheetData>
    <row r="1" spans="2:2" ht="6" customHeight="1" x14ac:dyDescent="0.3"/>
    <row r="2" spans="2:2" ht="18" customHeight="1" x14ac:dyDescent="0.3">
      <c r="B2" s="1" t="s">
        <v>19</v>
      </c>
    </row>
    <row r="3" spans="2:2" ht="6" customHeight="1" x14ac:dyDescent="0.3">
      <c r="B3" s="2"/>
    </row>
    <row r="4" spans="2:2" ht="37.5" customHeight="1" x14ac:dyDescent="0.3">
      <c r="B4" s="2" t="s">
        <v>20</v>
      </c>
    </row>
    <row r="5" spans="2:2" ht="6" customHeight="1" x14ac:dyDescent="0.3">
      <c r="B5" s="2"/>
    </row>
    <row r="6" spans="2:2" ht="18" customHeight="1" x14ac:dyDescent="0.3">
      <c r="B6" s="3" t="s">
        <v>21</v>
      </c>
    </row>
    <row r="7" spans="2:2" ht="37.5" customHeight="1" x14ac:dyDescent="0.3">
      <c r="B7" s="2" t="s">
        <v>22</v>
      </c>
    </row>
    <row r="8" spans="2:2" ht="6" customHeight="1" x14ac:dyDescent="0.3">
      <c r="B8" s="2"/>
    </row>
    <row r="9" spans="2:2" ht="18" customHeight="1" x14ac:dyDescent="0.3">
      <c r="B9" s="3" t="s">
        <v>23</v>
      </c>
    </row>
    <row r="10" spans="2:2" ht="37.5" customHeight="1" x14ac:dyDescent="0.3">
      <c r="B10" s="2" t="s">
        <v>24</v>
      </c>
    </row>
    <row r="11" spans="2:2" ht="6" customHeight="1" x14ac:dyDescent="0.3">
      <c r="B11" s="2"/>
    </row>
    <row r="12" spans="2:2" ht="18" customHeight="1" x14ac:dyDescent="0.3">
      <c r="B12" s="3" t="s">
        <v>25</v>
      </c>
    </row>
    <row r="13" spans="2:2" ht="37.5" customHeight="1" x14ac:dyDescent="0.3">
      <c r="B13" s="2" t="s">
        <v>26</v>
      </c>
    </row>
    <row r="14" spans="2:2" ht="6" customHeight="1" x14ac:dyDescent="0.3">
      <c r="B14" s="2"/>
    </row>
    <row r="15" spans="2:2" ht="18" customHeight="1" x14ac:dyDescent="0.3">
      <c r="B15" s="3" t="s">
        <v>27</v>
      </c>
    </row>
    <row r="16" spans="2:2" ht="37.5" customHeight="1" x14ac:dyDescent="0.3">
      <c r="B16" s="2" t="s">
        <v>28</v>
      </c>
    </row>
    <row r="17" spans="2:2" ht="6" customHeight="1" x14ac:dyDescent="0.3">
      <c r="B17" s="2"/>
    </row>
    <row r="18" spans="2:2" ht="18" customHeight="1" x14ac:dyDescent="0.3">
      <c r="B18" s="3" t="s">
        <v>29</v>
      </c>
    </row>
    <row r="19" spans="2:2" ht="37.5" customHeight="1" x14ac:dyDescent="0.3">
      <c r="B19" s="2" t="s">
        <v>30</v>
      </c>
    </row>
    <row r="20" spans="2:2" ht="6" customHeight="1" x14ac:dyDescent="0.3">
      <c r="B20" s="2"/>
    </row>
    <row r="21" spans="2:2" ht="18" customHeight="1" x14ac:dyDescent="0.3">
      <c r="B21" s="3" t="s">
        <v>0</v>
      </c>
    </row>
    <row r="22" spans="2:2" ht="37.5" customHeight="1" x14ac:dyDescent="0.3">
      <c r="B22" s="2" t="s">
        <v>31</v>
      </c>
    </row>
    <row r="23" spans="2:2" ht="6" customHeight="1" x14ac:dyDescent="0.3">
      <c r="B23" s="2"/>
    </row>
    <row r="24" spans="2:2" ht="18" customHeight="1" x14ac:dyDescent="0.3">
      <c r="B24" s="4" t="s">
        <v>32</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E2841"/>
  </sheetPr>
  <dimension ref="B1:E38"/>
  <sheetViews>
    <sheetView showGridLines="0" zoomScale="160" zoomScaleNormal="160" workbookViewId="0"/>
  </sheetViews>
  <sheetFormatPr defaultColWidth="8.6640625" defaultRowHeight="14.4" x14ac:dyDescent="0.3"/>
  <cols>
    <col min="1" max="1" width="4" customWidth="1"/>
    <col min="2" max="2" width="100.77734375" customWidth="1"/>
    <col min="3" max="3" width="14" customWidth="1"/>
    <col min="4" max="4" width="24" customWidth="1"/>
    <col min="5" max="5" width="50.77734375" customWidth="1"/>
  </cols>
  <sheetData>
    <row r="1" spans="2:5" ht="6" customHeight="1" x14ac:dyDescent="0.3"/>
    <row r="2" spans="2:5" ht="13.5" customHeight="1" x14ac:dyDescent="0.3">
      <c r="B2" s="23" t="s">
        <v>33</v>
      </c>
      <c r="C2" s="23"/>
      <c r="D2" s="23"/>
      <c r="E2" s="23"/>
    </row>
    <row r="3" spans="2:5" ht="3.75" customHeight="1" x14ac:dyDescent="0.3"/>
    <row r="4" spans="2:5" ht="12.75" customHeight="1" x14ac:dyDescent="0.3">
      <c r="B4" s="5" t="s">
        <v>34</v>
      </c>
      <c r="C4" s="6" t="s">
        <v>35</v>
      </c>
      <c r="D4" s="6" t="s">
        <v>36</v>
      </c>
      <c r="E4" s="6" t="s">
        <v>37</v>
      </c>
    </row>
    <row r="5" spans="2:5" ht="3" customHeight="1" x14ac:dyDescent="0.3"/>
    <row r="6" spans="2:5" ht="12" customHeight="1" x14ac:dyDescent="0.3">
      <c r="B6" s="21" t="s">
        <v>38</v>
      </c>
      <c r="C6" s="21"/>
      <c r="D6" s="21"/>
      <c r="E6" s="21"/>
    </row>
    <row r="7" spans="2:5" ht="19.5" customHeight="1" x14ac:dyDescent="0.3">
      <c r="B7" s="7" t="s">
        <v>39</v>
      </c>
      <c r="C7" s="8" t="s">
        <v>85</v>
      </c>
      <c r="D7" s="9"/>
      <c r="E7" s="10" t="s">
        <v>1</v>
      </c>
    </row>
    <row r="8" spans="2:5" ht="19.5" customHeight="1" x14ac:dyDescent="0.3">
      <c r="B8" s="7" t="s">
        <v>40</v>
      </c>
      <c r="C8" s="8" t="s">
        <v>85</v>
      </c>
      <c r="D8" s="9"/>
      <c r="E8" s="10" t="s">
        <v>2</v>
      </c>
    </row>
    <row r="9" spans="2:5" ht="19.5" customHeight="1" x14ac:dyDescent="0.3">
      <c r="B9" s="7" t="s">
        <v>41</v>
      </c>
      <c r="C9" s="8" t="s">
        <v>85</v>
      </c>
      <c r="D9" s="9"/>
      <c r="E9" s="10" t="s">
        <v>3</v>
      </c>
    </row>
    <row r="10" spans="2:5" ht="3" customHeight="1" x14ac:dyDescent="0.3"/>
    <row r="11" spans="2:5" ht="12" customHeight="1" x14ac:dyDescent="0.3">
      <c r="B11" s="21" t="s">
        <v>42</v>
      </c>
      <c r="C11" s="21"/>
      <c r="D11" s="21"/>
      <c r="E11" s="21"/>
    </row>
    <row r="12" spans="2:5" ht="19.5" customHeight="1" x14ac:dyDescent="0.3">
      <c r="B12" s="7" t="s">
        <v>43</v>
      </c>
      <c r="C12" s="8" t="s">
        <v>85</v>
      </c>
      <c r="D12" s="9"/>
      <c r="E12" s="10" t="s">
        <v>4</v>
      </c>
    </row>
    <row r="13" spans="2:5" ht="19.5" customHeight="1" x14ac:dyDescent="0.3">
      <c r="B13" s="7" t="s">
        <v>44</v>
      </c>
      <c r="C13" s="8" t="s">
        <v>85</v>
      </c>
      <c r="D13" s="9"/>
      <c r="E13" s="10" t="s">
        <v>5</v>
      </c>
    </row>
    <row r="14" spans="2:5" ht="19.5" customHeight="1" x14ac:dyDescent="0.3">
      <c r="B14" s="7" t="s">
        <v>45</v>
      </c>
      <c r="C14" s="8" t="s">
        <v>85</v>
      </c>
      <c r="D14" s="9"/>
      <c r="E14" s="10" t="s">
        <v>6</v>
      </c>
    </row>
    <row r="15" spans="2:5" ht="3" customHeight="1" x14ac:dyDescent="0.3"/>
    <row r="16" spans="2:5" ht="12" customHeight="1" x14ac:dyDescent="0.3">
      <c r="B16" s="21" t="s">
        <v>46</v>
      </c>
      <c r="C16" s="21"/>
      <c r="D16" s="21"/>
      <c r="E16" s="21"/>
    </row>
    <row r="17" spans="2:5" ht="19.5" customHeight="1" x14ac:dyDescent="0.3">
      <c r="B17" s="7" t="s">
        <v>47</v>
      </c>
      <c r="C17" s="8" t="s">
        <v>85</v>
      </c>
      <c r="D17" s="9"/>
      <c r="E17" s="10" t="s">
        <v>7</v>
      </c>
    </row>
    <row r="18" spans="2:5" ht="19.5" customHeight="1" x14ac:dyDescent="0.3">
      <c r="B18" s="7" t="s">
        <v>48</v>
      </c>
      <c r="C18" s="8" t="s">
        <v>85</v>
      </c>
      <c r="D18" s="9"/>
      <c r="E18" s="10" t="s">
        <v>8</v>
      </c>
    </row>
    <row r="19" spans="2:5" ht="19.5" customHeight="1" x14ac:dyDescent="0.3">
      <c r="B19" s="7" t="s">
        <v>49</v>
      </c>
      <c r="C19" s="8" t="s">
        <v>85</v>
      </c>
      <c r="D19" s="9"/>
      <c r="E19" s="10" t="s">
        <v>9</v>
      </c>
    </row>
    <row r="20" spans="2:5" ht="3" customHeight="1" x14ac:dyDescent="0.3"/>
    <row r="21" spans="2:5" ht="12" customHeight="1" x14ac:dyDescent="0.3">
      <c r="B21" s="21" t="s">
        <v>50</v>
      </c>
      <c r="C21" s="21"/>
      <c r="D21" s="21"/>
      <c r="E21" s="21"/>
    </row>
    <row r="22" spans="2:5" ht="19.5" customHeight="1" x14ac:dyDescent="0.3">
      <c r="B22" s="7" t="s">
        <v>51</v>
      </c>
      <c r="C22" s="8" t="s">
        <v>85</v>
      </c>
      <c r="D22" s="9"/>
      <c r="E22" s="10" t="s">
        <v>10</v>
      </c>
    </row>
    <row r="23" spans="2:5" ht="19.5" customHeight="1" x14ac:dyDescent="0.3">
      <c r="B23" s="7" t="s">
        <v>52</v>
      </c>
      <c r="C23" s="8" t="s">
        <v>85</v>
      </c>
      <c r="D23" s="9"/>
      <c r="E23" s="10" t="s">
        <v>11</v>
      </c>
    </row>
    <row r="24" spans="2:5" ht="3" customHeight="1" x14ac:dyDescent="0.3"/>
    <row r="25" spans="2:5" ht="12" customHeight="1" x14ac:dyDescent="0.3">
      <c r="B25" s="21" t="s">
        <v>53</v>
      </c>
      <c r="C25" s="21"/>
      <c r="D25" s="21"/>
      <c r="E25" s="21"/>
    </row>
    <row r="26" spans="2:5" ht="19.5" customHeight="1" x14ac:dyDescent="0.3">
      <c r="B26" s="7" t="s">
        <v>54</v>
      </c>
      <c r="C26" s="11" t="s">
        <v>86</v>
      </c>
      <c r="D26" s="9"/>
      <c r="E26" s="10" t="s">
        <v>12</v>
      </c>
    </row>
    <row r="27" spans="2:5" ht="19.5" customHeight="1" x14ac:dyDescent="0.3">
      <c r="B27" s="7" t="s">
        <v>55</v>
      </c>
      <c r="C27" s="11" t="s">
        <v>86</v>
      </c>
      <c r="D27" s="9"/>
      <c r="E27" s="10" t="s">
        <v>12</v>
      </c>
    </row>
    <row r="28" spans="2:5" ht="19.5" customHeight="1" x14ac:dyDescent="0.3">
      <c r="B28" s="7" t="s">
        <v>56</v>
      </c>
      <c r="C28" s="11" t="s">
        <v>86</v>
      </c>
      <c r="D28" s="9"/>
      <c r="E28" s="10" t="s">
        <v>12</v>
      </c>
    </row>
    <row r="29" spans="2:5" ht="3" customHeight="1" x14ac:dyDescent="0.3"/>
    <row r="30" spans="2:5" ht="12" customHeight="1" x14ac:dyDescent="0.3">
      <c r="B30" s="21" t="s">
        <v>57</v>
      </c>
      <c r="C30" s="21"/>
      <c r="D30" s="21"/>
      <c r="E30" s="21"/>
    </row>
    <row r="31" spans="2:5" ht="19.5" customHeight="1" x14ac:dyDescent="0.3">
      <c r="B31" s="7" t="s">
        <v>58</v>
      </c>
      <c r="C31" s="8" t="s">
        <v>85</v>
      </c>
      <c r="D31" s="9"/>
      <c r="E31" s="10" t="s">
        <v>13</v>
      </c>
    </row>
    <row r="32" spans="2:5" ht="19.5" customHeight="1" x14ac:dyDescent="0.3">
      <c r="B32" s="7" t="s">
        <v>59</v>
      </c>
      <c r="C32" s="8" t="s">
        <v>85</v>
      </c>
      <c r="D32" s="9"/>
      <c r="E32" s="10" t="s">
        <v>14</v>
      </c>
    </row>
    <row r="33" spans="2:5" ht="19.5" customHeight="1" x14ac:dyDescent="0.3">
      <c r="B33" s="7" t="s">
        <v>60</v>
      </c>
      <c r="C33" s="8" t="s">
        <v>85</v>
      </c>
      <c r="D33" s="9"/>
      <c r="E33" s="10" t="s">
        <v>15</v>
      </c>
    </row>
    <row r="34" spans="2:5" ht="19.5" customHeight="1" x14ac:dyDescent="0.3">
      <c r="B34" s="7" t="s">
        <v>61</v>
      </c>
      <c r="C34" s="8" t="s">
        <v>85</v>
      </c>
      <c r="D34" s="9"/>
      <c r="E34" s="10" t="s">
        <v>16</v>
      </c>
    </row>
    <row r="35" spans="2:5" ht="19.5" customHeight="1" x14ac:dyDescent="0.3">
      <c r="B35" s="7" t="s">
        <v>62</v>
      </c>
      <c r="C35" s="8" t="s">
        <v>85</v>
      </c>
      <c r="D35" s="9"/>
      <c r="E35" s="10" t="s">
        <v>17</v>
      </c>
    </row>
    <row r="36" spans="2:5" ht="3" customHeight="1" x14ac:dyDescent="0.3"/>
    <row r="37" spans="2:5" ht="3" customHeight="1" x14ac:dyDescent="0.3">
      <c r="B37" s="12"/>
      <c r="C37" s="12"/>
      <c r="D37" s="12"/>
      <c r="E37" s="12"/>
    </row>
    <row r="38" spans="2:5" ht="30" customHeight="1" x14ac:dyDescent="0.3">
      <c r="B38" s="22" t="s">
        <v>63</v>
      </c>
      <c r="C38" s="22"/>
      <c r="D38" s="22"/>
      <c r="E38" s="22"/>
    </row>
  </sheetData>
  <mergeCells count="8">
    <mergeCell ref="B25:E25"/>
    <mergeCell ref="B30:E30"/>
    <mergeCell ref="B38:E38"/>
    <mergeCell ref="B2:E2"/>
    <mergeCell ref="B6:E6"/>
    <mergeCell ref="B11:E11"/>
    <mergeCell ref="B16:E16"/>
    <mergeCell ref="B21:E2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75623"/>
  </sheetPr>
  <dimension ref="B1:E24"/>
  <sheetViews>
    <sheetView showGridLines="0" zoomScale="160" zoomScaleNormal="160" workbookViewId="0">
      <selection activeCell="C29" sqref="C29"/>
    </sheetView>
  </sheetViews>
  <sheetFormatPr defaultColWidth="8.6640625" defaultRowHeight="14.4" x14ac:dyDescent="0.3"/>
  <cols>
    <col min="1" max="1" width="4" customWidth="1"/>
    <col min="2" max="2" width="40.77734375" customWidth="1"/>
    <col min="3" max="5" width="30.77734375" customWidth="1"/>
    <col min="6" max="6" width="4" customWidth="1"/>
  </cols>
  <sheetData>
    <row r="1" spans="2:5" ht="6" customHeight="1" x14ac:dyDescent="0.3"/>
    <row r="2" spans="2:5" ht="13.5" customHeight="1" x14ac:dyDescent="0.3">
      <c r="B2" s="23" t="s">
        <v>64</v>
      </c>
      <c r="C2" s="23"/>
      <c r="D2" s="23"/>
      <c r="E2" s="23"/>
    </row>
    <row r="3" spans="2:5" ht="3" customHeight="1" x14ac:dyDescent="0.3"/>
    <row r="4" spans="2:5" ht="12.75" customHeight="1" x14ac:dyDescent="0.3">
      <c r="B4" s="13" t="s">
        <v>65</v>
      </c>
    </row>
    <row r="5" spans="2:5" ht="3.75" customHeight="1" x14ac:dyDescent="0.3"/>
    <row r="6" spans="2:5" ht="12" customHeight="1" x14ac:dyDescent="0.3">
      <c r="B6" s="7" t="s">
        <v>66</v>
      </c>
      <c r="C6" s="14">
        <v>5000</v>
      </c>
      <c r="D6" s="10" t="s">
        <v>67</v>
      </c>
    </row>
    <row r="7" spans="2:5" ht="12" customHeight="1" x14ac:dyDescent="0.3">
      <c r="B7" s="7" t="s">
        <v>68</v>
      </c>
      <c r="C7" s="14">
        <v>2</v>
      </c>
    </row>
    <row r="8" spans="2:5" ht="12" customHeight="1" x14ac:dyDescent="0.3">
      <c r="B8" s="7" t="s">
        <v>69</v>
      </c>
      <c r="C8" s="14">
        <v>68</v>
      </c>
      <c r="D8" s="20" t="s">
        <v>70</v>
      </c>
    </row>
    <row r="9" spans="2:5" ht="3" customHeight="1" x14ac:dyDescent="0.3"/>
    <row r="10" spans="2:5" ht="12.75" customHeight="1" x14ac:dyDescent="0.3">
      <c r="B10" s="13" t="s">
        <v>71</v>
      </c>
    </row>
    <row r="11" spans="2:5" ht="3" customHeight="1" x14ac:dyDescent="0.3"/>
    <row r="12" spans="2:5" ht="12" customHeight="1" x14ac:dyDescent="0.3">
      <c r="B12" s="6"/>
      <c r="C12" s="6" t="s">
        <v>72</v>
      </c>
      <c r="D12" s="6" t="s">
        <v>73</v>
      </c>
      <c r="E12" s="6" t="s">
        <v>74</v>
      </c>
    </row>
    <row r="13" spans="2:5" ht="12" customHeight="1" x14ac:dyDescent="0.3">
      <c r="B13" s="7" t="s">
        <v>66</v>
      </c>
      <c r="C13" s="15">
        <f>C6</f>
        <v>5000</v>
      </c>
      <c r="D13" s="15">
        <f>C6</f>
        <v>5000</v>
      </c>
    </row>
    <row r="14" spans="2:5" ht="12" customHeight="1" x14ac:dyDescent="0.3">
      <c r="B14" s="7" t="s">
        <v>75</v>
      </c>
      <c r="C14" s="16" t="s">
        <v>18</v>
      </c>
      <c r="D14" s="15">
        <f>C6*0.75</f>
        <v>3750</v>
      </c>
    </row>
    <row r="15" spans="2:5" ht="12" customHeight="1" x14ac:dyDescent="0.3">
      <c r="B15" s="7" t="s">
        <v>76</v>
      </c>
      <c r="C15" s="15">
        <f>C6</f>
        <v>5000</v>
      </c>
      <c r="D15" s="15">
        <f>C6*0.25</f>
        <v>1250</v>
      </c>
    </row>
    <row r="16" spans="2:5" ht="12" customHeight="1" x14ac:dyDescent="0.3">
      <c r="B16" s="7" t="s">
        <v>77</v>
      </c>
      <c r="C16" s="15">
        <f>C7*100</f>
        <v>200</v>
      </c>
      <c r="D16" s="15">
        <f>C7*100</f>
        <v>200</v>
      </c>
    </row>
    <row r="17" spans="2:5" ht="12" customHeight="1" x14ac:dyDescent="0.3">
      <c r="B17" s="17" t="s">
        <v>78</v>
      </c>
      <c r="C17" s="18">
        <f>MAX(C6-C7*100,0)</f>
        <v>4800</v>
      </c>
      <c r="D17" s="18">
        <f>MAX(C6*0.25-C7*100,0)</f>
        <v>1050</v>
      </c>
    </row>
    <row r="18" spans="2:5" ht="12" customHeight="1" x14ac:dyDescent="0.3">
      <c r="B18" s="17" t="s">
        <v>79</v>
      </c>
      <c r="C18" s="18">
        <f>IF(C17&gt;0,C17*0.3,0)</f>
        <v>1440</v>
      </c>
      <c r="D18" s="18">
        <f>IF(D17&gt;0,D17*0.3,0)</f>
        <v>315</v>
      </c>
    </row>
    <row r="19" spans="2:5" ht="12" customHeight="1" x14ac:dyDescent="0.3">
      <c r="B19" s="7" t="s">
        <v>80</v>
      </c>
      <c r="C19" s="16" t="s">
        <v>81</v>
      </c>
      <c r="D19" s="15" t="str">
        <f>IF(C8&lt;70,"✅ Applicable","❌ Non applicable")</f>
        <v>✅ Applicable</v>
      </c>
    </row>
    <row r="20" spans="2:5" ht="12" customHeight="1" x14ac:dyDescent="0.3">
      <c r="B20" s="17" t="s">
        <v>82</v>
      </c>
      <c r="C20" s="18">
        <f>C18</f>
        <v>1440</v>
      </c>
      <c r="D20" s="18">
        <f>IF(C8&lt;70,D18*0.5,D18)</f>
        <v>157.5</v>
      </c>
      <c r="E20" s="18">
        <f>C20-D20</f>
        <v>1282.5</v>
      </c>
    </row>
    <row r="21" spans="2:5" ht="12" customHeight="1" x14ac:dyDescent="0.3">
      <c r="B21" s="17" t="s">
        <v>83</v>
      </c>
      <c r="C21" s="19">
        <f>IF(C6&gt;0,C20/C6,0)</f>
        <v>0.28799999999999998</v>
      </c>
      <c r="D21" s="19">
        <f>IF(C6&gt;0,D20/C6,0)</f>
        <v>3.15E-2</v>
      </c>
      <c r="E21" s="19">
        <f>C21-D21</f>
        <v>0.25649999999999995</v>
      </c>
    </row>
    <row r="23" spans="2:5" ht="3" customHeight="1" x14ac:dyDescent="0.3">
      <c r="B23" s="12"/>
      <c r="C23" s="12"/>
      <c r="D23" s="12"/>
      <c r="E23" s="12"/>
    </row>
    <row r="24" spans="2:5" ht="30" customHeight="1" x14ac:dyDescent="0.3">
      <c r="B24" s="22" t="s">
        <v>84</v>
      </c>
      <c r="C24" s="22"/>
      <c r="D24" s="22"/>
      <c r="E24" s="22"/>
    </row>
  </sheetData>
  <mergeCells count="2">
    <mergeCell ref="B2:E2"/>
    <mergeCell ref="B24:E24"/>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 Disclaimer</vt:lpstr>
      <vt:lpstr>1 — Checklist Pacte Dutreil</vt:lpstr>
      <vt:lpstr>2 — Avec vs Sans Dutreil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Aristide Ruot</cp:lastModifiedBy>
  <cp:revision>0</cp:revision>
  <dcterms:created xsi:type="dcterms:W3CDTF">2026-05-03T13:45:55Z</dcterms:created>
  <dcterms:modified xsi:type="dcterms:W3CDTF">2026-05-05T05:01:16Z</dcterms:modified>
  <dc:language>en-US</dc:language>
</cp:coreProperties>
</file>