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rist\Downloads\"/>
    </mc:Choice>
  </mc:AlternateContent>
  <xr:revisionPtr revIDLastSave="0" documentId="13_ncr:1_{E7E32352-38EF-414C-8F4A-7F80EAFAF19B}" xr6:coauthVersionLast="47" xr6:coauthVersionMax="47" xr10:uidLastSave="{00000000-0000-0000-0000-000000000000}"/>
  <bookViews>
    <workbookView xWindow="-38508" yWindow="-2280" windowWidth="38616" windowHeight="21096" tabRatio="500" xr2:uid="{00000000-000D-0000-FFFF-FFFF00000000}"/>
  </bookViews>
  <sheets>
    <sheet name="🏠 Accueil" sheetId="1" r:id="rId1"/>
    <sheet name="⚠ Disclaimer" sheetId="2" r:id="rId2"/>
    <sheet name="1 — Paramètres" sheetId="3" r:id="rId3"/>
    <sheet name="2 — Régime LF 2026" sheetId="4" r:id="rId4"/>
    <sheet name="3 — 5 Scénarios" sheetId="5" r:id="rId5"/>
    <sheet name="4 — Comparatif" sheetId="6" r:id="rId6"/>
    <sheet name="5 — Checklist" sheetId="7" r:id="rId7"/>
  </sheets>
  <definedNames>
    <definedName name="_xlnm.Print_Area" localSheetId="1">'⚠ Disclaimer'!$A$1:$H$15</definedName>
    <definedName name="_xlnm.Print_Area" localSheetId="2">'1 — Paramètres'!$A$1:$E$17</definedName>
    <definedName name="_xlnm.Print_Area" localSheetId="3">'2 — Régime LF 2026'!$A$1:$E$16</definedName>
    <definedName name="_xlnm.Print_Area" localSheetId="4">'3 — 5 Scénarios'!$A$1:$H$15</definedName>
    <definedName name="_xlnm.Print_Area" localSheetId="5">'4 — Comparatif'!$A$1:$H$10</definedName>
    <definedName name="_xlnm.Print_Area" localSheetId="6">'5 — Checklist'!$A$1:$F$29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" i="6" l="1"/>
  <c r="F6" i="6"/>
  <c r="E6" i="6"/>
  <c r="D6" i="6"/>
  <c r="E5" i="6"/>
  <c r="D5" i="6"/>
  <c r="F7" i="5"/>
  <c r="E7" i="5"/>
  <c r="D7" i="5"/>
  <c r="C7" i="5"/>
  <c r="E8" i="5" s="1"/>
  <c r="E7" i="6" s="1"/>
  <c r="E6" i="5"/>
  <c r="F5" i="5"/>
  <c r="F5" i="6" s="1"/>
  <c r="C5" i="5"/>
  <c r="C5" i="6" s="1"/>
  <c r="C8" i="3"/>
  <c r="D6" i="5" s="1"/>
  <c r="F8" i="5" l="1"/>
  <c r="F7" i="6" s="1"/>
  <c r="C9" i="3"/>
  <c r="C6" i="6"/>
  <c r="G5" i="5"/>
  <c r="D8" i="5"/>
  <c r="D7" i="6" s="1"/>
  <c r="G7" i="5" l="1"/>
  <c r="G5" i="6"/>
  <c r="G6" i="6" l="1"/>
  <c r="G8" i="5"/>
  <c r="G7" i="6" s="1"/>
</calcChain>
</file>

<file path=xl/sharedStrings.xml><?xml version="1.0" encoding="utf-8"?>
<sst xmlns="http://schemas.openxmlformats.org/spreadsheetml/2006/main" count="137" uniqueCount="113">
  <si>
    <t>APPORT-CESSION 150-0 B TER</t>
  </si>
  <si>
    <t>Simulateur fiscal &amp; Guide LF 2026</t>
  </si>
  <si>
    <t>Mis à jour au 24 février 2026 — LF 2026 (loi n°2026-103, art. 11)</t>
  </si>
  <si>
    <t>📋  5 onglets inclus</t>
  </si>
  <si>
    <t>Paramètres · Régime LF 2026 · 5 Scénarios · Comparatif · Checklist</t>
  </si>
  <si>
    <t>⚙️  Simulateur dynamique</t>
  </si>
  <si>
    <t>Saisissez 2 données — tous les scénarios se recalculent instantanément</t>
  </si>
  <si>
    <t>Visualisation immédiate des 5 scénarios fiscaux</t>
  </si>
  <si>
    <t>✅  Checklist opérationnelle</t>
  </si>
  <si>
    <t>10 points à vérifier avant de structurer l'opération</t>
  </si>
  <si>
    <t>→ Commencer : aller dans l'onglet "1 — Paramètres"</t>
  </si>
  <si>
    <t>Hectelion SA — Cabinet indépendant M&amp;A · Évaluation · Due Diligence · PPA — www.hectelion.com</t>
  </si>
  <si>
    <t>DISCLAIMER — NOTICE IMPORTANTE</t>
  </si>
  <si>
    <t>Ce document a été préparé par Hectelion SA, cabinet indépendant spécialisé en évaluation d'entreprise, due diligence financière et structuration M&amp;A, enregistré en droit suisse.</t>
  </si>
  <si>
    <t>Usage indicatif uniquement. Ce document ne constitue pas un conseil fiscal, juridique ou financier. Hectelion intervient exclusivement sur les composantes financières et d'évaluation — ni conseil fiscal, ni avocat, ni notaire.</t>
  </si>
  <si>
    <t>Données en vigueur au 24 février 2026 — LF 2026 (loi n°2026-103 du 19/02/2026, publiée le 23/02/2026, art. 11). BOFiP en attente de mise à jour.</t>
  </si>
  <si>
    <t>© Hectelion SA — Tous droits réservés — 2026 | www.hectelion.com</t>
  </si>
  <si>
    <t>Hectelion SA — Évaluation indépendante &amp; Due diligence financière — www.hectelion.com — Rendez-vous : calendly.com/aristide-ruot-hectelion-dcc</t>
  </si>
  <si>
    <t>Paramètres de la cession</t>
  </si>
  <si>
    <t>Valeur (k€)</t>
  </si>
  <si>
    <t>Note</t>
  </si>
  <si>
    <t>Prix de cession (k€)</t>
  </si>
  <si>
    <t>Prix de revient fiscal des titres (k€)</t>
  </si>
  <si>
    <t>Plus-value brute (k€)</t>
  </si>
  <si>
    <t>Impôt théorique PFU 30% (k€)</t>
  </si>
  <si>
    <t>Âge du dirigeant</t>
  </si>
  <si>
    <t>⚠ Avant 70 ans : réduction 50% art. 790 CGI applicable (Dutreil pleine propriété)</t>
  </si>
  <si>
    <t>Saisir uniquement les cellules en bleu. Toutes les autres cellules sont calculées automatiquement. Source : CGI art. 150-0 B ter (LEGIARTI000053542872) — PFU art. 200 A CGI.</t>
  </si>
  <si>
    <t>Conditions du régime apport-cession LF 2026</t>
  </si>
  <si>
    <t>Avant LF 2026 (&lt; 24/02/2026)</t>
  </si>
  <si>
    <t>Depuis le 24/02/2026</t>
  </si>
  <si>
    <t>Taux de remploi minimum</t>
  </si>
  <si>
    <t>60%</t>
  </si>
  <si>
    <t>70%</t>
  </si>
  <si>
    <t>Délai de réinvestissement</t>
  </si>
  <si>
    <t>2 ans (24 mois)</t>
  </si>
  <si>
    <t>3 ans (36 mois)</t>
  </si>
  <si>
    <t>Durée de conservation des actifs réinvestis</t>
  </si>
  <si>
    <t>1 an (12 mois)</t>
  </si>
  <si>
    <t>5 ans</t>
  </si>
  <si>
    <t>Activités immobilières éligibles</t>
  </si>
  <si>
    <t>Oui (sous conditions)</t>
  </si>
  <si>
    <t>Non — Section L NAF exclue</t>
  </si>
  <si>
    <t>Hôtellerie</t>
  </si>
  <si>
    <t>Oui</t>
  </si>
  <si>
    <t>Oui (maintenu)</t>
  </si>
  <si>
    <t>⚠  Date déterminante = date de CESSION par la holding (non la date d'apport)</t>
  </si>
  <si>
    <t>Source : CGI art. 150-0 B ter (LEGIARTI000053542872) — LF 2026 (loi n°2026-103 du 19/02/2026, publiée le 23/02/2026, art. 11). BOFiP en attente de mise à jour.</t>
  </si>
  <si>
    <t>5 Scénarios fiscaux — cession de PME</t>
  </si>
  <si>
    <t>Sc. 1
Cession brute</t>
  </si>
  <si>
    <t>Sc. 2
150-0 B ter 2025</t>
  </si>
  <si>
    <t>Sc. 3
150-0 B ter LF 2026</t>
  </si>
  <si>
    <t>Sc. 4
Donation + Dutreil</t>
  </si>
  <si>
    <t>Sc. 5
Niche Copé</t>
  </si>
  <si>
    <t>Impôt immédiat (k€)</t>
  </si>
  <si>
    <t>0</t>
  </si>
  <si>
    <t>Impôt différé (k€)</t>
  </si>
  <si>
    <t>Produit net dirigeant (k€)</t>
  </si>
  <si>
    <t>Économie vs Sc. 1 (k€)</t>
  </si>
  <si>
    <t>—</t>
  </si>
  <si>
    <t>Contrainte principale</t>
  </si>
  <si>
    <t>Aucune</t>
  </si>
  <si>
    <t>Remploi 60% / 2 ans / conservation 1 an</t>
  </si>
  <si>
    <t>Remploi 70% / 3 ans / conservation 5 ans / immo exclu</t>
  </si>
  <si>
    <t>Anticipation ≥2 ans + évaluation indépendante</t>
  </si>
  <si>
    <t>Holding existante ≥2 ans + structure en amont</t>
  </si>
  <si>
    <t>Horizon</t>
  </si>
  <si>
    <t>Immédiat</t>
  </si>
  <si>
    <t>Cessions &lt; 24/02/2026</t>
  </si>
  <si>
    <t>Cessions ≥ 24/02/2026</t>
  </si>
  <si>
    <t>≥ 2 ans d'anticipation</t>
  </si>
  <si>
    <t>Structure en amont</t>
  </si>
  <si>
    <t>Calculs indicatifs. PFU 30% (art. 200 A CGI). Niche Copé : art. 219 I a quinquies CGI. Droits Dutreil ~4,2% avant 70 ans (Cour des comptes nov. 2025). Consulter un avocat fiscaliste avant toute décision.</t>
  </si>
  <si>
    <t>Comparatif — Récapitulatif des 5 scénarios</t>
  </si>
  <si>
    <t>Scénario</t>
  </si>
  <si>
    <t>Sc. 1</t>
  </si>
  <si>
    <t>Sc. 2</t>
  </si>
  <si>
    <t>Sc. 3</t>
  </si>
  <si>
    <t>Sc. 4</t>
  </si>
  <si>
    <t>Sc. 5</t>
  </si>
  <si>
    <t>Produit net (k€)</t>
  </si>
  <si>
    <t>Checklist apport-cession 150-0 B ter — 10 points à vérifier</t>
  </si>
  <si>
    <t>Point de vérification</t>
  </si>
  <si>
    <t>Statut</t>
  </si>
  <si>
    <t>Référence légale</t>
  </si>
  <si>
    <t>Responsable</t>
  </si>
  <si>
    <t>A — CONTRÔLE DE LA HOLDING</t>
  </si>
  <si>
    <t>L'apporteur détient &gt;50% des droits de vote de la holding à la date de l'apport (art. L.233-3 C.com.)</t>
  </si>
  <si>
    <t>☐ À vérifier</t>
  </si>
  <si>
    <t>Art. L.233-3 C.com.</t>
  </si>
  <si>
    <t>Le contrôle est maintenu pendant toute la période de report — vérifier dilution post-réinvestissement</t>
  </si>
  <si>
    <t>Art. 150-0 B ter CGI</t>
  </si>
  <si>
    <t>B — SUBSTANCE ÉCONOMIQUE</t>
  </si>
  <si>
    <t>L'apport précède la cession avec un délai réel — pas de mandat de cession préalable à l'apport</t>
  </si>
  <si>
    <t>Art. L64 LPF</t>
  </si>
  <si>
    <t>La holding exerce des décisions d'investissement autonomes — gouvernance documentée</t>
  </si>
  <si>
    <t>C — CONDITIONS DE REMPLOI LF 2026 (cessions ≥ 24/02/2026)</t>
  </si>
  <si>
    <t>Le taux de réinvestissement est ≥70% du produit de cession brut (contre 60% avant LF 2026)</t>
  </si>
  <si>
    <t>⚠ Nouveauté 2026</t>
  </si>
  <si>
    <t>LF 2026 art. 11</t>
  </si>
  <si>
    <t>Le réinvestissement est réalisé dans un délai de 3 ans à compter de la date de cession</t>
  </si>
  <si>
    <t>Les actifs réinvestis sont conservés pendant au moins 5 ans — vérifier clauses pacte d'actionnaires</t>
  </si>
  <si>
    <t>Les activités ciblées pour le réinvestissement ne relèvent pas de la section L NAF (immobilier exclu)</t>
  </si>
  <si>
    <t>Art. 199 terdecies-0 A CGI</t>
  </si>
  <si>
    <t>D — VALORISATION DE L'APPORT</t>
  </si>
  <si>
    <t>La valorisation des titres apportés repose sur un rapport d'évaluation indépendant daté</t>
  </si>
  <si>
    <t>Doctrine fiscale / BOFIP</t>
  </si>
  <si>
    <t>La valeur d'apport n'est pas manifestement sous-évaluée — risque de requalification en donation déguisée</t>
  </si>
  <si>
    <t>E — SUIVI DU REPORT</t>
  </si>
  <si>
    <t>Un tableau de suivi du report d'imposition est tenu par la holding (plus-value reportée + PFU latent)</t>
  </si>
  <si>
    <t>CGI art. 150-0 B ter</t>
  </si>
  <si>
    <t>Remplacer "☐ À vérifier" par "✅ Validé", "⚠ Point d'attention" ou "❌ Non conforme". Colonne Responsable : noter le conseil en charge (avocat fiscaliste, notaire, Hectelion). Source : CGI art. 150-0 B ter — LF 2026 (loi n°2026-103 du 19/02/2026, art. 11).</t>
  </si>
  <si>
    <t>📊  Comparatif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</si>
</sst>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;\-"/>
  </numFmts>
  <fonts count="23" x14ac:knownFonts="1">
    <font>
      <sz val="11"/>
      <color theme="1"/>
      <name val="Calibri"/>
      <family val="2"/>
      <charset val="1"/>
    </font>
    <font>
      <b/>
      <sz val="20"/>
      <color rgb="FFFFFFFF"/>
      <name val="Cardo"/>
      <family val="1"/>
    </font>
    <font>
      <i/>
      <sz val="11"/>
      <color rgb="FFDCE6F1"/>
      <name val="Cardo"/>
      <family val="1"/>
    </font>
    <font>
      <i/>
      <sz val="8"/>
      <color rgb="FFDCE6F1"/>
      <name val="Cardo"/>
      <family val="1"/>
    </font>
    <font>
      <b/>
      <sz val="10"/>
      <color rgb="FF0E2841"/>
      <name val="Cardo"/>
      <family val="1"/>
    </font>
    <font>
      <i/>
      <sz val="8"/>
      <color rgb="FF595959"/>
      <name val="Cardo"/>
      <family val="1"/>
    </font>
    <font>
      <b/>
      <sz val="9"/>
      <color rgb="FFFFFFFF"/>
      <name val="Cardo"/>
      <family val="1"/>
    </font>
    <font>
      <i/>
      <sz val="7"/>
      <color rgb="FF595959"/>
      <name val="Cardo"/>
      <family val="1"/>
    </font>
    <font>
      <b/>
      <sz val="12"/>
      <color rgb="FF0E2841"/>
      <name val="Cardo"/>
      <family val="1"/>
    </font>
    <font>
      <sz val="9"/>
      <color rgb="FF0E2841"/>
      <name val="Cardo"/>
      <family val="1"/>
    </font>
    <font>
      <b/>
      <sz val="9"/>
      <color rgb="FF0E2841"/>
      <name val="Cardo"/>
      <family val="1"/>
    </font>
    <font>
      <b/>
      <sz val="8"/>
      <color rgb="FF0E2841"/>
      <name val="Cardo"/>
      <family val="1"/>
    </font>
    <font>
      <sz val="8"/>
      <color rgb="FF0E2841"/>
      <name val="Cardo"/>
      <family val="1"/>
    </font>
    <font>
      <sz val="8"/>
      <color rgb="FF1F497D"/>
      <name val="Cardo"/>
      <family val="1"/>
    </font>
    <font>
      <b/>
      <sz val="8"/>
      <color rgb="FF375623"/>
      <name val="Cardo"/>
      <family val="1"/>
    </font>
    <font>
      <i/>
      <sz val="7"/>
      <color rgb="FF0E2841"/>
      <name val="Cardo"/>
      <family val="1"/>
    </font>
    <font>
      <sz val="7"/>
      <color rgb="FF0E2841"/>
      <name val="Cardo"/>
      <family val="1"/>
    </font>
    <font>
      <sz val="8"/>
      <name val="Cardo"/>
      <family val="1"/>
    </font>
    <font>
      <b/>
      <sz val="8"/>
      <name val="Cardo"/>
      <family val="1"/>
    </font>
    <font>
      <sz val="8"/>
      <color rgb="FFCC8800"/>
      <name val="Cardo"/>
      <family val="1"/>
    </font>
    <font>
      <b/>
      <sz val="8"/>
      <color rgb="FFC00000"/>
      <name val="Cardo"/>
      <family val="1"/>
    </font>
    <font>
      <sz val="11"/>
      <color theme="1"/>
      <name val="Cardo"/>
      <family val="1"/>
    </font>
    <font>
      <b/>
      <sz val="8"/>
      <color theme="3"/>
      <name val="Cardo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0E2841"/>
        <bgColor rgb="FF003300"/>
      </patternFill>
    </fill>
    <fill>
      <patternFill patternType="solid">
        <fgColor rgb="FFF2F2F2"/>
        <bgColor rgb="FFFFFFFF"/>
      </patternFill>
    </fill>
    <fill>
      <patternFill patternType="solid">
        <fgColor rgb="FFDCE6F1"/>
        <bgColor rgb="FFD9D9D9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  <fill>
      <patternFill patternType="solid">
        <fgColor theme="3" tint="0.89999084444715716"/>
        <bgColor rgb="FFFCE4D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1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3" fontId="13" fillId="5" borderId="0" xfId="0" applyNumberFormat="1" applyFont="1" applyFill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1" fontId="13" fillId="5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1" fillId="5" borderId="0" xfId="0" applyNumberFormat="1" applyFont="1" applyFill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11" fillId="5" borderId="0" xfId="0" applyFont="1" applyFill="1" applyAlignment="1">
      <alignment horizontal="left" vertical="center" wrapText="1"/>
    </xf>
    <xf numFmtId="164" fontId="14" fillId="5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18" fillId="5" borderId="0" xfId="0" applyNumberFormat="1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20" fillId="7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8" fillId="4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21" fillId="0" borderId="0" xfId="0" applyFont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1" fillId="4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22" fillId="8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1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7F3F00"/>
      <rgbColor rgb="FFFFF2CC"/>
      <rgbColor rgb="FFDCE6F1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72C7E7"/>
      <rgbColor rgb="FFFF99CC"/>
      <rgbColor rgb="FFCC99FF"/>
      <rgbColor rgb="FFFCE4D6"/>
      <rgbColor rgb="FF3366FF"/>
      <rgbColor rgb="FF33CCCC"/>
      <rgbColor rgb="FF99CC00"/>
      <rgbColor rgb="FFFFC000"/>
      <rgbColor rgb="FFCC8800"/>
      <rgbColor rgb="FFFF6600"/>
      <rgbColor rgb="FF595959"/>
      <rgbColor rgb="FF969696"/>
      <rgbColor rgb="FF0E2841"/>
      <rgbColor rgb="FF339966"/>
      <rgbColor rgb="FF003300"/>
      <rgbColor rgb="FF333300"/>
      <rgbColor rgb="FF843C0C"/>
      <rgbColor rgb="FF993366"/>
      <rgbColor rgb="FF1F497D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AR Capital - Thème - Template">
  <a:themeElements>
    <a:clrScheme name="AR Capital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82E4E"/>
      </a:accent1>
      <a:accent2>
        <a:srgbClr val="559AED"/>
      </a:accent2>
      <a:accent3>
        <a:srgbClr val="0052BF"/>
      </a:accent3>
      <a:accent4>
        <a:srgbClr val="722A92"/>
      </a:accent4>
      <a:accent5>
        <a:srgbClr val="6FCF9A"/>
      </a:accent5>
      <a:accent6>
        <a:srgbClr val="6EC2E8"/>
      </a:accent6>
      <a:hlink>
        <a:srgbClr val="4D94D8"/>
      </a:hlink>
      <a:folHlink>
        <a:srgbClr val="215E9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AR Capital - Thème - Template" id="{365F522F-6B5E-40EF-957C-F6533AC27562}" vid="{E9F54E07-5A84-4DF6-A288-186814657B6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F34"/>
  <sheetViews>
    <sheetView showGridLines="0" tabSelected="1" view="pageBreakPreview" zoomScale="120" zoomScaleNormal="120" zoomScaleSheetLayoutView="120" workbookViewId="0"/>
  </sheetViews>
  <sheetFormatPr defaultColWidth="8.6640625" defaultRowHeight="14.4" x14ac:dyDescent="0.3"/>
  <cols>
    <col min="1" max="1" width="4" style="19" customWidth="1"/>
    <col min="2" max="5" width="22" style="19" customWidth="1"/>
    <col min="6" max="6" width="4" style="19" customWidth="1"/>
    <col min="7" max="16384" width="8.6640625" style="19"/>
  </cols>
  <sheetData>
    <row r="1" spans="1:6" ht="15.75" customHeight="1" x14ac:dyDescent="0.3">
      <c r="A1" s="23"/>
      <c r="B1" s="23"/>
      <c r="C1" s="23"/>
      <c r="D1" s="23"/>
      <c r="E1" s="23"/>
      <c r="F1" s="23"/>
    </row>
    <row r="2" spans="1:6" ht="18" customHeight="1" x14ac:dyDescent="0.3">
      <c r="A2" s="24"/>
      <c r="B2" s="24"/>
      <c r="C2" s="24"/>
      <c r="D2" s="24"/>
      <c r="E2" s="24"/>
      <c r="F2" s="24"/>
    </row>
    <row r="3" spans="1:6" ht="18" customHeight="1" x14ac:dyDescent="0.3">
      <c r="A3" s="24"/>
      <c r="B3" s="26" t="s">
        <v>0</v>
      </c>
      <c r="C3" s="26"/>
      <c r="D3" s="26"/>
      <c r="E3" s="26"/>
      <c r="F3" s="24"/>
    </row>
    <row r="4" spans="1:6" ht="18" customHeight="1" x14ac:dyDescent="0.3">
      <c r="A4" s="24"/>
      <c r="B4" s="27" t="s">
        <v>1</v>
      </c>
      <c r="C4" s="27"/>
      <c r="D4" s="27"/>
      <c r="E4" s="27"/>
      <c r="F4" s="24"/>
    </row>
    <row r="5" spans="1:6" ht="18" customHeight="1" x14ac:dyDescent="0.3">
      <c r="A5" s="24"/>
      <c r="B5" s="24"/>
      <c r="C5" s="24"/>
      <c r="D5" s="24"/>
      <c r="E5" s="24"/>
      <c r="F5" s="24"/>
    </row>
    <row r="6" spans="1:6" ht="18" customHeight="1" x14ac:dyDescent="0.3">
      <c r="A6" s="24"/>
      <c r="B6" s="28" t="s">
        <v>2</v>
      </c>
      <c r="C6" s="28"/>
      <c r="D6" s="28"/>
      <c r="E6" s="28"/>
      <c r="F6" s="24"/>
    </row>
    <row r="7" spans="1:6" ht="18" customHeight="1" x14ac:dyDescent="0.3">
      <c r="A7" s="24"/>
      <c r="B7" s="24"/>
      <c r="C7" s="24"/>
      <c r="D7" s="24"/>
      <c r="E7" s="24"/>
      <c r="F7" s="24"/>
    </row>
    <row r="8" spans="1:6" ht="18" customHeight="1" x14ac:dyDescent="0.3">
      <c r="A8" s="24"/>
      <c r="B8" s="24"/>
      <c r="C8" s="24"/>
      <c r="D8" s="24"/>
      <c r="E8" s="24"/>
      <c r="F8" s="24"/>
    </row>
    <row r="9" spans="1:6" ht="15.75" customHeight="1" x14ac:dyDescent="0.3">
      <c r="A9" s="23"/>
      <c r="B9" s="23"/>
      <c r="C9" s="23"/>
      <c r="D9" s="23"/>
      <c r="E9" s="23"/>
      <c r="F9" s="23"/>
    </row>
    <row r="10" spans="1:6" ht="13.5" customHeight="1" x14ac:dyDescent="0.3">
      <c r="A10" s="23"/>
      <c r="B10" s="29" t="s">
        <v>3</v>
      </c>
      <c r="C10" s="29"/>
      <c r="D10" s="29"/>
      <c r="E10" s="29"/>
      <c r="F10" s="23"/>
    </row>
    <row r="11" spans="1:6" ht="12" customHeight="1" x14ac:dyDescent="0.3">
      <c r="A11" s="23"/>
      <c r="B11" s="30" t="s">
        <v>4</v>
      </c>
      <c r="C11" s="30"/>
      <c r="D11" s="30"/>
      <c r="E11" s="30"/>
      <c r="F11" s="23"/>
    </row>
    <row r="12" spans="1:6" ht="15.75" customHeight="1" x14ac:dyDescent="0.3">
      <c r="A12" s="23"/>
      <c r="B12" s="23"/>
      <c r="C12" s="23"/>
      <c r="D12" s="23"/>
      <c r="E12" s="23"/>
      <c r="F12" s="23"/>
    </row>
    <row r="13" spans="1:6" ht="15.75" customHeight="1" x14ac:dyDescent="0.3">
      <c r="A13" s="23"/>
      <c r="B13" s="23"/>
      <c r="C13" s="23"/>
      <c r="D13" s="23"/>
      <c r="E13" s="23"/>
      <c r="F13" s="23"/>
    </row>
    <row r="14" spans="1:6" ht="13.5" customHeight="1" x14ac:dyDescent="0.3">
      <c r="A14" s="23"/>
      <c r="B14" s="29" t="s">
        <v>5</v>
      </c>
      <c r="C14" s="29"/>
      <c r="D14" s="29"/>
      <c r="E14" s="29"/>
      <c r="F14" s="23"/>
    </row>
    <row r="15" spans="1:6" ht="12" customHeight="1" x14ac:dyDescent="0.3">
      <c r="A15" s="23"/>
      <c r="B15" s="30" t="s">
        <v>6</v>
      </c>
      <c r="C15" s="30"/>
      <c r="D15" s="30"/>
      <c r="E15" s="30"/>
      <c r="F15" s="23"/>
    </row>
    <row r="16" spans="1:6" ht="15.75" customHeight="1" x14ac:dyDescent="0.3">
      <c r="A16" s="23"/>
      <c r="B16" s="23"/>
      <c r="C16" s="23"/>
      <c r="D16" s="23"/>
      <c r="E16" s="23"/>
      <c r="F16" s="23"/>
    </row>
    <row r="17" spans="1:6" ht="15.75" customHeight="1" x14ac:dyDescent="0.3">
      <c r="A17" s="23"/>
      <c r="B17" s="23"/>
      <c r="C17" s="23"/>
      <c r="D17" s="23"/>
      <c r="E17" s="23"/>
      <c r="F17" s="23"/>
    </row>
    <row r="18" spans="1:6" ht="13.5" customHeight="1" x14ac:dyDescent="0.3">
      <c r="A18" s="23"/>
      <c r="B18" s="29" t="s">
        <v>112</v>
      </c>
      <c r="C18" s="29"/>
      <c r="D18" s="29"/>
      <c r="E18" s="29"/>
      <c r="F18" s="23"/>
    </row>
    <row r="19" spans="1:6" ht="12" customHeight="1" x14ac:dyDescent="0.3">
      <c r="A19" s="23"/>
      <c r="B19" s="30" t="s">
        <v>7</v>
      </c>
      <c r="C19" s="30"/>
      <c r="D19" s="30"/>
      <c r="E19" s="30"/>
      <c r="F19" s="23"/>
    </row>
    <row r="20" spans="1:6" ht="15.75" customHeight="1" x14ac:dyDescent="0.3">
      <c r="A20" s="23"/>
      <c r="B20" s="23"/>
      <c r="C20" s="23"/>
      <c r="D20" s="23"/>
      <c r="E20" s="23"/>
      <c r="F20" s="23"/>
    </row>
    <row r="21" spans="1:6" ht="15.75" customHeight="1" x14ac:dyDescent="0.3">
      <c r="A21" s="23"/>
      <c r="B21" s="23"/>
      <c r="C21" s="23"/>
      <c r="D21" s="23"/>
      <c r="E21" s="23"/>
      <c r="F21" s="23"/>
    </row>
    <row r="22" spans="1:6" ht="13.5" customHeight="1" x14ac:dyDescent="0.3">
      <c r="A22" s="23"/>
      <c r="B22" s="29" t="s">
        <v>8</v>
      </c>
      <c r="C22" s="29"/>
      <c r="D22" s="29"/>
      <c r="E22" s="29"/>
      <c r="F22" s="23"/>
    </row>
    <row r="23" spans="1:6" ht="12" customHeight="1" x14ac:dyDescent="0.3">
      <c r="A23" s="23"/>
      <c r="B23" s="30" t="s">
        <v>9</v>
      </c>
      <c r="C23" s="30"/>
      <c r="D23" s="30"/>
      <c r="E23" s="30"/>
      <c r="F23" s="23"/>
    </row>
    <row r="24" spans="1:6" ht="15.75" customHeight="1" x14ac:dyDescent="0.3">
      <c r="A24" s="23"/>
      <c r="B24" s="23"/>
      <c r="C24" s="23"/>
      <c r="D24" s="23"/>
      <c r="E24" s="23"/>
      <c r="F24" s="23"/>
    </row>
    <row r="25" spans="1:6" ht="15.75" customHeight="1" x14ac:dyDescent="0.3">
      <c r="A25" s="23"/>
      <c r="B25" s="23"/>
      <c r="C25" s="23"/>
      <c r="D25" s="23"/>
      <c r="E25" s="23"/>
      <c r="F25" s="23"/>
    </row>
    <row r="26" spans="1:6" ht="15.75" customHeight="1" x14ac:dyDescent="0.3">
      <c r="A26" s="23"/>
      <c r="B26" s="23"/>
      <c r="C26" s="23"/>
      <c r="D26" s="23"/>
      <c r="E26" s="23"/>
      <c r="F26" s="23"/>
    </row>
    <row r="27" spans="1:6" ht="3.75" customHeight="1" x14ac:dyDescent="0.3">
      <c r="A27" s="23"/>
      <c r="B27" s="23"/>
      <c r="C27" s="23"/>
      <c r="D27" s="23"/>
      <c r="E27" s="23"/>
      <c r="F27" s="23"/>
    </row>
    <row r="28" spans="1:6" ht="15.75" customHeight="1" x14ac:dyDescent="0.3">
      <c r="A28" s="23"/>
      <c r="B28" s="31" t="s">
        <v>10</v>
      </c>
      <c r="C28" s="31"/>
      <c r="D28" s="31"/>
      <c r="E28" s="31"/>
      <c r="F28" s="23"/>
    </row>
    <row r="29" spans="1:6" ht="15.75" customHeight="1" x14ac:dyDescent="0.3">
      <c r="A29" s="23"/>
      <c r="B29" s="23"/>
      <c r="C29" s="23"/>
      <c r="D29" s="23"/>
      <c r="E29" s="23"/>
      <c r="F29" s="23"/>
    </row>
    <row r="30" spans="1:6" ht="7.5" customHeight="1" x14ac:dyDescent="0.3">
      <c r="A30" s="23"/>
      <c r="B30" s="23"/>
      <c r="C30" s="23"/>
      <c r="D30" s="23"/>
      <c r="E30" s="23"/>
      <c r="F30" s="23"/>
    </row>
    <row r="31" spans="1:6" ht="12" customHeight="1" x14ac:dyDescent="0.3">
      <c r="A31" s="23"/>
      <c r="B31" s="32" t="s">
        <v>11</v>
      </c>
      <c r="C31" s="32"/>
      <c r="D31" s="32"/>
      <c r="E31" s="32"/>
      <c r="F31" s="23"/>
    </row>
    <row r="32" spans="1:6" ht="15.75" customHeight="1" x14ac:dyDescent="0.3">
      <c r="A32" s="23"/>
      <c r="B32" s="23"/>
      <c r="C32" s="23"/>
      <c r="D32" s="23"/>
      <c r="E32" s="23"/>
      <c r="F32" s="23"/>
    </row>
    <row r="33" spans="1:6" ht="15.75" customHeight="1" x14ac:dyDescent="0.3">
      <c r="A33" s="23"/>
      <c r="B33" s="23"/>
      <c r="C33" s="23"/>
      <c r="D33" s="23"/>
      <c r="E33" s="23"/>
      <c r="F33" s="23"/>
    </row>
    <row r="34" spans="1:6" ht="15.75" customHeight="1" x14ac:dyDescent="0.3">
      <c r="A34" s="23"/>
      <c r="B34" s="23"/>
      <c r="C34" s="23"/>
      <c r="D34" s="23"/>
      <c r="E34" s="23"/>
      <c r="F34" s="23"/>
    </row>
  </sheetData>
  <mergeCells count="13">
    <mergeCell ref="B23:E23"/>
    <mergeCell ref="B28:E28"/>
    <mergeCell ref="B31:E31"/>
    <mergeCell ref="B14:E14"/>
    <mergeCell ref="B15:E15"/>
    <mergeCell ref="B18:E18"/>
    <mergeCell ref="B19:E19"/>
    <mergeCell ref="B22:E22"/>
    <mergeCell ref="B3:E3"/>
    <mergeCell ref="B4:E4"/>
    <mergeCell ref="B6:E6"/>
    <mergeCell ref="B10:E10"/>
    <mergeCell ref="B11:E11"/>
  </mergeCells>
  <pageMargins left="0.75" right="0.75" top="1" bottom="1" header="0.511811023622047" footer="0.511811023622047"/>
  <pageSetup paperSize="9" scale="8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B1:G14"/>
  <sheetViews>
    <sheetView showGridLines="0" view="pageBreakPreview" zoomScaleNormal="130" zoomScaleSheetLayoutView="100" workbookViewId="0"/>
  </sheetViews>
  <sheetFormatPr defaultColWidth="8.6640625" defaultRowHeight="14.4" x14ac:dyDescent="0.3"/>
  <cols>
    <col min="1" max="1" width="3" style="19" customWidth="1"/>
    <col min="2" max="2" width="95" style="19" customWidth="1"/>
    <col min="3" max="16384" width="8.6640625" style="19"/>
  </cols>
  <sheetData>
    <row r="1" spans="2:7" ht="6" customHeight="1" x14ac:dyDescent="0.3"/>
    <row r="2" spans="2:7" ht="15.75" customHeight="1" x14ac:dyDescent="0.3">
      <c r="B2" s="20" t="s">
        <v>12</v>
      </c>
    </row>
    <row r="3" spans="2:7" ht="6" customHeight="1" x14ac:dyDescent="0.3">
      <c r="B3" s="21"/>
    </row>
    <row r="4" spans="2:7" ht="36" customHeight="1" x14ac:dyDescent="0.3">
      <c r="B4" s="21" t="s">
        <v>13</v>
      </c>
    </row>
    <row r="5" spans="2:7" ht="6" customHeight="1" x14ac:dyDescent="0.3">
      <c r="B5" s="21"/>
    </row>
    <row r="6" spans="2:7" ht="36" customHeight="1" x14ac:dyDescent="0.3">
      <c r="B6" s="21" t="s">
        <v>14</v>
      </c>
    </row>
    <row r="7" spans="2:7" ht="6" customHeight="1" x14ac:dyDescent="0.3">
      <c r="B7" s="21"/>
    </row>
    <row r="8" spans="2:7" ht="36" customHeight="1" x14ac:dyDescent="0.3">
      <c r="B8" s="21" t="s">
        <v>15</v>
      </c>
    </row>
    <row r="9" spans="2:7" ht="6" customHeight="1" x14ac:dyDescent="0.3">
      <c r="B9" s="21"/>
    </row>
    <row r="10" spans="2:7" ht="15.75" customHeight="1" x14ac:dyDescent="0.3">
      <c r="B10" s="22" t="s">
        <v>16</v>
      </c>
    </row>
    <row r="14" spans="2:7" ht="9.75" customHeight="1" x14ac:dyDescent="0.3">
      <c r="B14" s="33" t="s">
        <v>17</v>
      </c>
      <c r="C14" s="33"/>
      <c r="D14" s="33"/>
      <c r="E14" s="33"/>
      <c r="F14" s="33"/>
      <c r="G14" s="33"/>
    </row>
  </sheetData>
  <mergeCells count="1">
    <mergeCell ref="B14:G14"/>
  </mergeCells>
  <pageMargins left="0.75" right="0.75" top="1" bottom="1" header="0.511811023622047" footer="0.511811023622047"/>
  <pageSetup paperSize="9" scale="5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B1:D16"/>
  <sheetViews>
    <sheetView showGridLines="0" view="pageBreakPreview" zoomScaleNormal="160" zoomScaleSheetLayoutView="100" workbookViewId="0"/>
  </sheetViews>
  <sheetFormatPr defaultColWidth="8.6640625" defaultRowHeight="14.4" x14ac:dyDescent="0.3"/>
  <cols>
    <col min="1" max="1" width="3" style="19" customWidth="1"/>
    <col min="2" max="2" width="44" style="19" customWidth="1"/>
    <col min="3" max="3" width="18" style="19" customWidth="1"/>
    <col min="4" max="4" width="22" style="19" customWidth="1"/>
    <col min="5" max="5" width="3" style="19" customWidth="1"/>
    <col min="6" max="16384" width="8.6640625" style="19"/>
  </cols>
  <sheetData>
    <row r="1" spans="2:4" ht="6" customHeight="1" x14ac:dyDescent="0.3"/>
    <row r="2" spans="2:4" ht="13.5" customHeight="1" x14ac:dyDescent="0.3">
      <c r="B2" s="34" t="s">
        <v>18</v>
      </c>
      <c r="C2" s="34"/>
      <c r="D2" s="34"/>
    </row>
    <row r="3" spans="2:4" ht="3.75" customHeight="1" x14ac:dyDescent="0.3"/>
    <row r="4" spans="2:4" ht="12" customHeight="1" x14ac:dyDescent="0.3">
      <c r="B4" s="1"/>
      <c r="C4" s="1" t="s">
        <v>19</v>
      </c>
      <c r="D4" s="1" t="s">
        <v>20</v>
      </c>
    </row>
    <row r="5" spans="2:4" ht="3.75" customHeight="1" x14ac:dyDescent="0.3"/>
    <row r="6" spans="2:4" ht="12.75" customHeight="1" x14ac:dyDescent="0.3">
      <c r="B6" s="2" t="s">
        <v>21</v>
      </c>
      <c r="C6" s="3">
        <v>500</v>
      </c>
    </row>
    <row r="7" spans="2:4" ht="12.75" customHeight="1" x14ac:dyDescent="0.3">
      <c r="B7" s="2" t="s">
        <v>22</v>
      </c>
      <c r="C7" s="3">
        <v>50</v>
      </c>
    </row>
    <row r="8" spans="2:4" ht="12.75" customHeight="1" x14ac:dyDescent="0.3">
      <c r="B8" s="2" t="s">
        <v>23</v>
      </c>
      <c r="C8" s="4">
        <f>C6-C7</f>
        <v>450</v>
      </c>
    </row>
    <row r="9" spans="2:4" ht="12.75" customHeight="1" x14ac:dyDescent="0.3">
      <c r="B9" s="2" t="s">
        <v>24</v>
      </c>
      <c r="C9" s="4">
        <f>C8*0.3</f>
        <v>135</v>
      </c>
    </row>
    <row r="10" spans="2:4" ht="12.75" customHeight="1" x14ac:dyDescent="0.3">
      <c r="B10" s="2" t="s">
        <v>25</v>
      </c>
      <c r="C10" s="5">
        <v>62</v>
      </c>
    </row>
    <row r="11" spans="2:4" ht="3.75" customHeight="1" x14ac:dyDescent="0.3"/>
    <row r="12" spans="2:4" ht="13.5" customHeight="1" x14ac:dyDescent="0.3">
      <c r="B12" s="38" t="s">
        <v>26</v>
      </c>
      <c r="C12" s="38"/>
      <c r="D12" s="38"/>
    </row>
    <row r="13" spans="2:4" ht="3.75" customHeight="1" x14ac:dyDescent="0.3"/>
    <row r="14" spans="2:4" ht="25.5" customHeight="1" x14ac:dyDescent="0.3">
      <c r="B14" s="35" t="s">
        <v>27</v>
      </c>
      <c r="C14" s="35"/>
      <c r="D14" s="35"/>
    </row>
    <row r="16" spans="2:4" ht="9.75" customHeight="1" x14ac:dyDescent="0.3">
      <c r="B16" s="33" t="s">
        <v>17</v>
      </c>
      <c r="C16" s="33"/>
      <c r="D16" s="33"/>
    </row>
  </sheetData>
  <mergeCells count="4">
    <mergeCell ref="B2:D2"/>
    <mergeCell ref="B12:D12"/>
    <mergeCell ref="B14:D14"/>
    <mergeCell ref="B16:D16"/>
  </mergeCells>
  <pageMargins left="0.75" right="0.75" top="1" bottom="1" header="0.511811023622047" footer="0.511811023622047"/>
  <pageSetup paperSize="9" scale="9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B1:D15"/>
  <sheetViews>
    <sheetView showGridLines="0" view="pageBreakPreview" zoomScale="175" zoomScaleNormal="160" zoomScaleSheetLayoutView="175" workbookViewId="0"/>
  </sheetViews>
  <sheetFormatPr defaultColWidth="8.6640625" defaultRowHeight="14.4" x14ac:dyDescent="0.3"/>
  <cols>
    <col min="1" max="1" width="3" style="19" customWidth="1"/>
    <col min="2" max="2" width="38" style="19" customWidth="1"/>
    <col min="3" max="4" width="22" style="19" customWidth="1"/>
    <col min="5" max="5" width="3" style="19" customWidth="1"/>
    <col min="6" max="16384" width="8.6640625" style="19"/>
  </cols>
  <sheetData>
    <row r="1" spans="2:4" ht="6" customHeight="1" x14ac:dyDescent="0.3"/>
    <row r="2" spans="2:4" ht="13.5" customHeight="1" x14ac:dyDescent="0.3">
      <c r="B2" s="34" t="s">
        <v>28</v>
      </c>
      <c r="C2" s="34"/>
      <c r="D2" s="34"/>
    </row>
    <row r="3" spans="2:4" ht="3.75" customHeight="1" x14ac:dyDescent="0.3"/>
    <row r="4" spans="2:4" ht="12.75" customHeight="1" x14ac:dyDescent="0.3">
      <c r="B4" s="1"/>
      <c r="C4" s="1" t="s">
        <v>29</v>
      </c>
      <c r="D4" s="1" t="s">
        <v>30</v>
      </c>
    </row>
    <row r="5" spans="2:4" ht="12.75" customHeight="1" x14ac:dyDescent="0.3">
      <c r="B5" s="2" t="s">
        <v>31</v>
      </c>
      <c r="C5" s="6" t="s">
        <v>32</v>
      </c>
      <c r="D5" s="37" t="s">
        <v>33</v>
      </c>
    </row>
    <row r="6" spans="2:4" ht="12.75" customHeight="1" x14ac:dyDescent="0.3">
      <c r="B6" s="2" t="s">
        <v>34</v>
      </c>
      <c r="C6" s="6" t="s">
        <v>35</v>
      </c>
      <c r="D6" s="37" t="s">
        <v>36</v>
      </c>
    </row>
    <row r="7" spans="2:4" ht="12.75" customHeight="1" x14ac:dyDescent="0.3">
      <c r="B7" s="2" t="s">
        <v>37</v>
      </c>
      <c r="C7" s="6" t="s">
        <v>38</v>
      </c>
      <c r="D7" s="37" t="s">
        <v>39</v>
      </c>
    </row>
    <row r="8" spans="2:4" ht="12.75" customHeight="1" x14ac:dyDescent="0.3">
      <c r="B8" s="2" t="s">
        <v>40</v>
      </c>
      <c r="C8" s="6" t="s">
        <v>41</v>
      </c>
      <c r="D8" s="37" t="s">
        <v>42</v>
      </c>
    </row>
    <row r="9" spans="2:4" ht="12.75" customHeight="1" x14ac:dyDescent="0.3">
      <c r="B9" s="2" t="s">
        <v>43</v>
      </c>
      <c r="C9" s="6" t="s">
        <v>44</v>
      </c>
      <c r="D9" s="37" t="s">
        <v>45</v>
      </c>
    </row>
    <row r="10" spans="2:4" ht="3.75" customHeight="1" x14ac:dyDescent="0.3"/>
    <row r="11" spans="2:4" ht="13.5" customHeight="1" x14ac:dyDescent="0.3">
      <c r="B11" s="38" t="s">
        <v>46</v>
      </c>
      <c r="C11" s="38"/>
      <c r="D11" s="38"/>
    </row>
    <row r="12" spans="2:4" ht="3.75" customHeight="1" x14ac:dyDescent="0.3"/>
    <row r="13" spans="2:4" ht="25.5" customHeight="1" x14ac:dyDescent="0.3">
      <c r="B13" s="35" t="s">
        <v>47</v>
      </c>
      <c r="C13" s="35"/>
      <c r="D13" s="35"/>
    </row>
    <row r="15" spans="2:4" ht="9.75" customHeight="1" x14ac:dyDescent="0.3">
      <c r="B15" s="33" t="s">
        <v>17</v>
      </c>
      <c r="C15" s="33"/>
      <c r="D15" s="33"/>
    </row>
  </sheetData>
  <mergeCells count="4">
    <mergeCell ref="B2:D2"/>
    <mergeCell ref="B11:D11"/>
    <mergeCell ref="B13:D13"/>
    <mergeCell ref="B15:D15"/>
  </mergeCells>
  <pageMargins left="0.75" right="0.75" top="1" bottom="1" header="0.511811023622047" footer="0.511811023622047"/>
  <pageSetup paperSize="9" scale="9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G14"/>
  <sheetViews>
    <sheetView showGridLines="0" view="pageBreakPreview" zoomScale="145" zoomScaleNormal="150" zoomScaleSheetLayoutView="145" workbookViewId="0">
      <selection activeCell="J22" sqref="J22"/>
    </sheetView>
  </sheetViews>
  <sheetFormatPr defaultColWidth="8.6640625" defaultRowHeight="14.4" x14ac:dyDescent="0.3"/>
  <cols>
    <col min="1" max="1" width="3" style="19" customWidth="1"/>
    <col min="2" max="2" width="38" style="19" customWidth="1"/>
    <col min="3" max="7" width="16" style="19" customWidth="1"/>
    <col min="8" max="8" width="3" style="19" customWidth="1"/>
    <col min="9" max="16384" width="8.6640625" style="19"/>
  </cols>
  <sheetData>
    <row r="1" spans="1:7" ht="6" customHeight="1" x14ac:dyDescent="0.3"/>
    <row r="2" spans="1:7" ht="13.5" customHeight="1" x14ac:dyDescent="0.3">
      <c r="A2" s="39"/>
      <c r="B2" s="34" t="s">
        <v>48</v>
      </c>
      <c r="C2" s="34"/>
      <c r="D2" s="34"/>
      <c r="E2" s="34"/>
      <c r="F2" s="34"/>
      <c r="G2" s="34"/>
    </row>
    <row r="3" spans="1:7" ht="3.75" customHeight="1" x14ac:dyDescent="0.3">
      <c r="A3" s="39"/>
    </row>
    <row r="4" spans="1:7" ht="27.75" customHeight="1" x14ac:dyDescent="0.3">
      <c r="A4" s="37"/>
      <c r="B4" s="1"/>
      <c r="C4" s="1" t="s">
        <v>49</v>
      </c>
      <c r="D4" s="1" t="s">
        <v>50</v>
      </c>
      <c r="E4" s="1" t="s">
        <v>51</v>
      </c>
      <c r="F4" s="1" t="s">
        <v>52</v>
      </c>
      <c r="G4" s="1" t="s">
        <v>53</v>
      </c>
    </row>
    <row r="5" spans="1:7" ht="12.75" customHeight="1" x14ac:dyDescent="0.3">
      <c r="A5" s="39"/>
      <c r="B5" s="2" t="s">
        <v>54</v>
      </c>
      <c r="C5" s="7">
        <f>'1 — Paramètres'!C8*0.3</f>
        <v>135</v>
      </c>
      <c r="D5" s="8" t="s">
        <v>55</v>
      </c>
      <c r="E5" s="8" t="s">
        <v>55</v>
      </c>
      <c r="F5" s="7">
        <f>'1 — Paramètres'!C6*0.042</f>
        <v>21</v>
      </c>
      <c r="G5" s="7">
        <f>'1 — Paramètres'!C8*0.12*0.25</f>
        <v>13.5</v>
      </c>
    </row>
    <row r="6" spans="1:7" ht="12.75" customHeight="1" x14ac:dyDescent="0.3">
      <c r="A6" s="39"/>
      <c r="B6" s="2" t="s">
        <v>56</v>
      </c>
      <c r="C6" s="9" t="s">
        <v>55</v>
      </c>
      <c r="D6" s="9">
        <f>'1 — Paramètres'!C8*0.3</f>
        <v>135</v>
      </c>
      <c r="E6" s="9">
        <f>'1 — Paramètres'!C8*0.3</f>
        <v>135</v>
      </c>
      <c r="F6" s="9" t="s">
        <v>55</v>
      </c>
      <c r="G6" s="9" t="s">
        <v>55</v>
      </c>
    </row>
    <row r="7" spans="1:7" ht="12.75" customHeight="1" x14ac:dyDescent="0.3">
      <c r="A7" s="39"/>
      <c r="B7" s="2" t="s">
        <v>57</v>
      </c>
      <c r="C7" s="7">
        <f>'1 — Paramètres'!C6-C5</f>
        <v>365</v>
      </c>
      <c r="D7" s="7">
        <f>'1 — Paramètres'!C6-D5</f>
        <v>500</v>
      </c>
      <c r="E7" s="7">
        <f>'1 — Paramètres'!C6-E5</f>
        <v>500</v>
      </c>
      <c r="F7" s="7">
        <f>'1 — Paramètres'!C6-F5</f>
        <v>479</v>
      </c>
      <c r="G7" s="7">
        <f>'1 — Paramètres'!C6-G5</f>
        <v>486.5</v>
      </c>
    </row>
    <row r="8" spans="1:7" ht="12.75" customHeight="1" x14ac:dyDescent="0.3">
      <c r="A8" s="39"/>
      <c r="B8" s="10" t="s">
        <v>58</v>
      </c>
      <c r="C8" s="11" t="s">
        <v>59</v>
      </c>
      <c r="D8" s="11">
        <f>C7-D7</f>
        <v>-135</v>
      </c>
      <c r="E8" s="11">
        <f>C7-E7</f>
        <v>-135</v>
      </c>
      <c r="F8" s="11">
        <f>C7-F7</f>
        <v>-114</v>
      </c>
      <c r="G8" s="11">
        <f>C7-G7</f>
        <v>-121.5</v>
      </c>
    </row>
    <row r="9" spans="1:7" ht="19.5" customHeight="1" x14ac:dyDescent="0.3">
      <c r="A9" s="39"/>
      <c r="B9" s="2" t="s">
        <v>60</v>
      </c>
      <c r="C9" s="40" t="s">
        <v>61</v>
      </c>
      <c r="D9" s="40" t="s">
        <v>62</v>
      </c>
      <c r="E9" s="40" t="s">
        <v>63</v>
      </c>
      <c r="F9" s="40" t="s">
        <v>64</v>
      </c>
      <c r="G9" s="40" t="s">
        <v>65</v>
      </c>
    </row>
    <row r="10" spans="1:7" ht="19.5" customHeight="1" x14ac:dyDescent="0.3">
      <c r="A10" s="39"/>
      <c r="B10" s="2" t="s">
        <v>66</v>
      </c>
      <c r="C10" s="12" t="s">
        <v>67</v>
      </c>
      <c r="D10" s="12" t="s">
        <v>68</v>
      </c>
      <c r="E10" s="12" t="s">
        <v>69</v>
      </c>
      <c r="F10" s="12" t="s">
        <v>70</v>
      </c>
      <c r="G10" s="12" t="s">
        <v>71</v>
      </c>
    </row>
    <row r="11" spans="1:7" ht="3.75" customHeight="1" x14ac:dyDescent="0.3">
      <c r="A11" s="39"/>
    </row>
    <row r="12" spans="1:7" ht="25.5" customHeight="1" x14ac:dyDescent="0.3">
      <c r="A12" s="39"/>
      <c r="B12" s="35" t="s">
        <v>72</v>
      </c>
      <c r="C12" s="35"/>
      <c r="D12" s="35"/>
      <c r="E12" s="35"/>
      <c r="F12" s="35"/>
      <c r="G12" s="35"/>
    </row>
    <row r="14" spans="1:7" ht="9.75" customHeight="1" x14ac:dyDescent="0.3">
      <c r="B14" s="33" t="s">
        <v>17</v>
      </c>
      <c r="C14" s="33"/>
      <c r="D14" s="33"/>
      <c r="E14" s="33"/>
      <c r="F14" s="33"/>
      <c r="G14" s="33"/>
    </row>
  </sheetData>
  <mergeCells count="3">
    <mergeCell ref="B2:G2"/>
    <mergeCell ref="B12:G12"/>
    <mergeCell ref="B14:G14"/>
  </mergeCells>
  <pageMargins left="0.75" right="0.75" top="1" bottom="1" header="0.511811023622047" footer="0.511811023622047"/>
  <pageSetup paperSize="9" scale="6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G9"/>
  <sheetViews>
    <sheetView showGridLines="0" view="pageBreakPreview" zoomScaleNormal="130" zoomScaleSheetLayoutView="100" workbookViewId="0"/>
  </sheetViews>
  <sheetFormatPr defaultColWidth="8.6640625" defaultRowHeight="15.6" x14ac:dyDescent="0.3"/>
  <cols>
    <col min="1" max="1" width="3" style="25" customWidth="1"/>
    <col min="2" max="2" width="28" style="25" customWidth="1"/>
    <col min="3" max="7" width="20.77734375" style="25" customWidth="1"/>
    <col min="8" max="8" width="3" style="25" customWidth="1"/>
    <col min="9" max="16384" width="8.6640625" style="25"/>
  </cols>
  <sheetData>
    <row r="1" spans="1:7" ht="6" customHeight="1" x14ac:dyDescent="0.3"/>
    <row r="2" spans="1:7" ht="13.5" customHeight="1" x14ac:dyDescent="0.3">
      <c r="B2" s="34" t="s">
        <v>73</v>
      </c>
      <c r="C2" s="34"/>
      <c r="D2" s="34"/>
      <c r="E2" s="34"/>
      <c r="F2" s="34"/>
      <c r="G2" s="34"/>
    </row>
    <row r="3" spans="1:7" ht="3.75" customHeight="1" x14ac:dyDescent="0.3"/>
    <row r="4" spans="1:7" ht="27.75" customHeight="1" x14ac:dyDescent="0.3">
      <c r="A4" s="1"/>
      <c r="B4" s="1" t="s">
        <v>74</v>
      </c>
      <c r="C4" s="1" t="s">
        <v>75</v>
      </c>
      <c r="D4" s="1" t="s">
        <v>76</v>
      </c>
      <c r="E4" s="1" t="s">
        <v>77</v>
      </c>
      <c r="F4" s="1" t="s">
        <v>78</v>
      </c>
      <c r="G4" s="1" t="s">
        <v>79</v>
      </c>
    </row>
    <row r="5" spans="1:7" ht="12.75" customHeight="1" x14ac:dyDescent="0.3">
      <c r="B5" s="2" t="s">
        <v>54</v>
      </c>
      <c r="C5" s="13">
        <f>'3 — 5 Scénarios'!C5</f>
        <v>135</v>
      </c>
      <c r="D5" s="13" t="str">
        <f>'3 — 5 Scénarios'!D5</f>
        <v>0</v>
      </c>
      <c r="E5" s="13" t="str">
        <f>'3 — 5 Scénarios'!E5</f>
        <v>0</v>
      </c>
      <c r="F5" s="13">
        <f>'3 — 5 Scénarios'!F5</f>
        <v>21</v>
      </c>
      <c r="G5" s="13">
        <f>'3 — 5 Scénarios'!G5</f>
        <v>13.5</v>
      </c>
    </row>
    <row r="6" spans="1:7" ht="12.75" customHeight="1" x14ac:dyDescent="0.3">
      <c r="B6" s="2" t="s">
        <v>80</v>
      </c>
      <c r="C6" s="13">
        <f>'3 — 5 Scénarios'!C7</f>
        <v>365</v>
      </c>
      <c r="D6" s="13">
        <f>'3 — 5 Scénarios'!D7</f>
        <v>500</v>
      </c>
      <c r="E6" s="13">
        <f>'3 — 5 Scénarios'!E7</f>
        <v>500</v>
      </c>
      <c r="F6" s="13">
        <f>'3 — 5 Scénarios'!F7</f>
        <v>479</v>
      </c>
      <c r="G6" s="13">
        <f>'3 — 5 Scénarios'!G7</f>
        <v>486.5</v>
      </c>
    </row>
    <row r="7" spans="1:7" ht="12.75" customHeight="1" x14ac:dyDescent="0.3">
      <c r="B7" s="10" t="s">
        <v>58</v>
      </c>
      <c r="C7" s="14" t="str">
        <f>'3 — 5 Scénarios'!C8</f>
        <v>—</v>
      </c>
      <c r="D7" s="14">
        <f>'3 — 5 Scénarios'!D8</f>
        <v>-135</v>
      </c>
      <c r="E7" s="14">
        <f>'3 — 5 Scénarios'!E8</f>
        <v>-135</v>
      </c>
      <c r="F7" s="14">
        <f>'3 — 5 Scénarios'!F8</f>
        <v>-114</v>
      </c>
      <c r="G7" s="14">
        <f>'3 — 5 Scénarios'!G8</f>
        <v>-121.5</v>
      </c>
    </row>
    <row r="8" spans="1:7" ht="3.75" customHeight="1" x14ac:dyDescent="0.3"/>
    <row r="9" spans="1:7" x14ac:dyDescent="0.3">
      <c r="B9" s="33" t="s">
        <v>17</v>
      </c>
      <c r="C9" s="33"/>
      <c r="D9" s="33"/>
      <c r="E9" s="33"/>
      <c r="F9" s="33"/>
      <c r="G9" s="33"/>
    </row>
  </sheetData>
  <mergeCells count="2">
    <mergeCell ref="B2:G2"/>
    <mergeCell ref="B9:G9"/>
  </mergeCells>
  <pageMargins left="0.75" right="0.75" top="1" bottom="1" header="0.511811023622047" footer="0.511811023622047"/>
  <pageSetup paperSize="9" scale="62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E28"/>
  <sheetViews>
    <sheetView showGridLines="0" view="pageBreakPreview" zoomScaleNormal="155" zoomScaleSheetLayoutView="100" workbookViewId="0">
      <selection activeCell="H20" sqref="H20"/>
    </sheetView>
  </sheetViews>
  <sheetFormatPr defaultColWidth="8.6640625" defaultRowHeight="14.4" x14ac:dyDescent="0.3"/>
  <cols>
    <col min="1" max="1" width="3" style="19" customWidth="1"/>
    <col min="2" max="2" width="70.77734375" style="19" customWidth="1"/>
    <col min="3" max="3" width="14" style="19" customWidth="1"/>
    <col min="4" max="4" width="22" style="19" customWidth="1"/>
    <col min="5" max="5" width="18" style="19" customWidth="1"/>
    <col min="6" max="6" width="3" style="19" customWidth="1"/>
    <col min="7" max="16384" width="8.6640625" style="19"/>
  </cols>
  <sheetData>
    <row r="1" spans="1:5" ht="6" customHeight="1" x14ac:dyDescent="0.3"/>
    <row r="2" spans="1:5" ht="13.5" customHeight="1" x14ac:dyDescent="0.3">
      <c r="B2" s="34" t="s">
        <v>81</v>
      </c>
      <c r="C2" s="34"/>
      <c r="D2" s="34"/>
      <c r="E2" s="34"/>
    </row>
    <row r="3" spans="1:5" ht="3.75" customHeight="1" x14ac:dyDescent="0.3"/>
    <row r="4" spans="1:5" ht="12.75" customHeight="1" x14ac:dyDescent="0.3">
      <c r="A4" s="1"/>
      <c r="B4" s="1" t="s">
        <v>82</v>
      </c>
      <c r="C4" s="1" t="s">
        <v>83</v>
      </c>
      <c r="D4" s="1" t="s">
        <v>84</v>
      </c>
      <c r="E4" s="1" t="s">
        <v>85</v>
      </c>
    </row>
    <row r="5" spans="1:5" ht="12" customHeight="1" x14ac:dyDescent="0.3">
      <c r="B5" s="36" t="s">
        <v>86</v>
      </c>
      <c r="C5" s="36"/>
      <c r="D5" s="36"/>
      <c r="E5" s="36"/>
    </row>
    <row r="6" spans="1:5" ht="21.75" customHeight="1" x14ac:dyDescent="0.3">
      <c r="B6" s="2" t="s">
        <v>87</v>
      </c>
      <c r="C6" s="15" t="s">
        <v>88</v>
      </c>
      <c r="D6" s="16" t="s">
        <v>89</v>
      </c>
      <c r="E6" s="17"/>
    </row>
    <row r="7" spans="1:5" ht="21.75" customHeight="1" x14ac:dyDescent="0.3">
      <c r="B7" s="2" t="s">
        <v>90</v>
      </c>
      <c r="C7" s="15" t="s">
        <v>88</v>
      </c>
      <c r="D7" s="16" t="s">
        <v>91</v>
      </c>
      <c r="E7" s="17"/>
    </row>
    <row r="8" spans="1:5" ht="3.75" customHeight="1" x14ac:dyDescent="0.3"/>
    <row r="9" spans="1:5" ht="12" customHeight="1" x14ac:dyDescent="0.3">
      <c r="B9" s="36" t="s">
        <v>92</v>
      </c>
      <c r="C9" s="36"/>
      <c r="D9" s="36"/>
      <c r="E9" s="36"/>
    </row>
    <row r="10" spans="1:5" ht="21.75" customHeight="1" x14ac:dyDescent="0.3">
      <c r="B10" s="2" t="s">
        <v>93</v>
      </c>
      <c r="C10" s="15" t="s">
        <v>88</v>
      </c>
      <c r="D10" s="16" t="s">
        <v>94</v>
      </c>
      <c r="E10" s="17"/>
    </row>
    <row r="11" spans="1:5" ht="21.75" customHeight="1" x14ac:dyDescent="0.3">
      <c r="B11" s="2" t="s">
        <v>95</v>
      </c>
      <c r="C11" s="15" t="s">
        <v>88</v>
      </c>
      <c r="D11" s="16" t="s">
        <v>94</v>
      </c>
      <c r="E11" s="17"/>
    </row>
    <row r="12" spans="1:5" ht="3.75" customHeight="1" x14ac:dyDescent="0.3"/>
    <row r="13" spans="1:5" ht="12" customHeight="1" x14ac:dyDescent="0.3">
      <c r="B13" s="36" t="s">
        <v>96</v>
      </c>
      <c r="C13" s="36"/>
      <c r="D13" s="36"/>
      <c r="E13" s="36"/>
    </row>
    <row r="14" spans="1:5" ht="21.75" customHeight="1" x14ac:dyDescent="0.3">
      <c r="B14" s="2" t="s">
        <v>97</v>
      </c>
      <c r="C14" s="18" t="s">
        <v>98</v>
      </c>
      <c r="D14" s="16" t="s">
        <v>99</v>
      </c>
      <c r="E14" s="17"/>
    </row>
    <row r="15" spans="1:5" ht="21.75" customHeight="1" x14ac:dyDescent="0.3">
      <c r="B15" s="2" t="s">
        <v>100</v>
      </c>
      <c r="C15" s="18" t="s">
        <v>98</v>
      </c>
      <c r="D15" s="16" t="s">
        <v>99</v>
      </c>
      <c r="E15" s="17"/>
    </row>
    <row r="16" spans="1:5" ht="21.75" customHeight="1" x14ac:dyDescent="0.3">
      <c r="B16" s="2" t="s">
        <v>101</v>
      </c>
      <c r="C16" s="18" t="s">
        <v>98</v>
      </c>
      <c r="D16" s="16" t="s">
        <v>99</v>
      </c>
      <c r="E16" s="17"/>
    </row>
    <row r="17" spans="2:5" ht="21.75" customHeight="1" x14ac:dyDescent="0.3">
      <c r="B17" s="2" t="s">
        <v>102</v>
      </c>
      <c r="C17" s="18" t="s">
        <v>98</v>
      </c>
      <c r="D17" s="16" t="s">
        <v>103</v>
      </c>
      <c r="E17" s="17"/>
    </row>
    <row r="18" spans="2:5" ht="3.75" customHeight="1" x14ac:dyDescent="0.3"/>
    <row r="19" spans="2:5" ht="12" customHeight="1" x14ac:dyDescent="0.3">
      <c r="B19" s="36" t="s">
        <v>104</v>
      </c>
      <c r="C19" s="36"/>
      <c r="D19" s="36"/>
      <c r="E19" s="36"/>
    </row>
    <row r="20" spans="2:5" ht="21.75" customHeight="1" x14ac:dyDescent="0.3">
      <c r="B20" s="2" t="s">
        <v>105</v>
      </c>
      <c r="C20" s="15" t="s">
        <v>88</v>
      </c>
      <c r="D20" s="16" t="s">
        <v>106</v>
      </c>
      <c r="E20" s="17"/>
    </row>
    <row r="21" spans="2:5" ht="21.75" customHeight="1" x14ac:dyDescent="0.3">
      <c r="B21" s="2" t="s">
        <v>107</v>
      </c>
      <c r="C21" s="15" t="s">
        <v>88</v>
      </c>
      <c r="D21" s="16" t="s">
        <v>91</v>
      </c>
      <c r="E21" s="17"/>
    </row>
    <row r="22" spans="2:5" ht="3.75" customHeight="1" x14ac:dyDescent="0.3"/>
    <row r="23" spans="2:5" ht="12" customHeight="1" x14ac:dyDescent="0.3">
      <c r="B23" s="36" t="s">
        <v>108</v>
      </c>
      <c r="C23" s="36"/>
      <c r="D23" s="36"/>
      <c r="E23" s="36"/>
    </row>
    <row r="24" spans="2:5" ht="21.75" customHeight="1" x14ac:dyDescent="0.3">
      <c r="B24" s="2" t="s">
        <v>109</v>
      </c>
      <c r="C24" s="15" t="s">
        <v>88</v>
      </c>
      <c r="D24" s="16" t="s">
        <v>110</v>
      </c>
      <c r="E24" s="17"/>
    </row>
    <row r="25" spans="2:5" ht="3.75" customHeight="1" x14ac:dyDescent="0.3"/>
    <row r="26" spans="2:5" ht="25.5" customHeight="1" x14ac:dyDescent="0.3">
      <c r="B26" s="35" t="s">
        <v>111</v>
      </c>
      <c r="C26" s="35"/>
      <c r="D26" s="35"/>
      <c r="E26" s="35"/>
    </row>
    <row r="28" spans="2:5" ht="9.75" customHeight="1" x14ac:dyDescent="0.3">
      <c r="B28" s="33" t="s">
        <v>17</v>
      </c>
      <c r="C28" s="33"/>
      <c r="D28" s="33"/>
      <c r="E28" s="33"/>
    </row>
  </sheetData>
  <mergeCells count="8">
    <mergeCell ref="B23:E23"/>
    <mergeCell ref="B26:E26"/>
    <mergeCell ref="B28:E28"/>
    <mergeCell ref="B2:E2"/>
    <mergeCell ref="B5:E5"/>
    <mergeCell ref="B9:E9"/>
    <mergeCell ref="B13:E13"/>
    <mergeCell ref="B19:E19"/>
  </mergeCells>
  <pageMargins left="0.75" right="0.75" top="1" bottom="1" header="0.511811023622047" footer="0.511811023622047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🏠 Accueil</vt:lpstr>
      <vt:lpstr>⚠ Disclaimer</vt:lpstr>
      <vt:lpstr>1 — Paramètres</vt:lpstr>
      <vt:lpstr>2 — Régime LF 2026</vt:lpstr>
      <vt:lpstr>3 — 5 Scénarios</vt:lpstr>
      <vt:lpstr>4 — Comparatif</vt:lpstr>
      <vt:lpstr>5 — Checklist</vt:lpstr>
      <vt:lpstr>'⚠ Disclaimer'!Print_Area</vt:lpstr>
      <vt:lpstr>'1 — Paramètres'!Print_Area</vt:lpstr>
      <vt:lpstr>'2 — Régime LF 2026'!Print_Area</vt:lpstr>
      <vt:lpstr>'3 — 5 Scénarios'!Print_Area</vt:lpstr>
      <vt:lpstr>'4 — Comparatif'!Print_Area</vt:lpstr>
      <vt:lpstr>'5 — Checklist'!Print_Area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Aristide Ruot</cp:lastModifiedBy>
  <cp:revision>1</cp:revision>
  <dcterms:created xsi:type="dcterms:W3CDTF">2026-05-06T18:36:13Z</dcterms:created>
  <dcterms:modified xsi:type="dcterms:W3CDTF">2026-05-07T05:53:44Z</dcterms:modified>
  <dc:language>en-US</dc:language>
</cp:coreProperties>
</file>