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Hectelion\01_Admin\08_Marketing\11_Publications gratuites\Matériel\42_CSRD-ESG\"/>
    </mc:Choice>
  </mc:AlternateContent>
  <xr:revisionPtr revIDLastSave="0" documentId="13_ncr:1_{BC759C80-CE0F-4F91-91B5-69E4E6C5F696}" xr6:coauthVersionLast="47" xr6:coauthVersionMax="47" xr10:uidLastSave="{00000000-0000-0000-0000-000000000000}"/>
  <bookViews>
    <workbookView xWindow="-38508" yWindow="-2280" windowWidth="38616" windowHeight="21096" xr2:uid="{00000000-000D-0000-FFFF-FFFF00000000}"/>
  </bookViews>
  <sheets>
    <sheet name="Notice" sheetId="1" r:id="rId1"/>
    <sheet name="Calculator" sheetId="2" r:id="rId2"/>
    <sheet name="Scales" sheetId="3" r:id="rId3"/>
    <sheet name="Case 1" sheetId="4" r:id="rId4"/>
    <sheet name="Case 2" sheetId="5" r:id="rId5"/>
    <sheet name="Case 3" sheetId="6" r:id="rId6"/>
    <sheet name="Engine" sheetId="7" state="hidden" r:id="rId7"/>
  </sheets>
  <definedNames>
    <definedName name="_xlnm.Print_Area" localSheetId="2">Scales!$A$1:$F$11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s="1"/>
  <c r="C11" i="2"/>
  <c r="C15" i="2" l="1"/>
  <c r="C14" i="2"/>
</calcChain>
</file>

<file path=xl/sharedStrings.xml><?xml version="1.0" encoding="utf-8"?>
<sst xmlns="http://schemas.openxmlformats.org/spreadsheetml/2006/main" count="125" uniqueCount="102">
  <si>
    <t>Contact : https://www.hectelion.com  ·  https://calendly.com/aristide-ruot-hectelion-dcc/30min?month=2026-06</t>
  </si>
  <si>
    <t>Leader</t>
  </si>
  <si>
    <t>0 point</t>
  </si>
  <si>
    <t>40 MCHF</t>
  </si>
  <si>
    <t>≈ 2 MCHF</t>
  </si>
  <si>
    <t>3 MCHF</t>
  </si>
  <si>
    <t>≈ 5 MCHF</t>
  </si>
  <si>
    <t>35 MCHF</t>
  </si>
  <si>
    <t>6 M EUR</t>
  </si>
  <si>
    <t>42 M EUR</t>
  </si>
  <si>
    <t>~0,5 MCHF</t>
  </si>
  <si>
    <t>500 000 à 650 000 CHF</t>
  </si>
  <si>
    <t>AdjWACC</t>
  </si>
  <si>
    <t>ImpMin</t>
  </si>
  <si>
    <t>ImpMax</t>
  </si>
  <si>
    <t>ImpMid</t>
  </si>
  <si>
    <t>ESG Calculator → WACC → Value</t>
  </si>
  <si>
    <t>Hectelion SA — French-Swiss Business Valuation</t>
  </si>
  <si>
    <t>What this tool does</t>
  </si>
  <si>
    <t>This tool translates a company's ESG maturity into a single aggregated factor that weights the WACC, and then into an impact on enterprise value, according to the Hectelion methodology calibrated on empirical research (MSCI, KPMG, Deloitte).</t>
  </si>
  <si>
    <t>How to use</t>
  </si>
  <si>
    <t>1. 'Calculator' tab: enter the amber cells (ESG level, base value, WACC, growth). The ESG factor, adjusted WACC, and value impact are calculated automatically.</t>
  </si>
  <si>
    <t>2. 'Scales' tab: reference grid (ESG level → WACC adjustment → value impact). 'Case 1' and 'Case 2' tabs: two worked numerical examples.</t>
  </si>
  <si>
    <t>3. The value impact aggregates the rate effect, the cash flow effect, and the negotiation effect; it typically ranges from 5 to 15 percent in practice.</t>
  </si>
  <si>
    <t>Disclaimer</t>
  </si>
  <si>
    <t>Disclaimer. This calculator is an educational and indicative tool made available by Hectelion SA. The correspondence grid between ESG maturity, WACC adjustment, and value impact is specific to the Hectelion methodology and represents simple orders of magnitude, calibrated on empirical research. It should not be applied mechanically and must be tailored to the sector, carbon intensity, regulatory framework, and market cycle of each case. This tool does not constitute investment advice, nor financial, accounting, legal, or tax advice, nor a recommendation, nor a valuation within the meaning of IVSC standards. No decision should be made solely on the basis of this file. Hectelion SA makes no warranty as to the accuracy or adequacy of the results and disclaims all liability for any use that may be made thereof. Hectelion SA is not FINMA-approved and does not operate on transactions involving listed companies. © Hectelion SA. All rights reserved.</t>
  </si>
  <si>
    <t>Level</t>
  </si>
  <si>
    <t>Advanced</t>
  </si>
  <si>
    <t>Solid (reference)</t>
  </si>
  <si>
    <t>Low</t>
  </si>
  <si>
    <t>Critical Risk</t>
  </si>
  <si>
    <t>Enter values in the amber cells only</t>
  </si>
  <si>
    <t>Inputs</t>
  </si>
  <si>
    <t>ESG Level (aggregate)</t>
  </si>
  <si>
    <t>Base Enterprise Value (MCHF)</t>
  </si>
  <si>
    <t>Additional manual adjustment (MCHF)</t>
  </si>
  <si>
    <t>Result</t>
  </si>
  <si>
    <t>Indicative WACC adjustment (points)</t>
  </si>
  <si>
    <t>Retained value impact (%)</t>
  </si>
  <si>
    <t>Adjusted value (MCHF)</t>
  </si>
  <si>
    <t>Variance (MCHF)</t>
  </si>
  <si>
    <t>Variance (%)</t>
  </si>
  <si>
    <t>The retained impact = midpoint of the band range (adjustable). The manual adjustment is used for deal-specific capex/cash flows. The WACC adjustment is the underlying indicative lever.</t>
  </si>
  <si>
    <t>ESG → WACC → Value Scale (Hectelion methodology)</t>
  </si>
  <si>
    <t>ESG Level</t>
  </si>
  <si>
    <t>Orders of magnitude calibrated on MSCI, KPMG and Deloitte; value impact aggregating rate, cash flow and negotiation effects (5 to 15%).</t>
  </si>
  <si>
    <t>Typical Profile</t>
  </si>
  <si>
    <t>Audited data, taxonomy alignment, low exposure</t>
  </si>
  <si>
    <t>Full VSME reporting, credible trajectory, managed risks</t>
  </si>
  <si>
    <t>Material issues identified and managed, partial data</t>
  </si>
  <si>
    <t>Missing data, unmanaged material exposure</t>
  </si>
  <si>
    <t>Non-compliance, asset at risk of regulatory obsolescence</t>
  </si>
  <si>
    <t>WACC Adjustment</t>
  </si>
  <si>
    <t>-0.5 point</t>
  </si>
  <si>
    <t>-0.2 point</t>
  </si>
  <si>
    <t>+1.0 point</t>
  </si>
  <si>
    <t>+2.0 points (cap) + cash flows</t>
  </si>
  <si>
    <t>Typical Value Impact</t>
  </si>
  <si>
    <t>+6% to +12%</t>
  </si>
  <si>
    <t>+3% to +6%</t>
  </si>
  <si>
    <t>neutral</t>
  </si>
  <si>
    <t>-7% to -12%</t>
  </si>
  <si>
    <t>-10% to -15%</t>
  </si>
  <si>
    <t>Case 1: Swiss Industrial SME</t>
  </si>
  <si>
    <t>Illustrative, consistent with the publication</t>
  </si>
  <si>
    <t>Context</t>
  </si>
  <si>
    <t>Swiss industrial SME acquired by a listed group (CSRD + duty of vigilance)</t>
  </si>
  <si>
    <t>Assumptions</t>
  </si>
  <si>
    <t>Base Enterprise Value</t>
  </si>
  <si>
    <t>Discounted rate effect</t>
  </si>
  <si>
    <t>Decarbonisation capex (cash flows)</t>
  </si>
  <si>
    <t>Total discount</t>
  </si>
  <si>
    <t>Adjusted Enterprise Value</t>
  </si>
  <si>
    <t>Value impact</t>
  </si>
  <si>
    <t>≈ -12% (range 5 to 15%)</t>
  </si>
  <si>
    <t>Case 2: French Mid-Cap VSME</t>
  </si>
  <si>
    <t>French mid-size services company, out of CSRD scope post-Omnibus, adopting VSME</t>
  </si>
  <si>
    <t>EBITDA</t>
  </si>
  <si>
    <t>Base multiple</t>
  </si>
  <si>
    <t>Base value</t>
  </si>
  <si>
    <t>Aggregate WACC effect</t>
  </si>
  <si>
    <t>Supported multiple</t>
  </si>
  <si>
    <t>Value premium</t>
  </si>
  <si>
    <t>7.0x</t>
  </si>
  <si>
    <t>≈ -0.4 point</t>
  </si>
  <si>
    <t>7.6x</t>
  </si>
  <si>
    <t>45.6 M EUR</t>
  </si>
  <si>
    <t>+3.6 M EUR (+8.6%)</t>
  </si>
  <si>
    <t>Case 3: Greening the Fleet (Swiss Hydro-Jetting)</t>
  </si>
  <si>
    <t>French-speaking Swiss SME, hydro-jetting and sanitation, family succession</t>
  </si>
  <si>
    <t>Equity value</t>
  </si>
  <si>
    <t>Normalised EBITDA</t>
  </si>
  <si>
    <t>Reference multiple</t>
  </si>
  <si>
    <t>Eco-friendly hydro-jetting truck</t>
  </si>
  <si>
    <t>Green reinvestment / value</t>
  </si>
  <si>
    <t>WACC compression (greening)</t>
  </si>
  <si>
    <t>Interpretation</t>
  </si>
  <si>
    <t>4.4 to 4.7 MCHF</t>
  </si>
  <si>
    <t>6 to 7x</t>
  </si>
  <si>
    <t>10 to 15%</t>
  </si>
  <si>
    <t>≈ -0.2 point</t>
  </si>
  <si>
    <t>Valuation and sustainability lever, green capex isolated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</si>
</sst>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 x14ac:knownFonts="1">
    <font>
      <sz val="11"/>
      <color theme="1"/>
      <name val="Aptos"/>
      <family val="2"/>
      <scheme val="minor"/>
    </font>
    <font>
      <b/>
      <sz val="16"/>
      <color rgb="FF182E4E"/>
      <name val="Cardo"/>
      <family val="1"/>
    </font>
    <font>
      <i/>
      <sz val="11"/>
      <color rgb="FF555555"/>
      <name val="Cardo"/>
      <family val="1"/>
    </font>
    <font>
      <b/>
      <sz val="11"/>
      <color rgb="FF182E4E"/>
      <name val="Cardo"/>
      <family val="1"/>
    </font>
    <font>
      <sz val="11"/>
      <name val="Aptos"/>
      <family val="2"/>
    </font>
    <font>
      <b/>
      <sz val="11"/>
      <color rgb="FFFFFFFF"/>
      <name val="Cardo"/>
      <family val="1"/>
    </font>
    <font>
      <b/>
      <sz val="11"/>
      <name val="Cardo"/>
      <family val="1"/>
    </font>
    <font>
      <b/>
      <sz val="11"/>
      <color theme="3"/>
      <name val="Cardo"/>
      <family val="1"/>
    </font>
    <font>
      <sz val="11"/>
      <color theme="3"/>
      <name val="Cardo"/>
      <family val="1"/>
    </font>
    <font>
      <b/>
      <sz val="14"/>
      <color theme="3"/>
      <name val="Cardo"/>
      <family val="1"/>
    </font>
  </fonts>
  <fills count="5">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s>
  <borders count="3">
    <border>
      <left/>
      <right/>
      <top/>
      <bottom/>
      <diagonal/>
    </border>
    <border>
      <left style="thin">
        <color rgb="FFD6DCE5"/>
      </left>
      <right style="thin">
        <color rgb="FFD6DCE5"/>
      </right>
      <top style="thin">
        <color rgb="FFD6DCE5"/>
      </top>
      <bottom style="thin">
        <color rgb="FFD6DCE5"/>
      </bottom>
      <diagonal/>
    </border>
    <border>
      <left/>
      <right style="thin">
        <color rgb="FFD6DCE5"/>
      </right>
      <top style="thin">
        <color rgb="FFD6DCE5"/>
      </top>
      <bottom style="thin">
        <color rgb="FFD6DCE5"/>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3" fillId="0" borderId="0" xfId="0" applyFont="1" applyAlignment="1">
      <alignment vertical="top"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xf>
    <xf numFmtId="0" fontId="4" fillId="0" borderId="0" xfId="0" applyFont="1"/>
    <xf numFmtId="0" fontId="7" fillId="0" borderId="1" xfId="0" applyFont="1" applyBorder="1" applyAlignment="1">
      <alignment vertical="top" wrapText="1"/>
    </xf>
    <xf numFmtId="0" fontId="8" fillId="0" borderId="1" xfId="0" applyFont="1" applyBorder="1" applyAlignment="1">
      <alignment vertical="top" wrapText="1"/>
    </xf>
    <xf numFmtId="0" fontId="7" fillId="2" borderId="1" xfId="0" applyFont="1" applyFill="1" applyBorder="1" applyAlignment="1">
      <alignment vertical="top" wrapText="1"/>
    </xf>
    <xf numFmtId="0" fontId="8" fillId="2" borderId="1" xfId="0" applyFont="1" applyFill="1" applyBorder="1" applyAlignment="1">
      <alignmen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8" fillId="4" borderId="1" xfId="0" applyFont="1" applyFill="1" applyBorder="1" applyAlignment="1">
      <alignment horizontal="center" vertical="center"/>
    </xf>
    <xf numFmtId="164" fontId="8" fillId="4" borderId="1" xfId="0" applyNumberFormat="1" applyFont="1" applyFill="1" applyBorder="1" applyAlignment="1">
      <alignment horizontal="center" vertical="center"/>
    </xf>
    <xf numFmtId="165" fontId="8" fillId="0" borderId="1" xfId="0" applyNumberFormat="1" applyFont="1" applyBorder="1" applyAlignment="1">
      <alignment horizontal="center" vertical="center"/>
    </xf>
    <xf numFmtId="166" fontId="8" fillId="4"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8" fillId="0" borderId="0" xfId="0" applyFont="1" applyAlignment="1">
      <alignment vertical="top" wrapText="1"/>
    </xf>
    <xf numFmtId="0" fontId="8" fillId="0" borderId="0" xfId="0" applyFont="1"/>
    <xf numFmtId="0" fontId="7" fillId="0" borderId="0" xfId="0" applyFont="1" applyAlignment="1">
      <alignment vertical="top" wrapText="1"/>
    </xf>
    <xf numFmtId="0" fontId="8" fillId="2" borderId="0" xfId="0" applyFont="1" applyFill="1" applyAlignment="1">
      <alignment vertical="top" wrapText="1"/>
    </xf>
    <xf numFmtId="0" fontId="5" fillId="3" borderId="1" xfId="0" applyFont="1" applyFill="1" applyBorder="1" applyAlignment="1">
      <alignment horizontal="left" vertical="center" wrapText="1"/>
    </xf>
    <xf numFmtId="0" fontId="0" fillId="0" borderId="2" xfId="0" applyBorder="1"/>
    <xf numFmtId="0" fontId="2" fillId="0" borderId="0" xfId="0" applyFont="1" applyAlignment="1">
      <alignment vertical="top" wrapText="1"/>
    </xf>
    <xf numFmtId="0" fontId="0" fillId="0" borderId="0" xfId="0"/>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 dockstate="right" visibility="0" width="438"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56ECEC8C-3CF3-4BD6-9AF9-3E3E120680AB}">
  <we:reference id="29673e3c-d826-4f00-92ee-162334a52b1a" version="1.0.0.8" store="EXCatalog" storeType="EXCatalog"/>
  <we:alternateReferences>
    <we:reference id="WA200009404" version="1.0.0.8" store="en-US"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A2AA18DA-3A9D-4051-ADB7-3C7FEAFA790B}">
  <we:reference id="WA200010725" version="1.0.0.1" store="Omex" storeType="OMEX"/>
  <we:alternateReferences>
    <we:reference id="WA200010725" version="1.0.0.1" store="WA200010725" storeType="OMEX"/>
  </we:alternateReferences>
  <we:properties>
    <we:property name="claude.fileId" value="&quot;172bf064-bc1b-4ca5-a09f-21591de39c51&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2:B16"/>
  <sheetViews>
    <sheetView showGridLines="0" tabSelected="1" view="pageBreakPreview" workbookViewId="0"/>
  </sheetViews>
  <sheetFormatPr defaultRowHeight="14.4" x14ac:dyDescent="0.3"/>
  <cols>
    <col min="1" max="1" width="2.69921875" customWidth="1"/>
    <col min="2" max="2" width="111.8984375" customWidth="1"/>
  </cols>
  <sheetData>
    <row r="2" spans="2:2" ht="22.8" x14ac:dyDescent="0.55000000000000004">
      <c r="B2" s="1" t="s">
        <v>16</v>
      </c>
    </row>
    <row r="3" spans="2:2" ht="15.6" x14ac:dyDescent="0.4">
      <c r="B3" s="2" t="s">
        <v>17</v>
      </c>
    </row>
    <row r="5" spans="2:2" ht="15.6" x14ac:dyDescent="0.3">
      <c r="B5" s="3" t="s">
        <v>18</v>
      </c>
    </row>
    <row r="6" spans="2:2" ht="31.2" x14ac:dyDescent="0.3">
      <c r="B6" s="21" t="s">
        <v>19</v>
      </c>
    </row>
    <row r="7" spans="2:2" ht="15.6" x14ac:dyDescent="0.4">
      <c r="B7" s="22"/>
    </row>
    <row r="8" spans="2:2" ht="15.6" x14ac:dyDescent="0.3">
      <c r="B8" s="23" t="s">
        <v>20</v>
      </c>
    </row>
    <row r="9" spans="2:2" ht="31.2" x14ac:dyDescent="0.3">
      <c r="B9" s="21" t="s">
        <v>21</v>
      </c>
    </row>
    <row r="10" spans="2:2" ht="15.6" x14ac:dyDescent="0.3">
      <c r="B10" s="21" t="s">
        <v>22</v>
      </c>
    </row>
    <row r="11" spans="2:2" ht="31.2" x14ac:dyDescent="0.3">
      <c r="B11" s="21" t="s">
        <v>23</v>
      </c>
    </row>
    <row r="12" spans="2:2" ht="15.6" x14ac:dyDescent="0.4">
      <c r="B12" s="22"/>
    </row>
    <row r="13" spans="2:2" ht="15.6" x14ac:dyDescent="0.3">
      <c r="B13" s="23" t="s">
        <v>24</v>
      </c>
    </row>
    <row r="14" spans="2:2" ht="210" customHeight="1" x14ac:dyDescent="0.3">
      <c r="B14" s="24" t="s">
        <v>25</v>
      </c>
    </row>
    <row r="16" spans="2:2" ht="15.6" x14ac:dyDescent="0.4">
      <c r="B16" s="2" t="s">
        <v>0</v>
      </c>
    </row>
  </sheetData>
  <pageMargins left="0.75" right="0.75" top="1" bottom="1" header="0.5" footer="0.5"/>
  <pageSetup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2:C19"/>
  <sheetViews>
    <sheetView showGridLines="0" view="pageBreakPreview" workbookViewId="0"/>
  </sheetViews>
  <sheetFormatPr defaultRowHeight="14.4" x14ac:dyDescent="0.3"/>
  <cols>
    <col min="1" max="1" width="2.69921875" customWidth="1"/>
    <col min="2" max="2" width="33.8984375" customWidth="1"/>
    <col min="3" max="3" width="19.8984375" customWidth="1"/>
    <col min="4" max="4" width="1.8984375" customWidth="1"/>
    <col min="5" max="5" width="2.69921875" customWidth="1"/>
  </cols>
  <sheetData>
    <row r="2" spans="2:3" ht="22.8" x14ac:dyDescent="0.55000000000000004">
      <c r="B2" s="1" t="s">
        <v>16</v>
      </c>
    </row>
    <row r="3" spans="2:3" ht="15.6" x14ac:dyDescent="0.4">
      <c r="B3" s="2" t="s">
        <v>31</v>
      </c>
    </row>
    <row r="5" spans="2:3" x14ac:dyDescent="0.3">
      <c r="B5" s="25" t="s">
        <v>32</v>
      </c>
      <c r="C5" s="26"/>
    </row>
    <row r="6" spans="2:3" ht="15.6" x14ac:dyDescent="0.3">
      <c r="B6" s="13" t="s">
        <v>33</v>
      </c>
      <c r="C6" s="14" t="s">
        <v>29</v>
      </c>
    </row>
    <row r="7" spans="2:3" ht="15.6" x14ac:dyDescent="0.3">
      <c r="B7" s="13" t="s">
        <v>34</v>
      </c>
      <c r="C7" s="15">
        <v>40</v>
      </c>
    </row>
    <row r="8" spans="2:3" ht="15.6" x14ac:dyDescent="0.3">
      <c r="B8" s="13" t="s">
        <v>35</v>
      </c>
      <c r="C8" s="15">
        <v>0</v>
      </c>
    </row>
    <row r="10" spans="2:3" x14ac:dyDescent="0.3">
      <c r="B10" s="25" t="s">
        <v>36</v>
      </c>
      <c r="C10" s="26"/>
    </row>
    <row r="11" spans="2:3" ht="15.6" x14ac:dyDescent="0.3">
      <c r="B11" s="13" t="s">
        <v>37</v>
      </c>
      <c r="C11" s="16">
        <f>INDEX(Engine!B2:B6,MATCH(C6,Engine!A2:A6,0))</f>
        <v>1</v>
      </c>
    </row>
    <row r="12" spans="2:3" ht="15.6" x14ac:dyDescent="0.3">
      <c r="B12" s="13" t="s">
        <v>38</v>
      </c>
      <c r="C12" s="17">
        <f>INDEX(Engine!E2:E6,MATCH(C6,Engine!A2:A6,0))</f>
        <v>-9.5000000000000001E-2</v>
      </c>
    </row>
    <row r="13" spans="2:3" ht="19.2" x14ac:dyDescent="0.3">
      <c r="B13" s="13" t="s">
        <v>39</v>
      </c>
      <c r="C13" s="18">
        <f>C7*(1+C12)+C8</f>
        <v>36.200000000000003</v>
      </c>
    </row>
    <row r="14" spans="2:3" ht="15.6" x14ac:dyDescent="0.3">
      <c r="B14" s="13" t="s">
        <v>40</v>
      </c>
      <c r="C14" s="19">
        <f>C13-C7</f>
        <v>-3.7999999999999972</v>
      </c>
    </row>
    <row r="15" spans="2:3" ht="15.6" x14ac:dyDescent="0.3">
      <c r="B15" s="13" t="s">
        <v>41</v>
      </c>
      <c r="C15" s="20">
        <f>C13/C7-1</f>
        <v>-9.4999999999999973E-2</v>
      </c>
    </row>
    <row r="17" spans="2:3" x14ac:dyDescent="0.3">
      <c r="B17" s="27" t="s">
        <v>42</v>
      </c>
      <c r="C17" s="28"/>
    </row>
    <row r="18" spans="2:3" x14ac:dyDescent="0.3">
      <c r="B18" s="28"/>
      <c r="C18" s="28"/>
    </row>
    <row r="19" spans="2:3" x14ac:dyDescent="0.3">
      <c r="B19" s="28"/>
      <c r="C19" s="28"/>
    </row>
  </sheetData>
  <mergeCells count="3">
    <mergeCell ref="B5:C5"/>
    <mergeCell ref="B17:C19"/>
    <mergeCell ref="B10:C10"/>
  </mergeCells>
  <dataValidations count="1">
    <dataValidation type="list" sqref="C6" xr:uid="{00000000-0002-0000-0100-000000000000}">
      <formula1>"Leader,Avancé,Solide (référence),Faible,Risque critique"</formula1>
    </dataValidation>
  </dataValidations>
  <pageMargins left="0.75" right="0.75" top="1" bottom="1" header="0.5" footer="0.5"/>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E11"/>
  <sheetViews>
    <sheetView showGridLines="0" view="pageBreakPreview" workbookViewId="0">
      <selection activeCell="C15" sqref="C15"/>
    </sheetView>
  </sheetViews>
  <sheetFormatPr defaultRowHeight="14.4" x14ac:dyDescent="0.3"/>
  <cols>
    <col min="1" max="1" width="2.69921875" customWidth="1"/>
    <col min="2" max="2" width="17.8984375" customWidth="1"/>
    <col min="3" max="3" width="49.8984375" customWidth="1"/>
    <col min="4" max="5" width="23.8984375" customWidth="1"/>
  </cols>
  <sheetData>
    <row r="2" spans="2:5" ht="22.8" x14ac:dyDescent="0.55000000000000004">
      <c r="B2" s="1" t="s">
        <v>43</v>
      </c>
    </row>
    <row r="4" spans="2:5" ht="15.6" x14ac:dyDescent="0.3">
      <c r="B4" s="4" t="s">
        <v>44</v>
      </c>
      <c r="C4" s="4" t="s">
        <v>46</v>
      </c>
      <c r="D4" s="4" t="s">
        <v>52</v>
      </c>
      <c r="E4" s="4" t="s">
        <v>57</v>
      </c>
    </row>
    <row r="5" spans="2:5" ht="15.6" x14ac:dyDescent="0.3">
      <c r="B5" s="7" t="s">
        <v>1</v>
      </c>
      <c r="C5" s="8" t="s">
        <v>47</v>
      </c>
      <c r="D5" s="8" t="s">
        <v>53</v>
      </c>
      <c r="E5" s="8" t="s">
        <v>58</v>
      </c>
    </row>
    <row r="6" spans="2:5" ht="15.6" x14ac:dyDescent="0.3">
      <c r="B6" s="9" t="s">
        <v>27</v>
      </c>
      <c r="C6" s="10" t="s">
        <v>48</v>
      </c>
      <c r="D6" s="10" t="s">
        <v>54</v>
      </c>
      <c r="E6" s="10" t="s">
        <v>59</v>
      </c>
    </row>
    <row r="7" spans="2:5" ht="15.6" x14ac:dyDescent="0.3">
      <c r="B7" s="7" t="s">
        <v>28</v>
      </c>
      <c r="C7" s="8" t="s">
        <v>49</v>
      </c>
      <c r="D7" s="8" t="s">
        <v>2</v>
      </c>
      <c r="E7" s="8" t="s">
        <v>60</v>
      </c>
    </row>
    <row r="8" spans="2:5" ht="15.6" x14ac:dyDescent="0.3">
      <c r="B8" s="9" t="s">
        <v>29</v>
      </c>
      <c r="C8" s="10" t="s">
        <v>50</v>
      </c>
      <c r="D8" s="10" t="s">
        <v>55</v>
      </c>
      <c r="E8" s="10" t="s">
        <v>61</v>
      </c>
    </row>
    <row r="9" spans="2:5" ht="15.6" x14ac:dyDescent="0.3">
      <c r="B9" s="7" t="s">
        <v>30</v>
      </c>
      <c r="C9" s="8" t="s">
        <v>51</v>
      </c>
      <c r="D9" s="8" t="s">
        <v>56</v>
      </c>
      <c r="E9" s="8" t="s">
        <v>62</v>
      </c>
    </row>
    <row r="11" spans="2:5" ht="15.6" x14ac:dyDescent="0.4">
      <c r="B11" s="29" t="s">
        <v>45</v>
      </c>
      <c r="C11" s="28"/>
      <c r="D11" s="28"/>
      <c r="E11" s="28"/>
    </row>
  </sheetData>
  <mergeCells count="1">
    <mergeCell ref="B11:E11"/>
  </mergeCells>
  <pageMargins left="0.75" right="0.75" top="1" bottom="1" header="0.5" footer="0.5"/>
  <pageSetup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2:C16"/>
  <sheetViews>
    <sheetView showGridLines="0" view="pageBreakPreview" workbookViewId="0">
      <selection sqref="A1:XFD1048576"/>
    </sheetView>
  </sheetViews>
  <sheetFormatPr defaultRowHeight="14.4" x14ac:dyDescent="0.3"/>
  <cols>
    <col min="1" max="1" width="2.69921875" customWidth="1"/>
    <col min="2" max="2" width="59.8984375" customWidth="1"/>
    <col min="3" max="3" width="50.69921875" customWidth="1"/>
  </cols>
  <sheetData>
    <row r="2" spans="2:3" ht="22.8" x14ac:dyDescent="0.55000000000000004">
      <c r="B2" s="1" t="s">
        <v>63</v>
      </c>
    </row>
    <row r="3" spans="2:3" ht="15.6" x14ac:dyDescent="0.4">
      <c r="B3" s="2" t="s">
        <v>64</v>
      </c>
    </row>
    <row r="5" spans="2:3" x14ac:dyDescent="0.3">
      <c r="B5" s="25" t="s">
        <v>65</v>
      </c>
      <c r="C5" s="26"/>
    </row>
    <row r="6" spans="2:3" ht="31.2" x14ac:dyDescent="0.3">
      <c r="B6" s="8" t="s">
        <v>66</v>
      </c>
      <c r="C6" s="5"/>
    </row>
    <row r="7" spans="2:3" x14ac:dyDescent="0.3">
      <c r="B7" s="25" t="s">
        <v>67</v>
      </c>
      <c r="C7" s="26"/>
    </row>
    <row r="8" spans="2:3" ht="15.6" x14ac:dyDescent="0.3">
      <c r="B8" s="8" t="s">
        <v>68</v>
      </c>
      <c r="C8" s="11" t="s">
        <v>3</v>
      </c>
    </row>
    <row r="9" spans="2:3" ht="15.6" x14ac:dyDescent="0.3">
      <c r="B9" s="8" t="s">
        <v>33</v>
      </c>
      <c r="C9" s="11" t="s">
        <v>29</v>
      </c>
    </row>
    <row r="10" spans="2:3" ht="15.6" x14ac:dyDescent="0.3">
      <c r="B10" s="8" t="s">
        <v>52</v>
      </c>
      <c r="C10" s="11" t="s">
        <v>55</v>
      </c>
    </row>
    <row r="11" spans="2:3" ht="15.6" x14ac:dyDescent="0.3">
      <c r="B11" s="8" t="s">
        <v>69</v>
      </c>
      <c r="C11" s="11" t="s">
        <v>4</v>
      </c>
    </row>
    <row r="12" spans="2:3" ht="15.6" x14ac:dyDescent="0.3">
      <c r="B12" s="8" t="s">
        <v>70</v>
      </c>
      <c r="C12" s="11" t="s">
        <v>5</v>
      </c>
    </row>
    <row r="13" spans="2:3" x14ac:dyDescent="0.3">
      <c r="B13" s="25" t="s">
        <v>36</v>
      </c>
      <c r="C13" s="26"/>
    </row>
    <row r="14" spans="2:3" ht="15.6" x14ac:dyDescent="0.3">
      <c r="B14" s="8" t="s">
        <v>71</v>
      </c>
      <c r="C14" s="11" t="s">
        <v>6</v>
      </c>
    </row>
    <row r="15" spans="2:3" ht="15.6" x14ac:dyDescent="0.3">
      <c r="B15" s="8" t="s">
        <v>72</v>
      </c>
      <c r="C15" s="12" t="s">
        <v>7</v>
      </c>
    </row>
    <row r="16" spans="2:3" ht="15.6" x14ac:dyDescent="0.3">
      <c r="B16" s="8" t="s">
        <v>73</v>
      </c>
      <c r="C16" s="11" t="s">
        <v>74</v>
      </c>
    </row>
  </sheetData>
  <mergeCells count="3">
    <mergeCell ref="B13:C13"/>
    <mergeCell ref="B5:C5"/>
    <mergeCell ref="B7:C7"/>
  </mergeCells>
  <pageMargins left="0.75" right="0.75" top="1" bottom="1" header="0.5" footer="0.5"/>
  <pageSetup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C16"/>
  <sheetViews>
    <sheetView showGridLines="0" view="pageBreakPreview" workbookViewId="0"/>
  </sheetViews>
  <sheetFormatPr defaultRowHeight="14.4" x14ac:dyDescent="0.3"/>
  <cols>
    <col min="1" max="1" width="2.69921875" customWidth="1"/>
    <col min="2" max="2" width="59.8984375" customWidth="1"/>
    <col min="3" max="3" width="50.69921875" customWidth="1"/>
  </cols>
  <sheetData>
    <row r="2" spans="2:3" ht="22.8" x14ac:dyDescent="0.55000000000000004">
      <c r="B2" s="1" t="s">
        <v>75</v>
      </c>
    </row>
    <row r="3" spans="2:3" ht="15.6" x14ac:dyDescent="0.4">
      <c r="B3" s="2" t="s">
        <v>64</v>
      </c>
    </row>
    <row r="5" spans="2:3" x14ac:dyDescent="0.3">
      <c r="B5" s="25" t="s">
        <v>65</v>
      </c>
      <c r="C5" s="26"/>
    </row>
    <row r="6" spans="2:3" ht="31.2" x14ac:dyDescent="0.3">
      <c r="B6" s="8" t="s">
        <v>76</v>
      </c>
      <c r="C6" s="11"/>
    </row>
    <row r="7" spans="2:3" x14ac:dyDescent="0.3">
      <c r="B7" s="25" t="s">
        <v>67</v>
      </c>
      <c r="C7" s="26"/>
    </row>
    <row r="8" spans="2:3" ht="15.6" x14ac:dyDescent="0.3">
      <c r="B8" s="8" t="s">
        <v>77</v>
      </c>
      <c r="C8" s="11" t="s">
        <v>8</v>
      </c>
    </row>
    <row r="9" spans="2:3" ht="15.6" x14ac:dyDescent="0.3">
      <c r="B9" s="8" t="s">
        <v>33</v>
      </c>
      <c r="C9" s="11" t="s">
        <v>27</v>
      </c>
    </row>
    <row r="10" spans="2:3" ht="15.6" x14ac:dyDescent="0.3">
      <c r="B10" s="8" t="s">
        <v>78</v>
      </c>
      <c r="C10" s="11" t="s">
        <v>83</v>
      </c>
    </row>
    <row r="11" spans="2:3" ht="15.6" x14ac:dyDescent="0.3">
      <c r="B11" s="8" t="s">
        <v>79</v>
      </c>
      <c r="C11" s="11" t="s">
        <v>9</v>
      </c>
    </row>
    <row r="12" spans="2:3" x14ac:dyDescent="0.3">
      <c r="B12" s="25" t="s">
        <v>36</v>
      </c>
      <c r="C12" s="26"/>
    </row>
    <row r="13" spans="2:3" ht="15.6" x14ac:dyDescent="0.3">
      <c r="B13" s="8" t="s">
        <v>80</v>
      </c>
      <c r="C13" s="11" t="s">
        <v>84</v>
      </c>
    </row>
    <row r="14" spans="2:3" ht="15.6" x14ac:dyDescent="0.3">
      <c r="B14" s="8" t="s">
        <v>81</v>
      </c>
      <c r="C14" s="11" t="s">
        <v>85</v>
      </c>
    </row>
    <row r="15" spans="2:3" ht="15.6" x14ac:dyDescent="0.3">
      <c r="B15" s="8" t="s">
        <v>72</v>
      </c>
      <c r="C15" s="12" t="s">
        <v>86</v>
      </c>
    </row>
    <row r="16" spans="2:3" ht="15.6" x14ac:dyDescent="0.3">
      <c r="B16" s="8" t="s">
        <v>82</v>
      </c>
      <c r="C16" s="11" t="s">
        <v>87</v>
      </c>
    </row>
  </sheetData>
  <mergeCells count="3">
    <mergeCell ref="B5:C5"/>
    <mergeCell ref="B12:C12"/>
    <mergeCell ref="B7:C7"/>
  </mergeCells>
  <pageMargins left="0.75" right="0.75" top="1" bottom="1" header="0.5" footer="0.5"/>
  <pageSetup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B2:C15"/>
  <sheetViews>
    <sheetView showGridLines="0" view="pageBreakPreview" workbookViewId="0">
      <selection activeCell="C22" sqref="C22"/>
    </sheetView>
  </sheetViews>
  <sheetFormatPr defaultRowHeight="14.4" x14ac:dyDescent="0.3"/>
  <cols>
    <col min="1" max="1" width="2.69921875" customWidth="1"/>
    <col min="2" max="2" width="59.8984375" customWidth="1"/>
    <col min="3" max="3" width="50.69921875" customWidth="1"/>
  </cols>
  <sheetData>
    <row r="2" spans="2:3" ht="22.8" x14ac:dyDescent="0.55000000000000004">
      <c r="B2" s="1" t="s">
        <v>88</v>
      </c>
    </row>
    <row r="3" spans="2:3" ht="15.6" x14ac:dyDescent="0.4">
      <c r="B3" s="2" t="s">
        <v>64</v>
      </c>
    </row>
    <row r="5" spans="2:3" x14ac:dyDescent="0.3">
      <c r="B5" s="25" t="s">
        <v>65</v>
      </c>
      <c r="C5" s="26"/>
    </row>
    <row r="6" spans="2:3" ht="31.2" x14ac:dyDescent="0.3">
      <c r="B6" s="8" t="s">
        <v>89</v>
      </c>
      <c r="C6" s="11"/>
    </row>
    <row r="7" spans="2:3" x14ac:dyDescent="0.3">
      <c r="B7" s="25" t="s">
        <v>67</v>
      </c>
      <c r="C7" s="26"/>
    </row>
    <row r="8" spans="2:3" ht="15.6" x14ac:dyDescent="0.3">
      <c r="B8" s="8" t="s">
        <v>90</v>
      </c>
      <c r="C8" s="11" t="s">
        <v>97</v>
      </c>
    </row>
    <row r="9" spans="2:3" ht="15.6" x14ac:dyDescent="0.3">
      <c r="B9" s="8" t="s">
        <v>91</v>
      </c>
      <c r="C9" s="11" t="s">
        <v>10</v>
      </c>
    </row>
    <row r="10" spans="2:3" ht="15.6" x14ac:dyDescent="0.3">
      <c r="B10" s="8" t="s">
        <v>92</v>
      </c>
      <c r="C10" s="11" t="s">
        <v>98</v>
      </c>
    </row>
    <row r="11" spans="2:3" ht="15.6" x14ac:dyDescent="0.3">
      <c r="B11" s="8" t="s">
        <v>93</v>
      </c>
      <c r="C11" s="11" t="s">
        <v>11</v>
      </c>
    </row>
    <row r="12" spans="2:3" x14ac:dyDescent="0.3">
      <c r="B12" s="25" t="s">
        <v>36</v>
      </c>
      <c r="C12" s="26"/>
    </row>
    <row r="13" spans="2:3" ht="15.6" x14ac:dyDescent="0.3">
      <c r="B13" s="8" t="s">
        <v>94</v>
      </c>
      <c r="C13" s="11" t="s">
        <v>99</v>
      </c>
    </row>
    <row r="14" spans="2:3" ht="15.6" x14ac:dyDescent="0.3">
      <c r="B14" s="8" t="s">
        <v>95</v>
      </c>
      <c r="C14" s="11" t="s">
        <v>100</v>
      </c>
    </row>
    <row r="15" spans="2:3" ht="15.6" x14ac:dyDescent="0.3">
      <c r="B15" s="8" t="s">
        <v>96</v>
      </c>
      <c r="C15" s="12" t="s">
        <v>101</v>
      </c>
    </row>
  </sheetData>
  <mergeCells count="3">
    <mergeCell ref="B5:C5"/>
    <mergeCell ref="B12:C12"/>
    <mergeCell ref="B7:C7"/>
  </mergeCells>
  <pageMargins left="0.75" right="0.75" top="1" bottom="1" header="0.5" footer="0.5"/>
  <pageSetup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workbookViewId="0"/>
  </sheetViews>
  <sheetFormatPr defaultRowHeight="14.4" x14ac:dyDescent="0.3"/>
  <sheetData>
    <row r="1" spans="1:5" x14ac:dyDescent="0.3">
      <c r="A1" s="6" t="s">
        <v>26</v>
      </c>
      <c r="B1" s="6" t="s">
        <v>12</v>
      </c>
      <c r="C1" s="6" t="s">
        <v>13</v>
      </c>
      <c r="D1" s="6" t="s">
        <v>14</v>
      </c>
      <c r="E1" s="6" t="s">
        <v>15</v>
      </c>
    </row>
    <row r="2" spans="1:5" x14ac:dyDescent="0.3">
      <c r="A2" s="6" t="s">
        <v>1</v>
      </c>
      <c r="B2" s="6">
        <v>-0.5</v>
      </c>
      <c r="C2" s="6">
        <v>0.06</v>
      </c>
      <c r="D2" s="6">
        <v>0.12</v>
      </c>
      <c r="E2" s="6">
        <v>0.09</v>
      </c>
    </row>
    <row r="3" spans="1:5" x14ac:dyDescent="0.3">
      <c r="A3" s="6" t="s">
        <v>27</v>
      </c>
      <c r="B3" s="6">
        <v>-0.2</v>
      </c>
      <c r="C3" s="6">
        <v>0.03</v>
      </c>
      <c r="D3" s="6">
        <v>0.06</v>
      </c>
      <c r="E3" s="6">
        <v>4.4999999999999998E-2</v>
      </c>
    </row>
    <row r="4" spans="1:5" x14ac:dyDescent="0.3">
      <c r="A4" s="6" t="s">
        <v>28</v>
      </c>
      <c r="B4" s="6">
        <v>0</v>
      </c>
      <c r="C4" s="6">
        <v>0</v>
      </c>
      <c r="D4" s="6">
        <v>0</v>
      </c>
      <c r="E4" s="6">
        <v>0</v>
      </c>
    </row>
    <row r="5" spans="1:5" x14ac:dyDescent="0.3">
      <c r="A5" s="6" t="s">
        <v>29</v>
      </c>
      <c r="B5" s="6">
        <v>1</v>
      </c>
      <c r="C5" s="6">
        <v>-0.12</v>
      </c>
      <c r="D5" s="6">
        <v>-7.0000000000000007E-2</v>
      </c>
      <c r="E5" s="6">
        <v>-9.5000000000000001E-2</v>
      </c>
    </row>
    <row r="6" spans="1:5" x14ac:dyDescent="0.3">
      <c r="A6" s="6" t="s">
        <v>30</v>
      </c>
      <c r="B6" s="6">
        <v>2</v>
      </c>
      <c r="C6" s="6">
        <v>-0.15</v>
      </c>
      <c r="D6" s="6">
        <v>-0.1</v>
      </c>
      <c r="E6" s="6">
        <v>-0.125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Notice</vt:lpstr>
      <vt:lpstr>Calculator</vt:lpstr>
      <vt:lpstr>Scales</vt:lpstr>
      <vt:lpstr>Case 1</vt:lpstr>
      <vt:lpstr>Case 2</vt:lpstr>
      <vt:lpstr>Case 3</vt:lpstr>
      <vt:lpstr>Engine</vt:lpstr>
      <vt:lpstr>Scales!Print_Area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2026-06-24T05:38:45Z</dcterms:created>
  <dcterms:modified xsi:type="dcterms:W3CDTF">2026-06-24T08:09:52Z</dcterms:modified>
</cp:coreProperties>
</file>