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Hectelion\01_Admin\08_Marketing\11_Publications gratuites\Matériel\51_SPI\"/>
    </mc:Choice>
  </mc:AlternateContent>
  <xr:revisionPtr revIDLastSave="0" documentId="13_ncr:1_{0089F86A-58F4-4108-9B1F-9E98A7B2130F}" xr6:coauthVersionLast="47" xr6:coauthVersionMax="47" xr10:uidLastSave="{00000000-0000-0000-0000-000000000000}"/>
  <bookViews>
    <workbookView xWindow="-38508" yWindow="-2280" windowWidth="38616" windowHeight="21096" xr2:uid="{00000000-000D-0000-FFFF-FFFF00000000}"/>
  </bookViews>
  <sheets>
    <sheet name="Notice" sheetId="1" r:id="rId1"/>
    <sheet name="Panorama methodes" sheetId="2" r:id="rId2"/>
    <sheet name="Calculateur ANR" sheetId="3" r:id="rId3"/>
    <sheet name="Decotes" sheetId="4" r:id="rId4"/>
    <sheet name="France vs Suisse" sheetId="5" r:id="rId5"/>
    <sheet name="Cas 1 SPI FR" sheetId="6" r:id="rId6"/>
    <sheet name="Cas 2 SPI CH"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7" l="1"/>
  <c r="B17" i="7" s="1"/>
  <c r="B13" i="7"/>
  <c r="B10" i="7"/>
  <c r="B8" i="7"/>
  <c r="B8" i="6"/>
  <c r="B10" i="6" s="1"/>
  <c r="B13" i="6" s="1"/>
  <c r="B15" i="6" s="1"/>
  <c r="B8" i="3"/>
  <c r="B10" i="3" s="1"/>
  <c r="B13" i="3" s="1"/>
  <c r="B15" i="3" s="1"/>
</calcChain>
</file>

<file path=xl/sharedStrings.xml><?xml version="1.0" encoding="utf-8"?>
<sst xmlns="http://schemas.openxmlformats.org/spreadsheetml/2006/main" count="176" uniqueCount="127">
  <si>
    <t>Hectelion SA  |  Cession de parts de societe a preponderance immobiliere (SPI)</t>
  </si>
  <si>
    <t>Panorama des methodes, calculateur d'actif net reevalue (ANR), decotes, comparatif France / Suisse et deux cas chiffres</t>
  </si>
  <si>
    <t>Objet</t>
  </si>
  <si>
    <t>Ce classeur accompagne la publication Hectelion sur la valorisation et la cession de parts de societe a preponderance immobiliere (SPI). Il comprend un panorama des methodes d'evaluation, un calculateur d'actif net reevalue, une grille de decotes, un comparatif France / Suisse et deux cas chiffres.</t>
  </si>
  <si>
    <t>Comment l'utiliser</t>
  </si>
  <si>
    <t>Les cellules de saisie sont surlignees en beige. Renseignez la valeur venale des immeubles, les autres actifs, les dettes, la decote de fiscalite latente et les taux de decote : l'actif net reevalue, la valeur des parts, les droits d'enregistrement (France) ou l'impot sur les gains immobiliers (Suisse) se calculent automatiquement.</t>
  </si>
  <si>
    <t>Les methodes</t>
  </si>
  <si>
    <t>Pour une SPI, la valeur tient aux actifs et non a un resultat d'exploitation. L'actif net reevalue est la methode de reference, corroboree par le rendement immobilier et les comparables immobiliers. Le flux de tresorerie d'entreprise (EBITDA / WACC) et les multiples boursiers ne concernent que la couche d'exploitation d'une societe d'exploitation.</t>
  </si>
  <si>
    <t>Le nouveau formalisme</t>
  </si>
  <si>
    <t>Depuis le 27 juin 2026 (loi n. 2026-534 du 25 juin 2026, article 1865-1 du Code civil), la cession de parts de SPI doit etre constatee par acte authentique notarie, acte d'avocat ou acte d'expert-comptable, a peine de nullite.</t>
  </si>
  <si>
    <t>Avertissement</t>
  </si>
  <si>
    <t>Document pedagogique et illustratif, ne constituant ni un conseil juridique, ni fiscal, ni immobilier. Les chiffres sont des hypotheses. Hectelion n'est ni avocat, ni notaire, ni expert immobilier, n'est pas agreee FINMA et n'intervient pas sur les societes cotees.</t>
  </si>
  <si>
    <t>Contact</t>
  </si>
  <si>
    <t>Hectelion SA  -  www.hectelion.com  -  Rendez-vous : https://calendly.com/aristide-ruot-hectelion-dcc/30min?month=2</t>
  </si>
  <si>
    <t>Panorama des methodes de valorisation d'une SPI</t>
  </si>
  <si>
    <t>Six approches, avec leur pertinence pour une societe a preponderance immobiliere et le referentiel</t>
  </si>
  <si>
    <t>Methode</t>
  </si>
  <si>
    <t>Principe</t>
  </si>
  <si>
    <t>Donnee d'entree</t>
  </si>
  <si>
    <t>Pertinence pour une SPI</t>
  </si>
  <si>
    <t>Referentiel</t>
  </si>
  <si>
    <t>Actif net comptable (ANC)</t>
  </si>
  <si>
    <t>Valeur nette au bilan comptable</t>
  </si>
  <si>
    <t>Comptes annuels</t>
  </si>
  <si>
    <t>Point de depart seulement : sous-evalue (immeubles au cout historique amorti)</t>
  </si>
  <si>
    <t>DGFiP</t>
  </si>
  <si>
    <t>Actif net reevalue (ANR) / valeur mathematique</t>
  </si>
  <si>
    <t>Immeubles a la valeur venale, retraitement du bilan, dettes et fiscalite latente</t>
  </si>
  <si>
    <t>Expertise immobiliere + bilan retraite</t>
  </si>
  <si>
    <t>Methode de reference : le socle de l'evaluation</t>
  </si>
  <si>
    <t>DGFiP, IVS 105</t>
  </si>
  <si>
    <t>Rendement immobilier (capitalisation / DCF immobilier)</t>
  </si>
  <si>
    <t>Loyers nets capitalises a un taux de marche ou flux locatifs actualises</t>
  </si>
  <si>
    <t>Loyers nets, taux de rendement / d'actualisation</t>
  </si>
  <si>
    <t>Pertinent, en recoupement de l'ANR (fonciere de rapport)</t>
  </si>
  <si>
    <t>Charte de l'expertise, RICS, IVS 400</t>
  </si>
  <si>
    <t>DCF d'entreprise (EBITDA / WACC)</t>
  </si>
  <si>
    <t>Actualisation des flux d'exploitation</t>
  </si>
  <si>
    <t>EBITDA, cout moyen pondere du capital</t>
  </si>
  <si>
    <t>Seulement si vraie exploitation (hotel, clinique) ; contresens sur une SCI de pure detention</t>
  </si>
  <si>
    <t>IVS 105</t>
  </si>
  <si>
    <t>Multiples de transactions</t>
  </si>
  <si>
    <t>Prix au metre carre et taux de capitalisation (immobilier) ; EV/EBITDA (entreprise)</t>
  </si>
  <si>
    <t>Transactions comparables</t>
  </si>
  <si>
    <t>Version immobiliere oui (alimente l'ANR) ; version entreprise non pour une SPI patrimoniale</t>
  </si>
  <si>
    <t>Charte, IVS 105</t>
  </si>
  <si>
    <t>Multiples boursiers (foncieres cotees)</t>
  </si>
  <si>
    <t>Decote ou prime sur l'ANR (P/NAV), rendement, multiples de FFO</t>
  </si>
  <si>
    <t>Comparables cotes SIIC / REIT</t>
  </si>
  <si>
    <t>Faible pour une petite SPI non cotee, a forte decote ; pas d'EV/EBITDA industriel</t>
  </si>
  <si>
    <t>EPRA</t>
  </si>
  <si>
    <t>Calculateur d'actif net reevalue (ANR)</t>
  </si>
  <si>
    <t>Cellules beige = saisie ; l'ANR, la valeur des parts et la fiscalite se calculent automatiquement</t>
  </si>
  <si>
    <t>Parametre</t>
  </si>
  <si>
    <t>Valeur</t>
  </si>
  <si>
    <t>Unite / note</t>
  </si>
  <si>
    <t>Valeur venale des immeubles</t>
  </si>
  <si>
    <t>EUR (saisie)</t>
  </si>
  <si>
    <t>Autres actifs nets (tresorerie, creances)</t>
  </si>
  <si>
    <t>Dettes (dont dette hypothecaire)</t>
  </si>
  <si>
    <t>Actif net reevalue brut</t>
  </si>
  <si>
    <t>ANR brut</t>
  </si>
  <si>
    <t>Decote de fiscalite latente (montant)</t>
  </si>
  <si>
    <t>Base apres fiscalite latente</t>
  </si>
  <si>
    <t>Decote d'illiquidite</t>
  </si>
  <si>
    <t>% (saisie)</t>
  </si>
  <si>
    <t>Decote de minorite</t>
  </si>
  <si>
    <t>Valeur des parts (100 %)</t>
  </si>
  <si>
    <t>Taux de droits d'enregistrement</t>
  </si>
  <si>
    <t>Droits d'enregistrement (montant)</t>
  </si>
  <si>
    <t>a la charge de l'acquereur</t>
  </si>
  <si>
    <t>Lecture : immeuble 6 000 000, dettes 2 200 000, ANR brut 3 800 000 ; decote de fiscalite latente 300 000, base 3 500 000 ; decote d'illiquidite 10 %, valeur des parts 3 150 000 ; droits 5 % = 157 500. Ajoutez une decote de minorite si le bloc ne confere pas le controle.</t>
  </si>
  <si>
    <t>Decotes applicables aux parts de SPI non cotees</t>
  </si>
  <si>
    <t>Reperes de marche indicatifs ; chaque decote se justifie au cas par cas, jamais un forfait</t>
  </si>
  <si>
    <t>Decote</t>
  </si>
  <si>
    <t>Fourchette indicative</t>
  </si>
  <si>
    <t>Note</t>
  </si>
  <si>
    <t>Illiquidite</t>
  </si>
  <si>
    <t>10 % a 30 %</t>
  </si>
  <si>
    <t>absence de marche organise, sortie incertaine</t>
  </si>
  <si>
    <t>Minorite</t>
  </si>
  <si>
    <t>bloc ne conferant pas le controle</t>
  </si>
  <si>
    <t>Holding (interposition)</t>
  </si>
  <si>
    <t>5 % a 20 %</t>
  </si>
  <si>
    <t>couche societaire supplementaire</t>
  </si>
  <si>
    <t>Fiscalite latente</t>
  </si>
  <si>
    <t>impot latent sur la plus-value</t>
  </si>
  <si>
    <t>ecart valeur venale / valeur comptable ; plus lourde a l'IS (immeuble amorti) qu'a l'IR</t>
  </si>
  <si>
    <t>Cumul</t>
  </si>
  <si>
    <t>ne pas additionner mecaniquement</t>
  </si>
  <si>
    <t>calibrer selon actionnariat, nature des immeubles, horizon</t>
  </si>
  <si>
    <t>Cession d'une societe immobiliere : France vs Suisse</t>
  </si>
  <si>
    <t>Formalisme et fiscalite compares</t>
  </si>
  <si>
    <t>Critere</t>
  </si>
  <si>
    <t>France</t>
  </si>
  <si>
    <t>Suisse</t>
  </si>
  <si>
    <t>Definition</t>
  </si>
  <si>
    <t>Societe a preponderance immobiliere : actif a plus de 50 % d'immeubles (art. 726 CGI), hors immeubles d'exploitation</t>
  </si>
  <si>
    <t>Societe immobiliere detenue dans la fortune privee ; transfert de la majorite = alienation economique (art. 12 LHID)</t>
  </si>
  <si>
    <t>Forme de l'acte</t>
  </si>
  <si>
    <t>Acte notarie, d'avocat ou d'expert-comptable obligatoire depuis le 27/06/2026, a peine de nullite</t>
  </si>
  <si>
    <t>Pas d'acte notarie pour une cession d'actions de SA</t>
  </si>
  <si>
    <t>Droits sur la cession de titres</t>
  </si>
  <si>
    <t>5 % du prix, sans abattement (actions comme parts)</t>
  </si>
  <si>
    <t>Droits de mutation cantonaux selon le canton</t>
  </si>
  <si>
    <t>Imposition liee a l'immeuble</t>
  </si>
  <si>
    <t>Plus-value de cession de titres (vendeur), selon regime IR / IS</t>
  </si>
  <si>
    <t>Impot cantonal sur les gains immobiliers declenche par l'alienation economique</t>
  </si>
  <si>
    <t>Methode de valorisation</t>
  </si>
  <si>
    <t>Actif net reevalue, decotes, expertise immobiliere</t>
  </si>
  <si>
    <t>Actif net reevalue ; methode des praticiens si exploitation</t>
  </si>
  <si>
    <t>Logique commune</t>
  </si>
  <si>
    <t>Ceder les titres equivaut a ceder l'immeuble : le droit fiscal veille a l'imposition</t>
  </si>
  <si>
    <t>Idem : l'habillage societaire ne fait pas echapper l'operation</t>
  </si>
  <si>
    <t>Cas 1 : holding patrimoniale francaise, immeuble de bureaux loue</t>
  </si>
  <si>
    <t>SPI ; ANR, decotes, droits d'enregistrement de 5 %</t>
  </si>
  <si>
    <t>Lecture : immeuble loue a des tiers, donc SPI. ANR brut 3 800 000 EUR ; fiscalite latente 300 000 ; base 3 500 000 ; illiquidite 10 % ; parts 3 150 000 EUR ; droits 5 % = 157 500 EUR. Acte notarie, d'avocat ou d'expert-comptable obligatoire.</t>
  </si>
  <si>
    <t>Cas 2 : societe immobiliere genevoise, cession de la majorite des actions</t>
  </si>
  <si>
    <t>Alienation economique ; ANR, decotes, impot sur les gains immobiliers</t>
  </si>
  <si>
    <t>CHF (saisie)</t>
  </si>
  <si>
    <t>Valeur d'investissement (CH)</t>
  </si>
  <si>
    <t>Gain immobilier</t>
  </si>
  <si>
    <t>valeur venale - valeur d'investissement</t>
  </si>
  <si>
    <t>Taux d'impot sur les gains immobiliers</t>
  </si>
  <si>
    <t>Impot sur les gains immobiliers</t>
  </si>
  <si>
    <t>alienation economique (art. 12 LHID)</t>
  </si>
  <si>
    <t>Lecture : immeuble 12,0 MCHF, dette 5,0 MCHF, ANR 7,0 MCHF ; fiscalite latente 0,6 MCHF, base 6,4 MCHF ; illiquidite 8 %, parts environ 5,89 MCHF. Pas d'acte notarie, mais gain immobilier 4,0 MCHF x 10 % = 0,4 MCHF d'impot sur les gains immobiliers, plus d'eventuels droits de mutation cantonaux.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</si>
</sst>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6"/>
      <color rgb="FF182E4E"/>
      <name val="Cardo"/>
      <family val="1"/>
    </font>
    <font>
      <sz val="10.5"/>
      <color rgb="FF444444"/>
      <name val="Cardo"/>
      <family val="1"/>
    </font>
    <font>
      <b/>
      <sz val="11"/>
      <color rgb="FF182E4E"/>
      <name val="Cardo"/>
      <family val="1"/>
    </font>
    <font>
      <sz val="10.5"/>
      <color rgb="FF000000"/>
      <name val="Cardo"/>
      <family val="1"/>
    </font>
    <font>
      <b/>
      <sz val="11"/>
      <color rgb="FFFFFFFF"/>
      <name val="Cardo"/>
      <family val="1"/>
    </font>
    <font>
      <b/>
      <sz val="10.5"/>
      <color rgb="FF182E4E"/>
      <name val="Cardo"/>
      <family val="1"/>
    </font>
    <font>
      <sz val="10"/>
      <color rgb="FF000000"/>
      <name val="Cardo"/>
      <family val="1"/>
    </font>
    <font>
      <sz val="9.5"/>
      <color rgb="FF555555"/>
      <name val="Cardo"/>
      <family val="1"/>
    </font>
    <font>
      <b/>
      <sz val="10.5"/>
      <color rgb="FF000000"/>
      <name val="Cardo"/>
      <family val="1"/>
    </font>
  </fonts>
  <fills count="5">
    <fill>
      <patternFill patternType="none"/>
    </fill>
    <fill>
      <patternFill patternType="gray125"/>
    </fill>
    <fill>
      <patternFill patternType="solid">
        <fgColor rgb="FF182E4E"/>
      </patternFill>
    </fill>
    <fill>
      <patternFill patternType="solid">
        <fgColor rgb="FFF4F6F9"/>
      </patternFill>
    </fill>
    <fill>
      <patternFill patternType="solid">
        <fgColor rgb="FFFFF7E6"/>
      </patternFill>
    </fill>
  </fills>
  <borders count="2">
    <border>
      <left/>
      <right/>
      <top/>
      <bottom/>
      <diagonal/>
    </border>
    <border>
      <left style="thin">
        <color rgb="FFD6DCE5"/>
      </left>
      <right style="thin">
        <color rgb="FFD6DCE5"/>
      </right>
      <top style="thin">
        <color rgb="FFD6DCE5"/>
      </top>
      <bottom style="thin">
        <color rgb="FFD6DCE5"/>
      </bottom>
      <diagonal/>
    </border>
  </borders>
  <cellStyleXfs count="1">
    <xf numFmtId="0" fontId="0" fillId="0" borderId="0"/>
  </cellStyleXfs>
  <cellXfs count="25">
    <xf numFmtId="0" fontId="0" fillId="0" borderId="0" xfId="0"/>
    <xf numFmtId="0" fontId="0" fillId="0" borderId="0" xfId="0" applyAlignment="1">
      <alignment vertical="center"/>
    </xf>
    <xf numFmtId="0" fontId="3" fillId="0" borderId="0" xfId="0" applyFont="1" applyAlignment="1">
      <alignment vertical="center" wrapText="1"/>
    </xf>
    <xf numFmtId="0" fontId="5" fillId="2" borderId="1" xfId="0" applyFont="1" applyFill="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6" fillId="3" borderId="1" xfId="0" applyFont="1" applyFill="1" applyBorder="1" applyAlignment="1">
      <alignment vertical="center" wrapText="1"/>
    </xf>
    <xf numFmtId="0" fontId="7" fillId="3" borderId="1" xfId="0" applyFont="1" applyFill="1" applyBorder="1" applyAlignment="1">
      <alignment vertical="center" wrapText="1"/>
    </xf>
    <xf numFmtId="0" fontId="4" fillId="0" borderId="1" xfId="0" applyFont="1" applyBorder="1" applyAlignment="1">
      <alignment horizontal="left" vertical="center" wrapText="1"/>
    </xf>
    <xf numFmtId="3" fontId="4" fillId="4" borderId="1" xfId="0" applyNumberFormat="1" applyFont="1" applyFill="1" applyBorder="1" applyAlignment="1">
      <alignment horizontal="right" vertical="center"/>
    </xf>
    <xf numFmtId="0" fontId="8" fillId="0" borderId="1" xfId="0" applyFont="1" applyBorder="1" applyAlignment="1">
      <alignment horizontal="left" vertical="center" wrapText="1"/>
    </xf>
    <xf numFmtId="0" fontId="6" fillId="0" borderId="1" xfId="0" applyFont="1" applyBorder="1" applyAlignment="1">
      <alignment horizontal="left" vertical="center" wrapText="1"/>
    </xf>
    <xf numFmtId="3" fontId="9" fillId="3" borderId="1" xfId="0" applyNumberFormat="1" applyFont="1" applyFill="1" applyBorder="1" applyAlignment="1">
      <alignment horizontal="right" vertical="center"/>
    </xf>
    <xf numFmtId="3" fontId="4" fillId="3" borderId="1" xfId="0" applyNumberFormat="1" applyFont="1" applyFill="1" applyBorder="1" applyAlignment="1">
      <alignment horizontal="right" vertical="center"/>
    </xf>
    <xf numFmtId="164" fontId="4" fillId="4" borderId="1" xfId="0" applyNumberFormat="1" applyFont="1" applyFill="1" applyBorder="1" applyAlignment="1">
      <alignment horizontal="right" vertical="center"/>
    </xf>
    <xf numFmtId="0" fontId="6"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4" fillId="0" borderId="1" xfId="0" applyFont="1" applyBorder="1" applyAlignment="1">
      <alignment vertical="center" wrapText="1"/>
    </xf>
    <xf numFmtId="0" fontId="4" fillId="3" borderId="1" xfId="0" applyFont="1" applyFill="1" applyBorder="1" applyAlignment="1">
      <alignment vertical="center" wrapText="1"/>
    </xf>
    <xf numFmtId="0" fontId="4" fillId="0" borderId="0" xfId="0" applyFont="1" applyAlignment="1">
      <alignmen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8" fillId="0" borderId="0" xfId="0" applyFont="1" applyAlignment="1">
      <alignment horizontal="left" vertical="center" wrapText="1"/>
    </xf>
    <xf numFmtId="0" fontId="0" fillId="0" borderId="0" xfId="0"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Hectelion - Thème - Templat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F9"/>
  <sheetViews>
    <sheetView showGridLines="0" tabSelected="1" view="pageBreakPreview" workbookViewId="0">
      <selection sqref="A1:F1"/>
    </sheetView>
  </sheetViews>
  <sheetFormatPr defaultRowHeight="14.4" x14ac:dyDescent="0.3"/>
  <cols>
    <col min="1" max="1" width="22" style="1" customWidth="1"/>
    <col min="2" max="6" width="20" style="1" customWidth="1"/>
    <col min="7" max="16384" width="8.88671875" style="1"/>
  </cols>
  <sheetData>
    <row r="1" spans="1:6" ht="25.95" customHeight="1" x14ac:dyDescent="0.3">
      <c r="A1" s="21" t="s">
        <v>0</v>
      </c>
      <c r="B1" s="21"/>
      <c r="C1" s="21"/>
      <c r="D1" s="21"/>
      <c r="E1" s="21"/>
      <c r="F1" s="21"/>
    </row>
    <row r="2" spans="1:6" x14ac:dyDescent="0.3">
      <c r="A2" s="22" t="s">
        <v>1</v>
      </c>
      <c r="B2" s="24"/>
      <c r="C2" s="24"/>
      <c r="D2" s="24"/>
    </row>
    <row r="4" spans="1:6" ht="73.95" customHeight="1" x14ac:dyDescent="0.3">
      <c r="A4" s="2" t="s">
        <v>2</v>
      </c>
      <c r="B4" s="20" t="s">
        <v>3</v>
      </c>
      <c r="C4" s="24"/>
      <c r="D4" s="24"/>
      <c r="E4" s="24"/>
      <c r="F4" s="24"/>
    </row>
    <row r="5" spans="1:6" ht="73.95" customHeight="1" x14ac:dyDescent="0.3">
      <c r="A5" s="2" t="s">
        <v>4</v>
      </c>
      <c r="B5" s="20" t="s">
        <v>5</v>
      </c>
      <c r="C5" s="24"/>
      <c r="D5" s="24"/>
      <c r="E5" s="24"/>
      <c r="F5" s="24"/>
    </row>
    <row r="6" spans="1:6" ht="73.95" customHeight="1" x14ac:dyDescent="0.3">
      <c r="A6" s="2" t="s">
        <v>6</v>
      </c>
      <c r="B6" s="20" t="s">
        <v>7</v>
      </c>
      <c r="C6" s="24"/>
      <c r="D6" s="24"/>
      <c r="E6" s="24"/>
      <c r="F6" s="24"/>
    </row>
    <row r="7" spans="1:6" ht="73.95" customHeight="1" x14ac:dyDescent="0.3">
      <c r="A7" s="2" t="s">
        <v>8</v>
      </c>
      <c r="B7" s="20" t="s">
        <v>9</v>
      </c>
      <c r="C7" s="24"/>
      <c r="D7" s="24"/>
      <c r="E7" s="24"/>
      <c r="F7" s="24"/>
    </row>
    <row r="8" spans="1:6" ht="73.95" customHeight="1" x14ac:dyDescent="0.3">
      <c r="A8" s="2" t="s">
        <v>10</v>
      </c>
      <c r="B8" s="20" t="s">
        <v>11</v>
      </c>
      <c r="C8" s="24"/>
      <c r="D8" s="24"/>
      <c r="E8" s="24"/>
      <c r="F8" s="24"/>
    </row>
    <row r="9" spans="1:6" ht="73.95" customHeight="1" x14ac:dyDescent="0.3">
      <c r="A9" s="2" t="s">
        <v>12</v>
      </c>
      <c r="B9" s="20" t="s">
        <v>13</v>
      </c>
      <c r="C9" s="24"/>
      <c r="D9" s="24"/>
      <c r="E9" s="24"/>
      <c r="F9" s="24"/>
    </row>
  </sheetData>
  <mergeCells count="8">
    <mergeCell ref="B8:F8"/>
    <mergeCell ref="B9:F9"/>
    <mergeCell ref="A1:F1"/>
    <mergeCell ref="B4:F4"/>
    <mergeCell ref="B7:F7"/>
    <mergeCell ref="B6:F6"/>
    <mergeCell ref="B5:F5"/>
    <mergeCell ref="A2:D2"/>
  </mergeCells>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E10"/>
  <sheetViews>
    <sheetView showGridLines="0" view="pageBreakPreview" workbookViewId="0">
      <selection sqref="A1:D1"/>
    </sheetView>
  </sheetViews>
  <sheetFormatPr defaultRowHeight="14.4" x14ac:dyDescent="0.3"/>
  <cols>
    <col min="1" max="1" width="30" style="1" customWidth="1"/>
    <col min="2" max="2" width="34" style="1" customWidth="1"/>
    <col min="3" max="3" width="24" style="1" customWidth="1"/>
    <col min="4" max="4" width="40" style="1" customWidth="1"/>
    <col min="5" max="5" width="22" style="1" customWidth="1"/>
    <col min="6" max="16384" width="8.88671875" style="1"/>
  </cols>
  <sheetData>
    <row r="1" spans="1:5" ht="25.95" customHeight="1" x14ac:dyDescent="0.3">
      <c r="A1" s="21" t="s">
        <v>14</v>
      </c>
      <c r="B1" s="24"/>
      <c r="C1" s="24"/>
      <c r="D1" s="24"/>
    </row>
    <row r="2" spans="1:5" x14ac:dyDescent="0.3">
      <c r="A2" s="22" t="s">
        <v>15</v>
      </c>
      <c r="B2" s="24"/>
      <c r="C2" s="24"/>
      <c r="D2" s="24"/>
    </row>
    <row r="4" spans="1:5" ht="15.6" x14ac:dyDescent="0.3">
      <c r="A4" s="3" t="s">
        <v>16</v>
      </c>
      <c r="B4" s="3" t="s">
        <v>17</v>
      </c>
      <c r="C4" s="3" t="s">
        <v>18</v>
      </c>
      <c r="D4" s="3" t="s">
        <v>19</v>
      </c>
      <c r="E4" s="3" t="s">
        <v>20</v>
      </c>
    </row>
    <row r="5" spans="1:5" ht="54" customHeight="1" x14ac:dyDescent="0.3">
      <c r="A5" s="4" t="s">
        <v>21</v>
      </c>
      <c r="B5" s="5" t="s">
        <v>22</v>
      </c>
      <c r="C5" s="5" t="s">
        <v>23</v>
      </c>
      <c r="D5" s="5" t="s">
        <v>24</v>
      </c>
      <c r="E5" s="5" t="s">
        <v>25</v>
      </c>
    </row>
    <row r="6" spans="1:5" ht="54" customHeight="1" x14ac:dyDescent="0.3">
      <c r="A6" s="6" t="s">
        <v>26</v>
      </c>
      <c r="B6" s="7" t="s">
        <v>27</v>
      </c>
      <c r="C6" s="7" t="s">
        <v>28</v>
      </c>
      <c r="D6" s="7" t="s">
        <v>29</v>
      </c>
      <c r="E6" s="7" t="s">
        <v>30</v>
      </c>
    </row>
    <row r="7" spans="1:5" ht="54" customHeight="1" x14ac:dyDescent="0.3">
      <c r="A7" s="4" t="s">
        <v>31</v>
      </c>
      <c r="B7" s="5" t="s">
        <v>32</v>
      </c>
      <c r="C7" s="5" t="s">
        <v>33</v>
      </c>
      <c r="D7" s="5" t="s">
        <v>34</v>
      </c>
      <c r="E7" s="5" t="s">
        <v>35</v>
      </c>
    </row>
    <row r="8" spans="1:5" ht="54" customHeight="1" x14ac:dyDescent="0.3">
      <c r="A8" s="6" t="s">
        <v>36</v>
      </c>
      <c r="B8" s="7" t="s">
        <v>37</v>
      </c>
      <c r="C8" s="7" t="s">
        <v>38</v>
      </c>
      <c r="D8" s="7" t="s">
        <v>39</v>
      </c>
      <c r="E8" s="7" t="s">
        <v>40</v>
      </c>
    </row>
    <row r="9" spans="1:5" ht="54" customHeight="1" x14ac:dyDescent="0.3">
      <c r="A9" s="4" t="s">
        <v>41</v>
      </c>
      <c r="B9" s="5" t="s">
        <v>42</v>
      </c>
      <c r="C9" s="5" t="s">
        <v>43</v>
      </c>
      <c r="D9" s="5" t="s">
        <v>44</v>
      </c>
      <c r="E9" s="5" t="s">
        <v>45</v>
      </c>
    </row>
    <row r="10" spans="1:5" ht="54" customHeight="1" x14ac:dyDescent="0.3">
      <c r="A10" s="6" t="s">
        <v>46</v>
      </c>
      <c r="B10" s="7" t="s">
        <v>47</v>
      </c>
      <c r="C10" s="7" t="s">
        <v>48</v>
      </c>
      <c r="D10" s="7" t="s">
        <v>49</v>
      </c>
      <c r="E10" s="7" t="s">
        <v>50</v>
      </c>
    </row>
  </sheetData>
  <mergeCells count="2">
    <mergeCell ref="A1:D1"/>
    <mergeCell ref="A2:D2"/>
  </mergeCells>
  <pageMargins left="0.75" right="0.75" top="1" bottom="1" header="0.5" footer="0.5"/>
  <pageSetup paperSize="9" scale="57"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D17"/>
  <sheetViews>
    <sheetView showGridLines="0" view="pageBreakPreview" workbookViewId="0">
      <selection sqref="A1:D1"/>
    </sheetView>
  </sheetViews>
  <sheetFormatPr defaultRowHeight="14.4" x14ac:dyDescent="0.3"/>
  <cols>
    <col min="1" max="1" width="40" style="1" customWidth="1"/>
    <col min="2" max="2" width="18" style="1" customWidth="1"/>
    <col min="3" max="3" width="38" style="1" customWidth="1"/>
    <col min="4" max="16384" width="8.88671875" style="1"/>
  </cols>
  <sheetData>
    <row r="1" spans="1:4" ht="25.95" customHeight="1" x14ac:dyDescent="0.3">
      <c r="A1" s="21" t="s">
        <v>51</v>
      </c>
      <c r="B1" s="24"/>
      <c r="C1" s="24"/>
      <c r="D1" s="24"/>
    </row>
    <row r="2" spans="1:4" x14ac:dyDescent="0.3">
      <c r="A2" s="22" t="s">
        <v>52</v>
      </c>
      <c r="B2" s="24"/>
      <c r="C2" s="24"/>
      <c r="D2" s="24"/>
    </row>
    <row r="4" spans="1:4" ht="15.6" x14ac:dyDescent="0.3">
      <c r="A4" s="3" t="s">
        <v>53</v>
      </c>
      <c r="B4" s="3" t="s">
        <v>54</v>
      </c>
      <c r="C4" s="3" t="s">
        <v>55</v>
      </c>
    </row>
    <row r="5" spans="1:4" ht="15.6" x14ac:dyDescent="0.3">
      <c r="A5" s="8" t="s">
        <v>56</v>
      </c>
      <c r="B5" s="9">
        <v>6000000</v>
      </c>
      <c r="C5" s="10" t="s">
        <v>57</v>
      </c>
    </row>
    <row r="6" spans="1:4" ht="15.6" x14ac:dyDescent="0.3">
      <c r="A6" s="8" t="s">
        <v>58</v>
      </c>
      <c r="B6" s="9">
        <v>0</v>
      </c>
      <c r="C6" s="10" t="s">
        <v>57</v>
      </c>
    </row>
    <row r="7" spans="1:4" ht="15.6" x14ac:dyDescent="0.3">
      <c r="A7" s="8" t="s">
        <v>59</v>
      </c>
      <c r="B7" s="9">
        <v>2200000</v>
      </c>
      <c r="C7" s="10" t="s">
        <v>57</v>
      </c>
    </row>
    <row r="8" spans="1:4" ht="15.6" x14ac:dyDescent="0.3">
      <c r="A8" s="11" t="s">
        <v>60</v>
      </c>
      <c r="B8" s="12">
        <f>B5+B6-B7</f>
        <v>3800000</v>
      </c>
      <c r="C8" s="10" t="s">
        <v>61</v>
      </c>
    </row>
    <row r="9" spans="1:4" ht="15.6" x14ac:dyDescent="0.3">
      <c r="A9" s="8" t="s">
        <v>62</v>
      </c>
      <c r="B9" s="9">
        <v>300000</v>
      </c>
      <c r="C9" s="10" t="s">
        <v>57</v>
      </c>
    </row>
    <row r="10" spans="1:4" ht="15.6" x14ac:dyDescent="0.3">
      <c r="A10" s="8" t="s">
        <v>63</v>
      </c>
      <c r="B10" s="13">
        <f>B8-B9</f>
        <v>3500000</v>
      </c>
      <c r="C10" s="10"/>
    </row>
    <row r="11" spans="1:4" ht="15.6" x14ac:dyDescent="0.3">
      <c r="A11" s="8" t="s">
        <v>64</v>
      </c>
      <c r="B11" s="14">
        <v>0.1</v>
      </c>
      <c r="C11" s="10" t="s">
        <v>65</v>
      </c>
    </row>
    <row r="12" spans="1:4" ht="15.6" x14ac:dyDescent="0.3">
      <c r="A12" s="8" t="s">
        <v>66</v>
      </c>
      <c r="B12" s="14">
        <v>0</v>
      </c>
      <c r="C12" s="10" t="s">
        <v>65</v>
      </c>
    </row>
    <row r="13" spans="1:4" ht="15.6" x14ac:dyDescent="0.3">
      <c r="A13" s="11" t="s">
        <v>67</v>
      </c>
      <c r="B13" s="12">
        <f>B10*(1-B11)*(1-B12)</f>
        <v>3150000</v>
      </c>
      <c r="C13" s="10"/>
    </row>
    <row r="14" spans="1:4" ht="15.6" x14ac:dyDescent="0.3">
      <c r="A14" s="8" t="s">
        <v>68</v>
      </c>
      <c r="B14" s="14">
        <v>0.05</v>
      </c>
      <c r="C14" s="10" t="s">
        <v>65</v>
      </c>
    </row>
    <row r="15" spans="1:4" ht="15.6" x14ac:dyDescent="0.3">
      <c r="A15" s="11" t="s">
        <v>69</v>
      </c>
      <c r="B15" s="12">
        <f>B13*B14</f>
        <v>157500</v>
      </c>
      <c r="C15" s="10" t="s">
        <v>70</v>
      </c>
    </row>
    <row r="17" spans="1:3" ht="43.95" customHeight="1" x14ac:dyDescent="0.3">
      <c r="A17" s="23" t="s">
        <v>71</v>
      </c>
      <c r="B17" s="24"/>
      <c r="C17" s="24"/>
    </row>
  </sheetData>
  <mergeCells count="3">
    <mergeCell ref="A17:C17"/>
    <mergeCell ref="A1:D1"/>
    <mergeCell ref="A2:D2"/>
  </mergeCells>
  <pageMargins left="0.75" right="0.75" top="1" bottom="1" header="0.5" footer="0.5"/>
  <pageSetup paperSize="9" scale="82"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D9"/>
  <sheetViews>
    <sheetView showGridLines="0" view="pageBreakPreview" workbookViewId="0">
      <selection sqref="A1:D1"/>
    </sheetView>
  </sheetViews>
  <sheetFormatPr defaultRowHeight="14.4" x14ac:dyDescent="0.3"/>
  <cols>
    <col min="1" max="1" width="26" style="1" customWidth="1"/>
    <col min="2" max="2" width="28" style="1" customWidth="1"/>
    <col min="3" max="3" width="46" style="1" customWidth="1"/>
    <col min="4" max="16384" width="8.88671875" style="1"/>
  </cols>
  <sheetData>
    <row r="1" spans="1:4" ht="25.95" customHeight="1" x14ac:dyDescent="0.3">
      <c r="A1" s="21" t="s">
        <v>72</v>
      </c>
      <c r="B1" s="24"/>
      <c r="C1" s="24"/>
      <c r="D1" s="24"/>
    </row>
    <row r="2" spans="1:4" x14ac:dyDescent="0.3">
      <c r="A2" s="22" t="s">
        <v>73</v>
      </c>
      <c r="B2" s="24"/>
      <c r="C2" s="24"/>
      <c r="D2" s="24"/>
    </row>
    <row r="4" spans="1:4" ht="15.6" x14ac:dyDescent="0.3">
      <c r="A4" s="3" t="s">
        <v>74</v>
      </c>
      <c r="B4" s="3" t="s">
        <v>75</v>
      </c>
      <c r="C4" s="3" t="s">
        <v>76</v>
      </c>
    </row>
    <row r="5" spans="1:4" ht="31.95" customHeight="1" x14ac:dyDescent="0.3">
      <c r="A5" s="11" t="s">
        <v>77</v>
      </c>
      <c r="B5" s="8" t="s">
        <v>78</v>
      </c>
      <c r="C5" s="10" t="s">
        <v>79</v>
      </c>
    </row>
    <row r="6" spans="1:4" ht="31.95" customHeight="1" x14ac:dyDescent="0.3">
      <c r="A6" s="15" t="s">
        <v>80</v>
      </c>
      <c r="B6" s="16" t="s">
        <v>78</v>
      </c>
      <c r="C6" s="17" t="s">
        <v>81</v>
      </c>
    </row>
    <row r="7" spans="1:4" ht="31.95" customHeight="1" x14ac:dyDescent="0.3">
      <c r="A7" s="11" t="s">
        <v>82</v>
      </c>
      <c r="B7" s="8" t="s">
        <v>83</v>
      </c>
      <c r="C7" s="10" t="s">
        <v>84</v>
      </c>
    </row>
    <row r="8" spans="1:4" ht="31.95" customHeight="1" x14ac:dyDescent="0.3">
      <c r="A8" s="15" t="s">
        <v>85</v>
      </c>
      <c r="B8" s="16" t="s">
        <v>86</v>
      </c>
      <c r="C8" s="17" t="s">
        <v>87</v>
      </c>
    </row>
    <row r="9" spans="1:4" ht="31.95" customHeight="1" x14ac:dyDescent="0.3">
      <c r="A9" s="11" t="s">
        <v>88</v>
      </c>
      <c r="B9" s="8" t="s">
        <v>89</v>
      </c>
      <c r="C9" s="10" t="s">
        <v>90</v>
      </c>
    </row>
  </sheetData>
  <mergeCells count="2">
    <mergeCell ref="A1:D1"/>
    <mergeCell ref="A2:D2"/>
  </mergeCells>
  <pageMargins left="0.75" right="0.75" top="1" bottom="1" header="0.5" footer="0.5"/>
  <pageSetup paperSize="9" scale="7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D10"/>
  <sheetViews>
    <sheetView showGridLines="0" view="pageBreakPreview" workbookViewId="0">
      <selection sqref="A1:D1"/>
    </sheetView>
  </sheetViews>
  <sheetFormatPr defaultRowHeight="14.4" x14ac:dyDescent="0.3"/>
  <cols>
    <col min="1" max="1" width="26" style="1" customWidth="1"/>
    <col min="2" max="3" width="46" style="1" customWidth="1"/>
    <col min="4" max="16384" width="8.88671875" style="1"/>
  </cols>
  <sheetData>
    <row r="1" spans="1:4" ht="25.95" customHeight="1" x14ac:dyDescent="0.3">
      <c r="A1" s="21" t="s">
        <v>91</v>
      </c>
      <c r="B1" s="24"/>
      <c r="C1" s="24"/>
      <c r="D1" s="24"/>
    </row>
    <row r="2" spans="1:4" x14ac:dyDescent="0.3">
      <c r="A2" s="22" t="s">
        <v>92</v>
      </c>
      <c r="B2" s="24"/>
      <c r="C2" s="24"/>
      <c r="D2" s="24"/>
    </row>
    <row r="4" spans="1:4" ht="15.6" x14ac:dyDescent="0.3">
      <c r="A4" s="3" t="s">
        <v>93</v>
      </c>
      <c r="B4" s="3" t="s">
        <v>94</v>
      </c>
      <c r="C4" s="3" t="s">
        <v>95</v>
      </c>
    </row>
    <row r="5" spans="1:4" ht="48" customHeight="1" x14ac:dyDescent="0.3">
      <c r="A5" s="4" t="s">
        <v>96</v>
      </c>
      <c r="B5" s="18" t="s">
        <v>97</v>
      </c>
      <c r="C5" s="18" t="s">
        <v>98</v>
      </c>
    </row>
    <row r="6" spans="1:4" ht="48" customHeight="1" x14ac:dyDescent="0.3">
      <c r="A6" s="6" t="s">
        <v>99</v>
      </c>
      <c r="B6" s="19" t="s">
        <v>100</v>
      </c>
      <c r="C6" s="19" t="s">
        <v>101</v>
      </c>
    </row>
    <row r="7" spans="1:4" ht="48" customHeight="1" x14ac:dyDescent="0.3">
      <c r="A7" s="4" t="s">
        <v>102</v>
      </c>
      <c r="B7" s="18" t="s">
        <v>103</v>
      </c>
      <c r="C7" s="18" t="s">
        <v>104</v>
      </c>
    </row>
    <row r="8" spans="1:4" ht="48" customHeight="1" x14ac:dyDescent="0.3">
      <c r="A8" s="6" t="s">
        <v>105</v>
      </c>
      <c r="B8" s="19" t="s">
        <v>106</v>
      </c>
      <c r="C8" s="19" t="s">
        <v>107</v>
      </c>
    </row>
    <row r="9" spans="1:4" ht="48" customHeight="1" x14ac:dyDescent="0.3">
      <c r="A9" s="4" t="s">
        <v>108</v>
      </c>
      <c r="B9" s="18" t="s">
        <v>109</v>
      </c>
      <c r="C9" s="18" t="s">
        <v>110</v>
      </c>
    </row>
    <row r="10" spans="1:4" ht="48" customHeight="1" x14ac:dyDescent="0.3">
      <c r="A10" s="6" t="s">
        <v>111</v>
      </c>
      <c r="B10" s="19" t="s">
        <v>112</v>
      </c>
      <c r="C10" s="19" t="s">
        <v>113</v>
      </c>
    </row>
  </sheetData>
  <mergeCells count="2">
    <mergeCell ref="A1:D1"/>
    <mergeCell ref="A2:D2"/>
  </mergeCells>
  <pageMargins left="0.75" right="0.75" top="1" bottom="1" header="0.5" footer="0.5"/>
  <pageSetup paperSize="9" scale="67"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D17"/>
  <sheetViews>
    <sheetView showGridLines="0" view="pageBreakPreview" workbookViewId="0">
      <selection sqref="A1:D1"/>
    </sheetView>
  </sheetViews>
  <sheetFormatPr defaultRowHeight="14.4" x14ac:dyDescent="0.3"/>
  <cols>
    <col min="1" max="1" width="40" style="1" customWidth="1"/>
    <col min="2" max="2" width="18" style="1" customWidth="1"/>
    <col min="3" max="3" width="38" style="1" customWidth="1"/>
    <col min="4" max="16384" width="8.88671875" style="1"/>
  </cols>
  <sheetData>
    <row r="1" spans="1:4" ht="25.95" customHeight="1" x14ac:dyDescent="0.3">
      <c r="A1" s="21" t="s">
        <v>114</v>
      </c>
      <c r="B1" s="24"/>
      <c r="C1" s="24"/>
      <c r="D1" s="24"/>
    </row>
    <row r="2" spans="1:4" x14ac:dyDescent="0.3">
      <c r="A2" s="22" t="s">
        <v>115</v>
      </c>
      <c r="B2" s="24"/>
      <c r="C2" s="24"/>
      <c r="D2" s="24"/>
    </row>
    <row r="4" spans="1:4" ht="15.6" x14ac:dyDescent="0.3">
      <c r="A4" s="3" t="s">
        <v>53</v>
      </c>
      <c r="B4" s="3" t="s">
        <v>54</v>
      </c>
      <c r="C4" s="3" t="s">
        <v>55</v>
      </c>
    </row>
    <row r="5" spans="1:4" ht="15.6" x14ac:dyDescent="0.3">
      <c r="A5" s="8" t="s">
        <v>56</v>
      </c>
      <c r="B5" s="9">
        <v>6000000</v>
      </c>
      <c r="C5" s="10" t="s">
        <v>57</v>
      </c>
    </row>
    <row r="6" spans="1:4" ht="15.6" x14ac:dyDescent="0.3">
      <c r="A6" s="8" t="s">
        <v>58</v>
      </c>
      <c r="B6" s="9">
        <v>0</v>
      </c>
      <c r="C6" s="10" t="s">
        <v>57</v>
      </c>
    </row>
    <row r="7" spans="1:4" ht="15.6" x14ac:dyDescent="0.3">
      <c r="A7" s="8" t="s">
        <v>59</v>
      </c>
      <c r="B7" s="9">
        <v>2200000</v>
      </c>
      <c r="C7" s="10" t="s">
        <v>57</v>
      </c>
    </row>
    <row r="8" spans="1:4" ht="15.6" x14ac:dyDescent="0.3">
      <c r="A8" s="11" t="s">
        <v>60</v>
      </c>
      <c r="B8" s="12">
        <f>B5+B6-B7</f>
        <v>3800000</v>
      </c>
      <c r="C8" s="10" t="s">
        <v>61</v>
      </c>
    </row>
    <row r="9" spans="1:4" ht="15.6" x14ac:dyDescent="0.3">
      <c r="A9" s="8" t="s">
        <v>62</v>
      </c>
      <c r="B9" s="9">
        <v>300000</v>
      </c>
      <c r="C9" s="10" t="s">
        <v>57</v>
      </c>
    </row>
    <row r="10" spans="1:4" ht="15.6" x14ac:dyDescent="0.3">
      <c r="A10" s="8" t="s">
        <v>63</v>
      </c>
      <c r="B10" s="13">
        <f>B8-B9</f>
        <v>3500000</v>
      </c>
      <c r="C10" s="10"/>
    </row>
    <row r="11" spans="1:4" ht="15.6" x14ac:dyDescent="0.3">
      <c r="A11" s="8" t="s">
        <v>64</v>
      </c>
      <c r="B11" s="14">
        <v>0.1</v>
      </c>
      <c r="C11" s="10" t="s">
        <v>65</v>
      </c>
    </row>
    <row r="12" spans="1:4" ht="15.6" x14ac:dyDescent="0.3">
      <c r="A12" s="8" t="s">
        <v>66</v>
      </c>
      <c r="B12" s="14">
        <v>0</v>
      </c>
      <c r="C12" s="10" t="s">
        <v>65</v>
      </c>
    </row>
    <row r="13" spans="1:4" ht="15.6" x14ac:dyDescent="0.3">
      <c r="A13" s="11" t="s">
        <v>67</v>
      </c>
      <c r="B13" s="12">
        <f>B10*(1-B11)*(1-B12)</f>
        <v>3150000</v>
      </c>
      <c r="C13" s="10"/>
    </row>
    <row r="14" spans="1:4" ht="15.6" x14ac:dyDescent="0.3">
      <c r="A14" s="8" t="s">
        <v>68</v>
      </c>
      <c r="B14" s="14">
        <v>0.05</v>
      </c>
      <c r="C14" s="10" t="s">
        <v>65</v>
      </c>
    </row>
    <row r="15" spans="1:4" ht="15.6" x14ac:dyDescent="0.3">
      <c r="A15" s="11" t="s">
        <v>69</v>
      </c>
      <c r="B15" s="12">
        <f>B13*B14</f>
        <v>157500</v>
      </c>
      <c r="C15" s="10" t="s">
        <v>70</v>
      </c>
    </row>
    <row r="17" spans="1:3" ht="43.95" customHeight="1" x14ac:dyDescent="0.3">
      <c r="A17" s="23" t="s">
        <v>116</v>
      </c>
      <c r="B17" s="24"/>
      <c r="C17" s="24"/>
    </row>
  </sheetData>
  <mergeCells count="3">
    <mergeCell ref="A17:C17"/>
    <mergeCell ref="A1:D1"/>
    <mergeCell ref="A2:D2"/>
  </mergeCells>
  <pageMargins left="0.75" right="0.75" top="1" bottom="1" header="0.5" footer="0.5"/>
  <pageSetup paperSize="9" scale="82"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D19"/>
  <sheetViews>
    <sheetView showGridLines="0" view="pageBreakPreview" workbookViewId="0">
      <selection activeCell="B6" sqref="B6:F6"/>
    </sheetView>
  </sheetViews>
  <sheetFormatPr defaultRowHeight="14.4" x14ac:dyDescent="0.3"/>
  <cols>
    <col min="1" max="1" width="40" style="1" customWidth="1"/>
    <col min="2" max="2" width="18" style="1" customWidth="1"/>
    <col min="3" max="3" width="38" style="1" customWidth="1"/>
    <col min="4" max="16384" width="8.88671875" style="1"/>
  </cols>
  <sheetData>
    <row r="1" spans="1:4" ht="25.95" customHeight="1" x14ac:dyDescent="0.3">
      <c r="A1" s="21" t="s">
        <v>117</v>
      </c>
      <c r="B1" s="24"/>
      <c r="C1" s="24"/>
      <c r="D1" s="24"/>
    </row>
    <row r="2" spans="1:4" x14ac:dyDescent="0.3">
      <c r="A2" s="22" t="s">
        <v>118</v>
      </c>
      <c r="B2" s="24"/>
      <c r="C2" s="24"/>
      <c r="D2" s="24"/>
    </row>
    <row r="4" spans="1:4" ht="15.6" x14ac:dyDescent="0.3">
      <c r="A4" s="3" t="s">
        <v>53</v>
      </c>
      <c r="B4" s="3" t="s">
        <v>54</v>
      </c>
      <c r="C4" s="3" t="s">
        <v>55</v>
      </c>
    </row>
    <row r="5" spans="1:4" ht="15.6" x14ac:dyDescent="0.3">
      <c r="A5" s="8" t="s">
        <v>56</v>
      </c>
      <c r="B5" s="9">
        <v>12000000</v>
      </c>
      <c r="C5" s="10" t="s">
        <v>119</v>
      </c>
    </row>
    <row r="6" spans="1:4" ht="15.6" x14ac:dyDescent="0.3">
      <c r="A6" s="8" t="s">
        <v>58</v>
      </c>
      <c r="B6" s="9">
        <v>0</v>
      </c>
      <c r="C6" s="10" t="s">
        <v>119</v>
      </c>
    </row>
    <row r="7" spans="1:4" ht="15.6" x14ac:dyDescent="0.3">
      <c r="A7" s="8" t="s">
        <v>59</v>
      </c>
      <c r="B7" s="9">
        <v>5000000</v>
      </c>
      <c r="C7" s="10" t="s">
        <v>119</v>
      </c>
    </row>
    <row r="8" spans="1:4" ht="15.6" x14ac:dyDescent="0.3">
      <c r="A8" s="11" t="s">
        <v>60</v>
      </c>
      <c r="B8" s="12">
        <f>B5+B6-B7</f>
        <v>7000000</v>
      </c>
      <c r="C8" s="10" t="s">
        <v>61</v>
      </c>
    </row>
    <row r="9" spans="1:4" ht="15.6" x14ac:dyDescent="0.3">
      <c r="A9" s="8" t="s">
        <v>62</v>
      </c>
      <c r="B9" s="9">
        <v>600000</v>
      </c>
      <c r="C9" s="10" t="s">
        <v>119</v>
      </c>
    </row>
    <row r="10" spans="1:4" ht="15.6" x14ac:dyDescent="0.3">
      <c r="A10" s="8" t="s">
        <v>63</v>
      </c>
      <c r="B10" s="13">
        <f>B8-B9</f>
        <v>6400000</v>
      </c>
      <c r="C10" s="10"/>
    </row>
    <row r="11" spans="1:4" ht="15.6" x14ac:dyDescent="0.3">
      <c r="A11" s="8" t="s">
        <v>64</v>
      </c>
      <c r="B11" s="14">
        <v>0.08</v>
      </c>
      <c r="C11" s="10" t="s">
        <v>65</v>
      </c>
    </row>
    <row r="12" spans="1:4" ht="15.6" x14ac:dyDescent="0.3">
      <c r="A12" s="8" t="s">
        <v>66</v>
      </c>
      <c r="B12" s="14">
        <v>0</v>
      </c>
      <c r="C12" s="10" t="s">
        <v>65</v>
      </c>
    </row>
    <row r="13" spans="1:4" ht="15.6" x14ac:dyDescent="0.3">
      <c r="A13" s="11" t="s">
        <v>67</v>
      </c>
      <c r="B13" s="12">
        <f>B10*(1-B11)*(1-B12)</f>
        <v>5888000</v>
      </c>
      <c r="C13" s="10"/>
    </row>
    <row r="14" spans="1:4" ht="15.6" x14ac:dyDescent="0.3">
      <c r="A14" s="8" t="s">
        <v>120</v>
      </c>
      <c r="B14" s="9">
        <v>8000000</v>
      </c>
      <c r="C14" s="10" t="s">
        <v>119</v>
      </c>
    </row>
    <row r="15" spans="1:4" ht="15.6" x14ac:dyDescent="0.3">
      <c r="A15" s="8" t="s">
        <v>121</v>
      </c>
      <c r="B15" s="13">
        <f>B5-B14</f>
        <v>4000000</v>
      </c>
      <c r="C15" s="10" t="s">
        <v>122</v>
      </c>
    </row>
    <row r="16" spans="1:4" ht="15.6" x14ac:dyDescent="0.3">
      <c r="A16" s="8" t="s">
        <v>123</v>
      </c>
      <c r="B16" s="14">
        <v>0.1</v>
      </c>
      <c r="C16" s="10" t="s">
        <v>65</v>
      </c>
    </row>
    <row r="17" spans="1:3" ht="15.6" x14ac:dyDescent="0.3">
      <c r="A17" s="11" t="s">
        <v>124</v>
      </c>
      <c r="B17" s="12">
        <f>B15*B16</f>
        <v>400000</v>
      </c>
      <c r="C17" s="10" t="s">
        <v>125</v>
      </c>
    </row>
    <row r="19" spans="1:3" ht="49.95" customHeight="1" x14ac:dyDescent="0.3">
      <c r="A19" s="23" t="s">
        <v>126</v>
      </c>
      <c r="B19" s="24"/>
      <c r="C19" s="24"/>
    </row>
  </sheetData>
  <mergeCells count="3">
    <mergeCell ref="A1:D1"/>
    <mergeCell ref="A19:C19"/>
    <mergeCell ref="A2:D2"/>
  </mergeCells>
  <pageMargins left="0.75" right="0.75" top="1" bottom="1" header="0.5" footer="0.5"/>
  <pageSetup paperSize="9" scale="8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Notice</vt:lpstr>
      <vt:lpstr>Panorama methodes</vt:lpstr>
      <vt:lpstr>Calculateur ANR</vt:lpstr>
      <vt:lpstr>Decotes</vt:lpstr>
      <vt:lpstr>France vs Suisse</vt:lpstr>
      <vt:lpstr>Cas 1 SPI FR</vt:lpstr>
      <vt:lpstr>Cas 2 SPI 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Aristide Ruot</cp:lastModifiedBy>
  <dcterms:created xsi:type="dcterms:W3CDTF">2026-07-20T06:11:51Z</dcterms:created>
  <dcterms:modified xsi:type="dcterms:W3CDTF">2026-07-26T05:40:04Z</dcterms:modified>
</cp:coreProperties>
</file>