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51_SPI\"/>
    </mc:Choice>
  </mc:AlternateContent>
  <xr:revisionPtr revIDLastSave="0" documentId="13_ncr:1_{89655B61-EEC8-4706-97B4-F39C11C86037}" xr6:coauthVersionLast="47" xr6:coauthVersionMax="47" xr10:uidLastSave="{00000000-0000-0000-0000-000000000000}"/>
  <bookViews>
    <workbookView xWindow="-38508" yWindow="-2280" windowWidth="38616" windowHeight="21096" xr2:uid="{00000000-000D-0000-FFFF-FFFF00000000}"/>
  </bookViews>
  <sheets>
    <sheet name="Notice" sheetId="1" r:id="rId1"/>
    <sheet name="Valuation methods" sheetId="2" r:id="rId2"/>
    <sheet name="RNAV calculator" sheetId="3" r:id="rId3"/>
    <sheet name="Discounts" sheetId="4" r:id="rId4"/>
    <sheet name="France vs Switzerland" sheetId="5" r:id="rId5"/>
    <sheet name="Case 1 SPI FR" sheetId="6" r:id="rId6"/>
    <sheet name="Case 2 SPI CH"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7" l="1"/>
  <c r="B17" i="7" s="1"/>
  <c r="B10" i="7"/>
  <c r="B13" i="7" s="1"/>
  <c r="B8" i="7"/>
  <c r="B8" i="6"/>
  <c r="B10" i="6" s="1"/>
  <c r="B13" i="6" s="1"/>
  <c r="B15" i="6" s="1"/>
  <c r="B10" i="3"/>
  <c r="B13" i="3" s="1"/>
  <c r="B15" i="3" s="1"/>
  <c r="B8" i="3"/>
</calcChain>
</file>

<file path=xl/sharedStrings.xml><?xml version="1.0" encoding="utf-8"?>
<sst xmlns="http://schemas.openxmlformats.org/spreadsheetml/2006/main" count="176" uniqueCount="127">
  <si>
    <t>Hectelion SA  |  Sale of shares in a real estate-preponderant company (SPI)</t>
  </si>
  <si>
    <t>Valuation methods overview, revalued net asset value (RNAV) calculator, discounts, France / Switzerland comparison and two figured cases</t>
  </si>
  <si>
    <t>Purpose</t>
  </si>
  <si>
    <t>This workbook accompanies the Hectelion publication on the valuation and sale of shares in a real estate-preponderant company (SPI). It includes an overview of valuation methods, a revalued net asset value calculator, a discount grid, a France / Switzerland comparison and two figured cases.</t>
  </si>
  <si>
    <t>How to use it</t>
  </si>
  <si>
    <t>Input cells are highlighted in beige. Enter the market value of the buildings, other assets, debt, the latent tax discount and the discount rates: the revalued net asset value, the value of the shares, the registration duties (France) or the real estate gains tax (Switzerland) are computed automatically.</t>
  </si>
  <si>
    <t>The methods</t>
  </si>
  <si>
    <t>For an SPI, value rests on assets and not on an operating result. The revalued net asset value is the reference method, corroborated by real estate income and real estate comparables. Enterprise cash flow (EBITDA / WACC) and stock market multiples concern only the operating layer of an operating company.</t>
  </si>
  <si>
    <t>The new formality</t>
  </si>
  <si>
    <t>Since 27 June 2026 (Law no. 2026-534 of 25 June 2026, article 1865-1 of the Civil Code), the sale of SPI shares must be recorded by an authenticated notarial deed, a lawyer deed or a chartered accountant deed, on pain of nullity.</t>
  </si>
  <si>
    <t>Disclaimer</t>
  </si>
  <si>
    <t>Educational and illustrative document, constituting neither legal, tax nor real estate advice. The figures are assumptions. Hectelion is neither a lawyer, a notary nor a real estate appraiser, is not FINMA-authorised and does not act on listed companies.</t>
  </si>
  <si>
    <t>Contact</t>
  </si>
  <si>
    <t>Hectelion SA  -  www.hectelion.com  -  Book a meeting: https://calendly.com/aristide-ruot-hectelion-dcc/30min?month=2</t>
  </si>
  <si>
    <t>Valuation methods overview for an SPI</t>
  </si>
  <si>
    <t>Six approaches, with their relevance for a real estate-preponderant company and the standard</t>
  </si>
  <si>
    <t>Method</t>
  </si>
  <si>
    <t>Principle</t>
  </si>
  <si>
    <t>Input</t>
  </si>
  <si>
    <t>Relevance for an SPI</t>
  </si>
  <si>
    <t>Standard</t>
  </si>
  <si>
    <t>Accounting net assets</t>
  </si>
  <si>
    <t>Net value on the accounting balance sheet</t>
  </si>
  <si>
    <t>Annual accounts</t>
  </si>
  <si>
    <t>Starting point only: undervalues (buildings at depreciated historical cost)</t>
  </si>
  <si>
    <t>DGFiP</t>
  </si>
  <si>
    <t>Revalued net assets (RNAV) / mathematical value</t>
  </si>
  <si>
    <t>Buildings at market value, balance sheet restatement, debt and latent tax</t>
  </si>
  <si>
    <t>Real estate appraisal + restated balance sheet</t>
  </si>
  <si>
    <t>Reference method: the foundation of the valuation</t>
  </si>
  <si>
    <t>DGFiP, IVS 105</t>
  </si>
  <si>
    <t>Real estate income (capitalisation / real estate DCF)</t>
  </si>
  <si>
    <t>Net rents capitalised at a market yield or discounted rental flows</t>
  </si>
  <si>
    <t>Net rents, yield / discount rate</t>
  </si>
  <si>
    <t>Relevant, corroborating the RNAV (rental property company)</t>
  </si>
  <si>
    <t>Valuation charter, RICS, IVS 400</t>
  </si>
  <si>
    <t>Enterprise DCF (EBITDA / WACC)</t>
  </si>
  <si>
    <t>Discounting of operating cash flows</t>
  </si>
  <si>
    <t>EBITDA, weighted average cost of capital</t>
  </si>
  <si>
    <t>Only if genuine operations (hotel, clinic); misconception on a pure-holding real estate company</t>
  </si>
  <si>
    <t>IVS 105</t>
  </si>
  <si>
    <t>Transaction multiples</t>
  </si>
  <si>
    <t>Price per square metre and capitalisation rate (real estate); EV/EBITDA (company)</t>
  </si>
  <si>
    <t>Comparable transactions</t>
  </si>
  <si>
    <t>Real estate form yes (feeds the RNAV); company form no for an asset-based SPI</t>
  </si>
  <si>
    <t>Charter, IVS 105</t>
  </si>
  <si>
    <t>Stock market multiples (listed property companies)</t>
  </si>
  <si>
    <t>Discount or premium to RNAV (P/NAV), yield, FFO multiples</t>
  </si>
  <si>
    <t>Listed comparables (REITs)</t>
  </si>
  <si>
    <t>Weak for a small unlisted SPI, at a large discount; no industrial EV/EBITDA</t>
  </si>
  <si>
    <t>EPRA</t>
  </si>
  <si>
    <t>Revalued net asset value (RNAV) calculator</t>
  </si>
  <si>
    <t>Beige cells = input; RNAV, value of the shares and taxation are computed automatically</t>
  </si>
  <si>
    <t>Parameter</t>
  </si>
  <si>
    <t>Value</t>
  </si>
  <si>
    <t>Unit / note</t>
  </si>
  <si>
    <t>Market value of the buildings</t>
  </si>
  <si>
    <t>EUR (input)</t>
  </si>
  <si>
    <t>Other net assets (cash, receivables)</t>
  </si>
  <si>
    <t>Debt (incl. mortgage debt)</t>
  </si>
  <si>
    <t>Gross revalued net asset value</t>
  </si>
  <si>
    <t>gross RNAV</t>
  </si>
  <si>
    <t>Latent tax discount (amount)</t>
  </si>
  <si>
    <t>Base after latent tax</t>
  </si>
  <si>
    <t>Illiquidity discount</t>
  </si>
  <si>
    <t>% (input)</t>
  </si>
  <si>
    <t>Minority discount</t>
  </si>
  <si>
    <t>Value of the shares (100%)</t>
  </si>
  <si>
    <t>Registration duty rate</t>
  </si>
  <si>
    <t>Registration duties (amount)</t>
  </si>
  <si>
    <t>borne by the buyer</t>
  </si>
  <si>
    <t>Reading: building 6,000,000, debt 2,200,000, gross RNAV 3,800,000; latent tax discount 300,000, base 3,500,000; illiquidity discount 10%, value of the shares 3,150,000; duties 5% = 157,500. Add a minority discount if the block does not confer control.</t>
  </si>
  <si>
    <t>Discounts applicable to unlisted SPI shares</t>
  </si>
  <si>
    <t>Indicative market benchmarks; each discount is justified case by case, never a flat rate</t>
  </si>
  <si>
    <t>Discount</t>
  </si>
  <si>
    <t>Indicative range</t>
  </si>
  <si>
    <t>Note</t>
  </si>
  <si>
    <t>Illiquidity</t>
  </si>
  <si>
    <t>10% to 30%</t>
  </si>
  <si>
    <t>no organised market, uncertain exit</t>
  </si>
  <si>
    <t>Minority</t>
  </si>
  <si>
    <t>block not conferring control</t>
  </si>
  <si>
    <t>Holding (interposition)</t>
  </si>
  <si>
    <t>5% to 20%</t>
  </si>
  <si>
    <t>additional corporate layer</t>
  </si>
  <si>
    <t>Latent tax</t>
  </si>
  <si>
    <t>latent tax on the capital gain</t>
  </si>
  <si>
    <t>gap market value / book value; heavier under corporate tax (depreciated building) than income tax</t>
  </si>
  <si>
    <t>Stacking</t>
  </si>
  <si>
    <t>do not add up mechanically</t>
  </si>
  <si>
    <t>calibrate by shareholder structure, nature of the buildings, horizon</t>
  </si>
  <si>
    <t>Sale of a real estate company: France vs Switzerland</t>
  </si>
  <si>
    <t>Formality and taxation compared</t>
  </si>
  <si>
    <t>Criterion</t>
  </si>
  <si>
    <t>France</t>
  </si>
  <si>
    <t>Switzerland</t>
  </si>
  <si>
    <t>Definition</t>
  </si>
  <si>
    <t>Real estate-preponderant company: assets more than 50% buildings (art. 726 CGI), excluding operating buildings</t>
  </si>
  <si>
    <t>Real estate company held in private wealth; transfer of the majority = economic transfer (art. 12 LHID)</t>
  </si>
  <si>
    <t>Form of the deed</t>
  </si>
  <si>
    <t>Notarial, lawyer or chartered accountant deed mandatory since 27/06/2026, on pain of nullity</t>
  </si>
  <si>
    <t>No notarial deed for a sale of shares in a public limited company</t>
  </si>
  <si>
    <t>Duties on the sale of securities</t>
  </si>
  <si>
    <t>5% of the price, no allowance (shares and interests)</t>
  </si>
  <si>
    <t>Cantonal transfer duties depending on the canton</t>
  </si>
  <si>
    <t>Tax linked to the building</t>
  </si>
  <si>
    <t>Capital gain on the sale of securities (seller), depending on income / corporate tax regime</t>
  </si>
  <si>
    <t>Cantonal real estate gains tax triggered by the economic transfer</t>
  </si>
  <si>
    <t>Valuation method</t>
  </si>
  <si>
    <t>Revalued net assets, discounts, real estate appraisal</t>
  </si>
  <si>
    <t>Revalued net assets; practitioners' method if operations</t>
  </si>
  <si>
    <t>Common logic</t>
  </si>
  <si>
    <t>Selling the securities equals selling the building: tax law ensures taxation</t>
  </si>
  <si>
    <t>Same: the corporate wrapper does not let the transaction escape</t>
  </si>
  <si>
    <t>Case 1: French private holding company, let office building</t>
  </si>
  <si>
    <t>SPI; RNAV, discounts, 5% registration duties</t>
  </si>
  <si>
    <t>Reading: building let to third parties, so an SPI. Gross RNAV 3,800,000 EUR; latent tax 300,000; base 3,500,000; illiquidity 10%; shares 3,150,000 EUR; duties 5% = 157,500 EUR. Notarial, lawyer or chartered accountant deed mandatory.</t>
  </si>
  <si>
    <t>Case 2: Geneva real estate company, sale of the majority of the shares</t>
  </si>
  <si>
    <t>Economic transfer; RNAV, discounts, real estate gains tax</t>
  </si>
  <si>
    <t>CHF (input)</t>
  </si>
  <si>
    <t>Investment value (CH)</t>
  </si>
  <si>
    <t>Real estate gain</t>
  </si>
  <si>
    <t>market value - investment value</t>
  </si>
  <si>
    <t>Real estate gains tax rate</t>
  </si>
  <si>
    <t>Real estate gains tax</t>
  </si>
  <si>
    <t>economic transfer (art. 12 LHID)</t>
  </si>
  <si>
    <t>Reading: building 12.0 MCHF, debt 5.0 MCHF, RNAV 7.0 MCHF; latent tax 0.6 MCHF, base 6.4 MCHF; illiquidity 8%, shares about 5.89 MCHF. No notarial deed, but real estate gain 4.0 MCHF x 10% = 0.4 MCHF of real estate gains tax, plus possible cantonal transfer duties.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</si>
</sst>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b/>
      <sz val="10.5"/>
      <color rgb="FF182E4E"/>
      <name val="Cardo"/>
      <family val="1"/>
    </font>
    <font>
      <sz val="10"/>
      <color rgb="FF000000"/>
      <name val="Cardo"/>
      <family val="1"/>
    </font>
    <font>
      <sz val="9.5"/>
      <color rgb="FF555555"/>
      <name val="Cardo"/>
      <family val="1"/>
    </font>
    <font>
      <b/>
      <sz val="10.5"/>
      <color rgb="FF000000"/>
      <name val="Cardo"/>
      <family val="1"/>
    </font>
  </fonts>
  <fills count="5">
    <fill>
      <patternFill patternType="none"/>
    </fill>
    <fill>
      <patternFill patternType="gray125"/>
    </fill>
    <fill>
      <patternFill patternType="solid">
        <fgColor rgb="FF182E4E"/>
      </patternFill>
    </fill>
    <fill>
      <patternFill patternType="solid">
        <fgColor rgb="FFF4F6F9"/>
      </patternFill>
    </fill>
    <fill>
      <patternFill patternType="solid">
        <fgColor rgb="FFFFF7E6"/>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5">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wrapText="1"/>
    </xf>
    <xf numFmtId="0" fontId="4" fillId="0" borderId="1" xfId="0" applyFont="1" applyBorder="1" applyAlignment="1">
      <alignment horizontal="left" vertical="center" wrapText="1"/>
    </xf>
    <xf numFmtId="3" fontId="4" fillId="4" borderId="1" xfId="0" applyNumberFormat="1" applyFont="1" applyFill="1" applyBorder="1" applyAlignment="1">
      <alignment horizontal="right" vertical="center"/>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3" fontId="9" fillId="3" borderId="1" xfId="0" applyNumberFormat="1" applyFont="1" applyFill="1" applyBorder="1" applyAlignment="1">
      <alignment horizontal="right" vertical="center"/>
    </xf>
    <xf numFmtId="3" fontId="4" fillId="3" borderId="1" xfId="0" applyNumberFormat="1" applyFont="1" applyFill="1" applyBorder="1" applyAlignment="1">
      <alignment horizontal="right" vertical="center"/>
    </xf>
    <xf numFmtId="164" fontId="4" fillId="4" borderId="1" xfId="0" applyNumberFormat="1" applyFont="1" applyFill="1" applyBorder="1" applyAlignment="1">
      <alignment horizontal="right" vertical="center"/>
    </xf>
    <xf numFmtId="0" fontId="6"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Hectelion - Thème - Templat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F9"/>
  <sheetViews>
    <sheetView showGridLines="0" tabSelected="1" view="pageBreakPreview" workbookViewId="0">
      <selection sqref="A1:F1"/>
    </sheetView>
  </sheetViews>
  <sheetFormatPr defaultRowHeight="14.4" x14ac:dyDescent="0.3"/>
  <cols>
    <col min="1" max="1" width="22" customWidth="1"/>
    <col min="2" max="6" width="20" customWidth="1"/>
  </cols>
  <sheetData>
    <row r="1" spans="1:6" ht="25.95" customHeight="1" x14ac:dyDescent="0.3">
      <c r="A1" s="22" t="s">
        <v>0</v>
      </c>
      <c r="B1" s="22"/>
      <c r="C1" s="22"/>
      <c r="D1" s="22"/>
      <c r="E1" s="22"/>
      <c r="F1" s="22"/>
    </row>
    <row r="2" spans="1:6" x14ac:dyDescent="0.3">
      <c r="A2" s="23" t="s">
        <v>1</v>
      </c>
      <c r="B2" s="21"/>
      <c r="C2" s="21"/>
      <c r="D2" s="21"/>
      <c r="E2" s="1"/>
      <c r="F2" s="1"/>
    </row>
    <row r="3" spans="1:6" x14ac:dyDescent="0.3">
      <c r="A3" s="1"/>
      <c r="B3" s="1"/>
      <c r="C3" s="1"/>
      <c r="D3" s="1"/>
      <c r="E3" s="1"/>
      <c r="F3" s="1"/>
    </row>
    <row r="4" spans="1:6" ht="73.95" customHeight="1" x14ac:dyDescent="0.3">
      <c r="A4" s="2" t="s">
        <v>2</v>
      </c>
      <c r="B4" s="20" t="s">
        <v>3</v>
      </c>
      <c r="C4" s="21"/>
      <c r="D4" s="21"/>
      <c r="E4" s="21"/>
      <c r="F4" s="21"/>
    </row>
    <row r="5" spans="1:6" ht="73.95" customHeight="1" x14ac:dyDescent="0.3">
      <c r="A5" s="2" t="s">
        <v>4</v>
      </c>
      <c r="B5" s="20" t="s">
        <v>5</v>
      </c>
      <c r="C5" s="21"/>
      <c r="D5" s="21"/>
      <c r="E5" s="21"/>
      <c r="F5" s="21"/>
    </row>
    <row r="6" spans="1:6" ht="73.95" customHeight="1" x14ac:dyDescent="0.3">
      <c r="A6" s="2" t="s">
        <v>6</v>
      </c>
      <c r="B6" s="20" t="s">
        <v>7</v>
      </c>
      <c r="C6" s="21"/>
      <c r="D6" s="21"/>
      <c r="E6" s="21"/>
      <c r="F6" s="21"/>
    </row>
    <row r="7" spans="1:6" ht="73.95" customHeight="1" x14ac:dyDescent="0.3">
      <c r="A7" s="2" t="s">
        <v>8</v>
      </c>
      <c r="B7" s="20" t="s">
        <v>9</v>
      </c>
      <c r="C7" s="21"/>
      <c r="D7" s="21"/>
      <c r="E7" s="21"/>
      <c r="F7" s="21"/>
    </row>
    <row r="8" spans="1:6" ht="73.95" customHeight="1" x14ac:dyDescent="0.3">
      <c r="A8" s="2" t="s">
        <v>10</v>
      </c>
      <c r="B8" s="20" t="s">
        <v>11</v>
      </c>
      <c r="C8" s="21"/>
      <c r="D8" s="21"/>
      <c r="E8" s="21"/>
      <c r="F8" s="21"/>
    </row>
    <row r="9" spans="1:6" ht="73.95" customHeight="1" x14ac:dyDescent="0.3">
      <c r="A9" s="2" t="s">
        <v>12</v>
      </c>
      <c r="B9" s="20" t="s">
        <v>13</v>
      </c>
      <c r="C9" s="21"/>
      <c r="D9" s="21"/>
      <c r="E9" s="21"/>
      <c r="F9" s="21"/>
    </row>
  </sheetData>
  <mergeCells count="8">
    <mergeCell ref="B8:F8"/>
    <mergeCell ref="B9:F9"/>
    <mergeCell ref="A1:F1"/>
    <mergeCell ref="B4:F4"/>
    <mergeCell ref="B7:F7"/>
    <mergeCell ref="B6:F6"/>
    <mergeCell ref="B5:F5"/>
    <mergeCell ref="A2:D2"/>
  </mergeCells>
  <pageMargins left="0.75" right="0.75" top="1" bottom="1" header="0.5" footer="0.5"/>
  <pageSetup paperSize="9" scale="7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E10"/>
  <sheetViews>
    <sheetView showGridLines="0" view="pageBreakPreview" workbookViewId="0">
      <selection sqref="A1:D1"/>
    </sheetView>
  </sheetViews>
  <sheetFormatPr defaultRowHeight="14.4" x14ac:dyDescent="0.3"/>
  <cols>
    <col min="1" max="1" width="30" customWidth="1"/>
    <col min="2" max="2" width="34" customWidth="1"/>
    <col min="3" max="3" width="24" customWidth="1"/>
    <col min="4" max="4" width="40" customWidth="1"/>
    <col min="5" max="5" width="22" customWidth="1"/>
  </cols>
  <sheetData>
    <row r="1" spans="1:5" ht="25.95" customHeight="1" x14ac:dyDescent="0.3">
      <c r="A1" s="22" t="s">
        <v>14</v>
      </c>
      <c r="B1" s="21"/>
      <c r="C1" s="21"/>
      <c r="D1" s="21"/>
      <c r="E1" s="1"/>
    </row>
    <row r="2" spans="1:5" x14ac:dyDescent="0.3">
      <c r="A2" s="23" t="s">
        <v>15</v>
      </c>
      <c r="B2" s="21"/>
      <c r="C2" s="21"/>
      <c r="D2" s="21"/>
      <c r="E2" s="1"/>
    </row>
    <row r="3" spans="1:5" x14ac:dyDescent="0.3">
      <c r="A3" s="1"/>
      <c r="B3" s="1"/>
      <c r="C3" s="1"/>
      <c r="D3" s="1"/>
      <c r="E3" s="1"/>
    </row>
    <row r="4" spans="1:5" ht="15.6" x14ac:dyDescent="0.3">
      <c r="A4" s="3" t="s">
        <v>16</v>
      </c>
      <c r="B4" s="3" t="s">
        <v>17</v>
      </c>
      <c r="C4" s="3" t="s">
        <v>18</v>
      </c>
      <c r="D4" s="3" t="s">
        <v>19</v>
      </c>
      <c r="E4" s="3" t="s">
        <v>20</v>
      </c>
    </row>
    <row r="5" spans="1:5" ht="54" customHeight="1" x14ac:dyDescent="0.3">
      <c r="A5" s="4" t="s">
        <v>21</v>
      </c>
      <c r="B5" s="5" t="s">
        <v>22</v>
      </c>
      <c r="C5" s="5" t="s">
        <v>23</v>
      </c>
      <c r="D5" s="5" t="s">
        <v>24</v>
      </c>
      <c r="E5" s="5" t="s">
        <v>25</v>
      </c>
    </row>
    <row r="6" spans="1:5" ht="54" customHeight="1" x14ac:dyDescent="0.3">
      <c r="A6" s="6" t="s">
        <v>26</v>
      </c>
      <c r="B6" s="7" t="s">
        <v>27</v>
      </c>
      <c r="C6" s="7" t="s">
        <v>28</v>
      </c>
      <c r="D6" s="7" t="s">
        <v>29</v>
      </c>
      <c r="E6" s="7" t="s">
        <v>30</v>
      </c>
    </row>
    <row r="7" spans="1:5" ht="54" customHeight="1" x14ac:dyDescent="0.3">
      <c r="A7" s="4" t="s">
        <v>31</v>
      </c>
      <c r="B7" s="5" t="s">
        <v>32</v>
      </c>
      <c r="C7" s="5" t="s">
        <v>33</v>
      </c>
      <c r="D7" s="5" t="s">
        <v>34</v>
      </c>
      <c r="E7" s="5" t="s">
        <v>35</v>
      </c>
    </row>
    <row r="8" spans="1:5" ht="54" customHeight="1" x14ac:dyDescent="0.3">
      <c r="A8" s="6" t="s">
        <v>36</v>
      </c>
      <c r="B8" s="7" t="s">
        <v>37</v>
      </c>
      <c r="C8" s="7" t="s">
        <v>38</v>
      </c>
      <c r="D8" s="7" t="s">
        <v>39</v>
      </c>
      <c r="E8" s="7" t="s">
        <v>40</v>
      </c>
    </row>
    <row r="9" spans="1:5" ht="54" customHeight="1" x14ac:dyDescent="0.3">
      <c r="A9" s="4" t="s">
        <v>41</v>
      </c>
      <c r="B9" s="5" t="s">
        <v>42</v>
      </c>
      <c r="C9" s="5" t="s">
        <v>43</v>
      </c>
      <c r="D9" s="5" t="s">
        <v>44</v>
      </c>
      <c r="E9" s="5" t="s">
        <v>45</v>
      </c>
    </row>
    <row r="10" spans="1:5" ht="54" customHeight="1" x14ac:dyDescent="0.3">
      <c r="A10" s="6" t="s">
        <v>46</v>
      </c>
      <c r="B10" s="7" t="s">
        <v>47</v>
      </c>
      <c r="C10" s="7" t="s">
        <v>48</v>
      </c>
      <c r="D10" s="7" t="s">
        <v>49</v>
      </c>
      <c r="E10" s="7" t="s">
        <v>50</v>
      </c>
    </row>
  </sheetData>
  <mergeCells count="2">
    <mergeCell ref="A1:D1"/>
    <mergeCell ref="A2:D2"/>
  </mergeCells>
  <pageMargins left="0.75" right="0.75" top="1" bottom="1" header="0.5" footer="0.5"/>
  <pageSetup paperSize="9" scale="57"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D17"/>
  <sheetViews>
    <sheetView showGridLines="0" view="pageBreakPreview" workbookViewId="0">
      <selection sqref="A1:D1"/>
    </sheetView>
  </sheetViews>
  <sheetFormatPr defaultRowHeight="14.4" x14ac:dyDescent="0.3"/>
  <cols>
    <col min="1" max="1" width="40" customWidth="1"/>
    <col min="2" max="2" width="18" customWidth="1"/>
    <col min="3" max="3" width="38" customWidth="1"/>
  </cols>
  <sheetData>
    <row r="1" spans="1:4" ht="25.95" customHeight="1" x14ac:dyDescent="0.3">
      <c r="A1" s="22" t="s">
        <v>51</v>
      </c>
      <c r="B1" s="21"/>
      <c r="C1" s="21"/>
      <c r="D1" s="21"/>
    </row>
    <row r="2" spans="1:4" x14ac:dyDescent="0.3">
      <c r="A2" s="23" t="s">
        <v>52</v>
      </c>
      <c r="B2" s="21"/>
      <c r="C2" s="21"/>
      <c r="D2" s="21"/>
    </row>
    <row r="3" spans="1:4" x14ac:dyDescent="0.3">
      <c r="A3" s="1"/>
      <c r="B3" s="1"/>
      <c r="C3" s="1"/>
      <c r="D3" s="1"/>
    </row>
    <row r="4" spans="1:4" ht="15.6" x14ac:dyDescent="0.3">
      <c r="A4" s="3" t="s">
        <v>53</v>
      </c>
      <c r="B4" s="3" t="s">
        <v>54</v>
      </c>
      <c r="C4" s="3" t="s">
        <v>55</v>
      </c>
      <c r="D4" s="1"/>
    </row>
    <row r="5" spans="1:4" ht="15.6" x14ac:dyDescent="0.3">
      <c r="A5" s="8" t="s">
        <v>56</v>
      </c>
      <c r="B5" s="9">
        <v>6000000</v>
      </c>
      <c r="C5" s="10" t="s">
        <v>57</v>
      </c>
      <c r="D5" s="1"/>
    </row>
    <row r="6" spans="1:4" ht="15.6" x14ac:dyDescent="0.3">
      <c r="A6" s="8" t="s">
        <v>58</v>
      </c>
      <c r="B6" s="9">
        <v>0</v>
      </c>
      <c r="C6" s="10" t="s">
        <v>57</v>
      </c>
      <c r="D6" s="1"/>
    </row>
    <row r="7" spans="1:4" ht="15.6" x14ac:dyDescent="0.3">
      <c r="A7" s="8" t="s">
        <v>59</v>
      </c>
      <c r="B7" s="9">
        <v>2200000</v>
      </c>
      <c r="C7" s="10" t="s">
        <v>57</v>
      </c>
      <c r="D7" s="1"/>
    </row>
    <row r="8" spans="1:4" ht="15.6" x14ac:dyDescent="0.3">
      <c r="A8" s="11" t="s">
        <v>60</v>
      </c>
      <c r="B8" s="12">
        <f>B5+B6-B7</f>
        <v>3800000</v>
      </c>
      <c r="C8" s="10" t="s">
        <v>61</v>
      </c>
      <c r="D8" s="1"/>
    </row>
    <row r="9" spans="1:4" ht="15.6" x14ac:dyDescent="0.3">
      <c r="A9" s="8" t="s">
        <v>62</v>
      </c>
      <c r="B9" s="9">
        <v>300000</v>
      </c>
      <c r="C9" s="10" t="s">
        <v>57</v>
      </c>
      <c r="D9" s="1"/>
    </row>
    <row r="10" spans="1:4" ht="15.6" x14ac:dyDescent="0.3">
      <c r="A10" s="8" t="s">
        <v>63</v>
      </c>
      <c r="B10" s="13">
        <f>B8-B9</f>
        <v>3500000</v>
      </c>
      <c r="C10" s="10"/>
      <c r="D10" s="1"/>
    </row>
    <row r="11" spans="1:4" ht="15.6" x14ac:dyDescent="0.3">
      <c r="A11" s="8" t="s">
        <v>64</v>
      </c>
      <c r="B11" s="14">
        <v>0.1</v>
      </c>
      <c r="C11" s="10" t="s">
        <v>65</v>
      </c>
      <c r="D11" s="1"/>
    </row>
    <row r="12" spans="1:4" ht="15.6" x14ac:dyDescent="0.3">
      <c r="A12" s="8" t="s">
        <v>66</v>
      </c>
      <c r="B12" s="14">
        <v>0</v>
      </c>
      <c r="C12" s="10" t="s">
        <v>65</v>
      </c>
      <c r="D12" s="1"/>
    </row>
    <row r="13" spans="1:4" ht="15.6" x14ac:dyDescent="0.3">
      <c r="A13" s="11" t="s">
        <v>67</v>
      </c>
      <c r="B13" s="12">
        <f>B10*(1-B11)*(1-B12)</f>
        <v>3150000</v>
      </c>
      <c r="C13" s="10"/>
      <c r="D13" s="1"/>
    </row>
    <row r="14" spans="1:4" ht="15.6" x14ac:dyDescent="0.3">
      <c r="A14" s="8" t="s">
        <v>68</v>
      </c>
      <c r="B14" s="14">
        <v>0.05</v>
      </c>
      <c r="C14" s="10" t="s">
        <v>65</v>
      </c>
      <c r="D14" s="1"/>
    </row>
    <row r="15" spans="1:4" ht="15.6" x14ac:dyDescent="0.3">
      <c r="A15" s="11" t="s">
        <v>69</v>
      </c>
      <c r="B15" s="12">
        <f>B13*B14</f>
        <v>157500</v>
      </c>
      <c r="C15" s="10" t="s">
        <v>70</v>
      </c>
      <c r="D15" s="1"/>
    </row>
    <row r="16" spans="1:4" x14ac:dyDescent="0.3">
      <c r="A16" s="1"/>
      <c r="B16" s="1"/>
      <c r="C16" s="1"/>
      <c r="D16" s="1"/>
    </row>
    <row r="17" spans="1:4" ht="43.95" customHeight="1" x14ac:dyDescent="0.3">
      <c r="A17" s="24" t="s">
        <v>71</v>
      </c>
      <c r="B17" s="21"/>
      <c r="C17" s="21"/>
      <c r="D17" s="1"/>
    </row>
  </sheetData>
  <mergeCells count="3">
    <mergeCell ref="A17:C17"/>
    <mergeCell ref="A1:D1"/>
    <mergeCell ref="A2:D2"/>
  </mergeCells>
  <pageMargins left="0.75" right="0.75" top="1" bottom="1" header="0.5" footer="0.5"/>
  <pageSetup paperSize="9" scale="82"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D9"/>
  <sheetViews>
    <sheetView showGridLines="0" view="pageBreakPreview" workbookViewId="0">
      <selection sqref="A1:D1"/>
    </sheetView>
  </sheetViews>
  <sheetFormatPr defaultRowHeight="14.4" x14ac:dyDescent="0.3"/>
  <cols>
    <col min="1" max="1" width="26" customWidth="1"/>
    <col min="2" max="2" width="28" customWidth="1"/>
    <col min="3" max="3" width="48" customWidth="1"/>
  </cols>
  <sheetData>
    <row r="1" spans="1:4" ht="25.95" customHeight="1" x14ac:dyDescent="0.3">
      <c r="A1" s="22" t="s">
        <v>72</v>
      </c>
      <c r="B1" s="21"/>
      <c r="C1" s="21"/>
      <c r="D1" s="21"/>
    </row>
    <row r="2" spans="1:4" x14ac:dyDescent="0.3">
      <c r="A2" s="23" t="s">
        <v>73</v>
      </c>
      <c r="B2" s="21"/>
      <c r="C2" s="21"/>
      <c r="D2" s="21"/>
    </row>
    <row r="3" spans="1:4" x14ac:dyDescent="0.3">
      <c r="A3" s="1"/>
      <c r="B3" s="1"/>
      <c r="C3" s="1"/>
      <c r="D3" s="1"/>
    </row>
    <row r="4" spans="1:4" ht="15.6" x14ac:dyDescent="0.3">
      <c r="A4" s="3" t="s">
        <v>74</v>
      </c>
      <c r="B4" s="3" t="s">
        <v>75</v>
      </c>
      <c r="C4" s="3" t="s">
        <v>76</v>
      </c>
      <c r="D4" s="1"/>
    </row>
    <row r="5" spans="1:4" ht="31.95" customHeight="1" x14ac:dyDescent="0.3">
      <c r="A5" s="11" t="s">
        <v>77</v>
      </c>
      <c r="B5" s="8" t="s">
        <v>78</v>
      </c>
      <c r="C5" s="10" t="s">
        <v>79</v>
      </c>
      <c r="D5" s="1"/>
    </row>
    <row r="6" spans="1:4" ht="31.95" customHeight="1" x14ac:dyDescent="0.3">
      <c r="A6" s="15" t="s">
        <v>80</v>
      </c>
      <c r="B6" s="16" t="s">
        <v>78</v>
      </c>
      <c r="C6" s="17" t="s">
        <v>81</v>
      </c>
      <c r="D6" s="1"/>
    </row>
    <row r="7" spans="1:4" ht="31.95" customHeight="1" x14ac:dyDescent="0.3">
      <c r="A7" s="11" t="s">
        <v>82</v>
      </c>
      <c r="B7" s="8" t="s">
        <v>83</v>
      </c>
      <c r="C7" s="10" t="s">
        <v>84</v>
      </c>
      <c r="D7" s="1"/>
    </row>
    <row r="8" spans="1:4" ht="31.95" customHeight="1" x14ac:dyDescent="0.3">
      <c r="A8" s="15" t="s">
        <v>85</v>
      </c>
      <c r="B8" s="16" t="s">
        <v>86</v>
      </c>
      <c r="C8" s="17" t="s">
        <v>87</v>
      </c>
      <c r="D8" s="1"/>
    </row>
    <row r="9" spans="1:4" ht="31.95" customHeight="1" x14ac:dyDescent="0.3">
      <c r="A9" s="11" t="s">
        <v>88</v>
      </c>
      <c r="B9" s="8" t="s">
        <v>89</v>
      </c>
      <c r="C9" s="10" t="s">
        <v>90</v>
      </c>
      <c r="D9" s="1"/>
    </row>
  </sheetData>
  <mergeCells count="2">
    <mergeCell ref="A1:D1"/>
    <mergeCell ref="A2:D2"/>
  </mergeCells>
  <pageMargins left="0.75" right="0.75" top="1" bottom="1" header="0.5" footer="0.5"/>
  <pageSetup paperSize="9" scale="7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D10"/>
  <sheetViews>
    <sheetView showGridLines="0" view="pageBreakPreview" workbookViewId="0">
      <selection sqref="A1:D1"/>
    </sheetView>
  </sheetViews>
  <sheetFormatPr defaultRowHeight="14.4" x14ac:dyDescent="0.3"/>
  <cols>
    <col min="1" max="1" width="26" customWidth="1"/>
    <col min="2" max="3" width="46" customWidth="1"/>
  </cols>
  <sheetData>
    <row r="1" spans="1:4" ht="25.95" customHeight="1" x14ac:dyDescent="0.3">
      <c r="A1" s="22" t="s">
        <v>91</v>
      </c>
      <c r="B1" s="21"/>
      <c r="C1" s="21"/>
      <c r="D1" s="21"/>
    </row>
    <row r="2" spans="1:4" x14ac:dyDescent="0.3">
      <c r="A2" s="23" t="s">
        <v>92</v>
      </c>
      <c r="B2" s="21"/>
      <c r="C2" s="21"/>
      <c r="D2" s="21"/>
    </row>
    <row r="3" spans="1:4" x14ac:dyDescent="0.3">
      <c r="A3" s="1"/>
      <c r="B3" s="1"/>
      <c r="C3" s="1"/>
      <c r="D3" s="1"/>
    </row>
    <row r="4" spans="1:4" ht="15.6" x14ac:dyDescent="0.3">
      <c r="A4" s="3" t="s">
        <v>93</v>
      </c>
      <c r="B4" s="3" t="s">
        <v>94</v>
      </c>
      <c r="C4" s="3" t="s">
        <v>95</v>
      </c>
      <c r="D4" s="1"/>
    </row>
    <row r="5" spans="1:4" ht="48" customHeight="1" x14ac:dyDescent="0.3">
      <c r="A5" s="4" t="s">
        <v>96</v>
      </c>
      <c r="B5" s="18" t="s">
        <v>97</v>
      </c>
      <c r="C5" s="18" t="s">
        <v>98</v>
      </c>
      <c r="D5" s="1"/>
    </row>
    <row r="6" spans="1:4" ht="48" customHeight="1" x14ac:dyDescent="0.3">
      <c r="A6" s="6" t="s">
        <v>99</v>
      </c>
      <c r="B6" s="19" t="s">
        <v>100</v>
      </c>
      <c r="C6" s="19" t="s">
        <v>101</v>
      </c>
      <c r="D6" s="1"/>
    </row>
    <row r="7" spans="1:4" ht="48" customHeight="1" x14ac:dyDescent="0.3">
      <c r="A7" s="4" t="s">
        <v>102</v>
      </c>
      <c r="B7" s="18" t="s">
        <v>103</v>
      </c>
      <c r="C7" s="18" t="s">
        <v>104</v>
      </c>
      <c r="D7" s="1"/>
    </row>
    <row r="8" spans="1:4" ht="48" customHeight="1" x14ac:dyDescent="0.3">
      <c r="A8" s="6" t="s">
        <v>105</v>
      </c>
      <c r="B8" s="19" t="s">
        <v>106</v>
      </c>
      <c r="C8" s="19" t="s">
        <v>107</v>
      </c>
      <c r="D8" s="1"/>
    </row>
    <row r="9" spans="1:4" ht="48" customHeight="1" x14ac:dyDescent="0.3">
      <c r="A9" s="4" t="s">
        <v>108</v>
      </c>
      <c r="B9" s="18" t="s">
        <v>109</v>
      </c>
      <c r="C9" s="18" t="s">
        <v>110</v>
      </c>
      <c r="D9" s="1"/>
    </row>
    <row r="10" spans="1:4" ht="48" customHeight="1" x14ac:dyDescent="0.3">
      <c r="A10" s="6" t="s">
        <v>111</v>
      </c>
      <c r="B10" s="19" t="s">
        <v>112</v>
      </c>
      <c r="C10" s="19" t="s">
        <v>113</v>
      </c>
      <c r="D10" s="1"/>
    </row>
  </sheetData>
  <mergeCells count="2">
    <mergeCell ref="A1:D1"/>
    <mergeCell ref="A2:D2"/>
  </mergeCells>
  <pageMargins left="0.75" right="0.75" top="1" bottom="1" header="0.5" footer="0.5"/>
  <pageSetup paperSize="9" scale="6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D17"/>
  <sheetViews>
    <sheetView showGridLines="0" view="pageBreakPreview" workbookViewId="0">
      <selection sqref="A1:D1"/>
    </sheetView>
  </sheetViews>
  <sheetFormatPr defaultRowHeight="14.4" x14ac:dyDescent="0.3"/>
  <cols>
    <col min="1" max="1" width="40" customWidth="1"/>
    <col min="2" max="2" width="18" customWidth="1"/>
    <col min="3" max="3" width="38" customWidth="1"/>
  </cols>
  <sheetData>
    <row r="1" spans="1:4" ht="25.95" customHeight="1" x14ac:dyDescent="0.3">
      <c r="A1" s="22" t="s">
        <v>114</v>
      </c>
      <c r="B1" s="21"/>
      <c r="C1" s="21"/>
      <c r="D1" s="21"/>
    </row>
    <row r="2" spans="1:4" x14ac:dyDescent="0.3">
      <c r="A2" s="23" t="s">
        <v>115</v>
      </c>
      <c r="B2" s="21"/>
      <c r="C2" s="21"/>
      <c r="D2" s="21"/>
    </row>
    <row r="3" spans="1:4" x14ac:dyDescent="0.3">
      <c r="A3" s="1"/>
      <c r="B3" s="1"/>
      <c r="C3" s="1"/>
      <c r="D3" s="1"/>
    </row>
    <row r="4" spans="1:4" ht="15.6" x14ac:dyDescent="0.3">
      <c r="A4" s="3" t="s">
        <v>53</v>
      </c>
      <c r="B4" s="3" t="s">
        <v>54</v>
      </c>
      <c r="C4" s="3" t="s">
        <v>55</v>
      </c>
      <c r="D4" s="1"/>
    </row>
    <row r="5" spans="1:4" ht="15.6" x14ac:dyDescent="0.3">
      <c r="A5" s="8" t="s">
        <v>56</v>
      </c>
      <c r="B5" s="9">
        <v>6000000</v>
      </c>
      <c r="C5" s="10" t="s">
        <v>57</v>
      </c>
      <c r="D5" s="1"/>
    </row>
    <row r="6" spans="1:4" ht="15.6" x14ac:dyDescent="0.3">
      <c r="A6" s="8" t="s">
        <v>58</v>
      </c>
      <c r="B6" s="9">
        <v>0</v>
      </c>
      <c r="C6" s="10" t="s">
        <v>57</v>
      </c>
      <c r="D6" s="1"/>
    </row>
    <row r="7" spans="1:4" ht="15.6" x14ac:dyDescent="0.3">
      <c r="A7" s="8" t="s">
        <v>59</v>
      </c>
      <c r="B7" s="9">
        <v>2200000</v>
      </c>
      <c r="C7" s="10" t="s">
        <v>57</v>
      </c>
      <c r="D7" s="1"/>
    </row>
    <row r="8" spans="1:4" ht="15.6" x14ac:dyDescent="0.3">
      <c r="A8" s="11" t="s">
        <v>60</v>
      </c>
      <c r="B8" s="12">
        <f>B5+B6-B7</f>
        <v>3800000</v>
      </c>
      <c r="C8" s="10" t="s">
        <v>61</v>
      </c>
      <c r="D8" s="1"/>
    </row>
    <row r="9" spans="1:4" ht="15.6" x14ac:dyDescent="0.3">
      <c r="A9" s="8" t="s">
        <v>62</v>
      </c>
      <c r="B9" s="9">
        <v>300000</v>
      </c>
      <c r="C9" s="10" t="s">
        <v>57</v>
      </c>
      <c r="D9" s="1"/>
    </row>
    <row r="10" spans="1:4" ht="15.6" x14ac:dyDescent="0.3">
      <c r="A10" s="8" t="s">
        <v>63</v>
      </c>
      <c r="B10" s="13">
        <f>B8-B9</f>
        <v>3500000</v>
      </c>
      <c r="C10" s="10"/>
      <c r="D10" s="1"/>
    </row>
    <row r="11" spans="1:4" ht="15.6" x14ac:dyDescent="0.3">
      <c r="A11" s="8" t="s">
        <v>64</v>
      </c>
      <c r="B11" s="14">
        <v>0.1</v>
      </c>
      <c r="C11" s="10" t="s">
        <v>65</v>
      </c>
      <c r="D11" s="1"/>
    </row>
    <row r="12" spans="1:4" ht="15.6" x14ac:dyDescent="0.3">
      <c r="A12" s="8" t="s">
        <v>66</v>
      </c>
      <c r="B12" s="14">
        <v>0</v>
      </c>
      <c r="C12" s="10" t="s">
        <v>65</v>
      </c>
      <c r="D12" s="1"/>
    </row>
    <row r="13" spans="1:4" ht="15.6" x14ac:dyDescent="0.3">
      <c r="A13" s="11" t="s">
        <v>67</v>
      </c>
      <c r="B13" s="12">
        <f>B10*(1-B11)*(1-B12)</f>
        <v>3150000</v>
      </c>
      <c r="C13" s="10"/>
      <c r="D13" s="1"/>
    </row>
    <row r="14" spans="1:4" ht="15.6" x14ac:dyDescent="0.3">
      <c r="A14" s="8" t="s">
        <v>68</v>
      </c>
      <c r="B14" s="14">
        <v>0.05</v>
      </c>
      <c r="C14" s="10" t="s">
        <v>65</v>
      </c>
      <c r="D14" s="1"/>
    </row>
    <row r="15" spans="1:4" ht="15.6" x14ac:dyDescent="0.3">
      <c r="A15" s="11" t="s">
        <v>69</v>
      </c>
      <c r="B15" s="12">
        <f>B13*B14</f>
        <v>157500</v>
      </c>
      <c r="C15" s="10" t="s">
        <v>70</v>
      </c>
      <c r="D15" s="1"/>
    </row>
    <row r="16" spans="1:4" x14ac:dyDescent="0.3">
      <c r="A16" s="1"/>
      <c r="B16" s="1"/>
      <c r="C16" s="1"/>
      <c r="D16" s="1"/>
    </row>
    <row r="17" spans="1:4" ht="43.95" customHeight="1" x14ac:dyDescent="0.3">
      <c r="A17" s="24" t="s">
        <v>116</v>
      </c>
      <c r="B17" s="21"/>
      <c r="C17" s="21"/>
      <c r="D17" s="1"/>
    </row>
  </sheetData>
  <mergeCells count="3">
    <mergeCell ref="A17:C17"/>
    <mergeCell ref="A1:D1"/>
    <mergeCell ref="A2:D2"/>
  </mergeCells>
  <pageMargins left="0.75" right="0.75" top="1" bottom="1" header="0.5" footer="0.5"/>
  <pageSetup paperSize="9" scale="82"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D19"/>
  <sheetViews>
    <sheetView showGridLines="0" view="pageBreakPreview" workbookViewId="0">
      <selection activeCell="F20" sqref="F20"/>
    </sheetView>
  </sheetViews>
  <sheetFormatPr defaultRowHeight="14.4" x14ac:dyDescent="0.3"/>
  <cols>
    <col min="1" max="1" width="40" customWidth="1"/>
    <col min="2" max="2" width="18" customWidth="1"/>
    <col min="3" max="3" width="38" customWidth="1"/>
  </cols>
  <sheetData>
    <row r="1" spans="1:4" ht="25.95" customHeight="1" x14ac:dyDescent="0.3">
      <c r="A1" s="22" t="s">
        <v>117</v>
      </c>
      <c r="B1" s="21"/>
      <c r="C1" s="21"/>
      <c r="D1" s="21"/>
    </row>
    <row r="2" spans="1:4" x14ac:dyDescent="0.3">
      <c r="A2" s="23" t="s">
        <v>118</v>
      </c>
      <c r="B2" s="21"/>
      <c r="C2" s="21"/>
      <c r="D2" s="21"/>
    </row>
    <row r="3" spans="1:4" x14ac:dyDescent="0.3">
      <c r="A3" s="1"/>
      <c r="B3" s="1"/>
      <c r="C3" s="1"/>
      <c r="D3" s="1"/>
    </row>
    <row r="4" spans="1:4" ht="15.6" x14ac:dyDescent="0.3">
      <c r="A4" s="3" t="s">
        <v>53</v>
      </c>
      <c r="B4" s="3" t="s">
        <v>54</v>
      </c>
      <c r="C4" s="3" t="s">
        <v>55</v>
      </c>
      <c r="D4" s="1"/>
    </row>
    <row r="5" spans="1:4" ht="15.6" x14ac:dyDescent="0.3">
      <c r="A5" s="8" t="s">
        <v>56</v>
      </c>
      <c r="B5" s="9">
        <v>12000000</v>
      </c>
      <c r="C5" s="10" t="s">
        <v>119</v>
      </c>
      <c r="D5" s="1"/>
    </row>
    <row r="6" spans="1:4" ht="15.6" x14ac:dyDescent="0.3">
      <c r="A6" s="8" t="s">
        <v>58</v>
      </c>
      <c r="B6" s="9">
        <v>0</v>
      </c>
      <c r="C6" s="10" t="s">
        <v>119</v>
      </c>
      <c r="D6" s="1"/>
    </row>
    <row r="7" spans="1:4" ht="15.6" x14ac:dyDescent="0.3">
      <c r="A7" s="8" t="s">
        <v>59</v>
      </c>
      <c r="B7" s="9">
        <v>5000000</v>
      </c>
      <c r="C7" s="10" t="s">
        <v>119</v>
      </c>
      <c r="D7" s="1"/>
    </row>
    <row r="8" spans="1:4" ht="15.6" x14ac:dyDescent="0.3">
      <c r="A8" s="11" t="s">
        <v>60</v>
      </c>
      <c r="B8" s="12">
        <f>B5+B6-B7</f>
        <v>7000000</v>
      </c>
      <c r="C8" s="10" t="s">
        <v>61</v>
      </c>
      <c r="D8" s="1"/>
    </row>
    <row r="9" spans="1:4" ht="15.6" x14ac:dyDescent="0.3">
      <c r="A9" s="8" t="s">
        <v>62</v>
      </c>
      <c r="B9" s="9">
        <v>600000</v>
      </c>
      <c r="C9" s="10" t="s">
        <v>119</v>
      </c>
      <c r="D9" s="1"/>
    </row>
    <row r="10" spans="1:4" ht="15.6" x14ac:dyDescent="0.3">
      <c r="A10" s="8" t="s">
        <v>63</v>
      </c>
      <c r="B10" s="13">
        <f>B8-B9</f>
        <v>6400000</v>
      </c>
      <c r="C10" s="10"/>
      <c r="D10" s="1"/>
    </row>
    <row r="11" spans="1:4" ht="15.6" x14ac:dyDescent="0.3">
      <c r="A11" s="8" t="s">
        <v>64</v>
      </c>
      <c r="B11" s="14">
        <v>0.08</v>
      </c>
      <c r="C11" s="10" t="s">
        <v>65</v>
      </c>
      <c r="D11" s="1"/>
    </row>
    <row r="12" spans="1:4" ht="15.6" x14ac:dyDescent="0.3">
      <c r="A12" s="8" t="s">
        <v>66</v>
      </c>
      <c r="B12" s="14">
        <v>0</v>
      </c>
      <c r="C12" s="10" t="s">
        <v>65</v>
      </c>
      <c r="D12" s="1"/>
    </row>
    <row r="13" spans="1:4" ht="15.6" x14ac:dyDescent="0.3">
      <c r="A13" s="11" t="s">
        <v>67</v>
      </c>
      <c r="B13" s="12">
        <f>B10*(1-B11)*(1-B12)</f>
        <v>5888000</v>
      </c>
      <c r="C13" s="10"/>
      <c r="D13" s="1"/>
    </row>
    <row r="14" spans="1:4" ht="15.6" x14ac:dyDescent="0.3">
      <c r="A14" s="8" t="s">
        <v>120</v>
      </c>
      <c r="B14" s="9">
        <v>8000000</v>
      </c>
      <c r="C14" s="10" t="s">
        <v>119</v>
      </c>
      <c r="D14" s="1"/>
    </row>
    <row r="15" spans="1:4" ht="15.6" x14ac:dyDescent="0.3">
      <c r="A15" s="8" t="s">
        <v>121</v>
      </c>
      <c r="B15" s="13">
        <f>B5-B14</f>
        <v>4000000</v>
      </c>
      <c r="C15" s="10" t="s">
        <v>122</v>
      </c>
      <c r="D15" s="1"/>
    </row>
    <row r="16" spans="1:4" ht="15.6" x14ac:dyDescent="0.3">
      <c r="A16" s="8" t="s">
        <v>123</v>
      </c>
      <c r="B16" s="14">
        <v>0.1</v>
      </c>
      <c r="C16" s="10" t="s">
        <v>65</v>
      </c>
      <c r="D16" s="1"/>
    </row>
    <row r="17" spans="1:4" ht="15.6" x14ac:dyDescent="0.3">
      <c r="A17" s="11" t="s">
        <v>124</v>
      </c>
      <c r="B17" s="12">
        <f>B15*B16</f>
        <v>400000</v>
      </c>
      <c r="C17" s="10" t="s">
        <v>125</v>
      </c>
      <c r="D17" s="1"/>
    </row>
    <row r="18" spans="1:4" x14ac:dyDescent="0.3">
      <c r="A18" s="1"/>
      <c r="B18" s="1"/>
      <c r="C18" s="1"/>
      <c r="D18" s="1"/>
    </row>
    <row r="19" spans="1:4" ht="49.95" customHeight="1" x14ac:dyDescent="0.3">
      <c r="A19" s="24" t="s">
        <v>126</v>
      </c>
      <c r="B19" s="21"/>
      <c r="C19" s="21"/>
      <c r="D19" s="1"/>
    </row>
  </sheetData>
  <mergeCells count="3">
    <mergeCell ref="A1:D1"/>
    <mergeCell ref="A19:C19"/>
    <mergeCell ref="A2:D2"/>
  </mergeCells>
  <pageMargins left="0.75" right="0.75" top="1" bottom="1" header="0.5" footer="0.5"/>
  <pageSetup paperSize="9" scale="8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Notice</vt:lpstr>
      <vt:lpstr>Valuation methods</vt:lpstr>
      <vt:lpstr>RNAV calculator</vt:lpstr>
      <vt:lpstr>Discounts</vt:lpstr>
      <vt:lpstr>France vs Switzerland</vt:lpstr>
      <vt:lpstr>Case 1 SPI FR</vt:lpstr>
      <vt:lpstr>Case 2 SPI 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2026-07-20T06:11:06Z</dcterms:created>
  <dcterms:modified xsi:type="dcterms:W3CDTF">2026-07-26T05:43:44Z</dcterms:modified>
</cp:coreProperties>
</file>