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ugglydah/Documents/Telemetry/McD's/2025/Restaurant Reports/Q3 2025/"/>
    </mc:Choice>
  </mc:AlternateContent>
  <xr:revisionPtr revIDLastSave="0" documentId="13_ncr:1_{750FB178-B2C5-9845-816F-660C263A582B}" xr6:coauthVersionLast="47" xr6:coauthVersionMax="47" xr10:uidLastSave="{00000000-0000-0000-0000-000000000000}"/>
  <bookViews>
    <workbookView xWindow="7860" yWindow="-19700" windowWidth="35340" windowHeight="18280" xr2:uid="{28FC1591-400E-1849-818B-3A9C7D146D6D}"/>
  </bookViews>
  <sheets>
    <sheet name="Issue Sites - FZ " sheetId="20" r:id="rId1"/>
    <sheet name="Issue sites - McOpCo " sheetId="16" r:id="rId2"/>
  </sheets>
  <definedNames>
    <definedName name="_xlnm._FilterDatabase" localSheetId="0" hidden="1">'Issue Sites - FZ '!$A$2:$F$49</definedName>
    <definedName name="_xlnm._FilterDatabase" localSheetId="1" hidden="1">'Issue sites - McOpCo '!$C$4:$P$58</definedName>
    <definedName name="_xlnm.Print_Area" localSheetId="0">'Issue Sites - FZ '!$A$2:$F$6</definedName>
    <definedName name="_xlnm.Print_Area" localSheetId="1">'Issue sites - McOpCo '!$C$4:$P$58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6" i="20" l="1"/>
  <c r="N46" i="20" s="1"/>
  <c r="M45" i="20"/>
  <c r="N45" i="20" s="1"/>
  <c r="M41" i="20"/>
  <c r="N41" i="20" s="1"/>
  <c r="M40" i="20"/>
  <c r="N40" i="20" s="1"/>
  <c r="M38" i="20"/>
  <c r="N38" i="20" s="1"/>
  <c r="M37" i="20"/>
  <c r="N37" i="20" s="1"/>
  <c r="M35" i="20"/>
  <c r="N35" i="20" s="1"/>
  <c r="M34" i="20"/>
  <c r="N34" i="20" s="1"/>
  <c r="M26" i="20"/>
  <c r="N26" i="20" s="1"/>
  <c r="M53" i="20"/>
  <c r="N53" i="20" s="1"/>
  <c r="M52" i="20"/>
  <c r="N52" i="20" s="1"/>
  <c r="M51" i="20"/>
  <c r="N51" i="20" s="1"/>
  <c r="M50" i="20"/>
  <c r="N50" i="20" s="1"/>
  <c r="M49" i="20"/>
  <c r="N49" i="20" s="1"/>
  <c r="M48" i="20"/>
  <c r="N48" i="20" s="1"/>
  <c r="M25" i="20"/>
  <c r="N25" i="20" s="1"/>
  <c r="M47" i="20"/>
  <c r="N47" i="20" s="1"/>
  <c r="M24" i="20"/>
  <c r="N24" i="20" s="1"/>
  <c r="M23" i="20"/>
  <c r="N23" i="20" s="1"/>
  <c r="M22" i="20"/>
  <c r="N22" i="20" s="1"/>
  <c r="M44" i="20"/>
  <c r="N44" i="20" s="1"/>
  <c r="M21" i="20"/>
  <c r="N21" i="20" s="1"/>
  <c r="M20" i="20"/>
  <c r="N20" i="20" s="1"/>
  <c r="M19" i="20"/>
  <c r="N19" i="20" s="1"/>
  <c r="M18" i="20"/>
  <c r="N18" i="20" s="1"/>
  <c r="M42" i="20"/>
  <c r="N42" i="20" s="1"/>
  <c r="M17" i="20"/>
  <c r="N17" i="20" s="1"/>
  <c r="M16" i="20"/>
  <c r="N16" i="20" s="1"/>
  <c r="M15" i="20"/>
  <c r="N15" i="20" s="1"/>
  <c r="M39" i="20"/>
  <c r="N39" i="20" s="1"/>
  <c r="M14" i="20"/>
  <c r="N14" i="20" s="1"/>
  <c r="M13" i="20"/>
  <c r="N13" i="20" s="1"/>
  <c r="M12" i="20"/>
  <c r="N12" i="20" s="1"/>
  <c r="M11" i="20"/>
  <c r="N11" i="20" s="1"/>
  <c r="M10" i="20"/>
  <c r="N10" i="20" s="1"/>
  <c r="M36" i="20"/>
  <c r="N36" i="20" s="1"/>
  <c r="M9" i="20"/>
  <c r="N9" i="20" s="1"/>
  <c r="M8" i="20"/>
  <c r="N8" i="20" s="1"/>
  <c r="M7" i="20"/>
  <c r="N7" i="20" s="1"/>
  <c r="M33" i="20"/>
  <c r="N33" i="20" s="1"/>
  <c r="M32" i="20"/>
  <c r="N32" i="20" s="1"/>
  <c r="M6" i="20"/>
  <c r="N6" i="20" s="1"/>
  <c r="M31" i="20"/>
  <c r="N31" i="20" s="1"/>
  <c r="O52" i="16" l="1"/>
  <c r="O55" i="16"/>
  <c r="O54" i="16"/>
  <c r="O32" i="16"/>
  <c r="O44" i="16"/>
  <c r="O43" i="16"/>
  <c r="O30" i="16"/>
  <c r="O31" i="16"/>
  <c r="O33" i="16"/>
  <c r="O34" i="16"/>
  <c r="O35" i="16"/>
  <c r="O36" i="16"/>
  <c r="O37" i="16"/>
  <c r="O38" i="16"/>
  <c r="O39" i="16"/>
  <c r="O40" i="16"/>
  <c r="O41" i="16"/>
  <c r="O42" i="16"/>
  <c r="O45" i="16"/>
  <c r="O46" i="16"/>
  <c r="O47" i="16"/>
  <c r="O48" i="16"/>
  <c r="O49" i="16"/>
  <c r="O50" i="16"/>
  <c r="O51" i="16"/>
  <c r="O53" i="16"/>
  <c r="O56" i="16"/>
  <c r="O57" i="16"/>
  <c r="O58" i="16"/>
  <c r="O59" i="16"/>
  <c r="O60" i="16"/>
  <c r="O25" i="16"/>
  <c r="O24" i="16"/>
  <c r="O20" i="16"/>
  <c r="O16" i="16"/>
  <c r="O12" i="16"/>
  <c r="O10" i="16"/>
  <c r="O8" i="16" l="1"/>
  <c r="O9" i="16"/>
  <c r="O29" i="16"/>
  <c r="O11" i="16"/>
  <c r="O13" i="16"/>
  <c r="O14" i="16"/>
  <c r="O15" i="16"/>
  <c r="O17" i="16"/>
  <c r="O18" i="16"/>
  <c r="O19" i="16"/>
  <c r="O21" i="16"/>
  <c r="O22" i="16"/>
  <c r="O23" i="16"/>
</calcChain>
</file>

<file path=xl/sharedStrings.xml><?xml version="1.0" encoding="utf-8"?>
<sst xmlns="http://schemas.openxmlformats.org/spreadsheetml/2006/main" count="385" uniqueCount="225">
  <si>
    <t>1263 - Bow D/T (Multiplex 44 - ABS 2)</t>
  </si>
  <si>
    <t>0459 - Canning Town D/T (Multiplex 44 - ABS 2)</t>
  </si>
  <si>
    <t>Restaurant</t>
  </si>
  <si>
    <t>Ralph Parker</t>
  </si>
  <si>
    <t>Paul Griffiths</t>
  </si>
  <si>
    <t>Tim Dobbs</t>
  </si>
  <si>
    <t>Mark Schweizer</t>
  </si>
  <si>
    <t>Gian Chahal</t>
  </si>
  <si>
    <t>Paul Connan</t>
  </si>
  <si>
    <t>Claude Abi-Gerges</t>
  </si>
  <si>
    <t>Joey Antwi-Kusi</t>
  </si>
  <si>
    <t>1592 - Prenton (Multiplex 44 - ABS 1)</t>
  </si>
  <si>
    <t>Ice Bath</t>
  </si>
  <si>
    <t>Litres</t>
  </si>
  <si>
    <t>SITE_NAME</t>
  </si>
  <si>
    <t>Douglas Wright</t>
  </si>
  <si>
    <t>Jacqui Moore</t>
  </si>
  <si>
    <t>Ken Tomkins</t>
  </si>
  <si>
    <t>Filter Flow (Avg)</t>
  </si>
  <si>
    <t>Amb Temp</t>
  </si>
  <si>
    <t>Notes</t>
  </si>
  <si>
    <t>N/A</t>
  </si>
  <si>
    <t xml:space="preserve">Cost </t>
  </si>
  <si>
    <t>0223 - Neasden (Multiplex 50 - 2 x towers (8 &amp; 7v))</t>
  </si>
  <si>
    <t>0303 - Edge Lane DT (E) (Multiplex 44 - 2 x tower (8v))</t>
  </si>
  <si>
    <t>0336 - Llanelli DT (E) (Multiplex 44 - ABS 2 &amp; 1 x Tower (8v))</t>
  </si>
  <si>
    <t>0383 - Southport 2 DT (E) (Multiplex 44 - 2 x tower (8v))</t>
  </si>
  <si>
    <t>0418 - Hillsborough (Multiplex 44 - ABS 2)</t>
  </si>
  <si>
    <t>0466 - Widnes (E) (Multiplex 44 - 1 x tower (10v))</t>
  </si>
  <si>
    <t>0614 - Darlington 2 (E) (Multiplex 44 - 2 x tower (8v))</t>
  </si>
  <si>
    <t>0658 - Hammersmith 2 (Multiplex 44 - 1 x tower (10v))</t>
  </si>
  <si>
    <t>0801 - Meir (Multiplex 44 - 2 x tower (8v))</t>
  </si>
  <si>
    <t>0803 - Runcorn (Multiplex 44 - ABS 2)</t>
  </si>
  <si>
    <t>0908 - Bristol Hengrove (Multiplex 44 - ABS 2)</t>
  </si>
  <si>
    <t>0941 - Coulby Newham (E) (Multiplex 44 - 1 x tower (8v))</t>
  </si>
  <si>
    <t>0951 - Port Talbot (E) (Multiplex 44 - 1 x tower (8v))</t>
  </si>
  <si>
    <t>0962 - Moore Farm (Multiplex 44 - 2 x tower (8v))</t>
  </si>
  <si>
    <t>0996 - Rock Retail (Multiplex 44 - 1 x tower (10v))</t>
  </si>
  <si>
    <t>1033 - Oldham 3 (E) (Multiplex 44 - 1 x tower (10v))</t>
  </si>
  <si>
    <t>1133 - Ashington (Multiplex 44 - 1 x tower (10v))</t>
  </si>
  <si>
    <t>1164 - New Denham (Multiplex 44 - 1 x tower (10v))</t>
  </si>
  <si>
    <t>1199 - Liverpool - Aigburth Road (Multiplex 44 - 2 x tower (8v))</t>
  </si>
  <si>
    <t>1359 - Bletchley (E) (Energize - ABS 2)</t>
  </si>
  <si>
    <t>0043 - Staines 1 (Multiplex 44 - 1 x tower (8v))</t>
  </si>
  <si>
    <t>0300 - Dagenham FS DT (Multiplex 44 - 2 x tower (8v))</t>
  </si>
  <si>
    <t>0344 - Bromborough (E) (Multiplex 44 - 1 x tower (8v))</t>
  </si>
  <si>
    <t>0428 - Belfast 2 (Multiplex 44 - 1 x tower (8v))</t>
  </si>
  <si>
    <t>0462 - Milton Keynes Arena (E) (Multiplex 44 - 1 x tower (10v))</t>
  </si>
  <si>
    <t>0493 - Kitts Green (E) (Multiplex 44 - 1 x tower (10v))</t>
  </si>
  <si>
    <t>0682 - Oldbury (Multiplex 44 - 2 x tower (8 &amp; 10v))</t>
  </si>
  <si>
    <t>0766 - Cardiff - St Marys Street (E) (Multiplex 44 - 1 x tower (8v))</t>
  </si>
  <si>
    <t>1187 - Medway City (Multiplex 44 - 2 x tower (8v))</t>
  </si>
  <si>
    <t>1475 - Derby (E) (Multiplex 44 - ABS 2)</t>
  </si>
  <si>
    <t>1698 - Mansfield Asda (Multiplex 44 - ABS 2)</t>
  </si>
  <si>
    <t>Ambient</t>
  </si>
  <si>
    <t>Ron Mounsey</t>
  </si>
  <si>
    <t>Franchisee</t>
  </si>
  <si>
    <t>Q2 Power</t>
  </si>
  <si>
    <t>0480 - Bridgend (Multiplex 44 - ABS 2)</t>
  </si>
  <si>
    <t>2183 - Harlow Delivery Kitchen (Multiplex 44 - ABS 2)</t>
  </si>
  <si>
    <t>0674 - Kingsmill (Energize - ABS 2 &amp; 1 x Tower (8v))</t>
  </si>
  <si>
    <t>0319 - Leicester - Fosse Park D/T (Multiplex 50 - 2 x towers (8v))</t>
  </si>
  <si>
    <t>1358 - BEACONSFIELD MSA</t>
  </si>
  <si>
    <t>Service Co.</t>
  </si>
  <si>
    <t>Unique</t>
  </si>
  <si>
    <t>FME Services UK Ltd</t>
  </si>
  <si>
    <t>ESG</t>
  </si>
  <si>
    <t>Wessex</t>
  </si>
  <si>
    <t>JAC</t>
  </si>
  <si>
    <t>ABS</t>
  </si>
  <si>
    <t>Tony Higdon</t>
  </si>
  <si>
    <t>1704 - Milford Haven (Multiplex 44 - ABS 2)</t>
  </si>
  <si>
    <t>0780 - Wigston (Multiplex 44 - ABS 2 &amp; 1 x Tower (8v))</t>
  </si>
  <si>
    <t>Jonny Nassau</t>
  </si>
  <si>
    <t>Q3 Power</t>
  </si>
  <si>
    <t>Q4 Power</t>
  </si>
  <si>
    <t>Trishna Vaid</t>
  </si>
  <si>
    <t>In House</t>
  </si>
  <si>
    <t>1539 - DALKEITH  (Multiplex 44 - ABS 1)</t>
  </si>
  <si>
    <t>1673 - Westfield London (Multiplex 44 Dual Carb - 2 x towers (20v))</t>
  </si>
  <si>
    <t>1376 - Westfield Stratford (Multiplex 44 Dual Carb - 2 x ABS 2)</t>
  </si>
  <si>
    <t>Abel Campos/2</t>
  </si>
  <si>
    <t>0550 - Farnborough (Multiplex 44 - ABS 2 )</t>
  </si>
  <si>
    <t>1396 - Greenford 2 (Multiplex 50 - 2 x towers (8v))</t>
  </si>
  <si>
    <t>Abel Campos/1</t>
  </si>
  <si>
    <t>Q3 Kw/h</t>
  </si>
  <si>
    <t>Q4 Kw/h</t>
  </si>
  <si>
    <t>Q1 '25 Kw/h</t>
  </si>
  <si>
    <t>Q1 '25 Power</t>
  </si>
  <si>
    <t xml:space="preserve"> IB right on 5°C mark but water flowing to ABS &amp; towers is fine. High vol. Performance consistent. Sensor placement?</t>
  </si>
  <si>
    <t>Equipment Age</t>
  </si>
  <si>
    <t>0068 - KILBURN (ABS 2.0)</t>
  </si>
  <si>
    <t>Q2 2025</t>
  </si>
  <si>
    <t>Network North</t>
  </si>
  <si>
    <t>Network East</t>
  </si>
  <si>
    <t>Network West</t>
  </si>
  <si>
    <t>Ice bath fine but flow &amp; rtn both above max temps (check positioning)</t>
  </si>
  <si>
    <t>Sys A &amp; B both fluctuate significantly. Ice bath solid.</t>
  </si>
  <si>
    <t>Ice bath began to regularly blow out from early May. Power usage remains high.</t>
  </si>
  <si>
    <t xml:space="preserve">Ice bath fluctuating every day - ABS partly compensating </t>
  </si>
  <si>
    <t>Ice bath has begun to blow out daily from mid_Jun. Power usage high vs Q2 2024.</t>
  </si>
  <si>
    <t>Solid quality but at cost of high power usage</t>
  </si>
  <si>
    <t>Power issues</t>
  </si>
  <si>
    <t>POWER USAGE</t>
  </si>
  <si>
    <t>Ice bath no longer solid with daily temperature issues - ABS responsible for IQ score</t>
  </si>
  <si>
    <t>0414 - Telford (Multiplex 44 - 2 x tower (8v))</t>
  </si>
  <si>
    <t>Struggles every Q3</t>
  </si>
  <si>
    <t>Ice bath beginning to struggle at weekends. Power lower than this time last year.</t>
  </si>
  <si>
    <t>Power usage very high but lower than Q3 2024</t>
  </si>
  <si>
    <t>0818 - Winsford (E) (Multiplex 44 - 1 x tower (8v))</t>
  </si>
  <si>
    <t>NEW Mx44 19/4/25 - better performance &amp; drastically reduced power usage vs PY, but still high</t>
  </si>
  <si>
    <t>Ice bath blows out every day. Power still insane but better than Q3 2024.</t>
  </si>
  <si>
    <t>New Mx44 26/9/25 to fix constantly poor ice bath</t>
  </si>
  <si>
    <t>Power high but less than vs. PY Q3 2024</t>
  </si>
  <si>
    <t>1104 - Consett (Multiplex 44 - 2 x tower (8v))</t>
  </si>
  <si>
    <t>Power higher than Q3 2024</t>
  </si>
  <si>
    <t>Ice bath struggling in heat. ABS compensating but power high vs Q3 2024</t>
  </si>
  <si>
    <t>Sys A high &amp; ice bath struggles every day - power down vs Q3 2024</t>
  </si>
  <si>
    <t>1521 - Widnes 2 (Multiplex 44 - ABS 1)</t>
  </si>
  <si>
    <t>Recirc issue end-Sept. Creeping power cost (up vs Q3 PY)</t>
  </si>
  <si>
    <t>1693 - Swansea - Tesco (Multiplex 44 - 2 x tower (14v))</t>
  </si>
  <si>
    <t>0443 - Linwood (Multiplex 50 - ABS 2)</t>
  </si>
  <si>
    <t>Ice bath blows out every day. Fixed 17/9?</t>
  </si>
  <si>
    <t>0584 - Tankersley (E) (Multiplex 44 - 1 x tower (10v))</t>
  </si>
  <si>
    <t>Ice bath occasionally blowing out - hence IQ score</t>
  </si>
  <si>
    <t>Recirc issue fixed 23/8. ABS compensating but not for Tower</t>
  </si>
  <si>
    <t>Major Ice bath issue throughout Aug. Resaonably solid either side.</t>
  </si>
  <si>
    <t>0862 - Camberley 2 (Multiplex 44 - 1 x tower (8v))</t>
  </si>
  <si>
    <t>Fluctuating ice bath fixed mid-Aug.</t>
  </si>
  <si>
    <t>0929 - Telford Forge (Multiplex 44 - ABS 2 &amp; 1 x tower (8v))</t>
  </si>
  <si>
    <t>Ice bath blows out every day</t>
  </si>
  <si>
    <t>0937 - Peterlee (Multiplex 44 - 1 x tower (8v))</t>
  </si>
  <si>
    <t>Ice bath occasionally fails under pressure</t>
  </si>
  <si>
    <t>0970 - Stairfoot (E) (Multiplex 44 - 2 x tower (8v))</t>
  </si>
  <si>
    <t>Recirc issue most of August</t>
  </si>
  <si>
    <t>Ice bath constantly blows out under pressure. Needs re-gas?</t>
  </si>
  <si>
    <t>1026 - Glasshoughton (Multiplex 44 - 2 x tower (10 &amp; 8v))</t>
  </si>
  <si>
    <t xml:space="preserve">Ice bath struggles at peak times. </t>
  </si>
  <si>
    <t>1123 - Cortonwood (Multiplex 44 - 1 x tower (10v))</t>
  </si>
  <si>
    <t>Ice bath struggling under pressure. Bigger issue 5-12th Sept</t>
  </si>
  <si>
    <t>Almost permanently high ice bath temp issue remains. Hi vol.</t>
  </si>
  <si>
    <t>1148 - Redcar 2 (E) (Multiplex 44 - 1 x tower (10v))</t>
  </si>
  <si>
    <t>Sys A (recirc?) issue from 30/7 persists</t>
  </si>
  <si>
    <t xml:space="preserve">Old site in listed building. Ice Bath continues to blow out daily under pressure </t>
  </si>
  <si>
    <t>1378 - West Auckland (E) (Multiplex 44 - 1 x tower (10v))</t>
  </si>
  <si>
    <t>Ice bath fluctuation possibly down to probe positioning, but power readings very strange.Recrirc issue 3/9-18/9</t>
  </si>
  <si>
    <t>1507 - Acton North (Multiplex 44 - ABS 1)</t>
  </si>
  <si>
    <t>Ice bath blows out regularly.ABS compensating</t>
  </si>
  <si>
    <t>1546 - Bracknell - THE LEXICON  (Multiplex 44 - ABS 1)</t>
  </si>
  <si>
    <t>1633 - Bristol Hengrove DK (Multiplex 44 - ABS 2)</t>
  </si>
  <si>
    <t>Ice bath issue 11.7-11/8</t>
  </si>
  <si>
    <t>2000 - Basingstoke - Chineham Shopping Centre</t>
  </si>
  <si>
    <t>Q3 '25 Power</t>
  </si>
  <si>
    <t>Equipment Performance Issues</t>
  </si>
  <si>
    <t>NB - Some sites appear in both sections</t>
  </si>
  <si>
    <t xml:space="preserve">QUALITY </t>
  </si>
  <si>
    <t>IQ Q3 2025</t>
  </si>
  <si>
    <t>Denotes Quality score propped up by ABS system</t>
  </si>
  <si>
    <t>QUALITY</t>
  </si>
  <si>
    <t>Q3 2025</t>
  </si>
  <si>
    <t>Cost vs Bench*</t>
  </si>
  <si>
    <t>0011 - SHEPHERDS BUSH</t>
  </si>
  <si>
    <t>Sys A probe has been repositioned 28/8 - picking up heat from Agi motor</t>
  </si>
  <si>
    <t>Warm equipment room</t>
  </si>
  <si>
    <t>Fine July/Aug - Ice Bath goes pear-shaped in Sept. Mx50 - sys B is running hot hence IQ score</t>
  </si>
  <si>
    <t>Henry Terefenko</t>
  </si>
  <si>
    <t xml:space="preserve">Ice bath blew out daily Jul/Aug - better in Sept </t>
  </si>
  <si>
    <t>0363 - Stockport Forum (E) (Multiplex 44 - 2 x tower (8v))</t>
  </si>
  <si>
    <t>Stuart Broadbelt</t>
  </si>
  <si>
    <t>JHES</t>
  </si>
  <si>
    <t>0436 - Cardiff Newport Road (Apexx 6 - 2 x towers (6 &amp; 8v))</t>
  </si>
  <si>
    <t>Consistent performance., but Ice bath always close to max temp hence IQ score.</t>
  </si>
  <si>
    <t>Ice bath blows out every day. Power use remains very high.</t>
  </si>
  <si>
    <t>0490 - Gatwick South (Multiplex 44 - 2 x tower (8v))</t>
  </si>
  <si>
    <t>Sandy Madhar</t>
  </si>
  <si>
    <t>Sarah McLean</t>
  </si>
  <si>
    <t>Ice bath misbehaving since early April &amp; blows out every day.</t>
  </si>
  <si>
    <t>0579 - HERNE BAY D/T (Tower)</t>
  </si>
  <si>
    <t>Paul Crocker</t>
  </si>
  <si>
    <t>Ice bath reasonably solid but recirc issue until mid-Aug.</t>
  </si>
  <si>
    <t>Ice bath blowing out almost every day.</t>
  </si>
  <si>
    <t>poor ice bath until early Aug. Fixed but has recently blown out again (16/9/25)</t>
  </si>
  <si>
    <t>Tricky ice bath Jul/Aug. Better in Sept.</t>
  </si>
  <si>
    <t>0805 - CARLISLE D/T (Multiplex 44 - 1 x tower (10v))</t>
  </si>
  <si>
    <t>Icebath fine until 9th July - subsequently blows out every day</t>
  </si>
  <si>
    <t>0879 - Riverside (E) (Multiplex 44 - 1 x tower (8v))</t>
  </si>
  <si>
    <t>Dean Fitzmaurice</t>
  </si>
  <si>
    <t>1362 - Cardiff Shopping Centre (Multiplex 44 - 1 x tower (8v))</t>
  </si>
  <si>
    <t>Equipment room warm.</t>
  </si>
  <si>
    <t>Unit is 9yrs old &amp; poorly located. Ice bath continues to blow out regularly</t>
  </si>
  <si>
    <t>Graham Angus</t>
  </si>
  <si>
    <t xml:space="preserve">Ice bath blows out every day. </t>
  </si>
  <si>
    <t>ABS compensating for fluctuating  Sys A temp &amp; wobbly ice bath. Recirc issue fixed 17/9/25?</t>
  </si>
  <si>
    <t>v. Long run to towers. Site not busy Mon-Fri so recirc goes into idle. Fluctuating &amp; high Sys A. Sys B fine.</t>
  </si>
  <si>
    <t>James Thompson</t>
  </si>
  <si>
    <t>DML Electrical Services</t>
  </si>
  <si>
    <t>Mark Nutall</t>
  </si>
  <si>
    <t>1700 - Winchester (Multiplex 44 - ABS 2)</t>
  </si>
  <si>
    <t>Tony Bennett</t>
  </si>
  <si>
    <t>Ice bath issue in July. Major recirc failure 4th Sept</t>
  </si>
  <si>
    <t>Solid ice bath but high Flow &amp; Rtn temps - being masked by ABS. Major recirc issue fixed early July.</t>
  </si>
  <si>
    <t>1741 - Bristol Emersons Green (Multiplex 44 - ABS 2)</t>
  </si>
  <si>
    <t>Laura Wilder</t>
  </si>
  <si>
    <t>Major recirc issue for most of July. Followed by fluctuating icebath from 5th Aug</t>
  </si>
  <si>
    <t>Stewart Williams</t>
  </si>
  <si>
    <t>1911 - Skegness (Multiplex 44 - ABS 2)</t>
  </si>
  <si>
    <t>Major recirc issue 29th Aug (ongoing). Ice bath soid. Masked by ABS</t>
  </si>
  <si>
    <t>2091 - Wrexham Delivery Kitchen  (Multiplex 44 - ABS 2)</t>
  </si>
  <si>
    <t>Jittery ice bath &amp; lately rising Sys A accompanied by power increase</t>
  </si>
  <si>
    <t>Ice bath started to struggle mid-June onwards. Fixed 29/8/25. Masked by ABS</t>
  </si>
  <si>
    <t>2448 - SALFORD TRAFFORD RD  (Multiplex 44 - ABS 2)</t>
  </si>
  <si>
    <t>Power usage increasing - almost doubled since opening (weather-related?). Ice bath/Power issue 9th July (accidental?)</t>
  </si>
  <si>
    <t>Q3 Cost</t>
  </si>
  <si>
    <t>New Mx44 in 2024 has fixed quality.Power usage still very high</t>
  </si>
  <si>
    <r>
      <t xml:space="preserve">ABS compensating for fluctuating  Sys A temp &amp; wobbly ice bath. </t>
    </r>
    <r>
      <rPr>
        <sz val="12"/>
        <color rgb="FF00B050"/>
        <rFont val="Calibri (Body)"/>
      </rPr>
      <t>Recirc issue fixed 17/9/25?</t>
    </r>
  </si>
  <si>
    <t>Ice bath failed 17/9 (ongoing as of mid-Oct)</t>
  </si>
  <si>
    <r>
      <t>Quality fine at cost of high power usage.</t>
    </r>
    <r>
      <rPr>
        <sz val="12"/>
        <color rgb="FF00B050"/>
        <rFont val="Calibri (Body)"/>
      </rPr>
      <t xml:space="preserve"> IRLX from 8/10/25</t>
    </r>
  </si>
  <si>
    <t>Power has reduced since the Summer peak(avg 33Kw/h per day over last 30days)</t>
  </si>
  <si>
    <t>Ice bath began to regularly blow out early June</t>
  </si>
  <si>
    <r>
      <t xml:space="preserve">Sys A went rogue 28/4. </t>
    </r>
    <r>
      <rPr>
        <sz val="12"/>
        <color rgb="FF00B050"/>
        <rFont val="Calibri (Body)"/>
      </rPr>
      <t>Fixed 13/9. Ice bath solid.</t>
    </r>
  </si>
  <si>
    <r>
      <t xml:space="preserve">Fluctuating ice bath until early Sept. </t>
    </r>
    <r>
      <rPr>
        <sz val="12"/>
        <color rgb="FF00B050"/>
        <rFont val="Calibri (Body)"/>
      </rPr>
      <t>New Mx44 from 19/9?</t>
    </r>
  </si>
  <si>
    <r>
      <t xml:space="preserve">Fluctuating ice bath to 13/8 when fixed. </t>
    </r>
    <r>
      <rPr>
        <sz val="12"/>
        <color rgb="FF00B050"/>
        <rFont val="Calibri (Body)"/>
      </rPr>
      <t>Recirc issue to 25/9. Solid since.</t>
    </r>
  </si>
  <si>
    <r>
      <t xml:space="preserve">Sys A issue - from 20th June </t>
    </r>
    <r>
      <rPr>
        <sz val="12"/>
        <color rgb="FF00B050"/>
        <rFont val="Calibri (Body)"/>
      </rPr>
      <t xml:space="preserve">fixed 11/8. </t>
    </r>
  </si>
  <si>
    <t>poor ice bath until early Aug. Fixed but has recently blown out again (16/9/25). Warm equipment room</t>
  </si>
  <si>
    <t>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</si>
</sst>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£&quot;#,##0.00"/>
    <numFmt numFmtId="166" formatCode="0.000"/>
  </numFmts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Calibri"/>
      <family val="2"/>
      <scheme val="minor"/>
    </font>
    <font>
      <sz val="12"/>
      <color theme="0" tint="-4.9989318521683403E-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FFFFFF"/>
      <name val="Calibri"/>
      <family val="2"/>
      <scheme val="minor"/>
    </font>
    <font>
      <sz val="12"/>
      <color rgb="FFF2F2F2"/>
      <name val="Calibri"/>
      <family val="2"/>
      <scheme val="minor"/>
    </font>
    <font>
      <sz val="12"/>
      <color theme="1"/>
      <name val="Helvetica Neue"/>
      <family val="2"/>
    </font>
    <font>
      <sz val="12"/>
      <color theme="0"/>
      <name val="Helvetica Neue"/>
      <family val="2"/>
    </font>
    <font>
      <sz val="12"/>
      <color rgb="FF00B050"/>
      <name val="Calibri"/>
      <family val="2"/>
      <scheme val="minor"/>
    </font>
    <font>
      <sz val="12"/>
      <color theme="0" tint="-4.9989318521683403E-2"/>
      <name val="Helvetica Neue"/>
      <family val="2"/>
    </font>
    <font>
      <sz val="12"/>
      <color rgb="FF00B050"/>
      <name val="Calibri (Body)"/>
    </font>
    <font>
      <sz val="20"/>
      <color theme="7" tint="0.59999389629810485"/>
      <name val="Calibri"/>
      <family val="2"/>
      <scheme val="minor"/>
    </font>
    <font>
      <b/>
      <sz val="12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8E5E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99"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0" fontId="0" fillId="4" borderId="1" xfId="0" applyFill="1" applyBorder="1"/>
    <xf numFmtId="0" fontId="7" fillId="2" borderId="1" xfId="0" applyFont="1" applyFill="1" applyBorder="1"/>
    <xf numFmtId="0" fontId="0" fillId="6" borderId="1" xfId="0" applyFill="1" applyBorder="1"/>
    <xf numFmtId="0" fontId="0" fillId="7" borderId="1" xfId="0" applyFill="1" applyBorder="1"/>
    <xf numFmtId="0" fontId="0" fillId="0" borderId="1" xfId="0" applyBorder="1"/>
    <xf numFmtId="165" fontId="0" fillId="0" borderId="1" xfId="0" applyNumberFormat="1" applyBorder="1"/>
    <xf numFmtId="2" fontId="0" fillId="6" borderId="1" xfId="0" applyNumberFormat="1" applyFill="1" applyBorder="1"/>
    <xf numFmtId="0" fontId="0" fillId="7" borderId="1" xfId="0" applyFill="1" applyBorder="1" applyAlignment="1">
      <alignment horizontal="right"/>
    </xf>
    <xf numFmtId="2" fontId="2" fillId="2" borderId="1" xfId="0" applyNumberFormat="1" applyFont="1" applyFill="1" applyBorder="1"/>
    <xf numFmtId="2" fontId="2" fillId="8" borderId="1" xfId="0" applyNumberFormat="1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2" fillId="10" borderId="0" xfId="0" applyFont="1" applyFill="1"/>
    <xf numFmtId="0" fontId="1" fillId="9" borderId="0" xfId="0" applyFont="1" applyFill="1" applyAlignment="1">
      <alignment horizontal="center"/>
    </xf>
    <xf numFmtId="2" fontId="0" fillId="9" borderId="1" xfId="0" applyNumberFormat="1" applyFill="1" applyBorder="1"/>
    <xf numFmtId="2" fontId="2" fillId="2" borderId="1" xfId="0" applyNumberFormat="1" applyFont="1" applyFill="1" applyBorder="1" applyAlignment="1">
      <alignment horizontal="right"/>
    </xf>
    <xf numFmtId="0" fontId="6" fillId="10" borderId="3" xfId="0" applyFont="1" applyFill="1" applyBorder="1"/>
    <xf numFmtId="2" fontId="0" fillId="11" borderId="1" xfId="0" applyNumberFormat="1" applyFill="1" applyBorder="1"/>
    <xf numFmtId="2" fontId="0" fillId="9" borderId="2" xfId="0" applyNumberFormat="1" applyFill="1" applyBorder="1"/>
    <xf numFmtId="2" fontId="2" fillId="2" borderId="2" xfId="0" applyNumberFormat="1" applyFont="1" applyFill="1" applyBorder="1" applyAlignment="1">
      <alignment horizontal="right"/>
    </xf>
    <xf numFmtId="2" fontId="0" fillId="4" borderId="1" xfId="0" applyNumberFormat="1" applyFill="1" applyBorder="1"/>
    <xf numFmtId="165" fontId="8" fillId="0" borderId="1" xfId="0" applyNumberFormat="1" applyFont="1" applyBorder="1"/>
    <xf numFmtId="2" fontId="2" fillId="0" borderId="1" xfId="0" applyNumberFormat="1" applyFont="1" applyFill="1" applyBorder="1"/>
    <xf numFmtId="165" fontId="0" fillId="0" borderId="4" xfId="0" applyNumberFormat="1" applyFill="1" applyBorder="1"/>
    <xf numFmtId="165" fontId="8" fillId="0" borderId="1" xfId="0" applyNumberFormat="1" applyFont="1" applyFill="1" applyBorder="1"/>
    <xf numFmtId="166" fontId="0" fillId="0" borderId="1" xfId="0" applyNumberFormat="1" applyFill="1" applyBorder="1"/>
    <xf numFmtId="2" fontId="0" fillId="0" borderId="1" xfId="0" applyNumberFormat="1" applyFont="1" applyFill="1" applyBorder="1"/>
    <xf numFmtId="2" fontId="7" fillId="2" borderId="1" xfId="0" applyNumberFormat="1" applyFont="1" applyFill="1" applyBorder="1"/>
    <xf numFmtId="164" fontId="2" fillId="2" borderId="1" xfId="0" applyNumberFormat="1" applyFont="1" applyFill="1" applyBorder="1"/>
    <xf numFmtId="2" fontId="7" fillId="8" borderId="1" xfId="0" applyNumberFormat="1" applyFont="1" applyFill="1" applyBorder="1"/>
    <xf numFmtId="2" fontId="10" fillId="13" borderId="1" xfId="0" applyNumberFormat="1" applyFont="1" applyFill="1" applyBorder="1"/>
    <xf numFmtId="2" fontId="11" fillId="13" borderId="1" xfId="0" applyNumberFormat="1" applyFont="1" applyFill="1" applyBorder="1"/>
    <xf numFmtId="0" fontId="0" fillId="0" borderId="0" xfId="0" applyFill="1" applyAlignment="1">
      <alignment horizontal="right"/>
    </xf>
    <xf numFmtId="10" fontId="1" fillId="0" borderId="1" xfId="0" applyNumberFormat="1" applyFont="1" applyFill="1" applyBorder="1" applyAlignment="1">
      <alignment horizontal="right"/>
    </xf>
    <xf numFmtId="0" fontId="0" fillId="0" borderId="0" xfId="0" applyFont="1"/>
    <xf numFmtId="0" fontId="0" fillId="5" borderId="1" xfId="0" applyFont="1" applyFill="1" applyBorder="1"/>
    <xf numFmtId="0" fontId="0" fillId="7" borderId="1" xfId="0" applyFont="1" applyFill="1" applyBorder="1" applyAlignment="1">
      <alignment horizontal="right"/>
    </xf>
    <xf numFmtId="2" fontId="0" fillId="4" borderId="1" xfId="0" applyNumberFormat="1" applyFont="1" applyFill="1" applyBorder="1"/>
    <xf numFmtId="0" fontId="0" fillId="4" borderId="1" xfId="0" applyFont="1" applyFill="1" applyBorder="1"/>
    <xf numFmtId="0" fontId="0" fillId="6" borderId="1" xfId="0" applyFont="1" applyFill="1" applyBorder="1"/>
    <xf numFmtId="0" fontId="0" fillId="0" borderId="1" xfId="0" applyFont="1" applyBorder="1"/>
    <xf numFmtId="0" fontId="0" fillId="7" borderId="1" xfId="0" applyFont="1" applyFill="1" applyBorder="1"/>
    <xf numFmtId="2" fontId="2" fillId="14" borderId="1" xfId="0" applyNumberFormat="1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2" fontId="0" fillId="0" borderId="4" xfId="0" applyNumberFormat="1" applyFill="1" applyBorder="1"/>
    <xf numFmtId="0" fontId="1" fillId="9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9" borderId="1" xfId="0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4" fillId="3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4" fontId="0" fillId="0" borderId="1" xfId="0" applyNumberFormat="1" applyFont="1" applyBorder="1"/>
    <xf numFmtId="0" fontId="0" fillId="6" borderId="1" xfId="0" applyFont="1" applyFill="1" applyBorder="1" applyAlignment="1">
      <alignment horizontal="right"/>
    </xf>
    <xf numFmtId="0" fontId="0" fillId="9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14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/>
    <xf numFmtId="2" fontId="0" fillId="9" borderId="1" xfId="0" applyNumberFormat="1" applyFont="1" applyFill="1" applyBorder="1"/>
    <xf numFmtId="2" fontId="9" fillId="0" borderId="1" xfId="0" applyNumberFormat="1" applyFont="1" applyBorder="1"/>
    <xf numFmtId="164" fontId="9" fillId="0" borderId="1" xfId="0" applyNumberFormat="1" applyFont="1" applyBorder="1"/>
    <xf numFmtId="0" fontId="9" fillId="0" borderId="1" xfId="0" applyFont="1" applyBorder="1"/>
    <xf numFmtId="14" fontId="9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0" fontId="2" fillId="0" borderId="1" xfId="0" applyFont="1" applyBorder="1"/>
    <xf numFmtId="0" fontId="7" fillId="0" borderId="1" xfId="0" applyFont="1" applyBorder="1"/>
    <xf numFmtId="165" fontId="0" fillId="0" borderId="1" xfId="0" applyNumberFormat="1" applyFont="1" applyBorder="1"/>
    <xf numFmtId="0" fontId="0" fillId="0" borderId="1" xfId="0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14" fontId="9" fillId="0" borderId="1" xfId="0" applyNumberFormat="1" applyFont="1" applyBorder="1" applyAlignment="1">
      <alignment horizontal="center" vertical="center"/>
    </xf>
    <xf numFmtId="0" fontId="0" fillId="8" borderId="1" xfId="0" applyFill="1" applyBorder="1"/>
    <xf numFmtId="0" fontId="0" fillId="0" borderId="0" xfId="0" applyAlignment="1">
      <alignment horizontal="left"/>
    </xf>
    <xf numFmtId="164" fontId="12" fillId="4" borderId="1" xfId="0" applyNumberFormat="1" applyFont="1" applyFill="1" applyBorder="1"/>
    <xf numFmtId="0" fontId="0" fillId="9" borderId="0" xfId="0" applyFill="1"/>
    <xf numFmtId="2" fontId="0" fillId="11" borderId="0" xfId="0" applyNumberFormat="1" applyFill="1"/>
    <xf numFmtId="165" fontId="14" fillId="0" borderId="1" xfId="0" applyNumberFormat="1" applyFont="1" applyBorder="1"/>
    <xf numFmtId="164" fontId="2" fillId="2" borderId="0" xfId="0" applyNumberFormat="1" applyFont="1" applyFill="1"/>
    <xf numFmtId="164" fontId="15" fillId="2" borderId="1" xfId="0" applyNumberFormat="1" applyFont="1" applyFill="1" applyBorder="1"/>
    <xf numFmtId="164" fontId="13" fillId="2" borderId="1" xfId="0" applyNumberFormat="1" applyFont="1" applyFill="1" applyBorder="1"/>
    <xf numFmtId="0" fontId="7" fillId="7" borderId="1" xfId="0" applyFont="1" applyFill="1" applyBorder="1"/>
    <xf numFmtId="164" fontId="0" fillId="4" borderId="1" xfId="0" applyNumberFormat="1" applyFill="1" applyBorder="1"/>
    <xf numFmtId="0" fontId="9" fillId="7" borderId="1" xfId="0" applyFont="1" applyFill="1" applyBorder="1"/>
    <xf numFmtId="0" fontId="8" fillId="0" borderId="0" xfId="0" applyFont="1"/>
    <xf numFmtId="0" fontId="17" fillId="12" borderId="1" xfId="0" applyFont="1" applyFill="1" applyBorder="1" applyAlignment="1">
      <alignment horizontal="left" vertical="center"/>
    </xf>
    <xf numFmtId="0" fontId="17" fillId="12" borderId="1" xfId="0" applyFont="1" applyFill="1" applyBorder="1"/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/>
    <xf numFmtId="0" fontId="14" fillId="0" borderId="1" xfId="0" applyFont="1" applyBorder="1"/>
    <xf numFmtId="164" fontId="7" fillId="2" borderId="0" xfId="0" applyNumberFormat="1" applyFont="1" applyFill="1"/>
    <xf numFmtId="0" fontId="18" fillId="9" borderId="0" xfId="0" applyFont="1" applyFill="1" applyBorder="1" applyAlignment="1">
      <alignment horizontal="center"/>
    </xf>
  </cellXfs>
  <cellStyles count="2">
    <cellStyle name="Normal" xfId="0" builtinId="0"/>
    <cellStyle name="Normal 2" xfId="1" xr:uid="{117EAEE1-5892-7844-8B93-977FF1937105}"/>
  </cellStyles>
  <dxfs count="0"/>
  <tableStyles count="0" defaultTableStyle="TableStyleMedium2" defaultPivotStyle="PivotStyleLight16"/>
  <colors>
    <mruColors>
      <color rgb="FF98E5EB"/>
      <color rgb="FF0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96C3E-E451-A84C-A9B3-422BB2837935}">
  <sheetPr>
    <pageSetUpPr fitToPage="1"/>
  </sheetPr>
  <dimension ref="A1:O55"/>
  <sheetViews>
    <sheetView tabSelected="1" topLeftCell="A8" zoomScale="75" zoomScaleNormal="75" workbookViewId="0">
      <selection activeCell="A12" sqref="A12"/>
    </sheetView>
  </sheetViews>
  <sheetFormatPr baseColWidth="10" defaultRowHeight="16" x14ac:dyDescent="0.2"/>
  <cols>
    <col min="1" max="1" width="59.5" bestFit="1" customWidth="1"/>
    <col min="2" max="2" width="16.5" bestFit="1" customWidth="1"/>
    <col min="3" max="3" width="18" bestFit="1" customWidth="1"/>
    <col min="4" max="4" width="12.1640625" customWidth="1"/>
    <col min="5" max="5" width="11.5" bestFit="1" customWidth="1"/>
    <col min="6" max="6" width="9.33203125" customWidth="1"/>
    <col min="11" max="11" width="8.6640625" customWidth="1"/>
    <col min="14" max="14" width="14.1640625" bestFit="1" customWidth="1"/>
    <col min="15" max="15" width="101.5" bestFit="1" customWidth="1"/>
  </cols>
  <sheetData>
    <row r="1" spans="1:15" x14ac:dyDescent="0.2">
      <c r="A1" s="91" t="s">
        <v>154</v>
      </c>
      <c r="D1" s="98" t="s">
        <v>158</v>
      </c>
      <c r="L1" s="16" t="s">
        <v>224</v>
      </c>
    </row>
    <row r="2" spans="1:15" x14ac:dyDescent="0.2">
      <c r="A2" s="15" t="s">
        <v>2</v>
      </c>
      <c r="B2" s="15" t="s">
        <v>56</v>
      </c>
      <c r="C2" s="19" t="s">
        <v>63</v>
      </c>
      <c r="D2" s="19" t="s">
        <v>159</v>
      </c>
      <c r="E2" s="19" t="s">
        <v>12</v>
      </c>
      <c r="F2" s="19" t="s">
        <v>13</v>
      </c>
      <c r="G2" s="19" t="s">
        <v>54</v>
      </c>
      <c r="H2" s="19" t="s">
        <v>85</v>
      </c>
      <c r="I2" s="19" t="s">
        <v>86</v>
      </c>
      <c r="J2" s="19" t="s">
        <v>87</v>
      </c>
      <c r="K2" s="19" t="s">
        <v>92</v>
      </c>
      <c r="L2" s="19" t="s">
        <v>159</v>
      </c>
      <c r="M2" s="19" t="s">
        <v>212</v>
      </c>
      <c r="N2" s="19" t="s">
        <v>160</v>
      </c>
    </row>
    <row r="4" spans="1:15" ht="26" x14ac:dyDescent="0.3">
      <c r="A4" s="93" t="s">
        <v>102</v>
      </c>
    </row>
    <row r="5" spans="1:15" ht="15" customHeight="1" x14ac:dyDescent="0.3">
      <c r="A5" s="95"/>
    </row>
    <row r="6" spans="1:15" x14ac:dyDescent="0.2">
      <c r="A6" s="7" t="s">
        <v>43</v>
      </c>
      <c r="B6" s="7" t="s">
        <v>6</v>
      </c>
      <c r="C6" s="80" t="s">
        <v>65</v>
      </c>
      <c r="D6" s="23">
        <v>99.605306666666664</v>
      </c>
      <c r="E6" s="2">
        <v>-0.18000000000000002</v>
      </c>
      <c r="F6" s="2">
        <v>522.97666666666657</v>
      </c>
      <c r="G6" s="85">
        <v>29.193333333333335</v>
      </c>
      <c r="H6" s="13">
        <v>37.74</v>
      </c>
      <c r="I6" s="9">
        <v>24.5</v>
      </c>
      <c r="J6" s="17">
        <v>21.309056666666667</v>
      </c>
      <c r="K6" s="11">
        <v>37.351273333333332</v>
      </c>
      <c r="L6" s="86">
        <v>35.689693333333331</v>
      </c>
      <c r="M6" s="8">
        <f>SUM(L6*0.275)*91</f>
        <v>893.13457566666671</v>
      </c>
      <c r="N6" s="24">
        <f>M6-614.86</f>
        <v>278.27457566666669</v>
      </c>
      <c r="O6" t="s">
        <v>163</v>
      </c>
    </row>
    <row r="7" spans="1:15" x14ac:dyDescent="0.2">
      <c r="A7" s="7" t="s">
        <v>45</v>
      </c>
      <c r="B7" s="7" t="s">
        <v>4</v>
      </c>
      <c r="C7" s="80" t="s">
        <v>68</v>
      </c>
      <c r="D7" s="11">
        <v>76.561139999999995</v>
      </c>
      <c r="E7" s="2">
        <v>3.1966666666666668</v>
      </c>
      <c r="F7" s="2">
        <v>854.97333333333336</v>
      </c>
      <c r="G7" s="2">
        <v>28.130000000000003</v>
      </c>
      <c r="H7" s="13">
        <v>72.12</v>
      </c>
      <c r="I7" s="11">
        <v>64.056666666666658</v>
      </c>
      <c r="J7" s="11">
        <v>54.841589999999997</v>
      </c>
      <c r="K7" s="11">
        <v>71.312419999999989</v>
      </c>
      <c r="L7" s="87">
        <v>69.938589999999991</v>
      </c>
      <c r="M7" s="8">
        <f>SUM(L7*0.275)*91</f>
        <v>1750.2132147499999</v>
      </c>
      <c r="N7" s="24">
        <f>M7-614.86</f>
        <v>1135.35321475</v>
      </c>
      <c r="O7" t="s">
        <v>166</v>
      </c>
    </row>
    <row r="8" spans="1:15" x14ac:dyDescent="0.2">
      <c r="A8" s="7" t="s">
        <v>167</v>
      </c>
      <c r="B8" s="7" t="s">
        <v>168</v>
      </c>
      <c r="C8" s="80" t="s">
        <v>169</v>
      </c>
      <c r="D8" s="11">
        <v>83.517573333333317</v>
      </c>
      <c r="E8" s="2">
        <v>0.53333333333333333</v>
      </c>
      <c r="F8" s="2">
        <v>951.15</v>
      </c>
      <c r="G8" s="2">
        <v>26.743333333333332</v>
      </c>
      <c r="H8" s="4">
        <v>39.380000000000003</v>
      </c>
      <c r="I8" s="9">
        <v>32.9</v>
      </c>
      <c r="J8" s="17">
        <v>27.208243333333332</v>
      </c>
      <c r="K8" s="20">
        <v>35.721953333333339</v>
      </c>
      <c r="L8" s="87">
        <v>43.508729999999993</v>
      </c>
      <c r="M8" s="8">
        <f>SUM(L8*0.275)*91</f>
        <v>1088.8059682499998</v>
      </c>
      <c r="N8" s="24">
        <f>M8-614.86</f>
        <v>473.94596824999974</v>
      </c>
      <c r="O8" t="s">
        <v>166</v>
      </c>
    </row>
    <row r="9" spans="1:15" x14ac:dyDescent="0.2">
      <c r="A9" s="7" t="s">
        <v>46</v>
      </c>
      <c r="B9" s="7" t="s">
        <v>8</v>
      </c>
      <c r="C9" s="80" t="s">
        <v>69</v>
      </c>
      <c r="D9" s="23">
        <v>98.940986666666674</v>
      </c>
      <c r="E9" s="2">
        <v>0.49000000000000005</v>
      </c>
      <c r="F9">
        <v>829</v>
      </c>
      <c r="G9" s="2">
        <v>25.756666666666664</v>
      </c>
      <c r="H9" s="13">
        <v>52.67</v>
      </c>
      <c r="I9" s="11">
        <v>45.97</v>
      </c>
      <c r="J9" s="11">
        <v>36.414443333333338</v>
      </c>
      <c r="K9" s="11">
        <v>47.850423333333332</v>
      </c>
      <c r="L9" s="87">
        <v>53.272590000000001</v>
      </c>
      <c r="M9" s="8">
        <f>SUM(L9*0.275)*91</f>
        <v>1333.1465647500002</v>
      </c>
      <c r="N9" s="24">
        <f>M9-614.86</f>
        <v>718.28656475000014</v>
      </c>
    </row>
    <row r="10" spans="1:15" x14ac:dyDescent="0.2">
      <c r="A10" s="7" t="s">
        <v>47</v>
      </c>
      <c r="B10" s="7" t="s">
        <v>17</v>
      </c>
      <c r="C10" s="80" t="s">
        <v>93</v>
      </c>
      <c r="D10" s="23">
        <v>98.872176666666675</v>
      </c>
      <c r="E10" s="2">
        <v>1.0999999999999999</v>
      </c>
      <c r="F10" s="2">
        <v>656.62</v>
      </c>
      <c r="G10" s="2">
        <v>25.963333333333331</v>
      </c>
      <c r="H10" s="13">
        <v>58.02</v>
      </c>
      <c r="I10" s="11">
        <v>44.076666666666661</v>
      </c>
      <c r="J10" s="11">
        <v>35.273113333333335</v>
      </c>
      <c r="K10" s="11">
        <v>48.027163333333327</v>
      </c>
      <c r="L10" s="87">
        <v>53.028379999999999</v>
      </c>
      <c r="M10" s="8">
        <f>SUM(L10*0.275)*91</f>
        <v>1327.0352095000001</v>
      </c>
      <c r="N10" s="24">
        <f>M10-614.86</f>
        <v>712.17520950000005</v>
      </c>
      <c r="O10" t="s">
        <v>101</v>
      </c>
    </row>
    <row r="11" spans="1:15" x14ac:dyDescent="0.2">
      <c r="A11" s="7" t="s">
        <v>58</v>
      </c>
      <c r="B11" s="7" t="s">
        <v>3</v>
      </c>
      <c r="C11" s="80" t="s">
        <v>95</v>
      </c>
      <c r="D11" s="11">
        <v>51.158026666666672</v>
      </c>
      <c r="E11" s="2">
        <v>5.5666666666666664</v>
      </c>
      <c r="F11" s="2">
        <v>1377.4166666666667</v>
      </c>
      <c r="G11" s="2">
        <v>26.273333333333333</v>
      </c>
      <c r="H11" s="13">
        <v>47.52</v>
      </c>
      <c r="I11" s="11">
        <v>42.956666666666671</v>
      </c>
      <c r="J11" s="11">
        <v>39.182686666666669</v>
      </c>
      <c r="K11" s="11">
        <v>41.034826666666667</v>
      </c>
      <c r="L11" s="87">
        <v>46.220206666666662</v>
      </c>
      <c r="M11" s="8">
        <f>SUM(L11*0.275)*91</f>
        <v>1156.6606718333333</v>
      </c>
      <c r="N11" s="24">
        <f>M11-614.86</f>
        <v>541.80067183333324</v>
      </c>
      <c r="O11" t="s">
        <v>172</v>
      </c>
    </row>
    <row r="12" spans="1:15" x14ac:dyDescent="0.2">
      <c r="A12" s="7" t="s">
        <v>173</v>
      </c>
      <c r="B12" s="7" t="s">
        <v>174</v>
      </c>
      <c r="C12" s="80" t="s">
        <v>65</v>
      </c>
      <c r="D12" s="23">
        <v>99.271926666666673</v>
      </c>
      <c r="E12" s="2">
        <v>0.18000000000000002</v>
      </c>
      <c r="F12" s="2">
        <v>827.49333333333334</v>
      </c>
      <c r="G12" s="2">
        <v>27.853333333333332</v>
      </c>
      <c r="H12" s="88">
        <v>43.53</v>
      </c>
      <c r="I12" s="9">
        <v>30.266666666666666</v>
      </c>
      <c r="J12" s="17">
        <v>22.368470000000002</v>
      </c>
      <c r="K12" s="20">
        <v>31.934883333333332</v>
      </c>
      <c r="L12" s="87">
        <v>40.8673</v>
      </c>
      <c r="M12" s="8">
        <f>SUM(L12*0.275)*91</f>
        <v>1022.7041825000001</v>
      </c>
      <c r="N12" s="24">
        <f>M12-614.86</f>
        <v>407.8441825000001</v>
      </c>
    </row>
    <row r="13" spans="1:15" x14ac:dyDescent="0.2">
      <c r="A13" s="7" t="s">
        <v>48</v>
      </c>
      <c r="B13" s="7" t="s">
        <v>175</v>
      </c>
      <c r="C13" s="80" t="s">
        <v>95</v>
      </c>
      <c r="D13" s="11">
        <v>66.208773333333298</v>
      </c>
      <c r="E13" s="2">
        <v>2.8633333333333333</v>
      </c>
      <c r="F13" s="2">
        <v>672.39333333333332</v>
      </c>
      <c r="G13" s="2">
        <v>27.146666666666668</v>
      </c>
      <c r="H13" s="6">
        <v>38.51</v>
      </c>
      <c r="I13" s="9">
        <v>30.086666666666662</v>
      </c>
      <c r="J13" s="17">
        <v>34.775109999999998</v>
      </c>
      <c r="K13" s="20">
        <v>37.22</v>
      </c>
      <c r="L13" s="87">
        <v>40.200099999999999</v>
      </c>
      <c r="M13" s="8">
        <f>SUM(L13*0.275)*91</f>
        <v>1006.0075025000001</v>
      </c>
      <c r="N13" s="24">
        <f>M13-614.86</f>
        <v>391.14750250000009</v>
      </c>
      <c r="O13" t="s">
        <v>176</v>
      </c>
    </row>
    <row r="14" spans="1:15" x14ac:dyDescent="0.2">
      <c r="A14" s="7" t="s">
        <v>82</v>
      </c>
      <c r="B14" s="7" t="s">
        <v>6</v>
      </c>
      <c r="C14" s="80" t="s">
        <v>65</v>
      </c>
      <c r="D14" s="23">
        <v>99.42789333333333</v>
      </c>
      <c r="E14" s="2">
        <v>0.37333333333333335</v>
      </c>
      <c r="F14" s="2">
        <v>1092.4166666666667</v>
      </c>
      <c r="G14" s="2">
        <v>25.186666666666664</v>
      </c>
      <c r="H14" s="13">
        <v>107.52</v>
      </c>
      <c r="I14" s="11">
        <v>85.780000000000015</v>
      </c>
      <c r="J14" s="11">
        <v>82.351313333333337</v>
      </c>
      <c r="K14" s="11">
        <v>103.84366</v>
      </c>
      <c r="L14" s="87">
        <v>115.96737666666668</v>
      </c>
      <c r="M14" s="8">
        <f>SUM(L14*0.275)*91</f>
        <v>2902.0836010833341</v>
      </c>
      <c r="N14" s="24">
        <f>M14-614.86</f>
        <v>2287.223601083334</v>
      </c>
      <c r="O14" t="s">
        <v>213</v>
      </c>
    </row>
    <row r="15" spans="1:15" x14ac:dyDescent="0.2">
      <c r="A15" s="7" t="s">
        <v>29</v>
      </c>
      <c r="B15" s="7" t="s">
        <v>73</v>
      </c>
      <c r="C15" s="80" t="s">
        <v>67</v>
      </c>
      <c r="D15" s="11">
        <v>72.490353333333331</v>
      </c>
      <c r="E15" s="2">
        <v>0.71666666666666667</v>
      </c>
      <c r="F15" s="2">
        <v>679.67</v>
      </c>
      <c r="G15" s="2">
        <v>26.11333333333333</v>
      </c>
      <c r="H15" s="13">
        <v>47.87</v>
      </c>
      <c r="I15" s="11">
        <v>41.84</v>
      </c>
      <c r="J15" s="11">
        <v>38.979426666666676</v>
      </c>
      <c r="K15" s="11">
        <v>42.403816666666664</v>
      </c>
      <c r="L15" s="87">
        <v>44.439633333333326</v>
      </c>
      <c r="M15" s="8">
        <f>SUM(L15*0.275)*91</f>
        <v>1112.1018241666666</v>
      </c>
      <c r="N15" s="24">
        <f>M15-614.86</f>
        <v>497.24182416666656</v>
      </c>
      <c r="O15" t="s">
        <v>180</v>
      </c>
    </row>
    <row r="16" spans="1:15" x14ac:dyDescent="0.2">
      <c r="A16" s="7" t="s">
        <v>30</v>
      </c>
      <c r="B16" s="7" t="s">
        <v>84</v>
      </c>
      <c r="C16" s="80" t="s">
        <v>65</v>
      </c>
      <c r="D16" s="11">
        <v>74.400649999999999</v>
      </c>
      <c r="E16" s="2">
        <v>3.0566666666666666</v>
      </c>
      <c r="F16" s="2">
        <v>331.31333333333333</v>
      </c>
      <c r="G16" s="97">
        <v>30.543333333333337</v>
      </c>
      <c r="H16" s="4">
        <v>59.74</v>
      </c>
      <c r="I16" s="13">
        <v>44.39</v>
      </c>
      <c r="J16" s="11">
        <v>41.685679999999998</v>
      </c>
      <c r="K16" s="11">
        <v>41.672033333333331</v>
      </c>
      <c r="L16" s="87">
        <v>45.487323333333329</v>
      </c>
      <c r="M16" s="8">
        <f>SUM(L16*0.275)*91</f>
        <v>1138.3202664166665</v>
      </c>
      <c r="N16" s="24">
        <f>M16-614.86</f>
        <v>523.46026641666651</v>
      </c>
      <c r="O16" t="s">
        <v>223</v>
      </c>
    </row>
    <row r="17" spans="1:15" x14ac:dyDescent="0.2">
      <c r="A17" s="7" t="s">
        <v>49</v>
      </c>
      <c r="B17" s="7" t="s">
        <v>15</v>
      </c>
      <c r="C17" s="80" t="s">
        <v>95</v>
      </c>
      <c r="D17" s="23">
        <v>99.824966666666668</v>
      </c>
      <c r="E17" s="2">
        <v>0.59333333333333327</v>
      </c>
      <c r="F17" s="2">
        <v>1014.4133333333333</v>
      </c>
      <c r="G17" s="2">
        <v>24.8</v>
      </c>
      <c r="H17" s="13">
        <v>45.35</v>
      </c>
      <c r="I17" s="9">
        <v>34.603333333333332</v>
      </c>
      <c r="J17" s="17">
        <v>34.183086666666668</v>
      </c>
      <c r="K17" s="11">
        <v>46.445773333333335</v>
      </c>
      <c r="L17" s="87">
        <v>48.409019999999998</v>
      </c>
      <c r="M17" s="8">
        <f>SUM(L17*0.275)*91</f>
        <v>1211.4357255000002</v>
      </c>
      <c r="N17" s="24">
        <f>M17-614.86</f>
        <v>596.5757255000002</v>
      </c>
    </row>
    <row r="18" spans="1:15" x14ac:dyDescent="0.2">
      <c r="A18" s="7" t="s">
        <v>185</v>
      </c>
      <c r="B18" s="7" t="s">
        <v>186</v>
      </c>
      <c r="C18" s="80" t="s">
        <v>67</v>
      </c>
      <c r="D18" s="23">
        <v>99.983940000000004</v>
      </c>
      <c r="E18" s="2">
        <v>-1.0533333333333335</v>
      </c>
      <c r="F18" s="2">
        <v>652.38333333333333</v>
      </c>
      <c r="G18" s="2">
        <v>26.29</v>
      </c>
      <c r="H18" s="13">
        <v>42.48</v>
      </c>
      <c r="I18" s="11">
        <v>37.92</v>
      </c>
      <c r="J18" s="17">
        <v>33.283940000000001</v>
      </c>
      <c r="K18" s="20">
        <v>35.475376666666669</v>
      </c>
      <c r="L18" s="87">
        <v>40.390625</v>
      </c>
      <c r="M18" s="8">
        <f>SUM(L18*0.275)*91</f>
        <v>1010.7753906250001</v>
      </c>
      <c r="N18" s="24">
        <f>M18-614.86</f>
        <v>395.9153906250001</v>
      </c>
    </row>
    <row r="19" spans="1:15" x14ac:dyDescent="0.2">
      <c r="A19" s="7" t="s">
        <v>51</v>
      </c>
      <c r="B19" s="7" t="s">
        <v>7</v>
      </c>
      <c r="C19" s="80" t="s">
        <v>65</v>
      </c>
      <c r="D19" s="23">
        <v>99.94295666666666</v>
      </c>
      <c r="E19" s="2">
        <v>0.48666666666666664</v>
      </c>
      <c r="F19" s="2">
        <v>524.06666666666661</v>
      </c>
      <c r="G19" s="2">
        <v>23.733333333333331</v>
      </c>
      <c r="H19" s="13">
        <v>50.61</v>
      </c>
      <c r="I19" s="11">
        <v>40.97</v>
      </c>
      <c r="J19" s="17">
        <v>36.933806666666662</v>
      </c>
      <c r="K19" s="11">
        <v>45.922166666666669</v>
      </c>
      <c r="L19" s="87">
        <v>48.687539999999991</v>
      </c>
      <c r="M19" s="8">
        <f>SUM(L19*0.275)*91</f>
        <v>1218.4056884999998</v>
      </c>
      <c r="N19" s="24">
        <f>M19-614.86</f>
        <v>603.54568849999976</v>
      </c>
    </row>
    <row r="20" spans="1:15" x14ac:dyDescent="0.2">
      <c r="A20" s="7" t="s">
        <v>41</v>
      </c>
      <c r="B20" s="7" t="s">
        <v>70</v>
      </c>
      <c r="C20" s="80" t="s">
        <v>68</v>
      </c>
      <c r="D20" s="23">
        <v>97.648810000000012</v>
      </c>
      <c r="E20" s="2">
        <v>0.24000000000000002</v>
      </c>
      <c r="F20" s="2">
        <v>806.07</v>
      </c>
      <c r="G20" s="2">
        <v>20.913333333333334</v>
      </c>
      <c r="H20" s="13">
        <v>40.35</v>
      </c>
      <c r="I20" s="11">
        <v>38.00333333333333</v>
      </c>
      <c r="J20" s="17">
        <v>35.252646666666664</v>
      </c>
      <c r="K20" s="11">
        <v>40.617156666666666</v>
      </c>
      <c r="L20" s="87">
        <v>40.234310000000001</v>
      </c>
      <c r="M20" s="8">
        <f>SUM(L20*0.275)*91</f>
        <v>1006.86360775</v>
      </c>
      <c r="N20" s="24">
        <f>M20-614.86</f>
        <v>392.00360775000001</v>
      </c>
    </row>
    <row r="21" spans="1:15" x14ac:dyDescent="0.2">
      <c r="A21" s="7" t="s">
        <v>187</v>
      </c>
      <c r="B21" s="7" t="s">
        <v>3</v>
      </c>
      <c r="C21" s="80" t="s">
        <v>95</v>
      </c>
      <c r="D21" s="23">
        <v>95.573883333333342</v>
      </c>
      <c r="E21" s="2" t="s">
        <v>21</v>
      </c>
      <c r="F21" s="2">
        <v>635.38</v>
      </c>
      <c r="G21" s="85">
        <v>30.56666666666667</v>
      </c>
      <c r="H21" s="4">
        <v>35.24</v>
      </c>
      <c r="I21" s="9">
        <v>25.55</v>
      </c>
      <c r="J21" s="17">
        <v>19.225373333333337</v>
      </c>
      <c r="K21" s="20">
        <v>31.662899999999997</v>
      </c>
      <c r="L21" s="86">
        <v>37.981390000000005</v>
      </c>
      <c r="M21" s="8">
        <f>SUM(L21*0.275)*91</f>
        <v>950.48428475000026</v>
      </c>
      <c r="N21" s="24">
        <f>M21-614.86</f>
        <v>335.62428475000024</v>
      </c>
      <c r="O21" t="s">
        <v>188</v>
      </c>
    </row>
    <row r="22" spans="1:15" x14ac:dyDescent="0.2">
      <c r="A22" s="7" t="s">
        <v>52</v>
      </c>
      <c r="B22" s="7" t="s">
        <v>5</v>
      </c>
      <c r="C22" s="80" t="s">
        <v>93</v>
      </c>
      <c r="D22" s="23">
        <v>86.707013333333336</v>
      </c>
      <c r="E22" s="2">
        <v>1.4266666666666667</v>
      </c>
      <c r="F22" s="2" t="s">
        <v>21</v>
      </c>
      <c r="G22" s="2">
        <v>25.343333333333334</v>
      </c>
      <c r="H22" s="13">
        <v>69.42</v>
      </c>
      <c r="I22" s="11">
        <v>43.103333333333332</v>
      </c>
      <c r="J22" s="11">
        <v>48.100106666666669</v>
      </c>
      <c r="K22" s="11">
        <v>68.462943333333342</v>
      </c>
      <c r="L22" s="87">
        <v>71.164533333333324</v>
      </c>
      <c r="M22" s="8">
        <f>SUM(L22*0.275)*91</f>
        <v>1780.8924466666665</v>
      </c>
      <c r="N22" s="24">
        <f>M22-614.86</f>
        <v>1166.0324466666666</v>
      </c>
      <c r="O22" t="s">
        <v>189</v>
      </c>
    </row>
    <row r="23" spans="1:15" x14ac:dyDescent="0.2">
      <c r="A23" t="s">
        <v>78</v>
      </c>
      <c r="B23" t="s">
        <v>190</v>
      </c>
      <c r="C23" s="80" t="s">
        <v>66</v>
      </c>
      <c r="D23" s="11">
        <v>77.53937333333333</v>
      </c>
      <c r="E23" s="2">
        <v>2.34</v>
      </c>
      <c r="F23">
        <v>1115.7266666666667</v>
      </c>
      <c r="G23" s="2">
        <v>24.186666666666667</v>
      </c>
      <c r="H23" s="10" t="s">
        <v>21</v>
      </c>
      <c r="I23" s="14">
        <v>49.26</v>
      </c>
      <c r="J23" s="22">
        <v>47.606180000000002</v>
      </c>
      <c r="K23" s="11">
        <v>39.565426666666667</v>
      </c>
      <c r="L23" s="31">
        <v>41.899186666666672</v>
      </c>
      <c r="M23" s="8">
        <f>SUM(L23*0.275)*91</f>
        <v>1048.5271463333336</v>
      </c>
      <c r="N23" s="24">
        <f>M23-614.86</f>
        <v>433.66714633333356</v>
      </c>
      <c r="O23" t="s">
        <v>191</v>
      </c>
    </row>
    <row r="24" spans="1:15" x14ac:dyDescent="0.2">
      <c r="A24" s="7" t="s">
        <v>11</v>
      </c>
      <c r="B24" s="7" t="s">
        <v>4</v>
      </c>
      <c r="C24" s="80" t="s">
        <v>68</v>
      </c>
      <c r="D24" s="11">
        <v>85</v>
      </c>
      <c r="E24" s="2">
        <v>1.0033333333333334</v>
      </c>
      <c r="F24" s="2">
        <v>919.35333333333335</v>
      </c>
      <c r="G24" s="2">
        <v>27.46</v>
      </c>
      <c r="H24" s="6">
        <v>34.32</v>
      </c>
      <c r="I24" s="9">
        <v>29.766666666666666</v>
      </c>
      <c r="J24" s="17">
        <v>24.948056666666666</v>
      </c>
      <c r="K24" s="20">
        <v>34.312506666666671</v>
      </c>
      <c r="L24" s="87">
        <v>42.136179999999996</v>
      </c>
      <c r="M24" s="8">
        <f>SUM(L24*0.275)*91</f>
        <v>1054.4579045</v>
      </c>
      <c r="N24" s="24">
        <f>M24-614.86</f>
        <v>439.59790450000003</v>
      </c>
      <c r="O24" t="s">
        <v>214</v>
      </c>
    </row>
    <row r="25" spans="1:15" x14ac:dyDescent="0.2">
      <c r="A25" s="7" t="s">
        <v>53</v>
      </c>
      <c r="B25" s="7" t="s">
        <v>16</v>
      </c>
      <c r="C25" s="80" t="s">
        <v>93</v>
      </c>
      <c r="D25" s="23">
        <v>100</v>
      </c>
      <c r="E25" s="2">
        <v>0.65666666666666673</v>
      </c>
      <c r="F25" s="2">
        <v>685.04666666666662</v>
      </c>
      <c r="G25" s="2">
        <v>26.393333333333331</v>
      </c>
      <c r="H25" s="13">
        <v>40.44</v>
      </c>
      <c r="I25" s="9">
        <v>33.133333333333333</v>
      </c>
      <c r="J25" s="17">
        <v>31.363046666666666</v>
      </c>
      <c r="K25" s="11">
        <v>39.015286666666668</v>
      </c>
      <c r="L25" s="87">
        <v>42.00304666666667</v>
      </c>
      <c r="M25" s="8">
        <f>SUM(L25*0.275)*91</f>
        <v>1051.1262428333334</v>
      </c>
      <c r="N25" s="24">
        <f>M25-614.86</f>
        <v>436.26624283333342</v>
      </c>
    </row>
    <row r="26" spans="1:15" x14ac:dyDescent="0.2">
      <c r="A26" s="7" t="s">
        <v>210</v>
      </c>
      <c r="B26" s="7" t="s">
        <v>196</v>
      </c>
      <c r="C26" s="80" t="s">
        <v>195</v>
      </c>
      <c r="D26" s="23">
        <v>99.338783333333325</v>
      </c>
      <c r="E26" s="2">
        <v>-0.26666666666666666</v>
      </c>
      <c r="F26" s="2">
        <v>430.69333333333333</v>
      </c>
      <c r="G26" s="2">
        <v>20.276666666666667</v>
      </c>
      <c r="H26" s="90" t="s">
        <v>21</v>
      </c>
      <c r="I26" s="9">
        <v>21.026666666666667</v>
      </c>
      <c r="J26" s="17">
        <v>15.209563333333334</v>
      </c>
      <c r="K26" s="20">
        <v>28.918446666666664</v>
      </c>
      <c r="L26" s="87">
        <v>35.62444</v>
      </c>
      <c r="M26" s="8">
        <f>SUM(L26*0.275)*91</f>
        <v>891.50161100000014</v>
      </c>
      <c r="N26" s="24">
        <f>M26-614.86</f>
        <v>276.64161100000013</v>
      </c>
      <c r="O26" t="s">
        <v>211</v>
      </c>
    </row>
    <row r="29" spans="1:15" ht="26" x14ac:dyDescent="0.2">
      <c r="A29" s="92" t="s">
        <v>153</v>
      </c>
    </row>
    <row r="30" spans="1:15" ht="12" customHeight="1" x14ac:dyDescent="0.2"/>
    <row r="31" spans="1:15" x14ac:dyDescent="0.2">
      <c r="A31" t="s">
        <v>161</v>
      </c>
      <c r="B31" t="s">
        <v>84</v>
      </c>
      <c r="C31" s="80" t="s">
        <v>65</v>
      </c>
      <c r="D31" s="11">
        <v>84.605803333333327</v>
      </c>
      <c r="E31" s="2">
        <v>0.5033333333333333</v>
      </c>
      <c r="F31" s="2">
        <v>551.76</v>
      </c>
      <c r="G31" s="2">
        <v>25.983333333333331</v>
      </c>
      <c r="H31" s="6" t="s">
        <v>21</v>
      </c>
      <c r="I31" s="5" t="s">
        <v>21</v>
      </c>
      <c r="J31" s="82" t="s">
        <v>21</v>
      </c>
      <c r="K31" s="83">
        <v>30.217169999999999</v>
      </c>
      <c r="L31" s="81">
        <v>26.628800000000002</v>
      </c>
      <c r="M31" s="8">
        <f>SUM(L31*0.275)*91</f>
        <v>666.38572000000011</v>
      </c>
      <c r="N31" s="24">
        <f>M31-614.86</f>
        <v>51.525720000000092</v>
      </c>
      <c r="O31" t="s">
        <v>162</v>
      </c>
    </row>
    <row r="32" spans="1:15" x14ac:dyDescent="0.2">
      <c r="A32" s="7" t="s">
        <v>23</v>
      </c>
      <c r="B32" s="7" t="s">
        <v>76</v>
      </c>
      <c r="C32" s="80" t="s">
        <v>65</v>
      </c>
      <c r="D32" s="11">
        <v>82.08256333333334</v>
      </c>
      <c r="E32" s="2">
        <v>0.35333333333333333</v>
      </c>
      <c r="F32" s="2">
        <v>773.57</v>
      </c>
      <c r="G32" s="2">
        <v>25.74</v>
      </c>
      <c r="H32" s="6">
        <v>12.93</v>
      </c>
      <c r="I32" s="9">
        <v>10.209999999999999</v>
      </c>
      <c r="J32" s="17">
        <v>8.9568866666666676</v>
      </c>
      <c r="K32" s="20">
        <v>9.9375499999999999</v>
      </c>
      <c r="L32" s="81">
        <v>11.027833333333334</v>
      </c>
      <c r="M32" s="8">
        <f>SUM(L32*0.275)*91</f>
        <v>275.9715291666667</v>
      </c>
      <c r="N32" s="84">
        <f>M32-614.86</f>
        <v>-338.88847083333332</v>
      </c>
      <c r="O32" t="s">
        <v>164</v>
      </c>
    </row>
    <row r="33" spans="1:15" x14ac:dyDescent="0.2">
      <c r="A33" s="7" t="s">
        <v>44</v>
      </c>
      <c r="B33" s="7" t="s">
        <v>10</v>
      </c>
      <c r="C33" s="80" t="s">
        <v>67</v>
      </c>
      <c r="D33" s="11">
        <v>30.334056666666669</v>
      </c>
      <c r="E33" s="2">
        <v>0.65333333333333332</v>
      </c>
      <c r="F33" s="2">
        <v>919.3033333333334</v>
      </c>
      <c r="G33" s="2">
        <v>23.57</v>
      </c>
      <c r="H33" s="6">
        <v>27.58</v>
      </c>
      <c r="I33" s="9">
        <v>20.713333333333335</v>
      </c>
      <c r="J33" s="17">
        <v>24.902350000000002</v>
      </c>
      <c r="K33" s="20">
        <v>25.083159999999996</v>
      </c>
      <c r="L33" s="81">
        <v>29.633089999999999</v>
      </c>
      <c r="M33" s="8">
        <f>SUM(L33*0.275)*91</f>
        <v>741.5680772500001</v>
      </c>
      <c r="N33" s="24">
        <f>M33-614.86</f>
        <v>126.70807725000009</v>
      </c>
      <c r="O33" t="s">
        <v>96</v>
      </c>
    </row>
    <row r="34" spans="1:15" x14ac:dyDescent="0.2">
      <c r="A34" s="7" t="s">
        <v>45</v>
      </c>
      <c r="B34" s="7" t="s">
        <v>4</v>
      </c>
      <c r="C34" s="80" t="s">
        <v>68</v>
      </c>
      <c r="D34" s="11">
        <v>76.561139999999995</v>
      </c>
      <c r="E34" s="2">
        <v>3.1966666666666668</v>
      </c>
      <c r="F34" s="2">
        <v>854.97333333333336</v>
      </c>
      <c r="G34" s="2">
        <v>28.130000000000003</v>
      </c>
      <c r="H34" s="13">
        <v>72.12</v>
      </c>
      <c r="I34" s="11">
        <v>64.056666666666658</v>
      </c>
      <c r="J34" s="11">
        <v>54.841589999999997</v>
      </c>
      <c r="K34" s="11">
        <v>71.312419999999989</v>
      </c>
      <c r="L34" s="87">
        <v>69.938589999999991</v>
      </c>
      <c r="M34" s="8">
        <f>SUM(L34*0.275)*91</f>
        <v>1750.2132147499999</v>
      </c>
      <c r="N34" s="24">
        <f>M34-614.86</f>
        <v>1135.35321475</v>
      </c>
      <c r="O34" t="s">
        <v>166</v>
      </c>
    </row>
    <row r="35" spans="1:15" x14ac:dyDescent="0.2">
      <c r="A35" s="7" t="s">
        <v>167</v>
      </c>
      <c r="B35" s="7" t="s">
        <v>168</v>
      </c>
      <c r="C35" s="80" t="s">
        <v>169</v>
      </c>
      <c r="D35" s="11">
        <v>83.517573333333317</v>
      </c>
      <c r="E35" s="2">
        <v>0.53333333333333333</v>
      </c>
      <c r="F35" s="2">
        <v>951.15</v>
      </c>
      <c r="G35" s="2">
        <v>26.743333333333332</v>
      </c>
      <c r="H35" s="4">
        <v>39.380000000000003</v>
      </c>
      <c r="I35" s="9">
        <v>32.9</v>
      </c>
      <c r="J35" s="17">
        <v>27.208243333333332</v>
      </c>
      <c r="K35" s="20">
        <v>35.721953333333339</v>
      </c>
      <c r="L35" s="87">
        <v>43.508729999999993</v>
      </c>
      <c r="M35" s="8">
        <f>SUM(L35*0.275)*91</f>
        <v>1088.8059682499998</v>
      </c>
      <c r="N35" s="24">
        <f>M35-614.86</f>
        <v>473.94596824999974</v>
      </c>
      <c r="O35" t="s">
        <v>166</v>
      </c>
    </row>
    <row r="36" spans="1:15" x14ac:dyDescent="0.2">
      <c r="A36" s="7" t="s">
        <v>170</v>
      </c>
      <c r="B36" s="7" t="s">
        <v>3</v>
      </c>
      <c r="C36" s="80" t="s">
        <v>95</v>
      </c>
      <c r="D36" s="11">
        <v>80</v>
      </c>
      <c r="E36" s="2">
        <v>3.91</v>
      </c>
      <c r="F36" s="2">
        <v>1416.14</v>
      </c>
      <c r="G36" s="2">
        <v>20.136666666666667</v>
      </c>
      <c r="H36" s="4">
        <v>40.590000000000003</v>
      </c>
      <c r="I36" s="9" t="s">
        <v>21</v>
      </c>
      <c r="J36" s="17">
        <v>26.107043333333333</v>
      </c>
      <c r="K36" s="20">
        <v>28.711513333333333</v>
      </c>
      <c r="L36" s="81">
        <v>32.695823333333337</v>
      </c>
      <c r="M36" s="8">
        <f>SUM(L36*0.275)*91</f>
        <v>818.21297891666688</v>
      </c>
      <c r="N36" s="24">
        <f>M36-614.86</f>
        <v>203.35297891666687</v>
      </c>
      <c r="O36" t="s">
        <v>171</v>
      </c>
    </row>
    <row r="37" spans="1:15" x14ac:dyDescent="0.2">
      <c r="A37" s="7" t="s">
        <v>58</v>
      </c>
      <c r="B37" s="7" t="s">
        <v>3</v>
      </c>
      <c r="C37" s="80" t="s">
        <v>95</v>
      </c>
      <c r="D37" s="11">
        <v>51.158026666666672</v>
      </c>
      <c r="E37" s="2">
        <v>5.5666666666666664</v>
      </c>
      <c r="F37" s="2">
        <v>1377.4166666666667</v>
      </c>
      <c r="G37" s="2">
        <v>26.273333333333333</v>
      </c>
      <c r="H37" s="13">
        <v>47.52</v>
      </c>
      <c r="I37" s="11">
        <v>42.956666666666671</v>
      </c>
      <c r="J37" s="11">
        <v>39.182686666666669</v>
      </c>
      <c r="K37" s="11">
        <v>41.034826666666667</v>
      </c>
      <c r="L37" s="87">
        <v>46.220206666666662</v>
      </c>
      <c r="M37" s="8">
        <f>SUM(L37*0.275)*91</f>
        <v>1156.6606718333333</v>
      </c>
      <c r="N37" s="24">
        <f>M37-614.86</f>
        <v>541.80067183333324</v>
      </c>
      <c r="O37" t="s">
        <v>172</v>
      </c>
    </row>
    <row r="38" spans="1:15" x14ac:dyDescent="0.2">
      <c r="A38" s="7" t="s">
        <v>48</v>
      </c>
      <c r="B38" s="7" t="s">
        <v>175</v>
      </c>
      <c r="C38" s="80" t="s">
        <v>95</v>
      </c>
      <c r="D38" s="11">
        <v>66.208773333333298</v>
      </c>
      <c r="E38" s="2">
        <v>2.8633333333333333</v>
      </c>
      <c r="F38" s="2">
        <v>672.39333333333332</v>
      </c>
      <c r="G38" s="2">
        <v>27.146666666666668</v>
      </c>
      <c r="H38" s="6">
        <v>38.51</v>
      </c>
      <c r="I38" s="9">
        <v>30.086666666666662</v>
      </c>
      <c r="J38" s="17">
        <v>34.775109999999998</v>
      </c>
      <c r="K38" s="20">
        <v>37.22</v>
      </c>
      <c r="L38" s="87">
        <v>40.200099999999999</v>
      </c>
      <c r="M38" s="8">
        <f>SUM(L38*0.275)*91</f>
        <v>1006.0075025000001</v>
      </c>
      <c r="N38" s="24">
        <f>M38-614.86</f>
        <v>391.14750250000009</v>
      </c>
      <c r="O38" t="s">
        <v>176</v>
      </c>
    </row>
    <row r="39" spans="1:15" x14ac:dyDescent="0.2">
      <c r="A39" t="s">
        <v>177</v>
      </c>
      <c r="B39" t="s">
        <v>178</v>
      </c>
      <c r="C39" s="80" t="s">
        <v>65</v>
      </c>
      <c r="D39" s="11">
        <v>53.644913333333335</v>
      </c>
      <c r="E39" s="2">
        <v>0.42333333333333334</v>
      </c>
      <c r="F39" s="2">
        <v>1163.3266666666668</v>
      </c>
      <c r="G39" s="2">
        <v>18.736666666666668</v>
      </c>
      <c r="H39" s="6" t="s">
        <v>21</v>
      </c>
      <c r="I39" s="5" t="s">
        <v>21</v>
      </c>
      <c r="J39" s="82" t="s">
        <v>21</v>
      </c>
      <c r="K39" s="83">
        <v>11.03</v>
      </c>
      <c r="L39" s="81">
        <v>11.892650000000001</v>
      </c>
      <c r="M39" s="8">
        <f>SUM(L39*0.275)*91</f>
        <v>297.61356625000008</v>
      </c>
      <c r="N39" s="84">
        <f>M39-614.86</f>
        <v>-317.24643374999994</v>
      </c>
      <c r="O39" s="37" t="s">
        <v>179</v>
      </c>
    </row>
    <row r="40" spans="1:15" x14ac:dyDescent="0.2">
      <c r="A40" s="7" t="s">
        <v>29</v>
      </c>
      <c r="B40" s="7" t="s">
        <v>73</v>
      </c>
      <c r="C40" s="80" t="s">
        <v>67</v>
      </c>
      <c r="D40" s="11">
        <v>72.490353333333331</v>
      </c>
      <c r="E40" s="2">
        <v>0.71666666666666667</v>
      </c>
      <c r="F40" s="2">
        <v>679.67</v>
      </c>
      <c r="G40" s="2">
        <v>26.11333333333333</v>
      </c>
      <c r="H40" s="13">
        <v>47.87</v>
      </c>
      <c r="I40" s="11">
        <v>41.84</v>
      </c>
      <c r="J40" s="11">
        <v>38.979426666666676</v>
      </c>
      <c r="K40" s="11">
        <v>42.403816666666664</v>
      </c>
      <c r="L40" s="87">
        <v>44.439633333333326</v>
      </c>
      <c r="M40" s="8">
        <f>SUM(L40*0.275)*91</f>
        <v>1112.1018241666666</v>
      </c>
      <c r="N40" s="24">
        <f>M40-614.86</f>
        <v>497.24182416666656</v>
      </c>
      <c r="O40" t="s">
        <v>180</v>
      </c>
    </row>
    <row r="41" spans="1:15" x14ac:dyDescent="0.2">
      <c r="A41" s="7" t="s">
        <v>30</v>
      </c>
      <c r="B41" s="7" t="s">
        <v>84</v>
      </c>
      <c r="C41" s="80" t="s">
        <v>65</v>
      </c>
      <c r="D41" s="11">
        <v>74.400649999999999</v>
      </c>
      <c r="E41" s="2">
        <v>3.0566666666666666</v>
      </c>
      <c r="F41" s="2">
        <v>331.31333333333333</v>
      </c>
      <c r="G41" s="97">
        <v>30.543333333333337</v>
      </c>
      <c r="H41" s="4">
        <v>59.74</v>
      </c>
      <c r="I41" s="13">
        <v>44.39</v>
      </c>
      <c r="J41" s="11">
        <v>41.685679999999998</v>
      </c>
      <c r="K41" s="11">
        <v>41.672033333333331</v>
      </c>
      <c r="L41" s="87">
        <v>45.487323333333329</v>
      </c>
      <c r="M41" s="8">
        <f>SUM(L41*0.275)*91</f>
        <v>1138.3202664166665</v>
      </c>
      <c r="N41" s="24">
        <f>M41-614.86</f>
        <v>523.46026641666651</v>
      </c>
      <c r="O41" t="s">
        <v>181</v>
      </c>
    </row>
    <row r="42" spans="1:15" x14ac:dyDescent="0.2">
      <c r="A42" s="7" t="s">
        <v>50</v>
      </c>
      <c r="B42" s="7" t="s">
        <v>3</v>
      </c>
      <c r="C42" s="80" t="s">
        <v>95</v>
      </c>
      <c r="D42" s="11">
        <v>79.623133333333328</v>
      </c>
      <c r="E42" s="2">
        <v>0.54333333333333333</v>
      </c>
      <c r="F42" s="2">
        <v>442.68</v>
      </c>
      <c r="G42" s="2">
        <v>25.17</v>
      </c>
      <c r="H42" s="6">
        <v>29.41</v>
      </c>
      <c r="I42" s="9">
        <v>26.966666666666669</v>
      </c>
      <c r="J42" s="17">
        <v>25.668263333333332</v>
      </c>
      <c r="K42" s="20">
        <v>27.011176666666668</v>
      </c>
      <c r="L42" s="81">
        <v>24.968364999999999</v>
      </c>
      <c r="M42" s="8">
        <f>SUM(L42*0.275)*91</f>
        <v>624.83333412499996</v>
      </c>
      <c r="N42" s="24">
        <f>M42-614.86</f>
        <v>9.9733341249999512</v>
      </c>
      <c r="O42" t="s">
        <v>182</v>
      </c>
    </row>
    <row r="43" spans="1:15" x14ac:dyDescent="0.2">
      <c r="A43" t="s">
        <v>183</v>
      </c>
      <c r="B43" t="s">
        <v>165</v>
      </c>
      <c r="C43" s="80" t="s">
        <v>66</v>
      </c>
      <c r="D43" s="11">
        <v>71.408676666666665</v>
      </c>
      <c r="E43" s="2">
        <v>2.75</v>
      </c>
      <c r="F43" t="s">
        <v>21</v>
      </c>
      <c r="G43" s="2">
        <v>19.369999999999997</v>
      </c>
      <c r="H43" s="3">
        <v>15.01</v>
      </c>
      <c r="I43" s="5">
        <v>13.76</v>
      </c>
      <c r="J43" s="21" t="s">
        <v>21</v>
      </c>
      <c r="K43" s="20" t="s">
        <v>21</v>
      </c>
      <c r="L43" s="89" t="s">
        <v>21</v>
      </c>
      <c r="M43" s="8" t="s">
        <v>21</v>
      </c>
      <c r="N43" s="24" t="s">
        <v>21</v>
      </c>
      <c r="O43" t="s">
        <v>184</v>
      </c>
    </row>
    <row r="44" spans="1:15" x14ac:dyDescent="0.2">
      <c r="A44" s="7" t="s">
        <v>83</v>
      </c>
      <c r="B44" s="7" t="s">
        <v>81</v>
      </c>
      <c r="C44" s="80" t="s">
        <v>65</v>
      </c>
      <c r="D44" s="11">
        <v>61.410406666666667</v>
      </c>
      <c r="E44" s="2">
        <v>0.59666666666666668</v>
      </c>
      <c r="F44" s="2">
        <v>604.61</v>
      </c>
      <c r="G44" s="2">
        <v>24.616666666666671</v>
      </c>
      <c r="H44" s="6">
        <v>15.86</v>
      </c>
      <c r="I44" s="9">
        <v>14.839999999999998</v>
      </c>
      <c r="J44" s="17">
        <v>17.55341</v>
      </c>
      <c r="K44" s="20">
        <v>14.798550000000001</v>
      </c>
      <c r="L44" s="81">
        <v>16.172573333333332</v>
      </c>
      <c r="M44" s="8">
        <f>SUM(L44*0.275)*91</f>
        <v>404.7186476666667</v>
      </c>
      <c r="N44" s="84">
        <f>M44-614.86</f>
        <v>-210.14135233333332</v>
      </c>
      <c r="O44" t="s">
        <v>97</v>
      </c>
    </row>
    <row r="45" spans="1:15" x14ac:dyDescent="0.2">
      <c r="A45" t="s">
        <v>78</v>
      </c>
      <c r="B45" t="s">
        <v>190</v>
      </c>
      <c r="C45" s="80" t="s">
        <v>66</v>
      </c>
      <c r="D45" s="12">
        <v>85</v>
      </c>
      <c r="E45" s="2">
        <v>2.34</v>
      </c>
      <c r="F45">
        <v>1115.7266666666667</v>
      </c>
      <c r="G45" s="2">
        <v>24.186666666666667</v>
      </c>
      <c r="H45" s="10" t="s">
        <v>21</v>
      </c>
      <c r="I45" s="14">
        <v>49.26</v>
      </c>
      <c r="J45" s="22">
        <v>47.606180000000002</v>
      </c>
      <c r="K45" s="11">
        <v>39.565426666666667</v>
      </c>
      <c r="L45" s="31">
        <v>41.899186666666672</v>
      </c>
      <c r="M45" s="8">
        <f>SUM(L45*0.275)*91</f>
        <v>1048.5271463333336</v>
      </c>
      <c r="N45" s="24">
        <f>M45-614.86</f>
        <v>433.66714633333356</v>
      </c>
      <c r="O45" t="s">
        <v>191</v>
      </c>
    </row>
    <row r="46" spans="1:15" x14ac:dyDescent="0.2">
      <c r="A46" s="7" t="s">
        <v>11</v>
      </c>
      <c r="B46" s="7" t="s">
        <v>4</v>
      </c>
      <c r="C46" s="80" t="s">
        <v>68</v>
      </c>
      <c r="D46" s="12">
        <v>95</v>
      </c>
      <c r="E46" s="2">
        <v>1.0033333333333334</v>
      </c>
      <c r="F46" s="2">
        <v>919.35333333333335</v>
      </c>
      <c r="G46" s="2">
        <v>27.46</v>
      </c>
      <c r="H46" s="6">
        <v>34.32</v>
      </c>
      <c r="I46" s="9">
        <v>29.766666666666666</v>
      </c>
      <c r="J46" s="17">
        <v>24.948056666666666</v>
      </c>
      <c r="K46" s="20">
        <v>34.312506666666671</v>
      </c>
      <c r="L46" s="87">
        <v>42.136179999999996</v>
      </c>
      <c r="M46" s="8">
        <f>SUM(L46*0.275)*91</f>
        <v>1054.4579045</v>
      </c>
      <c r="N46" s="24">
        <f>M46-614.86</f>
        <v>439.59790450000003</v>
      </c>
      <c r="O46" t="s">
        <v>192</v>
      </c>
    </row>
    <row r="47" spans="1:15" x14ac:dyDescent="0.2">
      <c r="A47" s="7" t="s">
        <v>79</v>
      </c>
      <c r="B47" s="7" t="s">
        <v>84</v>
      </c>
      <c r="C47" s="80" t="s">
        <v>65</v>
      </c>
      <c r="D47" s="12">
        <v>50</v>
      </c>
      <c r="E47" s="2">
        <v>-1.5966666666666667</v>
      </c>
      <c r="F47" s="2">
        <v>983.04666666666674</v>
      </c>
      <c r="G47" s="2">
        <v>25.183333333333334</v>
      </c>
      <c r="H47" s="13">
        <v>37.1</v>
      </c>
      <c r="I47" s="9">
        <v>32.416666666666664</v>
      </c>
      <c r="J47" s="17">
        <v>27.471746666666661</v>
      </c>
      <c r="K47" s="20">
        <v>32.474573333333332</v>
      </c>
      <c r="L47" s="81">
        <v>37.370356666666673</v>
      </c>
      <c r="M47" s="8">
        <f>SUM(L47*0.275)*91</f>
        <v>935.19317558333353</v>
      </c>
      <c r="N47" s="24">
        <f>M47-614.86</f>
        <v>320.33317558333351</v>
      </c>
      <c r="O47" t="s">
        <v>193</v>
      </c>
    </row>
    <row r="48" spans="1:15" x14ac:dyDescent="0.2">
      <c r="A48" s="7" t="s">
        <v>197</v>
      </c>
      <c r="B48" s="7" t="s">
        <v>198</v>
      </c>
      <c r="C48" s="80" t="s">
        <v>65</v>
      </c>
      <c r="D48" s="12">
        <v>95</v>
      </c>
      <c r="E48" s="2">
        <v>0.93666666666666665</v>
      </c>
      <c r="F48" s="2">
        <v>721.59666666666669</v>
      </c>
      <c r="G48" s="2">
        <v>23.14</v>
      </c>
      <c r="H48" s="6">
        <v>25.81</v>
      </c>
      <c r="I48" s="9">
        <v>18.006666666666668</v>
      </c>
      <c r="J48" s="17">
        <v>14.509066666666666</v>
      </c>
      <c r="K48" s="20">
        <v>19.531256666666664</v>
      </c>
      <c r="L48" s="81">
        <v>9.3526333333333334</v>
      </c>
      <c r="M48" s="8">
        <f t="shared" ref="M48:M52" si="0">SUM(L48*0.275)*91</f>
        <v>234.04964916666665</v>
      </c>
      <c r="N48" s="84">
        <f t="shared" ref="N48:N53" si="1">M48-614.86</f>
        <v>-380.81035083333336</v>
      </c>
      <c r="O48" t="s">
        <v>199</v>
      </c>
    </row>
    <row r="49" spans="1:15" x14ac:dyDescent="0.2">
      <c r="A49" s="7" t="s">
        <v>71</v>
      </c>
      <c r="B49" s="7" t="s">
        <v>55</v>
      </c>
      <c r="C49" s="80" t="s">
        <v>93</v>
      </c>
      <c r="D49" s="12">
        <v>88.333333333333329</v>
      </c>
      <c r="E49" s="2">
        <v>0.19000000000000003</v>
      </c>
      <c r="F49" s="2">
        <v>539.19666666666672</v>
      </c>
      <c r="G49" s="2">
        <v>23.276666666666664</v>
      </c>
      <c r="H49" s="6">
        <v>18.14</v>
      </c>
      <c r="I49" s="9">
        <v>12.833333333333334</v>
      </c>
      <c r="J49" s="17">
        <v>11.910393333333333</v>
      </c>
      <c r="K49" s="20">
        <v>10.831526666666667</v>
      </c>
      <c r="L49" s="81">
        <v>14.142153333333335</v>
      </c>
      <c r="M49" s="8">
        <f t="shared" si="0"/>
        <v>353.90738716666675</v>
      </c>
      <c r="N49" s="84">
        <f t="shared" si="1"/>
        <v>-260.95261283333326</v>
      </c>
      <c r="O49" t="s">
        <v>200</v>
      </c>
    </row>
    <row r="50" spans="1:15" x14ac:dyDescent="0.2">
      <c r="A50" s="7" t="s">
        <v>201</v>
      </c>
      <c r="B50" s="7" t="s">
        <v>202</v>
      </c>
      <c r="C50" s="80" t="s">
        <v>67</v>
      </c>
      <c r="D50" s="12">
        <v>91.666666666666671</v>
      </c>
      <c r="E50" s="2">
        <v>1.18</v>
      </c>
      <c r="F50" s="2">
        <v>775.02333333333343</v>
      </c>
      <c r="G50" s="2">
        <v>26.06666666666667</v>
      </c>
      <c r="H50" s="6">
        <v>31.18</v>
      </c>
      <c r="I50" s="9">
        <v>26.17</v>
      </c>
      <c r="J50" s="17">
        <v>19.672946666666668</v>
      </c>
      <c r="K50" s="20">
        <v>26.354710000000001</v>
      </c>
      <c r="L50" s="81">
        <v>23.634800000000002</v>
      </c>
      <c r="M50" s="8">
        <f t="shared" si="0"/>
        <v>591.46087000000011</v>
      </c>
      <c r="N50" s="84">
        <f t="shared" si="1"/>
        <v>-23.3991299999999</v>
      </c>
      <c r="O50" t="s">
        <v>203</v>
      </c>
    </row>
    <row r="51" spans="1:15" x14ac:dyDescent="0.2">
      <c r="A51" s="7" t="s">
        <v>205</v>
      </c>
      <c r="B51" s="7" t="s">
        <v>194</v>
      </c>
      <c r="C51" s="80" t="s">
        <v>67</v>
      </c>
      <c r="D51" s="12">
        <v>92.458199999999991</v>
      </c>
      <c r="E51" s="2">
        <v>1.3733333333333333</v>
      </c>
      <c r="F51" s="2">
        <v>616.22333333333336</v>
      </c>
      <c r="G51" s="2">
        <v>22.346666666666668</v>
      </c>
      <c r="H51" s="6">
        <v>23.15</v>
      </c>
      <c r="I51" s="9">
        <v>13.246666666666668</v>
      </c>
      <c r="J51" s="17">
        <v>10.141773333333333</v>
      </c>
      <c r="K51" s="20">
        <v>17.782186666666664</v>
      </c>
      <c r="L51" s="81">
        <v>18.807886666666665</v>
      </c>
      <c r="M51" s="8">
        <f t="shared" si="0"/>
        <v>470.6673638333333</v>
      </c>
      <c r="N51" s="84">
        <f t="shared" si="1"/>
        <v>-144.19263616666672</v>
      </c>
      <c r="O51" t="s">
        <v>206</v>
      </c>
    </row>
    <row r="52" spans="1:15" x14ac:dyDescent="0.2">
      <c r="A52" s="7" t="s">
        <v>207</v>
      </c>
      <c r="B52" s="7" t="s">
        <v>204</v>
      </c>
      <c r="C52" s="80" t="s">
        <v>68</v>
      </c>
      <c r="D52" s="12">
        <v>96.221360000000004</v>
      </c>
      <c r="E52" s="2">
        <v>1.2766666666666666</v>
      </c>
      <c r="F52" s="2">
        <v>556.7399999999999</v>
      </c>
      <c r="G52" s="2">
        <v>24.939999999999998</v>
      </c>
      <c r="H52" s="6">
        <v>19.649999999999999</v>
      </c>
      <c r="I52" s="9">
        <v>12.826666666666668</v>
      </c>
      <c r="J52" s="17">
        <v>11.659409999999998</v>
      </c>
      <c r="K52" s="20">
        <v>18.952736666666667</v>
      </c>
      <c r="L52" s="81">
        <v>22.146426666666667</v>
      </c>
      <c r="M52" s="8">
        <f t="shared" si="0"/>
        <v>554.21432733333336</v>
      </c>
      <c r="N52" s="84">
        <f t="shared" si="1"/>
        <v>-60.645672666666655</v>
      </c>
      <c r="O52" t="s">
        <v>208</v>
      </c>
    </row>
    <row r="53" spans="1:15" x14ac:dyDescent="0.2">
      <c r="A53" s="7" t="s">
        <v>59</v>
      </c>
      <c r="B53" s="7" t="s">
        <v>9</v>
      </c>
      <c r="C53" s="80" t="s">
        <v>77</v>
      </c>
      <c r="D53" s="12">
        <v>99</v>
      </c>
      <c r="E53" s="2">
        <v>2.0766666666666667</v>
      </c>
      <c r="F53" s="2">
        <v>274.49</v>
      </c>
      <c r="G53" s="2">
        <v>25.276666666666667</v>
      </c>
      <c r="H53" s="6">
        <v>23.4</v>
      </c>
      <c r="I53" s="9">
        <v>17.873333333333335</v>
      </c>
      <c r="J53" s="17">
        <v>15.141133333333332</v>
      </c>
      <c r="K53" s="20">
        <v>21.003196666666668</v>
      </c>
      <c r="L53" s="81">
        <v>18.986226666666667</v>
      </c>
      <c r="M53" s="8">
        <f t="shared" ref="M53" si="2">SUM(L53*0.275)*91</f>
        <v>475.13032233333337</v>
      </c>
      <c r="N53" s="84">
        <f t="shared" si="1"/>
        <v>-139.72967766666665</v>
      </c>
      <c r="O53" t="s">
        <v>209</v>
      </c>
    </row>
    <row r="55" spans="1:15" x14ac:dyDescent="0.2">
      <c r="D55" s="79"/>
      <c r="E55" s="7" t="s">
        <v>157</v>
      </c>
    </row>
  </sheetData>
  <autoFilter ref="A2:F3" xr:uid="{ECD96C3E-E451-A84C-A9B3-422BB2837935}">
    <sortState xmlns:xlrd2="http://schemas.microsoft.com/office/spreadsheetml/2017/richdata2" ref="A3:F3">
      <sortCondition ref="A2:A3"/>
    </sortState>
  </autoFilter>
  <phoneticPr fontId="3" type="noConversion"/>
  <pageMargins left="0.75" right="0.75" top="1" bottom="1" header="0.5" footer="0.5"/>
  <pageSetup paperSize="9" scale="38" fitToHeight="2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50F53-5A7D-4F4F-AD06-D1422D7BFE4A}">
  <sheetPr>
    <pageSetUpPr fitToPage="1"/>
  </sheetPr>
  <dimension ref="A1:U62"/>
  <sheetViews>
    <sheetView zoomScale="82" zoomScaleNormal="82" workbookViewId="0">
      <pane xSplit="3" topLeftCell="D1" activePane="topRight" state="frozen"/>
      <selection pane="topRight"/>
    </sheetView>
  </sheetViews>
  <sheetFormatPr baseColWidth="10" defaultRowHeight="16" x14ac:dyDescent="0.2"/>
  <cols>
    <col min="1" max="1" width="5.6640625" customWidth="1"/>
    <col min="2" max="2" width="5.83203125" customWidth="1"/>
    <col min="3" max="3" width="55.1640625" bestFit="1" customWidth="1"/>
    <col min="4" max="4" width="16.83203125" bestFit="1" customWidth="1"/>
    <col min="5" max="5" width="18" bestFit="1" customWidth="1"/>
    <col min="6" max="6" width="12.1640625" bestFit="1" customWidth="1"/>
    <col min="7" max="7" width="14.1640625" bestFit="1" customWidth="1"/>
    <col min="8" max="8" width="20.83203125" style="1" bestFit="1" customWidth="1"/>
    <col min="9" max="9" width="16.5" bestFit="1" customWidth="1"/>
    <col min="10" max="10" width="15.6640625" hidden="1" customWidth="1"/>
    <col min="11" max="12" width="15.6640625" style="1" hidden="1" customWidth="1"/>
    <col min="13" max="13" width="18.5" style="1" hidden="1" customWidth="1"/>
    <col min="14" max="14" width="18.5" style="1" bestFit="1" customWidth="1"/>
    <col min="15" max="15" width="11.33203125" style="1" bestFit="1" customWidth="1"/>
    <col min="16" max="16" width="128.83203125" bestFit="1" customWidth="1"/>
  </cols>
  <sheetData>
    <row r="1" spans="1:21" x14ac:dyDescent="0.2">
      <c r="A1" s="91" t="s">
        <v>154</v>
      </c>
    </row>
    <row r="2" spans="1:21" x14ac:dyDescent="0.2">
      <c r="F2" s="46"/>
      <c r="G2" s="47"/>
      <c r="H2" s="35"/>
      <c r="I2" s="47"/>
      <c r="J2" s="46"/>
      <c r="K2" s="46"/>
      <c r="L2" s="46"/>
      <c r="M2" s="46"/>
      <c r="N2" s="46"/>
    </row>
    <row r="3" spans="1:21" x14ac:dyDescent="0.2">
      <c r="C3" s="7"/>
      <c r="D3" s="7"/>
      <c r="E3" s="7"/>
      <c r="F3" s="49" t="s">
        <v>155</v>
      </c>
      <c r="G3" s="50"/>
      <c r="H3" s="51"/>
      <c r="I3" s="50"/>
      <c r="J3" s="52" t="s">
        <v>103</v>
      </c>
      <c r="K3" s="52"/>
      <c r="L3" s="52"/>
      <c r="M3" s="52"/>
      <c r="N3" s="52"/>
      <c r="O3" s="53"/>
      <c r="P3" s="7"/>
    </row>
    <row r="4" spans="1:21" x14ac:dyDescent="0.2">
      <c r="C4" s="54" t="s">
        <v>14</v>
      </c>
      <c r="D4" s="54" t="s">
        <v>90</v>
      </c>
      <c r="E4" s="7"/>
      <c r="F4" s="36" t="s">
        <v>156</v>
      </c>
      <c r="G4" s="55" t="s">
        <v>12</v>
      </c>
      <c r="H4" s="55" t="s">
        <v>18</v>
      </c>
      <c r="I4" s="55" t="s">
        <v>19</v>
      </c>
      <c r="J4" s="56" t="s">
        <v>57</v>
      </c>
      <c r="K4" s="57" t="s">
        <v>74</v>
      </c>
      <c r="L4" s="58" t="s">
        <v>75</v>
      </c>
      <c r="M4" s="49" t="s">
        <v>88</v>
      </c>
      <c r="N4" s="59" t="s">
        <v>152</v>
      </c>
      <c r="O4" s="55" t="s">
        <v>22</v>
      </c>
      <c r="P4" s="60" t="s">
        <v>20</v>
      </c>
    </row>
    <row r="5" spans="1:21" x14ac:dyDescent="0.2">
      <c r="C5" s="7"/>
      <c r="D5" s="7"/>
      <c r="E5" s="7"/>
      <c r="F5" s="7"/>
      <c r="G5" s="7"/>
      <c r="H5" s="53"/>
      <c r="I5" s="7"/>
      <c r="J5" s="7"/>
      <c r="K5" s="53"/>
      <c r="L5" s="53"/>
      <c r="M5" s="53"/>
      <c r="N5" s="53"/>
      <c r="O5" s="53"/>
      <c r="P5" s="7"/>
    </row>
    <row r="6" spans="1:21" ht="26" x14ac:dyDescent="0.3">
      <c r="C6" s="93" t="s">
        <v>102</v>
      </c>
      <c r="D6" s="7"/>
      <c r="E6" s="7"/>
      <c r="F6" s="7"/>
      <c r="G6" s="7"/>
      <c r="H6" s="53"/>
      <c r="I6" s="7"/>
      <c r="J6" s="7"/>
      <c r="K6" s="53"/>
      <c r="L6" s="53"/>
      <c r="M6" s="53"/>
      <c r="N6" s="53"/>
      <c r="O6" s="53"/>
      <c r="P6" s="7"/>
    </row>
    <row r="7" spans="1:21" ht="14" customHeight="1" x14ac:dyDescent="0.3">
      <c r="C7" s="95"/>
      <c r="D7" s="7"/>
      <c r="E7" s="7"/>
      <c r="F7" s="7"/>
      <c r="G7" s="7"/>
      <c r="H7" s="53"/>
      <c r="I7" s="7"/>
      <c r="J7" s="7"/>
      <c r="K7" s="53"/>
      <c r="L7" s="53"/>
      <c r="M7" s="53"/>
      <c r="N7" s="53"/>
      <c r="O7" s="53"/>
      <c r="P7" s="7"/>
    </row>
    <row r="8" spans="1:21" x14ac:dyDescent="0.2">
      <c r="C8" s="43" t="s">
        <v>91</v>
      </c>
      <c r="D8" s="43"/>
      <c r="E8" s="43" t="s">
        <v>65</v>
      </c>
      <c r="F8" s="29">
        <v>99.993480000000005</v>
      </c>
      <c r="G8" s="43">
        <v>0.31</v>
      </c>
      <c r="H8" s="61">
        <v>600.04</v>
      </c>
      <c r="I8" s="13">
        <v>29.36</v>
      </c>
      <c r="J8" s="38" t="s">
        <v>21</v>
      </c>
      <c r="K8" s="39" t="s">
        <v>21</v>
      </c>
      <c r="L8" s="62" t="s">
        <v>21</v>
      </c>
      <c r="M8" s="63" t="s">
        <v>21</v>
      </c>
      <c r="N8" s="18">
        <v>40.807193333333338</v>
      </c>
      <c r="O8" s="27">
        <f t="shared" ref="O8:O20" si="0">SUM(N8*0.275)*91</f>
        <v>1021.2000131666667</v>
      </c>
      <c r="P8" s="43"/>
    </row>
    <row r="9" spans="1:21" x14ac:dyDescent="0.2">
      <c r="C9" s="64" t="s">
        <v>24</v>
      </c>
      <c r="D9" s="65">
        <v>44281</v>
      </c>
      <c r="E9" s="43" t="s">
        <v>93</v>
      </c>
      <c r="F9" s="29">
        <v>99.722409999999996</v>
      </c>
      <c r="G9" s="66">
        <v>0.19999999999999998</v>
      </c>
      <c r="H9" s="66">
        <v>749.55</v>
      </c>
      <c r="I9" s="66">
        <v>15.326666666666668</v>
      </c>
      <c r="J9" s="13">
        <v>44.88</v>
      </c>
      <c r="K9" s="4">
        <v>47.01</v>
      </c>
      <c r="L9" s="13">
        <v>43.38</v>
      </c>
      <c r="M9" s="11">
        <v>38.391216666666665</v>
      </c>
      <c r="N9" s="11">
        <v>39.392853333333299</v>
      </c>
      <c r="O9" s="27">
        <f t="shared" si="0"/>
        <v>985.80615466666586</v>
      </c>
      <c r="P9" s="43" t="s">
        <v>216</v>
      </c>
    </row>
    <row r="10" spans="1:21" x14ac:dyDescent="0.2">
      <c r="C10" s="64" t="s">
        <v>25</v>
      </c>
      <c r="D10" s="65">
        <v>44826</v>
      </c>
      <c r="E10" s="43" t="s">
        <v>95</v>
      </c>
      <c r="F10" s="29">
        <v>90</v>
      </c>
      <c r="G10" s="29">
        <v>4.8866666666666667</v>
      </c>
      <c r="H10" s="29">
        <v>1393.7533333333333</v>
      </c>
      <c r="I10" s="29">
        <v>25.409999999999997</v>
      </c>
      <c r="J10" s="40"/>
      <c r="K10" s="66"/>
      <c r="L10" s="61"/>
      <c r="M10" s="66"/>
      <c r="N10" s="30">
        <v>36.932459999999999</v>
      </c>
      <c r="O10" s="27">
        <f t="shared" si="0"/>
        <v>924.23481149999998</v>
      </c>
      <c r="P10" s="43" t="s">
        <v>89</v>
      </c>
      <c r="Q10" s="48"/>
      <c r="R10" s="25"/>
      <c r="S10" s="26"/>
      <c r="T10" s="27"/>
      <c r="U10" s="28"/>
    </row>
    <row r="11" spans="1:21" x14ac:dyDescent="0.2">
      <c r="C11" s="64" t="s">
        <v>26</v>
      </c>
      <c r="D11" s="65">
        <v>44369</v>
      </c>
      <c r="E11" s="43" t="s">
        <v>93</v>
      </c>
      <c r="F11" s="11">
        <v>63.62135</v>
      </c>
      <c r="G11" s="43">
        <v>3.34</v>
      </c>
      <c r="H11" s="61">
        <v>808.69</v>
      </c>
      <c r="I11" s="43">
        <v>28.64</v>
      </c>
      <c r="J11" s="13">
        <v>46.14</v>
      </c>
      <c r="K11" s="4">
        <v>48.44</v>
      </c>
      <c r="L11" s="13">
        <v>44.61</v>
      </c>
      <c r="M11" s="11">
        <v>45.550096666666661</v>
      </c>
      <c r="N11" s="11">
        <v>45.836976666666672</v>
      </c>
      <c r="O11" s="27">
        <f t="shared" si="0"/>
        <v>1147.0703410833337</v>
      </c>
      <c r="P11" s="43" t="s">
        <v>98</v>
      </c>
    </row>
    <row r="12" spans="1:21" x14ac:dyDescent="0.2">
      <c r="C12" s="64" t="s">
        <v>105</v>
      </c>
      <c r="D12" s="65">
        <v>44821</v>
      </c>
      <c r="E12" s="43" t="s">
        <v>95</v>
      </c>
      <c r="F12" s="29">
        <v>99.891769999999994</v>
      </c>
      <c r="G12" s="66">
        <v>-2.89</v>
      </c>
      <c r="H12" s="61">
        <v>985.43</v>
      </c>
      <c r="I12" s="66">
        <v>26.07</v>
      </c>
      <c r="J12" s="13"/>
      <c r="K12" s="4"/>
      <c r="L12" s="13"/>
      <c r="M12" s="11"/>
      <c r="N12" s="11">
        <v>37.114516666666702</v>
      </c>
      <c r="O12" s="27">
        <f t="shared" si="0"/>
        <v>928.79077958333437</v>
      </c>
      <c r="P12" s="43" t="s">
        <v>106</v>
      </c>
    </row>
    <row r="13" spans="1:21" x14ac:dyDescent="0.2">
      <c r="C13" s="64" t="s">
        <v>27</v>
      </c>
      <c r="D13" s="65">
        <v>44264</v>
      </c>
      <c r="E13" s="43" t="s">
        <v>67</v>
      </c>
      <c r="F13" s="29">
        <v>95</v>
      </c>
      <c r="G13" s="66">
        <v>3.2133333333333334</v>
      </c>
      <c r="H13" s="61">
        <v>1148.46</v>
      </c>
      <c r="I13" s="66">
        <v>25.093333333333334</v>
      </c>
      <c r="J13" s="38">
        <v>33.19</v>
      </c>
      <c r="K13" s="41">
        <v>35.450000000000003</v>
      </c>
      <c r="L13" s="42">
        <v>31.16</v>
      </c>
      <c r="M13" s="67">
        <v>30.421613333333333</v>
      </c>
      <c r="N13" s="11">
        <v>41.636389999999999</v>
      </c>
      <c r="O13" s="27">
        <f t="shared" si="0"/>
        <v>1041.9506597500001</v>
      </c>
      <c r="P13" s="43" t="s">
        <v>107</v>
      </c>
    </row>
    <row r="14" spans="1:21" x14ac:dyDescent="0.2">
      <c r="C14" s="64" t="s">
        <v>1</v>
      </c>
      <c r="D14" s="65">
        <v>43648</v>
      </c>
      <c r="E14" s="43" t="s">
        <v>67</v>
      </c>
      <c r="F14" s="12">
        <v>90</v>
      </c>
      <c r="G14" s="66">
        <v>2.5266666666666668</v>
      </c>
      <c r="H14" s="61">
        <v>913.65</v>
      </c>
      <c r="I14" s="66">
        <v>27.426666666666666</v>
      </c>
      <c r="J14" s="38">
        <v>30.84</v>
      </c>
      <c r="K14" s="41">
        <v>38.520000000000003</v>
      </c>
      <c r="L14" s="42">
        <v>31.43</v>
      </c>
      <c r="M14" s="67">
        <v>27.985853333333335</v>
      </c>
      <c r="N14" s="11">
        <v>42.99193666666666</v>
      </c>
      <c r="O14" s="27">
        <f t="shared" si="0"/>
        <v>1075.8732150833332</v>
      </c>
      <c r="P14" s="43" t="s">
        <v>100</v>
      </c>
    </row>
    <row r="15" spans="1:21" ht="17" customHeight="1" x14ac:dyDescent="0.2">
      <c r="C15" s="64" t="s">
        <v>28</v>
      </c>
      <c r="D15" s="65">
        <v>43587</v>
      </c>
      <c r="E15" s="43" t="s">
        <v>93</v>
      </c>
      <c r="F15" s="29">
        <v>98.220640000000003</v>
      </c>
      <c r="G15" s="66">
        <v>0.24</v>
      </c>
      <c r="H15" s="61">
        <v>801.04333333333341</v>
      </c>
      <c r="I15" s="66">
        <v>26.143333333333334</v>
      </c>
      <c r="J15" s="13">
        <v>40.090000000000003</v>
      </c>
      <c r="K15" s="4">
        <v>46.38</v>
      </c>
      <c r="L15" s="13">
        <v>42.23</v>
      </c>
      <c r="M15" s="11">
        <v>42.256643333333336</v>
      </c>
      <c r="N15" s="11">
        <v>39.04</v>
      </c>
      <c r="O15" s="27">
        <f t="shared" si="0"/>
        <v>976.97600000000011</v>
      </c>
      <c r="P15" s="43" t="s">
        <v>108</v>
      </c>
    </row>
    <row r="16" spans="1:21" ht="17" customHeight="1" x14ac:dyDescent="0.2">
      <c r="C16" s="64" t="s">
        <v>109</v>
      </c>
      <c r="D16" s="65">
        <v>41609</v>
      </c>
      <c r="E16" s="43" t="s">
        <v>93</v>
      </c>
      <c r="F16" s="29">
        <v>99.876810000000006</v>
      </c>
      <c r="G16" s="66">
        <v>0.62333333333333341</v>
      </c>
      <c r="H16" s="61">
        <v>1029.585</v>
      </c>
      <c r="I16" s="66">
        <v>27.34</v>
      </c>
      <c r="J16" s="13"/>
      <c r="K16" s="4"/>
      <c r="L16" s="13"/>
      <c r="M16" s="11"/>
      <c r="N16" s="11">
        <v>43.33</v>
      </c>
      <c r="O16" s="27">
        <f t="shared" si="0"/>
        <v>1084.3332500000001</v>
      </c>
      <c r="P16" s="43" t="s">
        <v>110</v>
      </c>
    </row>
    <row r="17" spans="3:16" x14ac:dyDescent="0.2">
      <c r="C17" s="64" t="s">
        <v>34</v>
      </c>
      <c r="D17" s="65"/>
      <c r="E17" s="43" t="s">
        <v>67</v>
      </c>
      <c r="F17" s="11">
        <v>65.622299999999996</v>
      </c>
      <c r="G17" s="66">
        <v>3.0333333333333332</v>
      </c>
      <c r="H17" s="61">
        <v>975.18</v>
      </c>
      <c r="I17" s="11">
        <v>33.276666666666664</v>
      </c>
      <c r="J17" s="13">
        <v>113.59</v>
      </c>
      <c r="K17" s="4">
        <v>126.94</v>
      </c>
      <c r="L17" s="13">
        <v>103.72</v>
      </c>
      <c r="M17" s="11">
        <v>91.731003333333334</v>
      </c>
      <c r="N17" s="11">
        <v>105.68830666666666</v>
      </c>
      <c r="O17" s="27">
        <f t="shared" si="0"/>
        <v>2644.8498743333334</v>
      </c>
      <c r="P17" s="43" t="s">
        <v>111</v>
      </c>
    </row>
    <row r="18" spans="3:16" x14ac:dyDescent="0.2">
      <c r="C18" s="64" t="s">
        <v>35</v>
      </c>
      <c r="D18" s="65"/>
      <c r="E18" s="43" t="s">
        <v>95</v>
      </c>
      <c r="F18" s="11">
        <v>57.424250000000001</v>
      </c>
      <c r="G18" s="66">
        <v>4.4366666666666665</v>
      </c>
      <c r="H18" s="61" t="s">
        <v>21</v>
      </c>
      <c r="I18" s="66">
        <v>25.653333333333336</v>
      </c>
      <c r="J18" s="13">
        <v>48.07</v>
      </c>
      <c r="K18" s="41" t="s">
        <v>21</v>
      </c>
      <c r="L18" s="42" t="s">
        <v>21</v>
      </c>
      <c r="M18" s="11">
        <v>39.924844999999998</v>
      </c>
      <c r="N18" s="11">
        <v>41.2773866666667</v>
      </c>
      <c r="O18" s="27">
        <f t="shared" si="0"/>
        <v>1032.9666013333342</v>
      </c>
      <c r="P18" s="43" t="s">
        <v>112</v>
      </c>
    </row>
    <row r="19" spans="3:16" x14ac:dyDescent="0.2">
      <c r="C19" s="64" t="s">
        <v>38</v>
      </c>
      <c r="D19" s="65">
        <v>44750</v>
      </c>
      <c r="E19" s="43" t="s">
        <v>93</v>
      </c>
      <c r="F19" s="29">
        <v>99.949060000000003</v>
      </c>
      <c r="G19" s="66">
        <v>0.49666666666666665</v>
      </c>
      <c r="H19" s="61">
        <v>826.22666666666657</v>
      </c>
      <c r="I19" s="66">
        <v>22.983333333333334</v>
      </c>
      <c r="J19" s="13">
        <v>45.83</v>
      </c>
      <c r="K19" s="41">
        <v>46.6</v>
      </c>
      <c r="L19" s="42">
        <v>31.5</v>
      </c>
      <c r="M19" s="67">
        <v>26.68853</v>
      </c>
      <c r="N19" s="11">
        <v>36.638030000000001</v>
      </c>
      <c r="O19" s="27">
        <f t="shared" si="0"/>
        <v>916.86670075000006</v>
      </c>
      <c r="P19" s="43" t="s">
        <v>113</v>
      </c>
    </row>
    <row r="20" spans="3:16" x14ac:dyDescent="0.2">
      <c r="C20" s="64" t="s">
        <v>114</v>
      </c>
      <c r="D20" s="65">
        <v>44418</v>
      </c>
      <c r="E20" s="43" t="s">
        <v>67</v>
      </c>
      <c r="F20" s="29">
        <v>94.93</v>
      </c>
      <c r="G20" s="68">
        <v>0.87</v>
      </c>
      <c r="H20" s="69">
        <v>1133</v>
      </c>
      <c r="I20" s="68">
        <v>27.47</v>
      </c>
      <c r="J20" s="13"/>
      <c r="K20" s="41"/>
      <c r="L20" s="42"/>
      <c r="M20" s="67"/>
      <c r="N20" s="11">
        <v>40.49</v>
      </c>
      <c r="O20" s="27">
        <f t="shared" si="0"/>
        <v>1013.2622500000002</v>
      </c>
      <c r="P20" s="43" t="s">
        <v>115</v>
      </c>
    </row>
    <row r="21" spans="3:16" ht="17" customHeight="1" x14ac:dyDescent="0.2">
      <c r="C21" s="64" t="s">
        <v>0</v>
      </c>
      <c r="D21" s="65">
        <v>44351</v>
      </c>
      <c r="E21" s="43" t="s">
        <v>67</v>
      </c>
      <c r="F21" s="32">
        <v>95</v>
      </c>
      <c r="G21" s="66">
        <v>3.6999999999999997</v>
      </c>
      <c r="H21" s="61">
        <v>513.77666666666664</v>
      </c>
      <c r="I21" s="11">
        <v>30.203333333333333</v>
      </c>
      <c r="J21" s="38">
        <v>26.46</v>
      </c>
      <c r="K21" s="4">
        <v>38.68</v>
      </c>
      <c r="L21" s="13">
        <v>43.78</v>
      </c>
      <c r="M21" s="11">
        <v>38.669076666666669</v>
      </c>
      <c r="N21" s="11">
        <v>42.39</v>
      </c>
      <c r="O21" s="27">
        <f>SUM(N21*0.275)*91</f>
        <v>1060.8097500000001</v>
      </c>
      <c r="P21" s="43" t="s">
        <v>116</v>
      </c>
    </row>
    <row r="22" spans="3:16" ht="17" customHeight="1" x14ac:dyDescent="0.2">
      <c r="C22" s="64" t="s">
        <v>42</v>
      </c>
      <c r="D22" s="65"/>
      <c r="E22" s="43" t="s">
        <v>94</v>
      </c>
      <c r="F22" s="12">
        <v>90</v>
      </c>
      <c r="G22" s="66">
        <v>2.19</v>
      </c>
      <c r="H22" s="61">
        <v>711.19999999999993</v>
      </c>
      <c r="I22" s="11">
        <v>29.036666666666669</v>
      </c>
      <c r="J22" s="13">
        <v>66.900000000000006</v>
      </c>
      <c r="K22" s="4">
        <v>68.98</v>
      </c>
      <c r="L22" s="42">
        <v>35.22</v>
      </c>
      <c r="M22" s="67">
        <v>23.20688333333333</v>
      </c>
      <c r="N22" s="11">
        <v>55.19106</v>
      </c>
      <c r="O22" s="27">
        <f>SUM(N22*0.275)*91</f>
        <v>1381.1562765000001</v>
      </c>
      <c r="P22" s="43" t="s">
        <v>117</v>
      </c>
    </row>
    <row r="23" spans="3:16" ht="17" customHeight="1" x14ac:dyDescent="0.2">
      <c r="C23" s="64" t="s">
        <v>80</v>
      </c>
      <c r="D23" s="65">
        <v>45092</v>
      </c>
      <c r="E23" s="43" t="s">
        <v>64</v>
      </c>
      <c r="F23" s="12">
        <v>99</v>
      </c>
      <c r="G23" s="66">
        <v>4.4833333333333334</v>
      </c>
      <c r="H23" s="61">
        <v>1255.7133333333334</v>
      </c>
      <c r="I23" s="66">
        <v>27.560000000000002</v>
      </c>
      <c r="J23" s="38">
        <v>38.82</v>
      </c>
      <c r="K23" s="4">
        <v>41.03</v>
      </c>
      <c r="L23" s="42">
        <v>34.58</v>
      </c>
      <c r="M23" s="67">
        <v>26.155166666666663</v>
      </c>
      <c r="N23" s="11">
        <v>45.27</v>
      </c>
      <c r="O23" s="27">
        <f>SUM(N23*0.275)*91</f>
        <v>1132.88175</v>
      </c>
      <c r="P23" s="43" t="s">
        <v>104</v>
      </c>
    </row>
    <row r="24" spans="3:16" ht="17" customHeight="1" x14ac:dyDescent="0.2">
      <c r="C24" s="64" t="s">
        <v>118</v>
      </c>
      <c r="D24" s="65">
        <v>43425</v>
      </c>
      <c r="E24" s="43" t="s">
        <v>93</v>
      </c>
      <c r="F24" s="29">
        <v>100</v>
      </c>
      <c r="G24" s="68">
        <v>0.6</v>
      </c>
      <c r="H24" s="69">
        <v>784.7</v>
      </c>
      <c r="I24" s="68">
        <v>26.39</v>
      </c>
      <c r="J24" s="13"/>
      <c r="K24" s="4"/>
      <c r="L24" s="42"/>
      <c r="M24" s="67"/>
      <c r="N24" s="11">
        <v>40.938949999999998</v>
      </c>
      <c r="O24" s="27">
        <f>SUM(N24*0.275)*91</f>
        <v>1024.4972237500001</v>
      </c>
      <c r="P24" s="43" t="s">
        <v>119</v>
      </c>
    </row>
    <row r="25" spans="3:16" ht="17" customHeight="1" x14ac:dyDescent="0.2">
      <c r="C25" s="70" t="s">
        <v>120</v>
      </c>
      <c r="D25" s="71">
        <v>45081</v>
      </c>
      <c r="E25" s="70" t="s">
        <v>95</v>
      </c>
      <c r="F25" s="29">
        <v>98.972520000000003</v>
      </c>
      <c r="G25" s="66">
        <v>0.70333333333333325</v>
      </c>
      <c r="H25" s="61">
        <v>678.34</v>
      </c>
      <c r="I25" s="66">
        <v>23.349999999999998</v>
      </c>
      <c r="J25" s="13"/>
      <c r="K25" s="4"/>
      <c r="L25" s="42"/>
      <c r="M25" s="67"/>
      <c r="N25" s="11">
        <v>40.244813333333298</v>
      </c>
      <c r="O25" s="27">
        <f>SUM(N25*0.275)*91</f>
        <v>1007.1264536666658</v>
      </c>
      <c r="P25" s="43" t="s">
        <v>217</v>
      </c>
    </row>
    <row r="26" spans="3:16" ht="17" customHeight="1" x14ac:dyDescent="0.2">
      <c r="C26" s="64"/>
      <c r="D26" s="65"/>
      <c r="E26" s="43"/>
      <c r="F26" s="72"/>
      <c r="G26" s="43"/>
      <c r="H26" s="61"/>
      <c r="I26" s="43"/>
      <c r="J26" s="73"/>
      <c r="K26" s="74"/>
      <c r="L26" s="73"/>
      <c r="M26" s="72"/>
      <c r="N26" s="72"/>
      <c r="O26" s="75"/>
      <c r="P26" s="43"/>
    </row>
    <row r="27" spans="3:16" ht="26" customHeight="1" x14ac:dyDescent="0.2">
      <c r="C27" s="92" t="s">
        <v>153</v>
      </c>
      <c r="D27" s="65"/>
      <c r="E27" s="43"/>
      <c r="F27" s="72"/>
      <c r="G27" s="43"/>
      <c r="H27" s="61"/>
      <c r="I27" s="43"/>
      <c r="J27" s="73"/>
      <c r="K27" s="74"/>
      <c r="L27" s="73"/>
      <c r="M27" s="72"/>
      <c r="N27" s="72"/>
      <c r="O27" s="75"/>
      <c r="P27" s="43"/>
    </row>
    <row r="28" spans="3:16" ht="14" customHeight="1" x14ac:dyDescent="0.2">
      <c r="C28" s="94"/>
      <c r="D28" s="65"/>
      <c r="E28" s="43"/>
      <c r="F28" s="72"/>
      <c r="G28" s="43"/>
      <c r="H28" s="61"/>
      <c r="I28" s="43"/>
      <c r="J28" s="73"/>
      <c r="K28" s="74"/>
      <c r="L28" s="73"/>
      <c r="M28" s="72"/>
      <c r="N28" s="72"/>
      <c r="O28" s="75"/>
      <c r="P28" s="43"/>
    </row>
    <row r="29" spans="3:16" x14ac:dyDescent="0.2">
      <c r="C29" s="64" t="s">
        <v>61</v>
      </c>
      <c r="D29" s="65">
        <v>41954</v>
      </c>
      <c r="E29" s="43" t="s">
        <v>94</v>
      </c>
      <c r="F29" s="11">
        <v>74.294979999999995</v>
      </c>
      <c r="G29" s="66">
        <v>1.7433333333333332</v>
      </c>
      <c r="H29" s="61">
        <v>1158.8966666666668</v>
      </c>
      <c r="I29" s="66">
        <v>23.713333333333331</v>
      </c>
      <c r="J29" s="38">
        <v>18.71</v>
      </c>
      <c r="K29" s="41">
        <v>20.149999999999999</v>
      </c>
      <c r="L29" s="42">
        <v>16.899999999999999</v>
      </c>
      <c r="M29" s="67">
        <v>15.125296666666666</v>
      </c>
      <c r="N29" s="29">
        <v>19.6968866666667</v>
      </c>
      <c r="O29" s="75">
        <f>SUM(N29*0.275)*91</f>
        <v>492.91458883333416</v>
      </c>
      <c r="P29" s="43" t="s">
        <v>218</v>
      </c>
    </row>
    <row r="30" spans="3:16" x14ac:dyDescent="0.2">
      <c r="C30" s="64" t="s">
        <v>26</v>
      </c>
      <c r="D30" s="65">
        <v>44369</v>
      </c>
      <c r="E30" s="43" t="s">
        <v>93</v>
      </c>
      <c r="F30" s="11">
        <v>63.62135</v>
      </c>
      <c r="G30" s="43">
        <v>3.34</v>
      </c>
      <c r="H30" s="61">
        <v>808.69</v>
      </c>
      <c r="I30" s="43">
        <v>28.64</v>
      </c>
      <c r="J30" s="13">
        <v>46.14</v>
      </c>
      <c r="K30" s="4">
        <v>48.44</v>
      </c>
      <c r="L30" s="13">
        <v>44.61</v>
      </c>
      <c r="M30" s="11">
        <v>45.550096666666661</v>
      </c>
      <c r="N30" s="11">
        <v>45.836976666666672</v>
      </c>
      <c r="O30" s="75">
        <f t="shared" ref="O30" si="1">SUM(N30*0.275)*91</f>
        <v>1147.0703410833337</v>
      </c>
      <c r="P30" s="43" t="s">
        <v>98</v>
      </c>
    </row>
    <row r="31" spans="3:16" x14ac:dyDescent="0.2">
      <c r="C31" s="64" t="s">
        <v>121</v>
      </c>
      <c r="D31" s="65">
        <v>42562</v>
      </c>
      <c r="E31" s="43" t="s">
        <v>66</v>
      </c>
      <c r="F31" s="12">
        <v>59.00441</v>
      </c>
      <c r="G31" s="66">
        <v>5.1566666666666672</v>
      </c>
      <c r="H31" s="61">
        <v>1487.7866666666669</v>
      </c>
      <c r="I31" s="66">
        <v>26.006666666666664</v>
      </c>
      <c r="J31" s="38"/>
      <c r="K31" s="41"/>
      <c r="L31" s="42"/>
      <c r="M31" s="67"/>
      <c r="N31" s="29">
        <v>9.1910866666666706</v>
      </c>
      <c r="O31" s="75">
        <f t="shared" ref="O31:O60" si="2">SUM(N31*0.275)*91</f>
        <v>230.00694383333345</v>
      </c>
      <c r="P31" s="43" t="s">
        <v>122</v>
      </c>
    </row>
    <row r="32" spans="3:16" x14ac:dyDescent="0.2">
      <c r="C32" s="64" t="s">
        <v>1</v>
      </c>
      <c r="D32" s="65">
        <v>43648</v>
      </c>
      <c r="E32" s="43" t="s">
        <v>67</v>
      </c>
      <c r="F32" s="12">
        <v>90</v>
      </c>
      <c r="G32" s="66">
        <v>2.5266666666666668</v>
      </c>
      <c r="H32" s="61">
        <v>913.65</v>
      </c>
      <c r="I32" s="66">
        <v>27.426666666666666</v>
      </c>
      <c r="J32" s="38">
        <v>30.84</v>
      </c>
      <c r="K32" s="41">
        <v>38.520000000000003</v>
      </c>
      <c r="L32" s="42">
        <v>31.43</v>
      </c>
      <c r="M32" s="67">
        <v>27.985853333333335</v>
      </c>
      <c r="N32" s="11">
        <v>42.99193666666666</v>
      </c>
      <c r="O32" s="75">
        <f t="shared" si="2"/>
        <v>1075.8732150833332</v>
      </c>
      <c r="P32" s="43" t="s">
        <v>100</v>
      </c>
    </row>
    <row r="33" spans="3:16" x14ac:dyDescent="0.2">
      <c r="C33" s="64" t="s">
        <v>123</v>
      </c>
      <c r="D33" s="65">
        <v>44412</v>
      </c>
      <c r="E33" s="43" t="s">
        <v>67</v>
      </c>
      <c r="F33" s="30">
        <v>83.427880000000002</v>
      </c>
      <c r="G33" s="66">
        <v>1.5633333333333332</v>
      </c>
      <c r="H33" s="61">
        <v>1112.4966666666667</v>
      </c>
      <c r="I33" s="66">
        <v>25.493333333333332</v>
      </c>
      <c r="J33" s="38"/>
      <c r="K33" s="41"/>
      <c r="L33" s="42"/>
      <c r="M33" s="67"/>
      <c r="N33" s="29">
        <v>25.212033333333334</v>
      </c>
      <c r="O33" s="75">
        <f t="shared" si="2"/>
        <v>630.93113416666677</v>
      </c>
      <c r="P33" s="43" t="s">
        <v>124</v>
      </c>
    </row>
    <row r="34" spans="3:16" x14ac:dyDescent="0.2">
      <c r="C34" s="64" t="s">
        <v>60</v>
      </c>
      <c r="D34" s="65">
        <v>42524</v>
      </c>
      <c r="E34" s="43" t="s">
        <v>67</v>
      </c>
      <c r="F34" s="12">
        <v>50</v>
      </c>
      <c r="G34" s="66">
        <v>5.75</v>
      </c>
      <c r="H34" s="61">
        <v>788.6633333333333</v>
      </c>
      <c r="I34" s="66">
        <v>22.51</v>
      </c>
      <c r="J34" s="38">
        <v>14.01</v>
      </c>
      <c r="K34" s="41">
        <v>15.31</v>
      </c>
      <c r="L34" s="42">
        <v>12.61</v>
      </c>
      <c r="M34" s="67">
        <v>10.824109999999999</v>
      </c>
      <c r="N34" s="29">
        <v>14.27</v>
      </c>
      <c r="O34" s="75">
        <f t="shared" si="2"/>
        <v>357.10675000000003</v>
      </c>
      <c r="P34" s="43" t="s">
        <v>99</v>
      </c>
    </row>
    <row r="35" spans="3:16" x14ac:dyDescent="0.2">
      <c r="C35" s="64" t="s">
        <v>72</v>
      </c>
      <c r="D35" s="65">
        <v>45171</v>
      </c>
      <c r="E35" s="43" t="s">
        <v>94</v>
      </c>
      <c r="F35" s="12">
        <v>50</v>
      </c>
      <c r="G35" s="66">
        <v>0</v>
      </c>
      <c r="H35" s="61">
        <v>799.40666666666664</v>
      </c>
      <c r="I35" s="66">
        <v>23.776666666666667</v>
      </c>
      <c r="J35" s="38">
        <v>25.92</v>
      </c>
      <c r="K35" s="41">
        <v>22.14</v>
      </c>
      <c r="L35" s="42">
        <v>21.83</v>
      </c>
      <c r="M35" s="67">
        <v>20.762613333333331</v>
      </c>
      <c r="N35" s="29">
        <v>25.067119999999999</v>
      </c>
      <c r="O35" s="75">
        <f t="shared" si="2"/>
        <v>627.30467800000008</v>
      </c>
      <c r="P35" s="43" t="s">
        <v>125</v>
      </c>
    </row>
    <row r="36" spans="3:16" x14ac:dyDescent="0.2">
      <c r="C36" s="64" t="s">
        <v>36</v>
      </c>
      <c r="D36" s="65"/>
      <c r="E36" s="43" t="s">
        <v>67</v>
      </c>
      <c r="F36" s="11">
        <v>73.099999999999994</v>
      </c>
      <c r="G36" s="43">
        <v>3.25</v>
      </c>
      <c r="H36" s="61">
        <v>804.71</v>
      </c>
      <c r="I36" s="43">
        <v>26.14</v>
      </c>
      <c r="J36" s="13">
        <v>37.96</v>
      </c>
      <c r="K36" s="41">
        <v>36.28</v>
      </c>
      <c r="L36" s="42">
        <v>28.53</v>
      </c>
      <c r="M36" s="67">
        <v>21.93186</v>
      </c>
      <c r="N36" s="29">
        <v>34.603200000000001</v>
      </c>
      <c r="O36" s="75">
        <f t="shared" si="2"/>
        <v>865.94508000000008</v>
      </c>
      <c r="P36" s="43" t="s">
        <v>215</v>
      </c>
    </row>
    <row r="37" spans="3:16" x14ac:dyDescent="0.2">
      <c r="C37" s="64" t="s">
        <v>31</v>
      </c>
      <c r="D37" s="65">
        <v>42619</v>
      </c>
      <c r="E37" s="43" t="s">
        <v>93</v>
      </c>
      <c r="F37" s="12">
        <v>99</v>
      </c>
      <c r="G37" s="66">
        <v>-7.6666666666666675E-2</v>
      </c>
      <c r="H37" s="61">
        <v>837.0866666666667</v>
      </c>
      <c r="I37" s="66">
        <v>24.393333333333331</v>
      </c>
      <c r="J37" s="38">
        <v>36.68</v>
      </c>
      <c r="K37" s="4">
        <v>40.590000000000003</v>
      </c>
      <c r="L37" s="42">
        <v>32.200000000000003</v>
      </c>
      <c r="M37" s="67">
        <v>21.998763333333336</v>
      </c>
      <c r="N37" s="29">
        <v>30.705636666666699</v>
      </c>
      <c r="O37" s="75">
        <f t="shared" si="2"/>
        <v>768.40855758333419</v>
      </c>
      <c r="P37" s="43" t="s">
        <v>219</v>
      </c>
    </row>
    <row r="38" spans="3:16" x14ac:dyDescent="0.2">
      <c r="C38" s="64" t="s">
        <v>32</v>
      </c>
      <c r="D38" s="65">
        <v>43734</v>
      </c>
      <c r="E38" s="43" t="s">
        <v>93</v>
      </c>
      <c r="F38" s="12">
        <v>75</v>
      </c>
      <c r="G38" s="66">
        <v>6.2766666666666664</v>
      </c>
      <c r="H38" s="61">
        <v>896.96333333333325</v>
      </c>
      <c r="I38" s="66">
        <v>26.763333333333335</v>
      </c>
      <c r="J38" s="13">
        <v>50.74</v>
      </c>
      <c r="K38" s="13">
        <v>53.17</v>
      </c>
      <c r="L38" s="13">
        <v>42.94</v>
      </c>
      <c r="M38" s="11">
        <v>40.884723333333334</v>
      </c>
      <c r="N38" s="29">
        <v>32.458199999999998</v>
      </c>
      <c r="O38" s="75">
        <f t="shared" si="2"/>
        <v>812.26645499999995</v>
      </c>
      <c r="P38" s="43" t="s">
        <v>126</v>
      </c>
    </row>
    <row r="39" spans="3:16" x14ac:dyDescent="0.2">
      <c r="C39" s="64" t="s">
        <v>127</v>
      </c>
      <c r="D39" s="65"/>
      <c r="E39" s="43" t="s">
        <v>67</v>
      </c>
      <c r="F39" s="33">
        <v>77.37</v>
      </c>
      <c r="G39" s="68">
        <v>2.52</v>
      </c>
      <c r="H39" s="69">
        <v>816.3</v>
      </c>
      <c r="I39" s="11">
        <v>29.13</v>
      </c>
      <c r="J39" s="13"/>
      <c r="K39" s="13"/>
      <c r="L39" s="13"/>
      <c r="M39" s="11"/>
      <c r="N39" s="11">
        <v>38.686303333333299</v>
      </c>
      <c r="O39" s="75">
        <f t="shared" si="2"/>
        <v>968.12474091666593</v>
      </c>
      <c r="P39" s="96" t="s">
        <v>128</v>
      </c>
    </row>
    <row r="40" spans="3:16" x14ac:dyDescent="0.2">
      <c r="C40" s="64" t="s">
        <v>33</v>
      </c>
      <c r="D40" s="65">
        <v>42706</v>
      </c>
      <c r="E40" s="43" t="s">
        <v>67</v>
      </c>
      <c r="F40" s="12">
        <v>95</v>
      </c>
      <c r="G40" s="66">
        <v>3.1666666666666665</v>
      </c>
      <c r="H40" s="61">
        <v>558.74666666666667</v>
      </c>
      <c r="I40" s="66">
        <v>23.86</v>
      </c>
      <c r="J40" s="13">
        <v>47.71</v>
      </c>
      <c r="K40" s="4">
        <v>51.42</v>
      </c>
      <c r="L40" s="13">
        <v>49.79</v>
      </c>
      <c r="M40" s="11">
        <v>47.033363333333327</v>
      </c>
      <c r="N40" s="11">
        <v>38.880000000000003</v>
      </c>
      <c r="O40" s="75">
        <f t="shared" si="2"/>
        <v>972.97200000000021</v>
      </c>
      <c r="P40" s="43" t="s">
        <v>220</v>
      </c>
    </row>
    <row r="41" spans="3:16" x14ac:dyDescent="0.2">
      <c r="C41" s="64" t="s">
        <v>129</v>
      </c>
      <c r="D41" s="65"/>
      <c r="E41" s="43" t="s">
        <v>95</v>
      </c>
      <c r="F41" s="12">
        <v>50</v>
      </c>
      <c r="G41" s="66">
        <v>0.80333333333333334</v>
      </c>
      <c r="H41" s="61">
        <v>977.09000000000015</v>
      </c>
      <c r="I41" s="66">
        <v>23.3</v>
      </c>
      <c r="J41" s="13"/>
      <c r="K41" s="4"/>
      <c r="L41" s="13"/>
      <c r="M41" s="11"/>
      <c r="N41" s="29">
        <v>27.43</v>
      </c>
      <c r="O41" s="75">
        <f t="shared" si="2"/>
        <v>686.4357500000001</v>
      </c>
      <c r="P41" s="43" t="s">
        <v>130</v>
      </c>
    </row>
    <row r="42" spans="3:16" x14ac:dyDescent="0.2">
      <c r="C42" s="64" t="s">
        <v>131</v>
      </c>
      <c r="D42" s="65">
        <v>43788</v>
      </c>
      <c r="E42" s="43" t="s">
        <v>67</v>
      </c>
      <c r="F42" s="30">
        <v>83.01831</v>
      </c>
      <c r="G42" s="66">
        <v>0.88666666666666671</v>
      </c>
      <c r="H42" s="61">
        <v>742.74666666666656</v>
      </c>
      <c r="I42" s="66">
        <v>28.25</v>
      </c>
      <c r="J42" s="13"/>
      <c r="K42" s="4"/>
      <c r="L42" s="13"/>
      <c r="M42" s="11"/>
      <c r="N42" s="29">
        <v>36.131086666666697</v>
      </c>
      <c r="O42" s="75">
        <f t="shared" si="2"/>
        <v>904.18044383333427</v>
      </c>
      <c r="P42" s="43" t="s">
        <v>132</v>
      </c>
    </row>
    <row r="43" spans="3:16" x14ac:dyDescent="0.2">
      <c r="C43" s="64" t="s">
        <v>34</v>
      </c>
      <c r="D43" s="65"/>
      <c r="E43" s="43" t="s">
        <v>67</v>
      </c>
      <c r="F43" s="11">
        <v>65.622299999999996</v>
      </c>
      <c r="G43" s="66">
        <v>3.0333333333333332</v>
      </c>
      <c r="H43" s="61">
        <v>975.18</v>
      </c>
      <c r="I43" s="11">
        <v>33.276666666666664</v>
      </c>
      <c r="J43" s="13">
        <v>113.59</v>
      </c>
      <c r="K43" s="4">
        <v>126.94</v>
      </c>
      <c r="L43" s="13">
        <v>103.72</v>
      </c>
      <c r="M43" s="11">
        <v>91.731003333333334</v>
      </c>
      <c r="N43" s="11">
        <v>105.68830666666666</v>
      </c>
      <c r="O43" s="75">
        <f t="shared" si="2"/>
        <v>2644.8498743333334</v>
      </c>
      <c r="P43" s="43" t="s">
        <v>111</v>
      </c>
    </row>
    <row r="44" spans="3:16" x14ac:dyDescent="0.2">
      <c r="C44" s="64" t="s">
        <v>35</v>
      </c>
      <c r="D44" s="65"/>
      <c r="E44" s="43" t="s">
        <v>95</v>
      </c>
      <c r="F44" s="11">
        <v>57.424250000000001</v>
      </c>
      <c r="G44" s="66">
        <v>4.4366666666666665</v>
      </c>
      <c r="H44" s="61" t="s">
        <v>21</v>
      </c>
      <c r="I44" s="66">
        <v>25.653333333333336</v>
      </c>
      <c r="J44" s="13">
        <v>48.07</v>
      </c>
      <c r="K44" s="41" t="s">
        <v>21</v>
      </c>
      <c r="L44" s="42" t="s">
        <v>21</v>
      </c>
      <c r="M44" s="11">
        <v>39.924844999999998</v>
      </c>
      <c r="N44" s="11">
        <v>41.2773866666667</v>
      </c>
      <c r="O44" s="75">
        <f t="shared" si="2"/>
        <v>1032.9666013333342</v>
      </c>
      <c r="P44" s="96" t="s">
        <v>112</v>
      </c>
    </row>
    <row r="45" spans="3:16" x14ac:dyDescent="0.2">
      <c r="C45" s="64" t="s">
        <v>133</v>
      </c>
      <c r="D45" s="65">
        <v>44833</v>
      </c>
      <c r="E45" s="43" t="s">
        <v>67</v>
      </c>
      <c r="F45" s="30">
        <v>84.814769999999996</v>
      </c>
      <c r="G45" s="66">
        <v>0.51333333333333331</v>
      </c>
      <c r="H45" s="61">
        <v>757.54333333333341</v>
      </c>
      <c r="I45" s="66">
        <v>28.439999999999998</v>
      </c>
      <c r="J45" s="13"/>
      <c r="K45" s="4"/>
      <c r="L45" s="13"/>
      <c r="M45" s="11"/>
      <c r="N45" s="29">
        <v>29.6431033333333</v>
      </c>
      <c r="O45" s="75">
        <f t="shared" si="2"/>
        <v>741.81866091666586</v>
      </c>
      <c r="P45" s="43" t="s">
        <v>134</v>
      </c>
    </row>
    <row r="46" spans="3:16" x14ac:dyDescent="0.2">
      <c r="C46" s="64" t="s">
        <v>37</v>
      </c>
      <c r="D46" s="65">
        <v>44434</v>
      </c>
      <c r="E46" s="43" t="s">
        <v>93</v>
      </c>
      <c r="F46" s="11">
        <v>65.715850000000003</v>
      </c>
      <c r="G46" s="66">
        <v>3.3433333333333333</v>
      </c>
      <c r="H46" s="61">
        <v>773.92666666666662</v>
      </c>
      <c r="I46" s="66">
        <v>27.893333333333331</v>
      </c>
      <c r="J46" s="38">
        <v>33.799999999999997</v>
      </c>
      <c r="K46" s="41">
        <v>27.89</v>
      </c>
      <c r="L46" s="42">
        <v>26.44</v>
      </c>
      <c r="M46" s="67">
        <v>17.447899999999997</v>
      </c>
      <c r="N46" s="29">
        <v>23.3</v>
      </c>
      <c r="O46" s="75">
        <f t="shared" si="2"/>
        <v>583.0825000000001</v>
      </c>
      <c r="P46" s="43" t="s">
        <v>135</v>
      </c>
    </row>
    <row r="47" spans="3:16" x14ac:dyDescent="0.2">
      <c r="C47" s="64" t="s">
        <v>136</v>
      </c>
      <c r="D47" s="65"/>
      <c r="E47" s="43" t="s">
        <v>67</v>
      </c>
      <c r="F47" s="33">
        <v>73.239999999999995</v>
      </c>
      <c r="G47" s="68">
        <v>-1.88</v>
      </c>
      <c r="H47" s="69">
        <v>1112.8</v>
      </c>
      <c r="I47" s="68">
        <v>22.41</v>
      </c>
      <c r="J47" s="38"/>
      <c r="K47" s="41"/>
      <c r="L47" s="42"/>
      <c r="M47" s="67"/>
      <c r="N47" s="29">
        <v>36.200000000000003</v>
      </c>
      <c r="O47" s="75">
        <f t="shared" si="2"/>
        <v>905.9050000000002</v>
      </c>
      <c r="P47" s="43" t="s">
        <v>137</v>
      </c>
    </row>
    <row r="48" spans="3:16" x14ac:dyDescent="0.2">
      <c r="C48" s="64" t="s">
        <v>138</v>
      </c>
      <c r="D48" s="65">
        <v>43684</v>
      </c>
      <c r="E48" s="43" t="s">
        <v>67</v>
      </c>
      <c r="F48" s="30">
        <v>80.859390000000005</v>
      </c>
      <c r="G48" s="66">
        <v>1.9366666666666665</v>
      </c>
      <c r="H48" s="61">
        <v>1074.5899999999999</v>
      </c>
      <c r="I48" s="11">
        <v>31.336666666666666</v>
      </c>
      <c r="J48" s="38"/>
      <c r="K48" s="41"/>
      <c r="L48" s="42"/>
      <c r="M48" s="67"/>
      <c r="N48" s="29">
        <v>37.51</v>
      </c>
      <c r="O48" s="75">
        <f t="shared" si="2"/>
        <v>938.68775000000005</v>
      </c>
      <c r="P48" s="43" t="s">
        <v>139</v>
      </c>
    </row>
    <row r="49" spans="3:16" x14ac:dyDescent="0.2">
      <c r="C49" s="64" t="s">
        <v>39</v>
      </c>
      <c r="D49" s="65"/>
      <c r="E49" s="43" t="s">
        <v>67</v>
      </c>
      <c r="F49" s="11">
        <v>30.39038</v>
      </c>
      <c r="G49" s="66">
        <v>5.5233333333333334</v>
      </c>
      <c r="H49" s="61">
        <v>1194.9066666666668</v>
      </c>
      <c r="I49" s="66">
        <v>26.17</v>
      </c>
      <c r="J49" s="38">
        <v>27.42</v>
      </c>
      <c r="K49" s="41">
        <v>27.58</v>
      </c>
      <c r="L49" s="42">
        <v>26.39</v>
      </c>
      <c r="M49" s="67">
        <v>23.69389</v>
      </c>
      <c r="N49" s="29">
        <v>24.41</v>
      </c>
      <c r="O49" s="75">
        <f t="shared" si="2"/>
        <v>610.86025000000006</v>
      </c>
      <c r="P49" s="43" t="s">
        <v>140</v>
      </c>
    </row>
    <row r="50" spans="3:16" x14ac:dyDescent="0.2">
      <c r="C50" s="64" t="s">
        <v>141</v>
      </c>
      <c r="D50" s="65"/>
      <c r="E50" s="43" t="s">
        <v>67</v>
      </c>
      <c r="F50" s="34">
        <v>84.62</v>
      </c>
      <c r="G50" s="68">
        <v>1.52</v>
      </c>
      <c r="H50" s="69">
        <v>659.1</v>
      </c>
      <c r="I50" s="68">
        <v>23.17</v>
      </c>
      <c r="J50" s="38"/>
      <c r="K50" s="41"/>
      <c r="L50" s="42"/>
      <c r="M50" s="67"/>
      <c r="N50" s="29">
        <v>35.28</v>
      </c>
      <c r="O50" s="75">
        <f t="shared" si="2"/>
        <v>882.88200000000018</v>
      </c>
      <c r="P50" s="43" t="s">
        <v>137</v>
      </c>
    </row>
    <row r="51" spans="3:16" x14ac:dyDescent="0.2">
      <c r="C51" s="64" t="s">
        <v>40</v>
      </c>
      <c r="D51" s="65">
        <v>45504</v>
      </c>
      <c r="E51" s="43" t="s">
        <v>67</v>
      </c>
      <c r="F51" s="11">
        <v>43.886049999999997</v>
      </c>
      <c r="G51" s="66">
        <v>0.14666666666666664</v>
      </c>
      <c r="H51" s="61">
        <v>1247.6966666666667</v>
      </c>
      <c r="I51" s="66">
        <v>22.88</v>
      </c>
      <c r="J51" s="38">
        <v>34.89</v>
      </c>
      <c r="K51" s="44">
        <v>21.97</v>
      </c>
      <c r="L51" s="42">
        <v>18.22</v>
      </c>
      <c r="M51" s="67">
        <v>12.951636666666667</v>
      </c>
      <c r="N51" s="29">
        <v>18.036696666666668</v>
      </c>
      <c r="O51" s="75">
        <f t="shared" si="2"/>
        <v>451.36833408333337</v>
      </c>
      <c r="P51" s="43" t="s">
        <v>142</v>
      </c>
    </row>
    <row r="52" spans="3:16" x14ac:dyDescent="0.2">
      <c r="C52" s="64" t="s">
        <v>0</v>
      </c>
      <c r="D52" s="65">
        <v>44351</v>
      </c>
      <c r="E52" s="43" t="s">
        <v>67</v>
      </c>
      <c r="F52" s="32">
        <v>95</v>
      </c>
      <c r="G52" s="66">
        <v>3.6999999999999997</v>
      </c>
      <c r="H52" s="61">
        <v>513.77666666666664</v>
      </c>
      <c r="I52" s="11">
        <v>30.203333333333333</v>
      </c>
      <c r="J52" s="38">
        <v>26.46</v>
      </c>
      <c r="K52" s="4">
        <v>38.68</v>
      </c>
      <c r="L52" s="13">
        <v>43.78</v>
      </c>
      <c r="M52" s="11">
        <v>38.669076666666669</v>
      </c>
      <c r="N52" s="11">
        <v>42.39</v>
      </c>
      <c r="O52" s="75">
        <f>SUM(N52*0.275)*91</f>
        <v>1060.8097500000001</v>
      </c>
      <c r="P52" s="43" t="s">
        <v>116</v>
      </c>
    </row>
    <row r="53" spans="3:16" ht="17" customHeight="1" x14ac:dyDescent="0.2">
      <c r="C53" s="64" t="s">
        <v>62</v>
      </c>
      <c r="D53" s="65"/>
      <c r="E53" s="43" t="s">
        <v>65</v>
      </c>
      <c r="F53" s="11">
        <v>69.549880000000002</v>
      </c>
      <c r="G53" s="66">
        <v>3.9066666666666663</v>
      </c>
      <c r="H53" s="61">
        <v>1059.0433333333333</v>
      </c>
      <c r="I53" s="66">
        <v>26.213333333333331</v>
      </c>
      <c r="J53" s="38">
        <v>30.32</v>
      </c>
      <c r="K53" s="41">
        <v>29.69</v>
      </c>
      <c r="L53" s="42">
        <v>21.91</v>
      </c>
      <c r="M53" s="67">
        <v>23.901053333333333</v>
      </c>
      <c r="N53" s="29">
        <v>25.7</v>
      </c>
      <c r="O53" s="75">
        <f t="shared" si="2"/>
        <v>643.14250000000004</v>
      </c>
      <c r="P53" s="43" t="s">
        <v>143</v>
      </c>
    </row>
    <row r="54" spans="3:16" ht="17" customHeight="1" x14ac:dyDescent="0.2">
      <c r="C54" s="64" t="s">
        <v>42</v>
      </c>
      <c r="D54" s="65"/>
      <c r="E54" s="43" t="s">
        <v>94</v>
      </c>
      <c r="F54" s="12">
        <v>90</v>
      </c>
      <c r="G54" s="66">
        <v>2.19</v>
      </c>
      <c r="H54" s="61">
        <v>711.19999999999993</v>
      </c>
      <c r="I54" s="11">
        <v>29.036666666666669</v>
      </c>
      <c r="J54" s="13">
        <v>66.900000000000006</v>
      </c>
      <c r="K54" s="4">
        <v>68.98</v>
      </c>
      <c r="L54" s="42">
        <v>35.22</v>
      </c>
      <c r="M54" s="67">
        <v>23.20688333333333</v>
      </c>
      <c r="N54" s="11">
        <v>55.19106</v>
      </c>
      <c r="O54" s="75">
        <f>SUM(N54*0.275)*91</f>
        <v>1381.1562765000001</v>
      </c>
      <c r="P54" s="43" t="s">
        <v>117</v>
      </c>
    </row>
    <row r="55" spans="3:16" ht="17" customHeight="1" x14ac:dyDescent="0.2">
      <c r="C55" s="64" t="s">
        <v>80</v>
      </c>
      <c r="D55" s="65">
        <v>45092</v>
      </c>
      <c r="E55" s="43" t="s">
        <v>64</v>
      </c>
      <c r="F55" s="12">
        <v>99</v>
      </c>
      <c r="G55" s="66">
        <v>4.4833333333333334</v>
      </c>
      <c r="H55" s="61">
        <v>1255.7133333333334</v>
      </c>
      <c r="I55" s="66">
        <v>27.560000000000002</v>
      </c>
      <c r="J55" s="38">
        <v>38.82</v>
      </c>
      <c r="K55" s="4">
        <v>41.03</v>
      </c>
      <c r="L55" s="42">
        <v>34.58</v>
      </c>
      <c r="M55" s="67">
        <v>26.155166666666663</v>
      </c>
      <c r="N55" s="11">
        <v>45.27</v>
      </c>
      <c r="O55" s="75">
        <f>SUM(N55*0.275)*91</f>
        <v>1132.88175</v>
      </c>
      <c r="P55" s="43" t="s">
        <v>104</v>
      </c>
    </row>
    <row r="56" spans="3:16" x14ac:dyDescent="0.2">
      <c r="C56" s="64" t="s">
        <v>144</v>
      </c>
      <c r="D56" s="65"/>
      <c r="E56" s="43" t="s">
        <v>67</v>
      </c>
      <c r="F56" s="11">
        <v>70.551220000000001</v>
      </c>
      <c r="G56" s="66">
        <v>-3.7733333333333334</v>
      </c>
      <c r="H56" s="61">
        <v>1058.8633333333335</v>
      </c>
      <c r="I56" s="66">
        <v>26.193333333333332</v>
      </c>
      <c r="J56" s="43"/>
      <c r="K56" s="76"/>
      <c r="L56" s="76"/>
      <c r="M56" s="76"/>
      <c r="N56" s="77">
        <v>27.6</v>
      </c>
      <c r="O56" s="75">
        <f t="shared" si="2"/>
        <v>690.69</v>
      </c>
      <c r="P56" s="43" t="s">
        <v>145</v>
      </c>
    </row>
    <row r="57" spans="3:16" x14ac:dyDescent="0.2">
      <c r="C57" s="64" t="s">
        <v>146</v>
      </c>
      <c r="D57" s="65">
        <v>44299</v>
      </c>
      <c r="E57" s="43" t="s">
        <v>65</v>
      </c>
      <c r="F57" s="32">
        <v>95</v>
      </c>
      <c r="G57" s="66">
        <v>1.6333333333333335</v>
      </c>
      <c r="H57" s="61">
        <v>645.56666666666672</v>
      </c>
      <c r="I57" s="66">
        <v>25.93</v>
      </c>
      <c r="J57" s="43"/>
      <c r="K57" s="76"/>
      <c r="L57" s="76"/>
      <c r="M57" s="76"/>
      <c r="N57" s="77">
        <v>20.81</v>
      </c>
      <c r="O57" s="75">
        <f t="shared" si="2"/>
        <v>520.77025000000003</v>
      </c>
      <c r="P57" s="43" t="s">
        <v>147</v>
      </c>
    </row>
    <row r="58" spans="3:16" x14ac:dyDescent="0.2">
      <c r="C58" s="64" t="s">
        <v>148</v>
      </c>
      <c r="D58" s="78">
        <v>44170</v>
      </c>
      <c r="E58" s="70" t="s">
        <v>65</v>
      </c>
      <c r="F58" s="45">
        <v>90</v>
      </c>
      <c r="G58" s="68">
        <v>2.66</v>
      </c>
      <c r="H58" s="69">
        <v>707.1</v>
      </c>
      <c r="I58" s="68">
        <v>26.42</v>
      </c>
      <c r="J58" s="43"/>
      <c r="K58" s="76"/>
      <c r="L58" s="76"/>
      <c r="M58" s="76"/>
      <c r="N58" s="77">
        <v>35.53</v>
      </c>
      <c r="O58" s="75">
        <f t="shared" si="2"/>
        <v>889.13825000000008</v>
      </c>
      <c r="P58" s="43" t="s">
        <v>221</v>
      </c>
    </row>
    <row r="59" spans="3:16" x14ac:dyDescent="0.2">
      <c r="C59" s="64" t="s">
        <v>149</v>
      </c>
      <c r="D59" s="65">
        <v>44533</v>
      </c>
      <c r="E59" s="43" t="s">
        <v>67</v>
      </c>
      <c r="F59" s="12">
        <v>95</v>
      </c>
      <c r="G59" s="66">
        <v>8.6833333333333336</v>
      </c>
      <c r="H59" s="61">
        <v>498.71</v>
      </c>
      <c r="I59" s="66">
        <v>22.096666666666664</v>
      </c>
      <c r="J59" s="43"/>
      <c r="K59" s="76"/>
      <c r="L59" s="76"/>
      <c r="M59" s="76"/>
      <c r="N59" s="77">
        <v>22.67</v>
      </c>
      <c r="O59" s="75">
        <f t="shared" si="2"/>
        <v>567.31675000000007</v>
      </c>
      <c r="P59" s="43" t="s">
        <v>150</v>
      </c>
    </row>
    <row r="60" spans="3:16" x14ac:dyDescent="0.2">
      <c r="C60" s="70" t="s">
        <v>151</v>
      </c>
      <c r="D60" s="71">
        <v>45378</v>
      </c>
      <c r="E60" s="70" t="s">
        <v>65</v>
      </c>
      <c r="F60" s="12">
        <v>95</v>
      </c>
      <c r="G60" s="66">
        <v>-0.35333333333333333</v>
      </c>
      <c r="H60" s="61">
        <v>457.02</v>
      </c>
      <c r="I60" s="66">
        <v>26.966666666666661</v>
      </c>
      <c r="J60" s="43"/>
      <c r="K60" s="76"/>
      <c r="L60" s="76"/>
      <c r="M60" s="76"/>
      <c r="N60" s="77">
        <v>22.11</v>
      </c>
      <c r="O60" s="75">
        <f t="shared" si="2"/>
        <v>553.30275000000006</v>
      </c>
      <c r="P60" s="43" t="s">
        <v>222</v>
      </c>
    </row>
    <row r="61" spans="3:16" x14ac:dyDescent="0.2">
      <c r="C61" s="7"/>
      <c r="D61" s="7"/>
      <c r="E61" s="7"/>
      <c r="F61" s="7"/>
      <c r="G61" s="7"/>
      <c r="H61" s="53"/>
      <c r="I61" s="7"/>
      <c r="J61" s="7"/>
      <c r="K61" s="53"/>
      <c r="L61" s="53"/>
      <c r="M61" s="53"/>
      <c r="N61" s="53"/>
      <c r="O61" s="53"/>
      <c r="P61" s="7"/>
    </row>
    <row r="62" spans="3:16" x14ac:dyDescent="0.2">
      <c r="C62" s="7"/>
      <c r="D62" s="7"/>
      <c r="E62" s="79"/>
      <c r="F62" s="7" t="s">
        <v>157</v>
      </c>
      <c r="G62" s="7"/>
      <c r="H62" s="53"/>
      <c r="I62" s="7"/>
      <c r="J62" s="7"/>
      <c r="K62" s="53"/>
      <c r="L62" s="53"/>
      <c r="M62" s="53"/>
      <c r="N62" s="53"/>
      <c r="O62" s="53"/>
      <c r="P62" s="7"/>
    </row>
  </sheetData>
  <autoFilter ref="C4:P56" xr:uid="{F8050F53-5A7D-4F4F-AD06-D1422D7BFE4A}"/>
  <mergeCells count="1">
    <mergeCell ref="J3:N3"/>
  </mergeCells>
  <pageMargins left="0.7" right="0.7" top="0.75" bottom="0.75" header="0.3" footer="0.3"/>
  <pageSetup paperSize="9" scale="36" fitToHeight="3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Issue Sites - FZ </vt:lpstr>
      <vt:lpstr>Issue sites - McOpCo </vt:lpstr>
      <vt:lpstr>'Issue Sites - FZ '!Print_Area</vt:lpstr>
      <vt:lpstr>'Issue sites - McOpCo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Piers Skinner</cp:lastModifiedBy>
  <cp:lastPrinted>2025-04-09T13:11:40Z</cp:lastPrinted>
  <dcterms:created xsi:type="dcterms:W3CDTF">2023-10-12T10:24:58Z</dcterms:created>
  <dcterms:modified xsi:type="dcterms:W3CDTF">2025-10-14T07:11:24Z</dcterms:modified>
</cp:coreProperties>
</file>