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fileSharing readOnlyRecommended="1" userName="Jesse Benton" algorithmName="SHA-512" hashValue="f/yY8meoobLaCDdWoNpSfb81HQWajHitRncJJ2vI9vQCnhN0UpAgD/MEXA1sO8Tcd9yqeufYQMA3DX1NgsugvQ==" saltValue="XAhGMpeJDjac8065mXh1rA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ltservice-my.sharepoint.com/personal/jesseb_beltservice_com/Documents/BeltCentral Planning/Products/Overstock/"/>
    </mc:Choice>
  </mc:AlternateContent>
  <xr:revisionPtr revIDLastSave="0" documentId="14_{B246AB6D-A126-4717-BE33-1692253875BD}" xr6:coauthVersionLast="47" xr6:coauthVersionMax="47" xr10:uidLastSave="{00000000-0000-0000-0000-000000000000}"/>
  <bookViews>
    <workbookView xWindow="27250" yWindow="4960" windowWidth="19420" windowHeight="10300" xr2:uid="{33F6B278-DC63-4729-8015-CE5C1E7325A1}"/>
  </bookViews>
  <sheets>
    <sheet name="Remnant List" sheetId="1" r:id="rId1"/>
    <sheet name="Remnant Price PIW" sheetId="2" r:id="rId2"/>
  </sheets>
  <definedNames>
    <definedName name="_xlnm._FilterDatabase" localSheetId="1" hidden="1">'Remnant Price PIW'!$A$1:$C$205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5" i="1" l="1"/>
  <c r="N75" i="1" s="1"/>
  <c r="M76" i="1"/>
  <c r="N76" i="1" s="1"/>
  <c r="M77" i="1"/>
  <c r="N77" i="1" s="1"/>
  <c r="M78" i="1"/>
  <c r="N78" i="1" s="1"/>
  <c r="N3" i="1"/>
  <c r="M4" i="1"/>
  <c r="N4" i="1" s="1"/>
  <c r="M5" i="1"/>
  <c r="N5" i="1" s="1"/>
  <c r="M6" i="1"/>
  <c r="N6" i="1" s="1"/>
  <c r="M7" i="1"/>
  <c r="N7" i="1" s="1"/>
  <c r="N8" i="1"/>
  <c r="N9" i="1"/>
  <c r="M10" i="1"/>
  <c r="N10" i="1" s="1"/>
  <c r="N11" i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N35" i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N168" i="1"/>
  <c r="N169" i="1"/>
  <c r="N170" i="1"/>
  <c r="N171" i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N204" i="1"/>
  <c r="N205" i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N231" i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N256" i="1"/>
  <c r="N257" i="1"/>
  <c r="M258" i="1"/>
  <c r="N258" i="1" s="1"/>
  <c r="M259" i="1"/>
  <c r="N259" i="1" s="1"/>
  <c r="M260" i="1"/>
  <c r="N260" i="1" s="1"/>
  <c r="N261" i="1"/>
  <c r="M262" i="1"/>
  <c r="N262" i="1" s="1"/>
  <c r="M263" i="1"/>
  <c r="N263" i="1" s="1"/>
  <c r="M264" i="1"/>
  <c r="N264" i="1" s="1"/>
  <c r="M265" i="1"/>
  <c r="N265" i="1" s="1"/>
  <c r="M266" i="1"/>
  <c r="N266" i="1" s="1"/>
  <c r="N267" i="1"/>
  <c r="N268" i="1"/>
  <c r="N269" i="1"/>
  <c r="N270" i="1"/>
  <c r="N271" i="1"/>
  <c r="N272" i="1"/>
  <c r="N273" i="1"/>
  <c r="M274" i="1"/>
  <c r="N274" i="1" s="1"/>
  <c r="M275" i="1"/>
  <c r="N275" i="1" s="1"/>
  <c r="M276" i="1"/>
  <c r="N276" i="1" s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M2" i="1"/>
  <c r="N2" i="1" s="1"/>
  <c r="M295" i="1"/>
  <c r="K285" i="1"/>
  <c r="K267" i="1"/>
  <c r="L295" i="1" l="1"/>
  <c r="M296" i="1" s="1"/>
  <c r="N296" i="1" s="1"/>
  <c r="M297" i="1" l="1"/>
</calcChain>
</file>

<file path=xl/sharedStrings.xml><?xml version="1.0" encoding="utf-8"?>
<sst xmlns="http://schemas.openxmlformats.org/spreadsheetml/2006/main" count="1725" uniqueCount="1062">
  <si>
    <t>Item</t>
  </si>
  <si>
    <t>Roll</t>
  </si>
  <si>
    <t>Serial</t>
  </si>
  <si>
    <t>Desc</t>
  </si>
  <si>
    <t>Length</t>
  </si>
  <si>
    <t>Width</t>
  </si>
  <si>
    <t>Step</t>
  </si>
  <si>
    <t>Date</t>
  </si>
  <si>
    <t>Location</t>
  </si>
  <si>
    <t>Reason</t>
  </si>
  <si>
    <t>PIW</t>
  </si>
  <si>
    <t>C15-05-4-1</t>
  </si>
  <si>
    <t>C11-01-1-0</t>
  </si>
  <si>
    <t>C17-05-1-0</t>
  </si>
  <si>
    <t>2 Ply Poly CR46 Blk PVC C x QW AS FR</t>
  </si>
  <si>
    <t>3 Ply 225 Tan Wedgegrip x Bare</t>
  </si>
  <si>
    <t>C14-05-3-0</t>
  </si>
  <si>
    <t>2 Ply 150 1/32in x 1/32in</t>
  </si>
  <si>
    <t>B15-01-0-0</t>
  </si>
  <si>
    <t>2 Ply 220 3/16in x 1/16in  MOR</t>
  </si>
  <si>
    <t>PVC 120 Blk C x Brushed</t>
  </si>
  <si>
    <t>C14-05-1-0</t>
  </si>
  <si>
    <t>2 Ply 220 3/16in x Bare MOR</t>
  </si>
  <si>
    <t>C12-03-2-2</t>
  </si>
  <si>
    <t>2 Ply 220 3/16in x 1/16in Hot Asphalt SOR</t>
  </si>
  <si>
    <t>D13-02-2-2</t>
  </si>
  <si>
    <t>C12-05-1-0</t>
  </si>
  <si>
    <t>2 Ply 150 1/8in x 1/32in</t>
  </si>
  <si>
    <t>G06-02-1-1</t>
  </si>
  <si>
    <t>2 Ply 150 Blk Wedgegrip x Bare</t>
  </si>
  <si>
    <t>C12-02-2-1</t>
  </si>
  <si>
    <t>2 Ply 220 3/16in x 1/16in</t>
  </si>
  <si>
    <t>G05-02-3-3</t>
  </si>
  <si>
    <t>D12-01-0-0</t>
  </si>
  <si>
    <t>C14-02-2-2</t>
  </si>
  <si>
    <t>3 Ply 330 3/16in x 1/16in MOR</t>
  </si>
  <si>
    <t>3 PUR N 130 H I / LCW</t>
  </si>
  <si>
    <t>3 Ply 330 1/4in x 1/16in</t>
  </si>
  <si>
    <t>D13-02-4-2</t>
  </si>
  <si>
    <t>PVC 120 Black Crescent Top x Brushed</t>
  </si>
  <si>
    <t>R069698</t>
  </si>
  <si>
    <t>PVC 600 Blk C x C SC/FR</t>
  </si>
  <si>
    <t>C13-05-4-3</t>
  </si>
  <si>
    <t>4 Ply 440 3/4in x 1/4in GR-1</t>
  </si>
  <si>
    <t>C13-03-4-2</t>
  </si>
  <si>
    <t>G05-02-3-1</t>
  </si>
  <si>
    <t>D13-02-1-1</t>
  </si>
  <si>
    <t>3 Ply 330 1/4in x 1/16in Peak HR700°F</t>
  </si>
  <si>
    <t>3 Ply 600 1/16in x 1/16in FR/SC/VOR</t>
  </si>
  <si>
    <t>G05-01-0-0</t>
  </si>
  <si>
    <t>G05-02-3-2</t>
  </si>
  <si>
    <t>R054578</t>
  </si>
  <si>
    <t>C15-05-1-1</t>
  </si>
  <si>
    <t>1 Ply 440 1/4in x 1/8in Straight Warp Grade-I</t>
  </si>
  <si>
    <t>G07-02-2-3</t>
  </si>
  <si>
    <t>PVC 350 Blk Impregnated Top x FS</t>
  </si>
  <si>
    <t>C15-03-6-1</t>
  </si>
  <si>
    <t>G07-02-2-1</t>
  </si>
  <si>
    <t>C10-07-2-2</t>
  </si>
  <si>
    <t>Rem</t>
  </si>
  <si>
    <t>R087182</t>
  </si>
  <si>
    <t>S001806308</t>
  </si>
  <si>
    <t>BWX2222MI 4 Ply 220 1/8 x 1/16 (SBR)</t>
  </si>
  <si>
    <t>6.00 x 33.00</t>
  </si>
  <si>
    <t>R096715</t>
  </si>
  <si>
    <t>S002043659</t>
  </si>
  <si>
    <t>3 Ply CR135 Black RT AS SFMB</t>
  </si>
  <si>
    <t>C15-03-5-2</t>
  </si>
  <si>
    <t>R067101</t>
  </si>
  <si>
    <t>S001339509</t>
  </si>
  <si>
    <t>NW 150 BLACK PVC EMB x Brushed FR</t>
  </si>
  <si>
    <t>c10-07-1-2</t>
  </si>
  <si>
    <t>R098130</t>
  </si>
  <si>
    <t>S002041351</t>
  </si>
  <si>
    <t>3 Ply 150 Brown Butyl Roughtop x Bare</t>
  </si>
  <si>
    <t>S002043665</t>
  </si>
  <si>
    <t>C13-03-5-2</t>
  </si>
  <si>
    <t>S002043666</t>
  </si>
  <si>
    <t>R094531</t>
  </si>
  <si>
    <t>S001923937</t>
  </si>
  <si>
    <t>PVC 200 Blk FS x Brushed FR</t>
  </si>
  <si>
    <t>3.00 x 42.00</t>
  </si>
  <si>
    <t>c12-05-1-0</t>
  </si>
  <si>
    <t>R086882</t>
  </si>
  <si>
    <t>S001800726</t>
  </si>
  <si>
    <t>4 Ply Red Silicone Covered HSW</t>
  </si>
  <si>
    <t>LOSTBLT-01</t>
  </si>
  <si>
    <t>R097420</t>
  </si>
  <si>
    <t>S002138604</t>
  </si>
  <si>
    <t>3 Ply 150 Blue Carbox Nitrile RT x FS</t>
  </si>
  <si>
    <t>82.00 x 13.00</t>
  </si>
  <si>
    <t>R083056</t>
  </si>
  <si>
    <t>S001823993</t>
  </si>
  <si>
    <t>4 Ply 440 1/4in x 1/16in HR400°F</t>
  </si>
  <si>
    <t>R089905</t>
  </si>
  <si>
    <t>S001853666</t>
  </si>
  <si>
    <t>3 Ply 225 Black Roughtop x Bare</t>
  </si>
  <si>
    <t>R085627</t>
  </si>
  <si>
    <t>S001768030</t>
  </si>
  <si>
    <t>30.00 x 21.00</t>
  </si>
  <si>
    <t>G06-01-0-0</t>
  </si>
  <si>
    <t>R096839</t>
  </si>
  <si>
    <t>S001987256</t>
  </si>
  <si>
    <t>2 Ply 220 1/8in x 1/16in Cleat Top MOR</t>
  </si>
  <si>
    <t>14.00 x 36.00</t>
  </si>
  <si>
    <t>R096792</t>
  </si>
  <si>
    <t>S002023397</t>
  </si>
  <si>
    <t>WPLP Solid Woven Polyester</t>
  </si>
  <si>
    <t>B17-01-0-0</t>
  </si>
  <si>
    <t>R094189</t>
  </si>
  <si>
    <t>S002087955</t>
  </si>
  <si>
    <t>7 Ply Brown Nitrile FBS</t>
  </si>
  <si>
    <t>R070863</t>
  </si>
  <si>
    <t>S001364253</t>
  </si>
  <si>
    <t>R090154</t>
  </si>
  <si>
    <t>S001859487</t>
  </si>
  <si>
    <t>BWX2222MI 4 Ply 220 1/4 x 1/16 (SBR)</t>
  </si>
  <si>
    <t>R088888</t>
  </si>
  <si>
    <t>S002158540</t>
  </si>
  <si>
    <t>4 Ply 15oz White Nitrile COS</t>
  </si>
  <si>
    <t>S002158695</t>
  </si>
  <si>
    <t>R079491</t>
  </si>
  <si>
    <t>S001618326</t>
  </si>
  <si>
    <t>2 PUR IR 100 I / LCW</t>
  </si>
  <si>
    <t>7.00 x 36.00</t>
  </si>
  <si>
    <t>3 Ply CP30 Black V-Ridge x FS</t>
  </si>
  <si>
    <t>R086327</t>
  </si>
  <si>
    <t>S001867339</t>
  </si>
  <si>
    <t>7.00 x 28.00</t>
  </si>
  <si>
    <t>R090109</t>
  </si>
  <si>
    <t>S001858262</t>
  </si>
  <si>
    <t>3 Ply 150 Blue Carbox Nitrile Roughtop x Bare</t>
  </si>
  <si>
    <t>R096811</t>
  </si>
  <si>
    <t>S001984870</t>
  </si>
  <si>
    <t>A05-01-0-0</t>
  </si>
  <si>
    <t>R072961</t>
  </si>
  <si>
    <t>S001416834</t>
  </si>
  <si>
    <t>R103648</t>
  </si>
  <si>
    <t>S002141973</t>
  </si>
  <si>
    <t>R097373</t>
  </si>
  <si>
    <t>S001995034</t>
  </si>
  <si>
    <t>3 Ply 330 1/8in x Bare Cleat Top MOR</t>
  </si>
  <si>
    <t>A07-01-0-0</t>
  </si>
  <si>
    <t>R087248</t>
  </si>
  <si>
    <t>S001810436</t>
  </si>
  <si>
    <t>5 Ply Brown Nitrile FBS</t>
  </si>
  <si>
    <t>6.00 x 32.00</t>
  </si>
  <si>
    <t>R086517</t>
  </si>
  <si>
    <t>S001894917</t>
  </si>
  <si>
    <t>36.00 x 24.00</t>
  </si>
  <si>
    <t>3 Ply 200 Mono SBR Bare x Bare FR</t>
  </si>
  <si>
    <t>R085047</t>
  </si>
  <si>
    <t>S002063527</t>
  </si>
  <si>
    <t>3 Ply 225 1/8in x Bare MOR</t>
  </si>
  <si>
    <t>G06-02-2-1</t>
  </si>
  <si>
    <t>R090092</t>
  </si>
  <si>
    <t>S001857401</t>
  </si>
  <si>
    <t>PVC 750 Blk C x C SC/FR</t>
  </si>
  <si>
    <t>R098306</t>
  </si>
  <si>
    <t>S002046612</t>
  </si>
  <si>
    <t>PVC 450 Blk C x C SC/FR</t>
  </si>
  <si>
    <t>R085530</t>
  </si>
  <si>
    <t>S002056301</t>
  </si>
  <si>
    <t>3 Ply 135 Tan Carbox Nit Roughtop x Bare</t>
  </si>
  <si>
    <t>22.00 x 28.50</t>
  </si>
  <si>
    <t>2 Ply Poly 70 Black Checkout Belt</t>
  </si>
  <si>
    <t>C10-03-3-1</t>
  </si>
  <si>
    <t>R097706</t>
  </si>
  <si>
    <t>S002129309</t>
  </si>
  <si>
    <t>3 Ply 225 3/16in Tan Puregum x Bare</t>
  </si>
  <si>
    <t>R073012</t>
  </si>
  <si>
    <t>S001572139</t>
  </si>
  <si>
    <t>2 Ply 220 1/8in x 1/16in MOR</t>
  </si>
  <si>
    <t>164.00 x 13.75</t>
  </si>
  <si>
    <t>G06-02-1-3</t>
  </si>
  <si>
    <t>R095811</t>
  </si>
  <si>
    <t>S002027010</t>
  </si>
  <si>
    <t>R087858</t>
  </si>
  <si>
    <t>S002089804</t>
  </si>
  <si>
    <t>2 Ply 150 1/16in x Bare Mini Cleat Top</t>
  </si>
  <si>
    <t>R087503</t>
  </si>
  <si>
    <t>S001944085</t>
  </si>
  <si>
    <t>G07-02-4-1</t>
  </si>
  <si>
    <t>R098186</t>
  </si>
  <si>
    <t>S002017124</t>
  </si>
  <si>
    <t>3 Ply 330 3/16in x 1/16in Hot Asphalt SOR</t>
  </si>
  <si>
    <t>22.00 x 12.00</t>
  </si>
  <si>
    <t>R084280</t>
  </si>
  <si>
    <t>S001743636</t>
  </si>
  <si>
    <t>R099265</t>
  </si>
  <si>
    <t>S002038636</t>
  </si>
  <si>
    <t>3 Ply Hot Stock and Water</t>
  </si>
  <si>
    <t>44.00 x 12.00</t>
  </si>
  <si>
    <t>R097707</t>
  </si>
  <si>
    <t>S002136734</t>
  </si>
  <si>
    <t>R098403</t>
  </si>
  <si>
    <t>S002076372</t>
  </si>
  <si>
    <t>PVC 100 White Roughtop x FS OR FDA</t>
  </si>
  <si>
    <t>1.00 x 43.00</t>
  </si>
  <si>
    <t>R089485</t>
  </si>
  <si>
    <t>S001990404</t>
  </si>
  <si>
    <t>PVC 200 Red Supergrip Roughtop x Brushed</t>
  </si>
  <si>
    <t>R093113</t>
  </si>
  <si>
    <t>S002037256</t>
  </si>
  <si>
    <t>3 Ply 330 3/16in x 1/16in HR400°F</t>
  </si>
  <si>
    <t>R057856</t>
  </si>
  <si>
    <t>S001548215</t>
  </si>
  <si>
    <t>C12-05-2-4</t>
  </si>
  <si>
    <t>R095263</t>
  </si>
  <si>
    <t>S001946382</t>
  </si>
  <si>
    <t>2 Ply 150 Black Roughtop x Bare</t>
  </si>
  <si>
    <t>7.00 x 52.50</t>
  </si>
  <si>
    <t>R096721</t>
  </si>
  <si>
    <t>S002022406</t>
  </si>
  <si>
    <t>PVC 120 Black Roughtop x Brushed</t>
  </si>
  <si>
    <t>R095694</t>
  </si>
  <si>
    <t>S001960976</t>
  </si>
  <si>
    <t>3 Ply 330 1/8in x 1/16in Cleat Top MOR</t>
  </si>
  <si>
    <t>C12-03-2-1</t>
  </si>
  <si>
    <t>R095960</t>
  </si>
  <si>
    <t>S002086719</t>
  </si>
  <si>
    <t>R098312</t>
  </si>
  <si>
    <t>S002019860</t>
  </si>
  <si>
    <t>R084710</t>
  </si>
  <si>
    <t>S001753102</t>
  </si>
  <si>
    <t>S001822387</t>
  </si>
  <si>
    <t>15.00 x 30.00</t>
  </si>
  <si>
    <t>R089254</t>
  </si>
  <si>
    <t>S001972479</t>
  </si>
  <si>
    <t>3 Ply 330 3/16in x Bare MOR</t>
  </si>
  <si>
    <t>R098201</t>
  </si>
  <si>
    <t>S002086708</t>
  </si>
  <si>
    <t>3 Ply 330 1/16in x 1/16in FR/SC/VOR</t>
  </si>
  <si>
    <t>R090007</t>
  </si>
  <si>
    <t>S001854246</t>
  </si>
  <si>
    <t>C14-05-3-1</t>
  </si>
  <si>
    <t>R102386</t>
  </si>
  <si>
    <t>S002098817</t>
  </si>
  <si>
    <t>PVC 150 Blk C x Brushed</t>
  </si>
  <si>
    <t>4.00 x 42.00</t>
  </si>
  <si>
    <t>C10-05-1-1</t>
  </si>
  <si>
    <t>R086505</t>
  </si>
  <si>
    <t>S001791774</t>
  </si>
  <si>
    <t>PVC 200 Black Crescent Top x Brushed</t>
  </si>
  <si>
    <t>R086753</t>
  </si>
  <si>
    <t>S001982465</t>
  </si>
  <si>
    <t>R085328</t>
  </si>
  <si>
    <t>S001763688</t>
  </si>
  <si>
    <t>R103651</t>
  </si>
  <si>
    <t>S002158302</t>
  </si>
  <si>
    <t>C15-03-4-1</t>
  </si>
  <si>
    <t>S002158303</t>
  </si>
  <si>
    <t>R097567</t>
  </si>
  <si>
    <t>S001997214</t>
  </si>
  <si>
    <t>3 Ply 330 3/16in x 1/16in</t>
  </si>
  <si>
    <t>G04-02-1-0</t>
  </si>
  <si>
    <t>R096836</t>
  </si>
  <si>
    <t>S001987253</t>
  </si>
  <si>
    <t>12.00 x 38.00</t>
  </si>
  <si>
    <t>R085496</t>
  </si>
  <si>
    <t>S001765811</t>
  </si>
  <si>
    <t>3 Ply 600 1/4in x 1/16in</t>
  </si>
  <si>
    <t>R095824</t>
  </si>
  <si>
    <t>S002084031</t>
  </si>
  <si>
    <t>3 Ply 330 3/16in x Bare</t>
  </si>
  <si>
    <t>R094680</t>
  </si>
  <si>
    <t>S002056669</t>
  </si>
  <si>
    <t>R099462</t>
  </si>
  <si>
    <t>S002153485</t>
  </si>
  <si>
    <t>G05-02-2-2</t>
  </si>
  <si>
    <t>R090064</t>
  </si>
  <si>
    <t>3 Ply Poly 105 White Butyl FDA COS</t>
  </si>
  <si>
    <t>c10-07-2-2</t>
  </si>
  <si>
    <t>R083408</t>
  </si>
  <si>
    <t>S001734209</t>
  </si>
  <si>
    <t>4 Ply Solid Woven Cotton</t>
  </si>
  <si>
    <t>R088905</t>
  </si>
  <si>
    <t>S001831442</t>
  </si>
  <si>
    <t>12.00 x 30.00</t>
  </si>
  <si>
    <t>R086857</t>
  </si>
  <si>
    <t>S002083401</t>
  </si>
  <si>
    <t>5 Ply Poly 225 Blk Heavy Duty Nitrile FBS</t>
  </si>
  <si>
    <t>R098185</t>
  </si>
  <si>
    <t>S002112273</t>
  </si>
  <si>
    <t>NW 120 BLACK PVC RT X F FR</t>
  </si>
  <si>
    <t>C13-05-1-3</t>
  </si>
  <si>
    <t>S002087954</t>
  </si>
  <si>
    <t>R093105</t>
  </si>
  <si>
    <t>S002031741</t>
  </si>
  <si>
    <t>C13-03-1-2</t>
  </si>
  <si>
    <t>R104208</t>
  </si>
  <si>
    <t>S002139528</t>
  </si>
  <si>
    <t>C11-01-2-0</t>
  </si>
  <si>
    <t>R099005</t>
  </si>
  <si>
    <t>S002139138</t>
  </si>
  <si>
    <t>G06-02-4-1</t>
  </si>
  <si>
    <t>R089582</t>
  </si>
  <si>
    <t>S001845724</t>
  </si>
  <si>
    <t>R099013</t>
  </si>
  <si>
    <t>S002033560</t>
  </si>
  <si>
    <t>4 Ply 440 1/4in x 1/16in</t>
  </si>
  <si>
    <t>C14-02-4-1</t>
  </si>
  <si>
    <t>R089952</t>
  </si>
  <si>
    <t>S002085388</t>
  </si>
  <si>
    <t>3 Ply 600 3/8in x 1/8in</t>
  </si>
  <si>
    <t>R099008</t>
  </si>
  <si>
    <t>S002033554</t>
  </si>
  <si>
    <t>R098352</t>
  </si>
  <si>
    <t>S002021213</t>
  </si>
  <si>
    <t>PVC 150 Blk FS x Brushed FR</t>
  </si>
  <si>
    <t>R075926</t>
  </si>
  <si>
    <t>S001758458</t>
  </si>
  <si>
    <t>R095469</t>
  </si>
  <si>
    <t>S002031591</t>
  </si>
  <si>
    <t>2 Ply 220 1/8in x 1/16in</t>
  </si>
  <si>
    <t>3 Ply Red Silicone Covered HSW</t>
  </si>
  <si>
    <t>R084616</t>
  </si>
  <si>
    <t>S001751650</t>
  </si>
  <si>
    <t>G07-02-1-2</t>
  </si>
  <si>
    <t>S002092737</t>
  </si>
  <si>
    <t>B14-01-0-0</t>
  </si>
  <si>
    <t>R085495</t>
  </si>
  <si>
    <t>S001765794</t>
  </si>
  <si>
    <t>R097030</t>
  </si>
  <si>
    <t>S001988313</t>
  </si>
  <si>
    <t>D14-02-4-1</t>
  </si>
  <si>
    <t>R100153</t>
  </si>
  <si>
    <t>S002051651</t>
  </si>
  <si>
    <t>C12-05-2-0</t>
  </si>
  <si>
    <t>R096115</t>
  </si>
  <si>
    <t>S001969990</t>
  </si>
  <si>
    <t>C13-02-3-0</t>
  </si>
  <si>
    <t>r097228</t>
  </si>
  <si>
    <t>s001993448</t>
  </si>
  <si>
    <t>18.00 x 49.00</t>
  </si>
  <si>
    <t>G07-02-4-3</t>
  </si>
  <si>
    <t>R095983</t>
  </si>
  <si>
    <t>S001966266</t>
  </si>
  <si>
    <t>C13-03-3-2</t>
  </si>
  <si>
    <t>R067593</t>
  </si>
  <si>
    <t>S001353165</t>
  </si>
  <si>
    <t>17.00 x 19.00</t>
  </si>
  <si>
    <t>A15-02-4-1</t>
  </si>
  <si>
    <t>R086330</t>
  </si>
  <si>
    <t>S001975603</t>
  </si>
  <si>
    <t>G08-02-3-1</t>
  </si>
  <si>
    <t>2 Ply 220 1/8in x Bare MOR</t>
  </si>
  <si>
    <t>2 Ply 220 3/16in x 1/16in HR400°F</t>
  </si>
  <si>
    <t>R090112</t>
  </si>
  <si>
    <t>S001858265</t>
  </si>
  <si>
    <t>14.00 x 16.00</t>
  </si>
  <si>
    <t>R094577</t>
  </si>
  <si>
    <t>S001925553</t>
  </si>
  <si>
    <t>C15-02-2-1</t>
  </si>
  <si>
    <t>R085007</t>
  </si>
  <si>
    <t>S001923219</t>
  </si>
  <si>
    <t>C15-03-1-2</t>
  </si>
  <si>
    <t>R095821</t>
  </si>
  <si>
    <t>S002142657</t>
  </si>
  <si>
    <t>B16-01-0-0</t>
  </si>
  <si>
    <t>S002067815</t>
  </si>
  <si>
    <t>C14-03-2-1</t>
  </si>
  <si>
    <t>R097783</t>
  </si>
  <si>
    <t>S002003768</t>
  </si>
  <si>
    <t>PVC 100 Blk Chevron Top II x Brushed mor</t>
  </si>
  <si>
    <t>R095316</t>
  </si>
  <si>
    <t>S001948705</t>
  </si>
  <si>
    <t>13.00 x 24.00</t>
  </si>
  <si>
    <t>R095712</t>
  </si>
  <si>
    <t>S002144396</t>
  </si>
  <si>
    <t>C13-03-5-1</t>
  </si>
  <si>
    <t>6 Ply 35oz Tan FS x FS Silver Hard Duck</t>
  </si>
  <si>
    <t>C14-05-1-2</t>
  </si>
  <si>
    <t>R089494</t>
  </si>
  <si>
    <t>S001885988</t>
  </si>
  <si>
    <t>R089010</t>
  </si>
  <si>
    <t>S001834928</t>
  </si>
  <si>
    <t>16.00 x 7.25</t>
  </si>
  <si>
    <t>G05-02-4-1</t>
  </si>
  <si>
    <t>R089271</t>
  </si>
  <si>
    <t>S001840269</t>
  </si>
  <si>
    <t>G06-02-3-2</t>
  </si>
  <si>
    <t>S001961162</t>
  </si>
  <si>
    <t>PVC 200 Blk C x C SC/FR</t>
  </si>
  <si>
    <t>R097108</t>
  </si>
  <si>
    <t>S001989843</t>
  </si>
  <si>
    <t>R094351</t>
  </si>
  <si>
    <t>S001919944</t>
  </si>
  <si>
    <t>4 Ply 440 1/4in x Bare</t>
  </si>
  <si>
    <t>5.00 x 24.00</t>
  </si>
  <si>
    <t>G07-02-1-3</t>
  </si>
  <si>
    <t>R098368</t>
  </si>
  <si>
    <t>S002101615</t>
  </si>
  <si>
    <t>R098211</t>
  </si>
  <si>
    <t>S002111909</t>
  </si>
  <si>
    <t>C15-03-6-2</t>
  </si>
  <si>
    <t>R054132</t>
  </si>
  <si>
    <t>S001180725</t>
  </si>
  <si>
    <t>R094075</t>
  </si>
  <si>
    <t>S001941615</t>
  </si>
  <si>
    <t>C14-02-1-1</t>
  </si>
  <si>
    <t>R095485</t>
  </si>
  <si>
    <t>S001953995</t>
  </si>
  <si>
    <t>C15-03-3-2</t>
  </si>
  <si>
    <t>R089674</t>
  </si>
  <si>
    <t>S001923562</t>
  </si>
  <si>
    <t>R096557</t>
  </si>
  <si>
    <t>S002099183</t>
  </si>
  <si>
    <t>R100379</t>
  </si>
  <si>
    <t>S002057877</t>
  </si>
  <si>
    <t>R085747</t>
  </si>
  <si>
    <t>S001979240</t>
  </si>
  <si>
    <t>53.00 x 9.00</t>
  </si>
  <si>
    <t>C13-03-1-1</t>
  </si>
  <si>
    <t>3 Ply 135 Brown Nitrile Roughtop x FS</t>
  </si>
  <si>
    <t>R087856</t>
  </si>
  <si>
    <t>S001822385</t>
  </si>
  <si>
    <t>39.00 x 12.00</t>
  </si>
  <si>
    <t>R083410</t>
  </si>
  <si>
    <t>S001876498</t>
  </si>
  <si>
    <t>R096041</t>
  </si>
  <si>
    <t>S001968552</t>
  </si>
  <si>
    <t>NW 120 Black PVC HM X F FR</t>
  </si>
  <si>
    <t>20.00 x 12.00</t>
  </si>
  <si>
    <t>R087504</t>
  </si>
  <si>
    <t>S001818098</t>
  </si>
  <si>
    <t>20.00 x 24.00</t>
  </si>
  <si>
    <t>R094674</t>
  </si>
  <si>
    <t>S001928330</t>
  </si>
  <si>
    <t>R093844</t>
  </si>
  <si>
    <t>S002048337</t>
  </si>
  <si>
    <t>11.00 x 25.50</t>
  </si>
  <si>
    <t>R094324</t>
  </si>
  <si>
    <t>S001919908</t>
  </si>
  <si>
    <t>R087636</t>
  </si>
  <si>
    <t>S002139998</t>
  </si>
  <si>
    <t>2 Ply 160 Tan Puregum Roughtop x Bare</t>
  </si>
  <si>
    <t>PVC 150 Blk C x C</t>
  </si>
  <si>
    <t>R087810</t>
  </si>
  <si>
    <t>S001915869</t>
  </si>
  <si>
    <t>R097809</t>
  </si>
  <si>
    <t>S002111037</t>
  </si>
  <si>
    <t>R095312</t>
  </si>
  <si>
    <t>S001948700</t>
  </si>
  <si>
    <t>R095701</t>
  </si>
  <si>
    <t>S001960986</t>
  </si>
  <si>
    <t>R086690</t>
  </si>
  <si>
    <t>S001795986</t>
  </si>
  <si>
    <t>R083775</t>
  </si>
  <si>
    <t>S001967827</t>
  </si>
  <si>
    <t>3 Ply CP30 Black 1/16 in x FS</t>
  </si>
  <si>
    <t>50.00 x 4.00</t>
  </si>
  <si>
    <t>C13-03-4-1</t>
  </si>
  <si>
    <t>R083407</t>
  </si>
  <si>
    <t>S001734172</t>
  </si>
  <si>
    <t>R097738</t>
  </si>
  <si>
    <t>S002072553</t>
  </si>
  <si>
    <t>27.00 x 8.00</t>
  </si>
  <si>
    <t>C15-02-1-1</t>
  </si>
  <si>
    <t>S002075412</t>
  </si>
  <si>
    <t>R098216</t>
  </si>
  <si>
    <t>S002119464</t>
  </si>
  <si>
    <t>C13-05-4-2</t>
  </si>
  <si>
    <t>R085746</t>
  </si>
  <si>
    <t>S001891988</t>
  </si>
  <si>
    <t>R097637</t>
  </si>
  <si>
    <t>S002126416</t>
  </si>
  <si>
    <t>2 Ply 220 1/16in x 1/16in FR/SC/VOR</t>
  </si>
  <si>
    <t>68.00 x 11.00</t>
  </si>
  <si>
    <t>C13-03-2-1</t>
  </si>
  <si>
    <t>R093707</t>
  </si>
  <si>
    <t>S002014833</t>
  </si>
  <si>
    <t>R090287</t>
  </si>
  <si>
    <t>S001931523</t>
  </si>
  <si>
    <t>2 Ply 220 1/8in x 1/16in FR/SC/MOR</t>
  </si>
  <si>
    <t>C13-02-3-1</t>
  </si>
  <si>
    <t>R084911</t>
  </si>
  <si>
    <t>S001870853</t>
  </si>
  <si>
    <t>R095823</t>
  </si>
  <si>
    <t>S002068790</t>
  </si>
  <si>
    <t>c11-01-1-0</t>
  </si>
  <si>
    <t>R095974</t>
  </si>
  <si>
    <t>S002022586</t>
  </si>
  <si>
    <t>D13-02-3-1</t>
  </si>
  <si>
    <t>R093475</t>
  </si>
  <si>
    <t>S002109777</t>
  </si>
  <si>
    <t>2 Ply 150 Tan Roughtop x Bare</t>
  </si>
  <si>
    <t>18.00 x 4.00</t>
  </si>
  <si>
    <t>R085009</t>
  </si>
  <si>
    <t>S001990449</t>
  </si>
  <si>
    <t>C13-03-3-1</t>
  </si>
  <si>
    <t>R093114</t>
  </si>
  <si>
    <t>S002161515</t>
  </si>
  <si>
    <t>C12-02-1-1</t>
  </si>
  <si>
    <t>R084797</t>
  </si>
  <si>
    <t>S001903135</t>
  </si>
  <si>
    <t>R093106</t>
  </si>
  <si>
    <t>S002028976</t>
  </si>
  <si>
    <t>C13-05-1-2</t>
  </si>
  <si>
    <t>R096934</t>
  </si>
  <si>
    <t>S002133270</t>
  </si>
  <si>
    <t>C15-02-3-1</t>
  </si>
  <si>
    <t>R089570</t>
  </si>
  <si>
    <t>S001845708</t>
  </si>
  <si>
    <t>4.00 x 16.00</t>
  </si>
  <si>
    <t>C15-02-4-1</t>
  </si>
  <si>
    <t>2 Ply 150 1/16in x 1/32in</t>
  </si>
  <si>
    <t>R094175</t>
  </si>
  <si>
    <t>S001953887</t>
  </si>
  <si>
    <t>PVC 250 Blk C x C SC/FR</t>
  </si>
  <si>
    <t>C13-05-3-3</t>
  </si>
  <si>
    <t>2 Ply 220 1/8in x Bare Cleat Top MOR</t>
  </si>
  <si>
    <t>C15-03-5-1</t>
  </si>
  <si>
    <t>R090362</t>
  </si>
  <si>
    <t>S001867230</t>
  </si>
  <si>
    <t>G05-02-2-3</t>
  </si>
  <si>
    <t>R093998</t>
  </si>
  <si>
    <t>S001910834</t>
  </si>
  <si>
    <t>C14-03-5-1</t>
  </si>
  <si>
    <t>R099444</t>
  </si>
  <si>
    <t>S002114470</t>
  </si>
  <si>
    <t>R101253</t>
  </si>
  <si>
    <t>S002079701</t>
  </si>
  <si>
    <t>R099766</t>
  </si>
  <si>
    <t>S002147376</t>
  </si>
  <si>
    <t>2 Ply 220 Tan Bare x Bare</t>
  </si>
  <si>
    <t>C12-05-2-3</t>
  </si>
  <si>
    <t>R085045</t>
  </si>
  <si>
    <t>S002016836</t>
  </si>
  <si>
    <t>R094266</t>
  </si>
  <si>
    <t>S002119097</t>
  </si>
  <si>
    <t>R082550</t>
  </si>
  <si>
    <t>S002080604</t>
  </si>
  <si>
    <t>c15-03-4-1</t>
  </si>
  <si>
    <t>R093912</t>
  </si>
  <si>
    <t>S001909404</t>
  </si>
  <si>
    <t>R096114</t>
  </si>
  <si>
    <t>S002089017</t>
  </si>
  <si>
    <t>R082920</t>
  </si>
  <si>
    <t>S002148990</t>
  </si>
  <si>
    <t>2 Ply Black PVC Rough Top Flame Retardant</t>
  </si>
  <si>
    <t>R086962</t>
  </si>
  <si>
    <t>S002106776</t>
  </si>
  <si>
    <t>3 Ply 330 1/16in x Bare</t>
  </si>
  <si>
    <t>24.00 x 11.00</t>
  </si>
  <si>
    <t>R085505</t>
  </si>
  <si>
    <t>S001926264</t>
  </si>
  <si>
    <t>R087820</t>
  </si>
  <si>
    <t>S001962703</t>
  </si>
  <si>
    <t>C14-05-2-0</t>
  </si>
  <si>
    <t>R093718</t>
  </si>
  <si>
    <t>S001904732</t>
  </si>
  <si>
    <t>C12-03-1-1</t>
  </si>
  <si>
    <t>r094030</t>
  </si>
  <si>
    <t>s001932324</t>
  </si>
  <si>
    <t>PVC 120 Blk C x C</t>
  </si>
  <si>
    <t>14.00 x 34.00</t>
  </si>
  <si>
    <t>R093832</t>
  </si>
  <si>
    <t>S001996869</t>
  </si>
  <si>
    <t>R099028</t>
  </si>
  <si>
    <t>S002126443</t>
  </si>
  <si>
    <t>R094188</t>
  </si>
  <si>
    <t>S001988068</t>
  </si>
  <si>
    <t>4 Ply 240 Tan Puregum Roughtop x Bare</t>
  </si>
  <si>
    <t>S001898861</t>
  </si>
  <si>
    <t>R069092</t>
  </si>
  <si>
    <t>S001341503</t>
  </si>
  <si>
    <t>10.00 x 27.00</t>
  </si>
  <si>
    <t>R094320</t>
  </si>
  <si>
    <t>S002160755</t>
  </si>
  <si>
    <t>D13-02-4-1</t>
  </si>
  <si>
    <t>R086803</t>
  </si>
  <si>
    <t>S001799787</t>
  </si>
  <si>
    <t>2 Ply Solid Woven Cotton</t>
  </si>
  <si>
    <t>D13-03-2-2</t>
  </si>
  <si>
    <t>R095329</t>
  </si>
  <si>
    <t>S001948718</t>
  </si>
  <si>
    <t>G05-02-5-1</t>
  </si>
  <si>
    <t>R085006</t>
  </si>
  <si>
    <t>S001758313</t>
  </si>
  <si>
    <t>R074148</t>
  </si>
  <si>
    <t>S001441680</t>
  </si>
  <si>
    <t>2 Ply 150 1/32in x Bare</t>
  </si>
  <si>
    <t>C13-02-4-1</t>
  </si>
  <si>
    <t>NW 150 Black PVC F x F FR</t>
  </si>
  <si>
    <t>C10-03-2-1</t>
  </si>
  <si>
    <t>S002047360</t>
  </si>
  <si>
    <t>d17-05-4-1</t>
  </si>
  <si>
    <t>R095883</t>
  </si>
  <si>
    <t>S002035920</t>
  </si>
  <si>
    <t>10.00 x 8.75</t>
  </si>
  <si>
    <t>c10-06-1-1</t>
  </si>
  <si>
    <t>R067658</t>
  </si>
  <si>
    <t>S001340066</t>
  </si>
  <si>
    <t>C12-05-2-2</t>
  </si>
  <si>
    <t>R097636</t>
  </si>
  <si>
    <t>S002140116</t>
  </si>
  <si>
    <t>R088957</t>
  </si>
  <si>
    <t>S001959573</t>
  </si>
  <si>
    <t>D17-05-2-1</t>
  </si>
  <si>
    <t>R094392</t>
  </si>
  <si>
    <t>S001920659</t>
  </si>
  <si>
    <t>PVC 200 Blk C x Brushed</t>
  </si>
  <si>
    <t>R094273</t>
  </si>
  <si>
    <t>S002141881</t>
  </si>
  <si>
    <t>G05-02-1-1</t>
  </si>
  <si>
    <t>R086959</t>
  </si>
  <si>
    <t>S001801551</t>
  </si>
  <si>
    <t>R095468</t>
  </si>
  <si>
    <t>S001953924</t>
  </si>
  <si>
    <t>15.00 x 40.00</t>
  </si>
  <si>
    <t>G07-02-2-2</t>
  </si>
  <si>
    <t>R093082</t>
  </si>
  <si>
    <t>S002087358</t>
  </si>
  <si>
    <t>G07-02-3-1</t>
  </si>
  <si>
    <t>R096563</t>
  </si>
  <si>
    <t>S002121996</t>
  </si>
  <si>
    <t>S001918270</t>
  </si>
  <si>
    <t>R090234</t>
  </si>
  <si>
    <t>S001863259</t>
  </si>
  <si>
    <t>2 Ply Poly 69 Clear PO x FS AS FDA</t>
  </si>
  <si>
    <t>R084134</t>
  </si>
  <si>
    <t>S001953601</t>
  </si>
  <si>
    <t>C13-05-2-3</t>
  </si>
  <si>
    <t>R093662</t>
  </si>
  <si>
    <t>S002052822</t>
  </si>
  <si>
    <t>R093715</t>
  </si>
  <si>
    <t>S001904729</t>
  </si>
  <si>
    <t>R095467</t>
  </si>
  <si>
    <t>S002034943</t>
  </si>
  <si>
    <t>81.00 x 4.50</t>
  </si>
  <si>
    <t>S001099096</t>
  </si>
  <si>
    <t>C13-05-1-4</t>
  </si>
  <si>
    <t>C14-02-2-1</t>
  </si>
  <si>
    <t>R097090</t>
  </si>
  <si>
    <t>S001989768</t>
  </si>
  <si>
    <t>12.00 x 16.50</t>
  </si>
  <si>
    <t>R083522</t>
  </si>
  <si>
    <t>S001990213</t>
  </si>
  <si>
    <t>NW 150 RMV/Hytrel® FxF FR</t>
  </si>
  <si>
    <t>D13-02-3-0</t>
  </si>
  <si>
    <t>R088954</t>
  </si>
  <si>
    <t>S002064240</t>
  </si>
  <si>
    <t>18.00 x 14.25</t>
  </si>
  <si>
    <t>D14-02-3-1</t>
  </si>
  <si>
    <t>R081467</t>
  </si>
  <si>
    <t>S002119396</t>
  </si>
  <si>
    <t>C14-05-5-1</t>
  </si>
  <si>
    <t>R097884</t>
  </si>
  <si>
    <t>S002058282</t>
  </si>
  <si>
    <t>R084161</t>
  </si>
  <si>
    <t>S001742905</t>
  </si>
  <si>
    <t>S001985802</t>
  </si>
  <si>
    <t>34.00 x 13.00</t>
  </si>
  <si>
    <t>R087888</t>
  </si>
  <si>
    <t>S002148235</t>
  </si>
  <si>
    <t>R096227</t>
  </si>
  <si>
    <t>S001972143</t>
  </si>
  <si>
    <t>R097642</t>
  </si>
  <si>
    <t>S002077448</t>
  </si>
  <si>
    <t>c14-03-4-1</t>
  </si>
  <si>
    <t>R094952</t>
  </si>
  <si>
    <t>S001935847</t>
  </si>
  <si>
    <t>R098109</t>
  </si>
  <si>
    <t>R098361</t>
  </si>
  <si>
    <t>S002045723</t>
  </si>
  <si>
    <t>8.00 x 8.00</t>
  </si>
  <si>
    <t>R098410</t>
  </si>
  <si>
    <t>S002147378</t>
  </si>
  <si>
    <t>R087146</t>
  </si>
  <si>
    <t>S001940148</t>
  </si>
  <si>
    <t>3 Ply 150 Tan Nitrile COS</t>
  </si>
  <si>
    <t>S002049842</t>
  </si>
  <si>
    <t>R083415</t>
  </si>
  <si>
    <t>S001843798</t>
  </si>
  <si>
    <t>R082973</t>
  </si>
  <si>
    <t>S001861049</t>
  </si>
  <si>
    <t>R103488</t>
  </si>
  <si>
    <t>S002158015</t>
  </si>
  <si>
    <t>R097016</t>
  </si>
  <si>
    <t>S001988299</t>
  </si>
  <si>
    <t>R085046</t>
  </si>
  <si>
    <t>S001839847</t>
  </si>
  <si>
    <t>2 Ply Poly CR68 Blk PVC LG x QW FR AS</t>
  </si>
  <si>
    <t>R080185</t>
  </si>
  <si>
    <t>S001647352</t>
  </si>
  <si>
    <t>R085001</t>
  </si>
  <si>
    <t>S002051379</t>
  </si>
  <si>
    <t>PVC 350 Blk C x C SC/FR</t>
  </si>
  <si>
    <t>R097426</t>
  </si>
  <si>
    <t>S002048767</t>
  </si>
  <si>
    <t>R089005</t>
  </si>
  <si>
    <t>S002030801</t>
  </si>
  <si>
    <t>25.00 x 2.00</t>
  </si>
  <si>
    <t>R093474</t>
  </si>
  <si>
    <t>S002113882</t>
  </si>
  <si>
    <t>15.00 x 6.25</t>
  </si>
  <si>
    <t>R000163</t>
  </si>
  <si>
    <t>S000464629</t>
  </si>
  <si>
    <t>2 Ply 220 3/16in x 1/16in Hot Asphalt/SOR-SP</t>
  </si>
  <si>
    <t>40.00 x 9.00</t>
  </si>
  <si>
    <t>S002136206</t>
  </si>
  <si>
    <t>S002136207</t>
  </si>
  <si>
    <t>R096576</t>
  </si>
  <si>
    <t>S001976160</t>
  </si>
  <si>
    <t>28.00 x 10.25</t>
  </si>
  <si>
    <t>R098044</t>
  </si>
  <si>
    <t>S002069869</t>
  </si>
  <si>
    <t>C17-05-4-1</t>
  </si>
  <si>
    <t>R089859</t>
  </si>
  <si>
    <t>S001851784</t>
  </si>
  <si>
    <t>R097635</t>
  </si>
  <si>
    <t>S002094683</t>
  </si>
  <si>
    <t>R090153</t>
  </si>
  <si>
    <t>S001992138</t>
  </si>
  <si>
    <t>S002101839</t>
  </si>
  <si>
    <t>C13-03-4-0</t>
  </si>
  <si>
    <t>S002101838</t>
  </si>
  <si>
    <t>C14-03-2-2</t>
  </si>
  <si>
    <t>R096120</t>
  </si>
  <si>
    <t>S002073126</t>
  </si>
  <si>
    <t>S002158334</t>
  </si>
  <si>
    <t>66.00 x 2.00</t>
  </si>
  <si>
    <t>C14-05-1-3</t>
  </si>
  <si>
    <t>R097452</t>
  </si>
  <si>
    <t>S002078589</t>
  </si>
  <si>
    <t>R097879</t>
  </si>
  <si>
    <t>S002041955</t>
  </si>
  <si>
    <t>g05-02-3-1</t>
  </si>
  <si>
    <t>R093717</t>
  </si>
  <si>
    <t>S001904731</t>
  </si>
  <si>
    <t>R089403</t>
  </si>
  <si>
    <t>S001965526</t>
  </si>
  <si>
    <t>R102072</t>
  </si>
  <si>
    <t>S002090506</t>
  </si>
  <si>
    <t>R086626</t>
  </si>
  <si>
    <t>S001793412</t>
  </si>
  <si>
    <t>R089998</t>
  </si>
  <si>
    <t>S002002263</t>
  </si>
  <si>
    <t>R083480</t>
  </si>
  <si>
    <t>S002045980</t>
  </si>
  <si>
    <t>R090859</t>
  </si>
  <si>
    <t>S002026477</t>
  </si>
  <si>
    <t>S001946175</t>
  </si>
  <si>
    <t>R073923</t>
  </si>
  <si>
    <t>S001625026</t>
  </si>
  <si>
    <t>33.00 x 14.00</t>
  </si>
  <si>
    <t>D13-02-3-2</t>
  </si>
  <si>
    <t>R095759</t>
  </si>
  <si>
    <t>S002111562</t>
  </si>
  <si>
    <t>R097640</t>
  </si>
  <si>
    <t>S002077281</t>
  </si>
  <si>
    <t>C15-03-2-2</t>
  </si>
  <si>
    <t>S001953921</t>
  </si>
  <si>
    <t>20.00 x 9.25</t>
  </si>
  <si>
    <t>R098131</t>
  </si>
  <si>
    <t>S002061338</t>
  </si>
  <si>
    <t>3 Ply 225 1/8in x Bare HR400°F</t>
  </si>
  <si>
    <t>R094856</t>
  </si>
  <si>
    <t>S001998031</t>
  </si>
  <si>
    <t>D13-02-1-0</t>
  </si>
  <si>
    <t>R086231</t>
  </si>
  <si>
    <t>S001869315</t>
  </si>
  <si>
    <t>R095176</t>
  </si>
  <si>
    <t>S001990106</t>
  </si>
  <si>
    <t>C13-02-5-1</t>
  </si>
  <si>
    <t>R102266</t>
  </si>
  <si>
    <t>S002140971</t>
  </si>
  <si>
    <t>R094964</t>
  </si>
  <si>
    <t>S001935860</t>
  </si>
  <si>
    <t>S002089998</t>
  </si>
  <si>
    <t>12.00 x 3.00</t>
  </si>
  <si>
    <t>D17-05-1-2</t>
  </si>
  <si>
    <t>R097643</t>
  </si>
  <si>
    <t>S002119618</t>
  </si>
  <si>
    <t>R095308</t>
  </si>
  <si>
    <t>S002002781</t>
  </si>
  <si>
    <t>R094325</t>
  </si>
  <si>
    <t>S002076800</t>
  </si>
  <si>
    <t>S002075562</t>
  </si>
  <si>
    <t>R090113</t>
  </si>
  <si>
    <t>S001858266</t>
  </si>
  <si>
    <t>S001550188</t>
  </si>
  <si>
    <t>R086375</t>
  </si>
  <si>
    <t>S002020876</t>
  </si>
  <si>
    <t>R081362</t>
  </si>
  <si>
    <t>S002083547</t>
  </si>
  <si>
    <t>R097129</t>
  </si>
  <si>
    <t>S002121659</t>
  </si>
  <si>
    <t>C14-05-2-1</t>
  </si>
  <si>
    <t>R100651</t>
  </si>
  <si>
    <t>S002143607</t>
  </si>
  <si>
    <t>R090816</t>
  </si>
  <si>
    <t>S001880667</t>
  </si>
  <si>
    <t>2 Ply 150 Tan Wedgegrip x Bare</t>
  </si>
  <si>
    <t>R074686</t>
  </si>
  <si>
    <t>S001595429</t>
  </si>
  <si>
    <t>D14-02-1-1</t>
  </si>
  <si>
    <t>R098526</t>
  </si>
  <si>
    <t>S002152917</t>
  </si>
  <si>
    <t>R087664</t>
  </si>
  <si>
    <t>S002111302</t>
  </si>
  <si>
    <t>G06-02-3-1</t>
  </si>
  <si>
    <t>R089670</t>
  </si>
  <si>
    <t>S002060424</t>
  </si>
  <si>
    <t>R072087</t>
  </si>
  <si>
    <t>S002032087</t>
  </si>
  <si>
    <t>c17-05-4-3</t>
  </si>
  <si>
    <t>R094962</t>
  </si>
  <si>
    <t>S002150513</t>
  </si>
  <si>
    <t>R093064</t>
  </si>
  <si>
    <t>S002046750</t>
  </si>
  <si>
    <t>R089400</t>
  </si>
  <si>
    <t>S001957492</t>
  </si>
  <si>
    <t>D14-02-4-2</t>
  </si>
  <si>
    <t>R094245</t>
  </si>
  <si>
    <t>S002028962</t>
  </si>
  <si>
    <t>R066858</t>
  </si>
  <si>
    <t>S001339266</t>
  </si>
  <si>
    <t>R094252</t>
  </si>
  <si>
    <t>S002002564</t>
  </si>
  <si>
    <t>C13-02-1-1</t>
  </si>
  <si>
    <t>R070891</t>
  </si>
  <si>
    <t>S001365879</t>
  </si>
  <si>
    <t>R075326</t>
  </si>
  <si>
    <t>S001564731</t>
  </si>
  <si>
    <t>59.00 x 3.25</t>
  </si>
  <si>
    <t>R086279</t>
  </si>
  <si>
    <t>S002126265</t>
  </si>
  <si>
    <t>A13-01-0-0</t>
  </si>
  <si>
    <t>S002131947</t>
  </si>
  <si>
    <t>16.00 x 28.00</t>
  </si>
  <si>
    <t>R090766</t>
  </si>
  <si>
    <t>S002151405</t>
  </si>
  <si>
    <t>R072496</t>
  </si>
  <si>
    <t>S001593333</t>
  </si>
  <si>
    <t>C11-06-2-1</t>
  </si>
  <si>
    <t>R096890</t>
  </si>
  <si>
    <t>S001988144</t>
  </si>
  <si>
    <t>D12-02-1-2</t>
  </si>
  <si>
    <t>R072206</t>
  </si>
  <si>
    <t>S001397314</t>
  </si>
  <si>
    <t>NW 120 BLACK PVC LR X F FR</t>
  </si>
  <si>
    <t>R051175</t>
  </si>
  <si>
    <t>S001002080</t>
  </si>
  <si>
    <t>C11-07-3-1</t>
  </si>
  <si>
    <t>R058870</t>
  </si>
  <si>
    <t>S001364739</t>
  </si>
  <si>
    <t>R071910</t>
  </si>
  <si>
    <t>S001673984</t>
  </si>
  <si>
    <t>R100582</t>
  </si>
  <si>
    <t>S002152060</t>
  </si>
  <si>
    <t>R025126</t>
  </si>
  <si>
    <t>S000551418</t>
  </si>
  <si>
    <t>BWX2222MI 4 Ply 220 3/16 x 1/16  (SOR)</t>
  </si>
  <si>
    <t>R038154</t>
  </si>
  <si>
    <t>S000587753</t>
  </si>
  <si>
    <t>R089907</t>
  </si>
  <si>
    <t>S002011529</t>
  </si>
  <si>
    <t>3 Ply 180 Tan Puregum Roughtop x Bare</t>
  </si>
  <si>
    <t>R089434</t>
  </si>
  <si>
    <t>S002146631</t>
  </si>
  <si>
    <t>R026515</t>
  </si>
  <si>
    <t>S000242513</t>
  </si>
  <si>
    <t>BWX4442 6 Ply 440 3/16 x 5/64 (FR)</t>
  </si>
  <si>
    <t>J09-01-0-0</t>
  </si>
  <si>
    <t>R053106</t>
  </si>
  <si>
    <t>S001225246</t>
  </si>
  <si>
    <t>BWX3332MI 5 Ply 330 3/16 x 5/64 (FR-SOR)</t>
  </si>
  <si>
    <t>D13-02-4-0</t>
  </si>
  <si>
    <t>Lbs/PIW</t>
  </si>
  <si>
    <t>Price PIW</t>
  </si>
  <si>
    <t>Price As-Is</t>
  </si>
  <si>
    <t>Item Number</t>
  </si>
  <si>
    <t>Description</t>
  </si>
  <si>
    <t>Remnant PIW Price</t>
  </si>
  <si>
    <t>3 Ply 15 oz. White Nitrile COS</t>
  </si>
  <si>
    <t>5 Ply 15 oz. White Nitrile COS</t>
  </si>
  <si>
    <t>2 Ply Poly 60 White Nitrile COS</t>
  </si>
  <si>
    <t>3 Ply Poly 90 White Nitrile COS</t>
  </si>
  <si>
    <t>2 Ply Poly 100 White Nitrile COS</t>
  </si>
  <si>
    <t>3 Ply Poly 150 White Nitrile COS</t>
  </si>
  <si>
    <t>3 Ply Poly 135 White Nitrile 1/32 x 1/32</t>
  </si>
  <si>
    <t>2 Ply Poly 100 White RMV COS</t>
  </si>
  <si>
    <t>3 Ply Poly 150 White RMV COS</t>
  </si>
  <si>
    <t>3 Ply Poly 105 White Butyl COS</t>
  </si>
  <si>
    <t>3 Ply Poly 105 White Teflon COS</t>
  </si>
  <si>
    <t>2 Ply Poly 60 White Nitrile Pebbletop</t>
  </si>
  <si>
    <t>3 Ply Poly 90 White Nitrile Pebbletop</t>
  </si>
  <si>
    <t>3 Ply Poly 150 White Nitrile Meatcleat</t>
  </si>
  <si>
    <t>3 Ply 90 Green Nitrile COS</t>
  </si>
  <si>
    <t>2 Ply Solid Woven Cotton - White</t>
  </si>
  <si>
    <t>3 Ply Solid Woven Cotton - White</t>
  </si>
  <si>
    <t>4 Ply Solid Woven Cotton - White</t>
  </si>
  <si>
    <t>Polyveyor 0.5 CFM Rated #1950</t>
  </si>
  <si>
    <t>Polyveyor 1.5 CFM Rated #1951</t>
  </si>
  <si>
    <t>WPHP Solid Woven Polyester</t>
  </si>
  <si>
    <t>Polyveyor/Kevlar #5925</t>
  </si>
  <si>
    <t>WearSlide Non-Woven 0.5 CFM Abrasion Resistant</t>
  </si>
  <si>
    <t>WearSlide Non-Woven 1.5 CFM Abrasion Resistant</t>
  </si>
  <si>
    <t>PVC - 450 White C x C  SC/FR/OR/FDA</t>
  </si>
  <si>
    <t>PVC - 200 White C x C  SC/FR/OR/FDA</t>
  </si>
  <si>
    <t>PVC - 120 White C x FS  OR/FDA</t>
  </si>
  <si>
    <t>PVC - 120 Royal Blue C X FS OR/FDA</t>
  </si>
  <si>
    <t>PVC - 150 White C x FS  OR/FDA</t>
  </si>
  <si>
    <t>PVC - 100 White Roughtop x FS - OR</t>
  </si>
  <si>
    <t>PVC - 100 White Chevron Top II x FS - OR</t>
  </si>
  <si>
    <t>PVC - 120 White Crescent Top x FS</t>
  </si>
  <si>
    <t>9 Ply Brown Nitrile FBS</t>
  </si>
  <si>
    <t>4 Ply Poly 200 Black Heavy Duty Nitrile FBS</t>
  </si>
  <si>
    <t>4 Ply Poly 180 Black Neoprene FBS-SC</t>
  </si>
  <si>
    <t>5 Ply Poly 225 Black Heavy Duty Nitrlie FBS</t>
  </si>
  <si>
    <t>2 Ply CP30 Black Nitrile COS</t>
  </si>
  <si>
    <t>3 Ply Poly 135 Black Nitrile COS</t>
  </si>
  <si>
    <t>4 Ply Tan Sliptop</t>
  </si>
  <si>
    <t>Single Leather</t>
  </si>
  <si>
    <t>Double Leather</t>
  </si>
  <si>
    <t>3 Ply CP30 Black FS x FS</t>
  </si>
  <si>
    <t>3 Ply CP30 Tan FS x FS</t>
  </si>
  <si>
    <t>4 Ply CP30 Tan FS x FS</t>
  </si>
  <si>
    <t>5 Ply CP30 Tan FS x FS</t>
  </si>
  <si>
    <t>4 Ply 35 oz. Tan FS x FS Silver Hard Duck</t>
  </si>
  <si>
    <t>5 Ply 35 oz. Tan FS x FS Silver Hard Duck</t>
  </si>
  <si>
    <t>6 Ply 35 oz. Tan FS x FS Silver Hard Duck</t>
  </si>
  <si>
    <t>8 Ply 35 oz. Tan FS x FS Silver Hard Duck</t>
  </si>
  <si>
    <t>3 Ply Hot Stock &amp; Water</t>
  </si>
  <si>
    <t>3 Ply Red Silicone Cover Hot Stock &amp; Water</t>
  </si>
  <si>
    <t>4 Ply Red Silicone Cover Hot Stock &amp; Water</t>
  </si>
  <si>
    <t>3 Ply HSW w/ 1/32 White Smooth Silicone x FS</t>
  </si>
  <si>
    <t>4 Ply Hot Stock &amp; Water</t>
  </si>
  <si>
    <t>3 Ply Hot Stock &amp; Water Blk. 1/8 Urethane  x FS</t>
  </si>
  <si>
    <t>3 Ply CP30 Black 1/16 x FS</t>
  </si>
  <si>
    <t>3 Ply CP30 Black 1/16 Pebbletop x FS</t>
  </si>
  <si>
    <t>2 Ply 150 Black 1/32 x Bare</t>
  </si>
  <si>
    <t>2 Ply 160 Black 1/8 x Bare MOR</t>
  </si>
  <si>
    <t>4 Ply 180 Black 3/32 Smooth Nitrile Top x Bare</t>
  </si>
  <si>
    <t>2 Ply 220 Black 1/8 x Bare MOR</t>
  </si>
  <si>
    <t>2 Ply 150 Black Roughtop x Bare FR</t>
  </si>
  <si>
    <t>2 Ply 210 Gray Roughtop x Bare</t>
  </si>
  <si>
    <t>3 Ply CP30 Black Roughtop x FS</t>
  </si>
  <si>
    <t>4 Ply CP30 Black Roughtop x FS</t>
  </si>
  <si>
    <t>3 Ply CP30 Tan Rubber Roughtop x FS</t>
  </si>
  <si>
    <t>3 Ply CP30 Tan Genuine Pure Gum Roughtop x FS</t>
  </si>
  <si>
    <t>2 Ply 160 Tan Pure Gum Roughtop x Bare</t>
  </si>
  <si>
    <t>3 Ply 180 Tan Pure Gum Roughtop x Bare</t>
  </si>
  <si>
    <t>4 Ply 240 Tan Pure Gum Roughtop x Bare</t>
  </si>
  <si>
    <t>3 Ply 225 Tan Pure Gum Roughtop x Bare</t>
  </si>
  <si>
    <t>3 Ply 180 Brown Butyl Roughtop x Bare</t>
  </si>
  <si>
    <t>3 Ply 135 Tan Carbox Nitrile R.T. x Bare</t>
  </si>
  <si>
    <t>3 Ply 150 Blue Carbox Nitrile R.T. x Bare</t>
  </si>
  <si>
    <t>3 Ply 150 Blue Carbox Nitrile R.T. x FS</t>
  </si>
  <si>
    <t>3 Ply 225 Blue Carbox Nitrile R.T. x Bare</t>
  </si>
  <si>
    <t>3 Ply CP30 Black Duralift x FS</t>
  </si>
  <si>
    <t>2 Ply 150 1/16 x 1/32</t>
  </si>
  <si>
    <t>2 Ply 150 1/8 x 1/32</t>
  </si>
  <si>
    <t>2 Ply 150 1/8 x 1/16</t>
  </si>
  <si>
    <t>2 Ply 160 1/16 x 1/64 Grape Belt</t>
  </si>
  <si>
    <t>2 Ply 220 1/8 x 1/16</t>
  </si>
  <si>
    <t>2 Ply 220 3/16 x 1/16</t>
  </si>
  <si>
    <t>3 Ply 330 1/16 x Bare</t>
  </si>
  <si>
    <t>3 Ply 330 3/16 x Bare</t>
  </si>
  <si>
    <t>4 Ply 440 1/4 x Bare</t>
  </si>
  <si>
    <t>3 Ply 225 3/16 Tan Pure Gum x Bare</t>
  </si>
  <si>
    <t>3 Ply 170 7/16 Grey Diamond x Bare</t>
  </si>
  <si>
    <t>4 Ply 440 3/8 x 3/32</t>
  </si>
  <si>
    <t>3 Ply 600 1/4 x 1/16</t>
  </si>
  <si>
    <t>3 Ply 600 3/8 x 1/8</t>
  </si>
  <si>
    <t>2 Ply 220 1/8 x 1/16 Cleat Top MOR</t>
  </si>
  <si>
    <t>3 Ply 330 1/8 x 1/16 Cleat Top MOR</t>
  </si>
  <si>
    <t>2 Ply 220 1/8 x Bare Cleat Top MOR</t>
  </si>
  <si>
    <t>3 Ply 330 1/8 x Bare Cleat Top MOR</t>
  </si>
  <si>
    <t>2 Ply 220 1/8 x 1/16 Multi Chev MOR</t>
  </si>
  <si>
    <t>3 Ply 330 3/16 x 1/16 Multi Chev MOR</t>
  </si>
  <si>
    <t>3 Ply 275 1in Shredder Ripstop x 1/16 HAR</t>
  </si>
  <si>
    <t>2 Ply 150 1/16 x Bare Mini Cleat Top</t>
  </si>
  <si>
    <t>2 Ply 220 3/16 x 1/16 HR 400 F</t>
  </si>
  <si>
    <t>3 Ply 330 3/16 x 1/16 HR 400 F</t>
  </si>
  <si>
    <t>3 Ply 330 1/4 x 1/16  HR 400 F</t>
  </si>
  <si>
    <t>3 Ply 225 1/8 x Bare HR 400 F</t>
  </si>
  <si>
    <t>4 Ply 440 1/4 x 1/16  HR 400 F</t>
  </si>
  <si>
    <t>2 Ply 220 3/16 x 1/16 Peak HR 700 F</t>
  </si>
  <si>
    <t>3 Ply 330 3/16 x 1/16 Peak HR 700 F</t>
  </si>
  <si>
    <t>3 Ply 330 1/4 x 1/16 Peak HR 700 F</t>
  </si>
  <si>
    <t>4 Ply 440 1/4 x 1/16  Peak HR 700 F</t>
  </si>
  <si>
    <t>2 Ply 220 1/8 x 1/16    FR/SC/MOR</t>
  </si>
  <si>
    <t>2 Ply 220 1/16 x 1/16  FR/SC/VOR</t>
  </si>
  <si>
    <t>2 Ply 220 5/32 x 3/32  FR/SBR</t>
  </si>
  <si>
    <t>3 Ply 330 1/16 x 1/16  FR/SC/VOR</t>
  </si>
  <si>
    <t>3 Ply 600 1/16 x 1/16  FR/SC/VOR</t>
  </si>
  <si>
    <t>2 Ply 160 1/8 x Bare MOR</t>
  </si>
  <si>
    <t>2 Ply 220 1/8 x Bare MOR</t>
  </si>
  <si>
    <t>2 Ply 220 3/16 x Bare MOR</t>
  </si>
  <si>
    <t>2 Ply 220 1/8 x 1/16 MOR</t>
  </si>
  <si>
    <t>3 Ply 225 1/8 x Bare MOR</t>
  </si>
  <si>
    <t>2 Ply 220 3/16 x 1/16 MOR</t>
  </si>
  <si>
    <t>3 Ply 330 3/16 x 1/16 MOR</t>
  </si>
  <si>
    <t>3 Ply 330 1/16 x Bare MOR</t>
  </si>
  <si>
    <t>3 Ply 330 3/32 x Bare MOR</t>
  </si>
  <si>
    <t>3 Ply 330 3/16 x Bare MOR</t>
  </si>
  <si>
    <t>3 Ply 600 3/16 x Bare MOR</t>
  </si>
  <si>
    <t>3 Ply 600 1/4 x Bare MOR</t>
  </si>
  <si>
    <t>3 Ply 750 1/4 x Bare MOR</t>
  </si>
  <si>
    <t>3 Ply 705 1/4 MOR x 2 mm Brown Back</t>
  </si>
  <si>
    <t>3 Ply 750 (CFW) 3/8 x Bare MOR/RT</t>
  </si>
  <si>
    <t>2 Ply 220 3/16 x 1/16 Hot Asphalt SOR</t>
  </si>
  <si>
    <t>3 Ply 330 3/16 x 1/16 Hot Asphalt SOR</t>
  </si>
  <si>
    <t>1 Ply 225 1/8 x 1/16</t>
  </si>
  <si>
    <t>1 Ply 330 3/16 x 1/16</t>
  </si>
  <si>
    <t>1 Ply 440 1/4 x 1/8 GR I</t>
  </si>
  <si>
    <t>1 Ply 440 1/4 x 1/8 (Grade 2)</t>
  </si>
  <si>
    <t>1 Ply SW 440 1/4 x 1/8 MOR-HARC</t>
  </si>
  <si>
    <t>2 Ply 660 3/8 x 1/8 GR I</t>
  </si>
  <si>
    <t>PVC - 120 Black C x C</t>
  </si>
  <si>
    <t>PVC - 120 Black C x BR</t>
  </si>
  <si>
    <t>PVC - 120 Black FS x BR (FR)</t>
  </si>
  <si>
    <t>PVC - 150 Black C x C</t>
  </si>
  <si>
    <t>PVC - 150 Black C x BR</t>
  </si>
  <si>
    <t>PVC - 150 Black FS x BR (FR)</t>
  </si>
  <si>
    <t>PVC - 200 Black C x C - SC/FR</t>
  </si>
  <si>
    <t>PVC - 200 Black C x BR</t>
  </si>
  <si>
    <t>PVC - 200 Black FS x BR (FR)</t>
  </si>
  <si>
    <t>PVC - 250 Black C x C - SC/FR</t>
  </si>
  <si>
    <t>PVC - 250 Black C x BR</t>
  </si>
  <si>
    <t>PVC - 350 Black C x C - SC/FR</t>
  </si>
  <si>
    <t>PVC - 350 Black C x BR - SC/FR</t>
  </si>
  <si>
    <t>PVC - 450 Black C x C - SC/FR</t>
  </si>
  <si>
    <t>PVC - 600 Black C x C - SC/FR</t>
  </si>
  <si>
    <t>PVC - 750 Black C x C - SC/FR</t>
  </si>
  <si>
    <t>PVC - 120 Black Roughtop x BR</t>
  </si>
  <si>
    <t>PVC - 120 Green SuperGrip Roughtop x BR</t>
  </si>
  <si>
    <t>PVC - 100 Black Chevron Top II x BR</t>
  </si>
  <si>
    <t>PVC - 120 Black Crescent Top x BR</t>
  </si>
  <si>
    <t>2 Ply 150 Black PVC Small Z x FS MOR</t>
  </si>
  <si>
    <t>2 Ply 150 Black PVC Large Z x FS MOR</t>
  </si>
  <si>
    <t>PVC - 200 Red Rough Top x BR</t>
  </si>
  <si>
    <t>PVC - 200 Black Crescent Top x BR</t>
  </si>
  <si>
    <t>2 Ply 150 Blk Roughtop x B FR</t>
  </si>
  <si>
    <t>3 Ply CR135 WST AS SFMB</t>
  </si>
  <si>
    <t>3 Ply CR135 GST AS SFMB</t>
  </si>
  <si>
    <t>3 Ply CR135 TWG AS SFMB</t>
  </si>
  <si>
    <t>3 Ply 120 Grey 50A 20mm Diamond x Bare</t>
  </si>
  <si>
    <t>3 Ply 170 Grey 50A 5mm x Bare</t>
  </si>
  <si>
    <t>3 Ply 120 Grey 50A 1/2 in Diamond x Bare</t>
  </si>
  <si>
    <t>3 Ply 120 Black 57A 1/2 in Diamond x Bare</t>
  </si>
  <si>
    <t>3 Ply 120 Grey 50A Smooth</t>
  </si>
  <si>
    <t>3 Ply 120 White 70A Hypalon Smooth x Bare HR/OR</t>
  </si>
  <si>
    <t>2 Ply 80 Black 57A 1/2 in Diamond x Bare</t>
  </si>
  <si>
    <t>3 Ply 120 Grey 50A 3/8 in Square x Bare</t>
  </si>
  <si>
    <t>4 Ply 170 Grey 50A 3/8 in Square x Bare</t>
  </si>
  <si>
    <t>ZL Blue Carbox Nitrile Smooth Top x B</t>
  </si>
  <si>
    <t>ZL Blue Carbox Nitrile Rough Top x B</t>
  </si>
  <si>
    <t>ZL Red Natural Rubber Smooth Top x FS</t>
  </si>
  <si>
    <t>ZLRed Natural Rubber Longitudinal Groove x FS</t>
  </si>
  <si>
    <t>ZL White Nitrile Smooth Top x Bare FDA</t>
  </si>
  <si>
    <t>ZL Brown Nitrile Rough Top x FS FDA</t>
  </si>
  <si>
    <t>ZL Tan NR Diamond Impression x FS</t>
  </si>
  <si>
    <t>3 Ply 330 1/4 x 1/16</t>
  </si>
  <si>
    <t>3 Ply 330 3/16 x 1/16</t>
  </si>
  <si>
    <t>4 Ply 440 1/4 x 1/16</t>
  </si>
  <si>
    <t>2 Ply Poly CR46 White PVC C x QW AS FDA</t>
  </si>
  <si>
    <t>2 Ply Poly CR57 PetrGrn PVC Lattice x QW AS</t>
  </si>
  <si>
    <t>3 Ply Poly CR103 Black PVC Matte C x Bare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</si>
</sst>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2" xfId="0" applyFont="1" applyBorder="1"/>
    <xf numFmtId="14" fontId="2" fillId="0" borderId="2" xfId="0" applyNumberFormat="1" applyFont="1" applyBorder="1"/>
    <xf numFmtId="44" fontId="2" fillId="0" borderId="0" xfId="1" applyFont="1" applyFill="1"/>
    <xf numFmtId="4" fontId="2" fillId="0" borderId="2" xfId="0" applyNumberFormat="1" applyFont="1" applyBorder="1"/>
    <xf numFmtId="0" fontId="2" fillId="0" borderId="3" xfId="0" applyFont="1" applyBorder="1"/>
    <xf numFmtId="0" fontId="3" fillId="3" borderId="2" xfId="0" applyFont="1" applyFill="1" applyBorder="1"/>
    <xf numFmtId="44" fontId="0" fillId="0" borderId="0" xfId="1" applyFont="1"/>
    <xf numFmtId="4" fontId="2" fillId="0" borderId="0" xfId="0" applyNumberFormat="1" applyFont="1"/>
    <xf numFmtId="4" fontId="2" fillId="0" borderId="3" xfId="0" applyNumberFormat="1" applyFont="1" applyBorder="1"/>
    <xf numFmtId="164" fontId="2" fillId="0" borderId="0" xfId="0" applyNumberFormat="1" applyFont="1"/>
    <xf numFmtId="164" fontId="0" fillId="0" borderId="0" xfId="0" applyNumberFormat="1"/>
    <xf numFmtId="164" fontId="0" fillId="2" borderId="0" xfId="0" applyNumberFormat="1" applyFill="1"/>
    <xf numFmtId="164" fontId="2" fillId="2" borderId="3" xfId="0" applyNumberFormat="1" applyFont="1" applyFill="1" applyBorder="1"/>
    <xf numFmtId="164" fontId="2" fillId="2" borderId="0" xfId="0" applyNumberFormat="1" applyFont="1" applyFill="1"/>
    <xf numFmtId="44" fontId="0" fillId="0" borderId="0" xfId="0" applyNumberFormat="1"/>
    <xf numFmtId="43" fontId="0" fillId="0" borderId="0" xfId="2" applyFont="1"/>
    <xf numFmtId="0" fontId="6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vertical="top"/>
    </xf>
    <xf numFmtId="44" fontId="7" fillId="0" borderId="4" xfId="1" applyFont="1" applyBorder="1" applyAlignment="1">
      <alignment horizontal="left" vertical="top"/>
    </xf>
    <xf numFmtId="0" fontId="2" fillId="0" borderId="1" xfId="0" applyFont="1" applyBorder="1"/>
    <xf numFmtId="0" fontId="3" fillId="0" borderId="1" xfId="0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44" fontId="4" fillId="0" borderId="0" xfId="1" applyFont="1" applyFill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64" formatCode="0.00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rgb="FF44B3E1"/>
        </left>
        <right/>
        <top style="thin">
          <color rgb="FF44B3E1"/>
        </top>
        <bottom style="thin">
          <color rgb="FF44B3E1"/>
        </bottom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F98F2C-7F81-4798-9483-E8633594FD4B}" name="Table1" displayName="Table1" ref="A1:N291" totalsRowShown="0" headerRowDxfId="18" dataDxfId="17">
  <autoFilter ref="A1:N291" xr:uid="{76F98F2C-7F81-4798-9483-E8633594FD4B}"/>
  <sortState xmlns:xlrd2="http://schemas.microsoft.com/office/spreadsheetml/2017/richdata2" ref="A2:M291">
    <sortCondition ref="A1:A291"/>
  </sortState>
  <tableColumns count="14">
    <tableColumn id="1" xr3:uid="{EFB0AF09-A518-4F39-B21E-AEEC97EFCC73}" name="Item" dataDxfId="16"/>
    <tableColumn id="2" xr3:uid="{1E6521D4-2648-497B-AFEB-122BDF369E59}" name="Roll" dataDxfId="15"/>
    <tableColumn id="3" xr3:uid="{C60ACD81-7353-4D31-9D93-6BBDBAA6C4DD}" name="Serial" dataDxfId="14"/>
    <tableColumn id="4" xr3:uid="{653427EB-5F7E-4C96-B8AB-2DEA2510CB89}" name="Desc" dataDxfId="13"/>
    <tableColumn id="5" xr3:uid="{4FD5F65B-1728-488E-980C-43DED0E7EB2D}" name="Length" dataDxfId="12"/>
    <tableColumn id="6" xr3:uid="{6BADF380-08AF-4323-9C34-B7976613E7D3}" name="Width" dataDxfId="11"/>
    <tableColumn id="7" xr3:uid="{176C0693-AFE2-4B91-8927-6C9C29CE086E}" name="Step" dataDxfId="10"/>
    <tableColumn id="8" xr3:uid="{449F41E8-0246-4C72-8635-BDBF9F8FC534}" name="Date" dataDxfId="9"/>
    <tableColumn id="9" xr3:uid="{A8AC7041-2A9F-4020-AEA3-F1F70EB6F816}" name="Location" dataDxfId="8"/>
    <tableColumn id="10" xr3:uid="{67D32760-CBFE-44D5-B10B-117250C275B5}" name="Reason" dataDxfId="7"/>
    <tableColumn id="11" xr3:uid="{3DF65A09-E664-4910-8440-1B369E3064F9}" name="PIW" dataDxfId="6">
      <calculatedColumnFormula>E2*F2</calculatedColumnFormula>
    </tableColumn>
    <tableColumn id="13" xr3:uid="{2D9E5DEC-435B-4F90-8D6B-346027A77297}" name="Lbs/PIW" dataDxfId="5"/>
    <tableColumn id="12" xr3:uid="{74442305-1ECE-4C14-890C-9F3889E032AB}" name="Price PIW" dataDxfId="4" dataCellStyle="Currency">
      <calculatedColumnFormula>IFERROR(VLOOKUP(A2, 'Remnant Price PIW'!A:C, 3, FALSE), "")</calculatedColumnFormula>
    </tableColumn>
    <tableColumn id="14" xr3:uid="{443FD2CD-EE7A-4F1C-8C36-CD285F8C5BC4}" name="Price As-Is" dataDxfId="3">
      <calculatedColumnFormula>Table1[[#This Row],[Price PIW]]*Table1[[#This Row],[Length]]*Table1[[#This Row],[Width]]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6521-A461-433E-8835-DAE57751842C}">
  <dimension ref="A1:N297"/>
  <sheetViews>
    <sheetView tabSelected="1" workbookViewId="0">
      <selection activeCell="G6" sqref="G6:G7"/>
    </sheetView>
  </sheetViews>
  <sheetFormatPr defaultRowHeight="14.25" x14ac:dyDescent="0.45"/>
  <cols>
    <col min="1" max="1" width="7.1328125" bestFit="1" customWidth="1"/>
    <col min="2" max="2" width="8.1328125" bestFit="1" customWidth="1"/>
    <col min="3" max="3" width="11" bestFit="1" customWidth="1"/>
    <col min="4" max="4" width="36.86328125" bestFit="1" customWidth="1"/>
    <col min="5" max="5" width="8.53125" bestFit="1" customWidth="1"/>
    <col min="6" max="6" width="7.86328125" customWidth="1"/>
    <col min="7" max="7" width="12.53125" bestFit="1" customWidth="1"/>
    <col min="8" max="8" width="12.53125" customWidth="1"/>
    <col min="9" max="9" width="10" customWidth="1"/>
    <col min="10" max="10" width="11" customWidth="1"/>
    <col min="11" max="11" width="9.06640625" customWidth="1"/>
    <col min="12" max="12" width="9.06640625" style="12" customWidth="1"/>
    <col min="13" max="13" width="11.19921875" style="8" customWidth="1"/>
    <col min="14" max="14" width="12" bestFit="1" customWidth="1"/>
  </cols>
  <sheetData>
    <row r="1" spans="1:14" s="24" customFormat="1" x14ac:dyDescent="0.4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4" t="s">
        <v>10</v>
      </c>
      <c r="L1" s="25" t="s">
        <v>870</v>
      </c>
      <c r="M1" s="26" t="s">
        <v>871</v>
      </c>
      <c r="N1" s="23" t="s">
        <v>872</v>
      </c>
    </row>
    <row r="2" spans="1:14" ht="18" customHeight="1" x14ac:dyDescent="0.45">
      <c r="A2" s="21">
        <v>10204</v>
      </c>
      <c r="B2" s="2" t="s">
        <v>105</v>
      </c>
      <c r="C2" s="2" t="s">
        <v>106</v>
      </c>
      <c r="D2" s="2" t="s">
        <v>107</v>
      </c>
      <c r="E2" s="2">
        <v>13</v>
      </c>
      <c r="F2" s="2">
        <v>85</v>
      </c>
      <c r="G2" s="2"/>
      <c r="H2" s="3">
        <v>45575</v>
      </c>
      <c r="I2" s="2" t="s">
        <v>108</v>
      </c>
      <c r="J2" s="2" t="s">
        <v>59</v>
      </c>
      <c r="K2" s="5">
        <v>1105</v>
      </c>
      <c r="L2" s="11">
        <v>0.08</v>
      </c>
      <c r="M2" s="4">
        <f>IFERROR(VLOOKUP(A2, 'Remnant Price PIW'!A:C, 3, FALSE), "")</f>
        <v>0.49440000000000001</v>
      </c>
      <c r="N2" s="16">
        <f>Table1[[#This Row],[Price PIW]]*Table1[[#This Row],[Length]]*Table1[[#This Row],[Width]]</f>
        <v>546.31200000000001</v>
      </c>
    </row>
    <row r="3" spans="1:14" ht="18" customHeight="1" x14ac:dyDescent="0.45">
      <c r="A3" s="21">
        <v>10272</v>
      </c>
      <c r="B3" s="2" t="s">
        <v>60</v>
      </c>
      <c r="C3" s="2" t="s">
        <v>61</v>
      </c>
      <c r="D3" s="2" t="s">
        <v>62</v>
      </c>
      <c r="E3" s="2">
        <v>16</v>
      </c>
      <c r="F3" s="2">
        <v>72</v>
      </c>
      <c r="G3" s="2" t="s">
        <v>63</v>
      </c>
      <c r="H3" s="3">
        <v>45288</v>
      </c>
      <c r="I3" s="2" t="s">
        <v>49</v>
      </c>
      <c r="J3" s="2" t="s">
        <v>59</v>
      </c>
      <c r="K3" s="5">
        <v>1350</v>
      </c>
      <c r="L3" s="11">
        <v>0.27</v>
      </c>
      <c r="M3" s="4">
        <v>0.15</v>
      </c>
      <c r="N3" s="16">
        <f>Table1[[#This Row],[Price PIW]]*Table1[[#This Row],[Length]]*Table1[[#This Row],[Width]]</f>
        <v>172.79999999999998</v>
      </c>
    </row>
    <row r="4" spans="1:14" ht="18" customHeight="1" x14ac:dyDescent="0.45">
      <c r="A4" s="21">
        <v>10282</v>
      </c>
      <c r="B4" s="2" t="s">
        <v>571</v>
      </c>
      <c r="C4" s="2" t="s">
        <v>572</v>
      </c>
      <c r="D4" s="2" t="s">
        <v>573</v>
      </c>
      <c r="E4" s="2">
        <v>11</v>
      </c>
      <c r="F4" s="2">
        <v>24</v>
      </c>
      <c r="G4" s="2"/>
      <c r="H4" s="3">
        <v>45352</v>
      </c>
      <c r="I4" s="2" t="s">
        <v>574</v>
      </c>
      <c r="J4" s="2" t="s">
        <v>59</v>
      </c>
      <c r="K4" s="2">
        <v>264</v>
      </c>
      <c r="L4" s="11">
        <v>0.03</v>
      </c>
      <c r="M4" s="4">
        <f>IFERROR(VLOOKUP(A4, 'Remnant Price PIW'!A:C, 3, FALSE), "")</f>
        <v>0.16160000000000002</v>
      </c>
      <c r="N4" s="16">
        <f>Table1[[#This Row],[Price PIW]]*Table1[[#This Row],[Length]]*Table1[[#This Row],[Width]]</f>
        <v>42.662400000000005</v>
      </c>
    </row>
    <row r="5" spans="1:14" ht="18" customHeight="1" x14ac:dyDescent="0.45">
      <c r="A5" s="21">
        <v>10282</v>
      </c>
      <c r="B5" s="2" t="s">
        <v>805</v>
      </c>
      <c r="C5" s="2" t="s">
        <v>806</v>
      </c>
      <c r="D5" s="2" t="s">
        <v>573</v>
      </c>
      <c r="E5" s="2">
        <v>47</v>
      </c>
      <c r="F5" s="2">
        <v>4</v>
      </c>
      <c r="G5" s="2"/>
      <c r="H5" s="3">
        <v>44698</v>
      </c>
      <c r="I5" s="2" t="s">
        <v>807</v>
      </c>
      <c r="J5" s="2" t="s">
        <v>59</v>
      </c>
      <c r="K5" s="2">
        <v>188</v>
      </c>
      <c r="L5" s="11">
        <v>0.03</v>
      </c>
      <c r="M5" s="4">
        <f>IFERROR(VLOOKUP(A5, 'Remnant Price PIW'!A:C, 3, FALSE), "")</f>
        <v>0.16160000000000002</v>
      </c>
      <c r="N5" s="16">
        <f>Table1[[#This Row],[Price PIW]]*Table1[[#This Row],[Length]]*Table1[[#This Row],[Width]]</f>
        <v>30.380800000000004</v>
      </c>
    </row>
    <row r="6" spans="1:14" ht="18" customHeight="1" x14ac:dyDescent="0.45">
      <c r="A6" s="21">
        <v>10342</v>
      </c>
      <c r="B6" s="2" t="s">
        <v>843</v>
      </c>
      <c r="C6" s="2" t="s">
        <v>844</v>
      </c>
      <c r="D6" s="2" t="s">
        <v>275</v>
      </c>
      <c r="E6" s="2">
        <v>32</v>
      </c>
      <c r="F6" s="2">
        <v>3</v>
      </c>
      <c r="G6" s="2"/>
      <c r="H6" s="3">
        <v>43875</v>
      </c>
      <c r="I6" s="2" t="s">
        <v>845</v>
      </c>
      <c r="J6" s="2" t="s">
        <v>59</v>
      </c>
      <c r="K6" s="2">
        <v>96</v>
      </c>
      <c r="L6" s="11">
        <v>0.06</v>
      </c>
      <c r="M6" s="4">
        <f>IFERROR(VLOOKUP(A6, 'Remnant Price PIW'!A:C, 3, FALSE), "")</f>
        <v>0.31840000000000002</v>
      </c>
      <c r="N6" s="16">
        <f>Table1[[#This Row],[Price PIW]]*Table1[[#This Row],[Length]]*Table1[[#This Row],[Width]]</f>
        <v>30.566400000000002</v>
      </c>
    </row>
    <row r="7" spans="1:14" ht="18" customHeight="1" x14ac:dyDescent="0.45">
      <c r="A7" s="21">
        <v>10342</v>
      </c>
      <c r="B7" s="2" t="s">
        <v>855</v>
      </c>
      <c r="C7" s="2" t="s">
        <v>856</v>
      </c>
      <c r="D7" s="2" t="s">
        <v>275</v>
      </c>
      <c r="E7" s="2">
        <v>39</v>
      </c>
      <c r="F7" s="2">
        <v>3</v>
      </c>
      <c r="G7" s="2"/>
      <c r="H7" s="3">
        <v>43175</v>
      </c>
      <c r="I7" s="2" t="s">
        <v>845</v>
      </c>
      <c r="J7" s="2" t="s">
        <v>59</v>
      </c>
      <c r="K7" s="2">
        <v>117</v>
      </c>
      <c r="L7" s="11">
        <v>0.06</v>
      </c>
      <c r="M7" s="4">
        <f>IFERROR(VLOOKUP(A7, 'Remnant Price PIW'!A:C, 3, FALSE), "")</f>
        <v>0.31840000000000002</v>
      </c>
      <c r="N7" s="16">
        <f>Table1[[#This Row],[Price PIW]]*Table1[[#This Row],[Length]]*Table1[[#This Row],[Width]]</f>
        <v>37.252800000000001</v>
      </c>
    </row>
    <row r="8" spans="1:14" ht="18" customHeight="1" x14ac:dyDescent="0.45">
      <c r="A8" s="21">
        <v>10376</v>
      </c>
      <c r="B8" s="2" t="s">
        <v>117</v>
      </c>
      <c r="C8" s="2" t="s">
        <v>118</v>
      </c>
      <c r="D8" s="2" t="s">
        <v>119</v>
      </c>
      <c r="E8" s="2">
        <v>20</v>
      </c>
      <c r="F8" s="2">
        <v>60</v>
      </c>
      <c r="G8" s="2"/>
      <c r="H8" s="3">
        <v>45492</v>
      </c>
      <c r="I8" s="2" t="s">
        <v>13</v>
      </c>
      <c r="J8" s="2" t="s">
        <v>59</v>
      </c>
      <c r="K8" s="5">
        <v>1200</v>
      </c>
      <c r="L8" s="11">
        <v>0.11</v>
      </c>
      <c r="M8" s="4">
        <v>0.25</v>
      </c>
      <c r="N8" s="16">
        <f>Table1[[#This Row],[Price PIW]]*Table1[[#This Row],[Length]]*Table1[[#This Row],[Width]]</f>
        <v>300</v>
      </c>
    </row>
    <row r="9" spans="1:14" ht="18" customHeight="1" x14ac:dyDescent="0.45">
      <c r="A9" s="21">
        <v>10376</v>
      </c>
      <c r="B9" s="2" t="s">
        <v>117</v>
      </c>
      <c r="C9" s="2" t="s">
        <v>120</v>
      </c>
      <c r="D9" s="2" t="s">
        <v>119</v>
      </c>
      <c r="E9" s="2">
        <v>20</v>
      </c>
      <c r="F9" s="2">
        <v>60</v>
      </c>
      <c r="G9" s="2"/>
      <c r="H9" s="3">
        <v>45492</v>
      </c>
      <c r="I9" s="2" t="s">
        <v>13</v>
      </c>
      <c r="J9" s="2" t="s">
        <v>59</v>
      </c>
      <c r="K9" s="5">
        <v>1200</v>
      </c>
      <c r="L9" s="11">
        <v>0.11</v>
      </c>
      <c r="M9" s="4">
        <v>0.25</v>
      </c>
      <c r="N9" s="16">
        <f>Table1[[#This Row],[Price PIW]]*Table1[[#This Row],[Length]]*Table1[[#This Row],[Width]]</f>
        <v>300</v>
      </c>
    </row>
    <row r="10" spans="1:14" ht="18" customHeight="1" x14ac:dyDescent="0.45">
      <c r="A10" s="21">
        <v>10401</v>
      </c>
      <c r="B10" s="2" t="s">
        <v>270</v>
      </c>
      <c r="C10" s="2" t="s">
        <v>586</v>
      </c>
      <c r="D10" s="2" t="s">
        <v>271</v>
      </c>
      <c r="E10" s="2">
        <v>21</v>
      </c>
      <c r="F10" s="2">
        <v>14</v>
      </c>
      <c r="G10" s="2"/>
      <c r="H10" s="3">
        <v>45495</v>
      </c>
      <c r="I10" s="2" t="s">
        <v>587</v>
      </c>
      <c r="J10" s="2" t="s">
        <v>59</v>
      </c>
      <c r="K10" s="2">
        <v>294</v>
      </c>
      <c r="L10" s="11">
        <v>0.06</v>
      </c>
      <c r="M10" s="4">
        <f>IFERROR(VLOOKUP(A10, 'Remnant Price PIW'!A:C, 3, FALSE), "")</f>
        <v>0.45760000000000001</v>
      </c>
      <c r="N10" s="16">
        <f>Table1[[#This Row],[Price PIW]]*Table1[[#This Row],[Length]]*Table1[[#This Row],[Width]]</f>
        <v>134.53440000000001</v>
      </c>
    </row>
    <row r="11" spans="1:14" ht="18" customHeight="1" x14ac:dyDescent="0.45">
      <c r="A11" s="21">
        <v>10406</v>
      </c>
      <c r="B11" s="2" t="s">
        <v>850</v>
      </c>
      <c r="C11" s="2" t="s">
        <v>851</v>
      </c>
      <c r="D11" s="2" t="s">
        <v>17</v>
      </c>
      <c r="E11" s="2">
        <v>30</v>
      </c>
      <c r="F11" s="2">
        <v>7</v>
      </c>
      <c r="G11" s="2"/>
      <c r="H11" s="3">
        <v>45719</v>
      </c>
      <c r="I11" s="2" t="s">
        <v>718</v>
      </c>
      <c r="J11" s="2" t="s">
        <v>59</v>
      </c>
      <c r="K11" s="2">
        <v>210</v>
      </c>
      <c r="L11" s="11">
        <v>0.09</v>
      </c>
      <c r="M11" s="4">
        <v>0.11</v>
      </c>
      <c r="N11" s="16">
        <f>Table1[[#This Row],[Price PIW]]*Table1[[#This Row],[Length]]*Table1[[#This Row],[Width]]</f>
        <v>23.099999999999998</v>
      </c>
    </row>
    <row r="12" spans="1:14" ht="18" customHeight="1" x14ac:dyDescent="0.45">
      <c r="A12" s="21">
        <v>10416</v>
      </c>
      <c r="B12" s="2" t="s">
        <v>667</v>
      </c>
      <c r="C12" s="2" t="s">
        <v>668</v>
      </c>
      <c r="D12" s="2" t="s">
        <v>27</v>
      </c>
      <c r="E12" s="2">
        <v>16</v>
      </c>
      <c r="F12" s="2">
        <v>30</v>
      </c>
      <c r="G12" s="2"/>
      <c r="H12" s="3">
        <v>45750</v>
      </c>
      <c r="I12" s="2" t="s">
        <v>86</v>
      </c>
      <c r="J12" s="2" t="s">
        <v>59</v>
      </c>
      <c r="K12" s="2">
        <v>480</v>
      </c>
      <c r="L12" s="11">
        <v>0.14000000000000001</v>
      </c>
      <c r="M12" s="4">
        <f>IFERROR(VLOOKUP(A12, 'Remnant Price PIW'!A:C, 3, FALSE), "")</f>
        <v>0.11399999999999999</v>
      </c>
      <c r="N12" s="16">
        <f>Table1[[#This Row],[Price PIW]]*Table1[[#This Row],[Length]]*Table1[[#This Row],[Width]]</f>
        <v>54.72</v>
      </c>
    </row>
    <row r="13" spans="1:14" ht="18" customHeight="1" x14ac:dyDescent="0.45">
      <c r="A13" s="21">
        <v>10416</v>
      </c>
      <c r="B13" s="2" t="s">
        <v>713</v>
      </c>
      <c r="C13" s="2" t="s">
        <v>714</v>
      </c>
      <c r="D13" s="2" t="s">
        <v>27</v>
      </c>
      <c r="E13" s="2">
        <v>32</v>
      </c>
      <c r="F13" s="2">
        <v>12</v>
      </c>
      <c r="G13" s="2"/>
      <c r="H13" s="3">
        <v>45455</v>
      </c>
      <c r="I13" s="2" t="s">
        <v>475</v>
      </c>
      <c r="J13" s="2" t="s">
        <v>59</v>
      </c>
      <c r="K13" s="2">
        <v>384</v>
      </c>
      <c r="L13" s="11">
        <v>0.14000000000000001</v>
      </c>
      <c r="M13" s="4">
        <f>IFERROR(VLOOKUP(A13, 'Remnant Price PIW'!A:C, 3, FALSE), "")</f>
        <v>0.11399999999999999</v>
      </c>
      <c r="N13" s="16">
        <f>Table1[[#This Row],[Price PIW]]*Table1[[#This Row],[Length]]*Table1[[#This Row],[Width]]</f>
        <v>43.775999999999996</v>
      </c>
    </row>
    <row r="14" spans="1:14" ht="18" customHeight="1" x14ac:dyDescent="0.45">
      <c r="A14" s="21">
        <v>10418</v>
      </c>
      <c r="B14" s="2" t="s">
        <v>608</v>
      </c>
      <c r="C14" s="2" t="s">
        <v>609</v>
      </c>
      <c r="D14" s="2" t="s">
        <v>506</v>
      </c>
      <c r="E14" s="2">
        <v>4</v>
      </c>
      <c r="F14" s="2">
        <v>48</v>
      </c>
      <c r="G14" s="2" t="s">
        <v>610</v>
      </c>
      <c r="H14" s="3">
        <v>45581</v>
      </c>
      <c r="I14" s="2" t="s">
        <v>611</v>
      </c>
      <c r="J14" s="2" t="s">
        <v>59</v>
      </c>
      <c r="K14" s="2">
        <v>792</v>
      </c>
      <c r="L14" s="11">
        <v>0.14000000000000001</v>
      </c>
      <c r="M14" s="4">
        <f>IFERROR(VLOOKUP(A14, 'Remnant Price PIW'!A:C, 3, FALSE), "")</f>
        <v>0.11240000000000001</v>
      </c>
      <c r="N14" s="16">
        <f>Table1[[#This Row],[Price PIW]]*Table1[[#This Row],[Length]]*Table1[[#This Row],[Width]]</f>
        <v>21.580800000000004</v>
      </c>
    </row>
    <row r="15" spans="1:14" ht="18" customHeight="1" x14ac:dyDescent="0.45">
      <c r="A15" s="21">
        <v>10418</v>
      </c>
      <c r="B15" s="2" t="s">
        <v>628</v>
      </c>
      <c r="C15" s="2" t="s">
        <v>629</v>
      </c>
      <c r="D15" s="2" t="s">
        <v>506</v>
      </c>
      <c r="E15" s="2">
        <v>47</v>
      </c>
      <c r="F15" s="2">
        <v>8.5</v>
      </c>
      <c r="G15" s="2" t="s">
        <v>630</v>
      </c>
      <c r="H15" s="3">
        <v>45581</v>
      </c>
      <c r="I15" s="2" t="s">
        <v>57</v>
      </c>
      <c r="J15" s="2" t="s">
        <v>59</v>
      </c>
      <c r="K15" s="2">
        <v>764</v>
      </c>
      <c r="L15" s="11">
        <v>0.14000000000000001</v>
      </c>
      <c r="M15" s="4">
        <f>IFERROR(VLOOKUP(A15, 'Remnant Price PIW'!A:C, 3, FALSE), "")</f>
        <v>0.11240000000000001</v>
      </c>
      <c r="N15" s="16">
        <f>Table1[[#This Row],[Price PIW]]*Table1[[#This Row],[Length]]*Table1[[#This Row],[Width]]</f>
        <v>44.903800000000004</v>
      </c>
    </row>
    <row r="16" spans="1:14" ht="18" customHeight="1" x14ac:dyDescent="0.45">
      <c r="A16" s="21">
        <v>10418</v>
      </c>
      <c r="B16" s="2" t="s">
        <v>658</v>
      </c>
      <c r="C16" s="2" t="s">
        <v>659</v>
      </c>
      <c r="D16" s="2" t="s">
        <v>506</v>
      </c>
      <c r="E16" s="2">
        <v>360</v>
      </c>
      <c r="F16" s="2">
        <v>6</v>
      </c>
      <c r="G16" s="2"/>
      <c r="H16" s="3">
        <v>45720</v>
      </c>
      <c r="I16" s="2" t="s">
        <v>660</v>
      </c>
      <c r="J16" s="2" t="s">
        <v>59</v>
      </c>
      <c r="K16" s="5">
        <v>2160</v>
      </c>
      <c r="L16" s="11">
        <v>0.14000000000000001</v>
      </c>
      <c r="M16" s="4">
        <f>IFERROR(VLOOKUP(A16, 'Remnant Price PIW'!A:C, 3, FALSE), "")</f>
        <v>0.11240000000000001</v>
      </c>
      <c r="N16" s="16">
        <f>Table1[[#This Row],[Price PIW]]*Table1[[#This Row],[Length]]*Table1[[#This Row],[Width]]</f>
        <v>242.78400000000005</v>
      </c>
    </row>
    <row r="17" spans="1:14" ht="18" customHeight="1" x14ac:dyDescent="0.45">
      <c r="A17" s="21">
        <v>10418</v>
      </c>
      <c r="B17" s="2" t="s">
        <v>703</v>
      </c>
      <c r="C17" s="2" t="s">
        <v>704</v>
      </c>
      <c r="D17" s="2" t="s">
        <v>506</v>
      </c>
      <c r="E17" s="2">
        <v>26</v>
      </c>
      <c r="F17" s="2">
        <v>22.25</v>
      </c>
      <c r="G17" s="2" t="s">
        <v>705</v>
      </c>
      <c r="H17" s="3">
        <v>45687</v>
      </c>
      <c r="I17" s="2" t="s">
        <v>295</v>
      </c>
      <c r="J17" s="2" t="s">
        <v>59</v>
      </c>
      <c r="K17" s="2">
        <v>865.5</v>
      </c>
      <c r="L17" s="11">
        <v>0.14000000000000001</v>
      </c>
      <c r="M17" s="4">
        <f>IFERROR(VLOOKUP(A17, 'Remnant Price PIW'!A:C, 3, FALSE), "")</f>
        <v>0.11240000000000001</v>
      </c>
      <c r="N17" s="16">
        <f>Table1[[#This Row],[Price PIW]]*Table1[[#This Row],[Length]]*Table1[[#This Row],[Width]]</f>
        <v>65.023400000000009</v>
      </c>
    </row>
    <row r="18" spans="1:14" ht="18" customHeight="1" x14ac:dyDescent="0.45">
      <c r="A18" s="21">
        <v>10418</v>
      </c>
      <c r="B18" s="2" t="s">
        <v>750</v>
      </c>
      <c r="C18" s="2" t="s">
        <v>751</v>
      </c>
      <c r="D18" s="2" t="s">
        <v>506</v>
      </c>
      <c r="E18" s="2">
        <v>279</v>
      </c>
      <c r="F18" s="2">
        <v>6</v>
      </c>
      <c r="G18" s="2"/>
      <c r="H18" s="3">
        <v>45720</v>
      </c>
      <c r="I18" s="2" t="s">
        <v>752</v>
      </c>
      <c r="J18" s="2" t="s">
        <v>59</v>
      </c>
      <c r="K18" s="5">
        <v>1674</v>
      </c>
      <c r="L18" s="11">
        <v>0.14000000000000001</v>
      </c>
      <c r="M18" s="4">
        <f>IFERROR(VLOOKUP(A18, 'Remnant Price PIW'!A:C, 3, FALSE), "")</f>
        <v>0.11240000000000001</v>
      </c>
      <c r="N18" s="16">
        <f>Table1[[#This Row],[Price PIW]]*Table1[[#This Row],[Length]]*Table1[[#This Row],[Width]]</f>
        <v>188.15760000000003</v>
      </c>
    </row>
    <row r="19" spans="1:14" ht="18" customHeight="1" x14ac:dyDescent="0.45">
      <c r="A19" s="21">
        <v>10418</v>
      </c>
      <c r="B19" s="2" t="s">
        <v>628</v>
      </c>
      <c r="C19" s="2" t="s">
        <v>753</v>
      </c>
      <c r="D19" s="2" t="s">
        <v>506</v>
      </c>
      <c r="E19" s="2">
        <v>17</v>
      </c>
      <c r="F19" s="2">
        <v>21.25</v>
      </c>
      <c r="G19" s="2" t="s">
        <v>754</v>
      </c>
      <c r="H19" s="3">
        <v>45581</v>
      </c>
      <c r="I19" s="2" t="s">
        <v>490</v>
      </c>
      <c r="J19" s="2" t="s">
        <v>59</v>
      </c>
      <c r="K19" s="2">
        <v>546.25</v>
      </c>
      <c r="L19" s="11">
        <v>0.14000000000000001</v>
      </c>
      <c r="M19" s="4">
        <f>IFERROR(VLOOKUP(A19, 'Remnant Price PIW'!A:C, 3, FALSE), "")</f>
        <v>0.11240000000000001</v>
      </c>
      <c r="N19" s="16">
        <f>Table1[[#This Row],[Price PIW]]*Table1[[#This Row],[Length]]*Table1[[#This Row],[Width]]</f>
        <v>40.604500000000009</v>
      </c>
    </row>
    <row r="20" spans="1:14" ht="18" customHeight="1" x14ac:dyDescent="0.45">
      <c r="A20" s="21">
        <v>10422</v>
      </c>
      <c r="B20" s="2" t="s">
        <v>465</v>
      </c>
      <c r="C20" s="2" t="s">
        <v>466</v>
      </c>
      <c r="D20" s="2" t="s">
        <v>467</v>
      </c>
      <c r="E20" s="2">
        <v>83</v>
      </c>
      <c r="F20" s="2">
        <v>15</v>
      </c>
      <c r="G20" s="2" t="s">
        <v>468</v>
      </c>
      <c r="H20" s="3">
        <v>45729</v>
      </c>
      <c r="I20" s="2" t="s">
        <v>469</v>
      </c>
      <c r="J20" s="2" t="s">
        <v>59</v>
      </c>
      <c r="K20" s="5">
        <v>1993</v>
      </c>
      <c r="L20" s="11">
        <v>0.11</v>
      </c>
      <c r="M20" s="4">
        <f>IFERROR(VLOOKUP(A20, 'Remnant Price PIW'!A:C, 3, FALSE), "")</f>
        <v>0.16080000000000003</v>
      </c>
      <c r="N20" s="16">
        <f>Table1[[#This Row],[Price PIW]]*Table1[[#This Row],[Length]]*Table1[[#This Row],[Width]]</f>
        <v>200.19600000000003</v>
      </c>
    </row>
    <row r="21" spans="1:14" ht="18" customHeight="1" x14ac:dyDescent="0.45">
      <c r="A21" s="21">
        <v>10422</v>
      </c>
      <c r="B21" s="2" t="s">
        <v>661</v>
      </c>
      <c r="C21" s="2" t="s">
        <v>662</v>
      </c>
      <c r="D21" s="2" t="s">
        <v>467</v>
      </c>
      <c r="E21" s="2">
        <v>16</v>
      </c>
      <c r="F21" s="2">
        <v>24</v>
      </c>
      <c r="G21" s="2"/>
      <c r="H21" s="3">
        <v>45643</v>
      </c>
      <c r="I21" s="2" t="s">
        <v>67</v>
      </c>
      <c r="J21" s="2" t="s">
        <v>59</v>
      </c>
      <c r="K21" s="2">
        <v>384</v>
      </c>
      <c r="L21" s="11">
        <v>0.11</v>
      </c>
      <c r="M21" s="4">
        <f>IFERROR(VLOOKUP(A21, 'Remnant Price PIW'!A:C, 3, FALSE), "")</f>
        <v>0.16080000000000003</v>
      </c>
      <c r="N21" s="16">
        <f>Table1[[#This Row],[Price PIW]]*Table1[[#This Row],[Length]]*Table1[[#This Row],[Width]]</f>
        <v>61.747200000000007</v>
      </c>
    </row>
    <row r="22" spans="1:14" ht="18" customHeight="1" x14ac:dyDescent="0.45">
      <c r="A22" s="21">
        <v>10422</v>
      </c>
      <c r="B22" s="2" t="s">
        <v>815</v>
      </c>
      <c r="C22" s="2" t="s">
        <v>816</v>
      </c>
      <c r="D22" s="2" t="s">
        <v>467</v>
      </c>
      <c r="E22" s="2">
        <v>23</v>
      </c>
      <c r="F22" s="2">
        <v>9.5</v>
      </c>
      <c r="G22" s="2"/>
      <c r="H22" s="3">
        <v>45560</v>
      </c>
      <c r="I22" s="2" t="s">
        <v>505</v>
      </c>
      <c r="J22" s="2" t="s">
        <v>59</v>
      </c>
      <c r="K22" s="2">
        <v>218.5</v>
      </c>
      <c r="L22" s="11">
        <v>0.11</v>
      </c>
      <c r="M22" s="4">
        <f>IFERROR(VLOOKUP(A22, 'Remnant Price PIW'!A:C, 3, FALSE), "")</f>
        <v>0.16080000000000003</v>
      </c>
      <c r="N22" s="16">
        <f>Table1[[#This Row],[Price PIW]]*Table1[[#This Row],[Length]]*Table1[[#This Row],[Width]]</f>
        <v>35.134800000000006</v>
      </c>
    </row>
    <row r="23" spans="1:14" ht="18" customHeight="1" x14ac:dyDescent="0.45">
      <c r="A23" s="21">
        <v>10426</v>
      </c>
      <c r="B23" s="2" t="s">
        <v>312</v>
      </c>
      <c r="C23" s="2" t="s">
        <v>313</v>
      </c>
      <c r="D23" s="2" t="s">
        <v>314</v>
      </c>
      <c r="E23" s="2">
        <v>23</v>
      </c>
      <c r="F23" s="2">
        <v>56</v>
      </c>
      <c r="G23" s="2"/>
      <c r="H23" s="3">
        <v>45581</v>
      </c>
      <c r="I23" s="2" t="s">
        <v>12</v>
      </c>
      <c r="J23" s="2" t="s">
        <v>59</v>
      </c>
      <c r="K23" s="5">
        <v>1288</v>
      </c>
      <c r="L23" s="11">
        <v>0.17</v>
      </c>
      <c r="M23" s="4">
        <f>IFERROR(VLOOKUP(A23, 'Remnant Price PIW'!A:C, 3, FALSE), "")</f>
        <v>0.11799999999999999</v>
      </c>
      <c r="N23" s="16">
        <f>Table1[[#This Row],[Price PIW]]*Table1[[#This Row],[Length]]*Table1[[#This Row],[Width]]</f>
        <v>151.98400000000001</v>
      </c>
    </row>
    <row r="24" spans="1:14" ht="18" customHeight="1" x14ac:dyDescent="0.45">
      <c r="A24" s="21">
        <v>10426</v>
      </c>
      <c r="B24" s="2" t="s">
        <v>568</v>
      </c>
      <c r="C24" s="2" t="s">
        <v>569</v>
      </c>
      <c r="D24" s="2" t="s">
        <v>314</v>
      </c>
      <c r="E24" s="2">
        <v>114</v>
      </c>
      <c r="F24" s="2">
        <v>6</v>
      </c>
      <c r="G24" s="2"/>
      <c r="H24" s="3">
        <v>45546</v>
      </c>
      <c r="I24" s="2" t="s">
        <v>570</v>
      </c>
      <c r="J24" s="2" t="s">
        <v>59</v>
      </c>
      <c r="K24" s="2">
        <v>684</v>
      </c>
      <c r="L24" s="11">
        <v>0.17</v>
      </c>
      <c r="M24" s="4">
        <f>IFERROR(VLOOKUP(A24, 'Remnant Price PIW'!A:C, 3, FALSE), "")</f>
        <v>0.11799999999999999</v>
      </c>
      <c r="N24" s="16">
        <f>Table1[[#This Row],[Price PIW]]*Table1[[#This Row],[Length]]*Table1[[#This Row],[Width]]</f>
        <v>80.712000000000003</v>
      </c>
    </row>
    <row r="25" spans="1:14" ht="18" customHeight="1" x14ac:dyDescent="0.45">
      <c r="A25" s="21">
        <v>10427</v>
      </c>
      <c r="B25" s="2" t="s">
        <v>472</v>
      </c>
      <c r="C25" s="2" t="s">
        <v>473</v>
      </c>
      <c r="D25" s="2" t="s">
        <v>474</v>
      </c>
      <c r="E25" s="2">
        <v>23</v>
      </c>
      <c r="F25" s="2">
        <v>12</v>
      </c>
      <c r="G25" s="2"/>
      <c r="H25" s="3">
        <v>45426</v>
      </c>
      <c r="I25" s="2" t="s">
        <v>475</v>
      </c>
      <c r="J25" s="2" t="s">
        <v>59</v>
      </c>
      <c r="K25" s="2">
        <v>276</v>
      </c>
      <c r="L25" s="11">
        <v>0.17</v>
      </c>
      <c r="M25" s="4">
        <f>IFERROR(VLOOKUP(A25, 'Remnant Price PIW'!A:C, 3, FALSE), "")</f>
        <v>0.24480000000000002</v>
      </c>
      <c r="N25" s="16">
        <f>Table1[[#This Row],[Price PIW]]*Table1[[#This Row],[Length]]*Table1[[#This Row],[Width]]</f>
        <v>67.564800000000005</v>
      </c>
    </row>
    <row r="26" spans="1:14" ht="18" customHeight="1" x14ac:dyDescent="0.45">
      <c r="A26" s="21">
        <v>10428</v>
      </c>
      <c r="B26" s="2" t="s">
        <v>170</v>
      </c>
      <c r="C26" s="2" t="s">
        <v>171</v>
      </c>
      <c r="D26" s="2" t="s">
        <v>172</v>
      </c>
      <c r="E26" s="2">
        <v>8</v>
      </c>
      <c r="F26" s="2">
        <v>17.75</v>
      </c>
      <c r="G26" s="2" t="s">
        <v>173</v>
      </c>
      <c r="H26" s="3">
        <v>44687</v>
      </c>
      <c r="I26" s="2" t="s">
        <v>174</v>
      </c>
      <c r="J26" s="2" t="s">
        <v>59</v>
      </c>
      <c r="K26" s="5">
        <v>2397</v>
      </c>
      <c r="L26" s="11">
        <v>0.16</v>
      </c>
      <c r="M26" s="4">
        <f>IFERROR(VLOOKUP(A26, 'Remnant Price PIW'!A:C, 3, FALSE), "")</f>
        <v>0.18160000000000001</v>
      </c>
      <c r="N26" s="16">
        <f>Table1[[#This Row],[Price PIW]]*Table1[[#This Row],[Length]]*Table1[[#This Row],[Width]]</f>
        <v>25.787200000000002</v>
      </c>
    </row>
    <row r="27" spans="1:14" ht="18" customHeight="1" x14ac:dyDescent="0.45">
      <c r="A27" s="21">
        <v>10428</v>
      </c>
      <c r="B27" s="2" t="s">
        <v>273</v>
      </c>
      <c r="C27" s="2" t="s">
        <v>274</v>
      </c>
      <c r="D27" s="2" t="s">
        <v>172</v>
      </c>
      <c r="E27" s="2">
        <v>22</v>
      </c>
      <c r="F27" s="2">
        <v>60</v>
      </c>
      <c r="G27" s="2"/>
      <c r="H27" s="3">
        <v>45146</v>
      </c>
      <c r="I27" s="2" t="s">
        <v>18</v>
      </c>
      <c r="J27" s="2" t="s">
        <v>59</v>
      </c>
      <c r="K27" s="5">
        <v>1320</v>
      </c>
      <c r="L27" s="11">
        <v>0.16</v>
      </c>
      <c r="M27" s="4">
        <f>IFERROR(VLOOKUP(A27, 'Remnant Price PIW'!A:C, 3, FALSE), "")</f>
        <v>0.18160000000000001</v>
      </c>
      <c r="N27" s="16">
        <f>Table1[[#This Row],[Price PIW]]*Table1[[#This Row],[Length]]*Table1[[#This Row],[Width]]</f>
        <v>239.71200000000002</v>
      </c>
    </row>
    <row r="28" spans="1:14" ht="18" customHeight="1" x14ac:dyDescent="0.45">
      <c r="A28" s="21">
        <v>10428</v>
      </c>
      <c r="B28" s="2" t="s">
        <v>453</v>
      </c>
      <c r="C28" s="2" t="s">
        <v>454</v>
      </c>
      <c r="D28" s="2" t="s">
        <v>172</v>
      </c>
      <c r="E28" s="2">
        <v>9</v>
      </c>
      <c r="F28" s="2">
        <v>48</v>
      </c>
      <c r="G28" s="2" t="s">
        <v>367</v>
      </c>
      <c r="H28" s="3">
        <v>45148</v>
      </c>
      <c r="I28" s="2" t="s">
        <v>235</v>
      </c>
      <c r="J28" s="2" t="s">
        <v>59</v>
      </c>
      <c r="K28" s="2">
        <v>744</v>
      </c>
      <c r="L28" s="11">
        <v>0.16</v>
      </c>
      <c r="M28" s="4">
        <f>IFERROR(VLOOKUP(A28, 'Remnant Price PIW'!A:C, 3, FALSE), "")</f>
        <v>0.18160000000000001</v>
      </c>
      <c r="N28" s="16">
        <f>Table1[[#This Row],[Price PIW]]*Table1[[#This Row],[Length]]*Table1[[#This Row],[Width]]</f>
        <v>78.4512</v>
      </c>
    </row>
    <row r="29" spans="1:14" ht="18" customHeight="1" x14ac:dyDescent="0.45">
      <c r="A29" s="21">
        <v>10430</v>
      </c>
      <c r="B29" s="2" t="s">
        <v>132</v>
      </c>
      <c r="C29" s="2" t="s">
        <v>133</v>
      </c>
      <c r="D29" s="2" t="s">
        <v>31</v>
      </c>
      <c r="E29" s="2">
        <v>21</v>
      </c>
      <c r="F29" s="2">
        <v>60</v>
      </c>
      <c r="G29" s="2"/>
      <c r="H29" s="3">
        <v>45680</v>
      </c>
      <c r="I29" s="2" t="s">
        <v>134</v>
      </c>
      <c r="J29" s="2" t="s">
        <v>59</v>
      </c>
      <c r="K29" s="5">
        <v>1260</v>
      </c>
      <c r="L29" s="11">
        <v>0.18</v>
      </c>
      <c r="M29" s="4">
        <f>IFERROR(VLOOKUP(A29, 'Remnant Price PIW'!A:C, 3, FALSE), "")</f>
        <v>0.1232</v>
      </c>
      <c r="N29" s="16">
        <f>Table1[[#This Row],[Price PIW]]*Table1[[#This Row],[Length]]*Table1[[#This Row],[Width]]</f>
        <v>155.232</v>
      </c>
    </row>
    <row r="30" spans="1:14" ht="18" customHeight="1" x14ac:dyDescent="0.45">
      <c r="A30" s="21">
        <v>10430</v>
      </c>
      <c r="B30" s="2" t="s">
        <v>323</v>
      </c>
      <c r="C30" s="2" t="s">
        <v>324</v>
      </c>
      <c r="D30" s="2" t="s">
        <v>31</v>
      </c>
      <c r="E30" s="2">
        <v>19</v>
      </c>
      <c r="F30" s="2">
        <v>42</v>
      </c>
      <c r="G30" s="2"/>
      <c r="H30" s="3">
        <v>45714</v>
      </c>
      <c r="I30" s="2" t="s">
        <v>325</v>
      </c>
      <c r="J30" s="2" t="s">
        <v>59</v>
      </c>
      <c r="K30" s="2">
        <v>798</v>
      </c>
      <c r="L30" s="11">
        <v>0.18</v>
      </c>
      <c r="M30" s="4">
        <f>IFERROR(VLOOKUP(A30, 'Remnant Price PIW'!A:C, 3, FALSE), "")</f>
        <v>0.1232</v>
      </c>
      <c r="N30" s="16">
        <f>Table1[[#This Row],[Price PIW]]*Table1[[#This Row],[Length]]*Table1[[#This Row],[Width]]</f>
        <v>98.313600000000008</v>
      </c>
    </row>
    <row r="31" spans="1:14" ht="18" customHeight="1" x14ac:dyDescent="0.45">
      <c r="A31" s="21">
        <v>10430</v>
      </c>
      <c r="B31" s="2" t="s">
        <v>559</v>
      </c>
      <c r="C31" s="2" t="s">
        <v>560</v>
      </c>
      <c r="D31" s="2" t="s">
        <v>31</v>
      </c>
      <c r="E31" s="2">
        <v>23</v>
      </c>
      <c r="F31" s="2">
        <v>26</v>
      </c>
      <c r="G31" s="2"/>
      <c r="H31" s="3">
        <v>45783</v>
      </c>
      <c r="I31" s="2" t="s">
        <v>475</v>
      </c>
      <c r="J31" s="2" t="s">
        <v>59</v>
      </c>
      <c r="K31" s="2">
        <v>598</v>
      </c>
      <c r="L31" s="11">
        <v>0.18</v>
      </c>
      <c r="M31" s="4">
        <f>IFERROR(VLOOKUP(A31, 'Remnant Price PIW'!A:C, 3, FALSE), "")</f>
        <v>0.1232</v>
      </c>
      <c r="N31" s="16">
        <f>Table1[[#This Row],[Price PIW]]*Table1[[#This Row],[Length]]*Table1[[#This Row],[Width]]</f>
        <v>73.673600000000008</v>
      </c>
    </row>
    <row r="32" spans="1:14" ht="18" customHeight="1" x14ac:dyDescent="0.45">
      <c r="A32" s="21">
        <v>10430</v>
      </c>
      <c r="B32" s="2" t="s">
        <v>679</v>
      </c>
      <c r="C32" s="2" t="s">
        <v>680</v>
      </c>
      <c r="D32" s="2" t="s">
        <v>31</v>
      </c>
      <c r="E32" s="2">
        <v>16</v>
      </c>
      <c r="F32" s="2">
        <v>24</v>
      </c>
      <c r="G32" s="2"/>
      <c r="H32" s="3">
        <v>45734</v>
      </c>
      <c r="I32" s="2" t="s">
        <v>86</v>
      </c>
      <c r="J32" s="2" t="s">
        <v>59</v>
      </c>
      <c r="K32" s="2">
        <v>384</v>
      </c>
      <c r="L32" s="11">
        <v>0.18</v>
      </c>
      <c r="M32" s="4">
        <f>IFERROR(VLOOKUP(A32, 'Remnant Price PIW'!A:C, 3, FALSE), "")</f>
        <v>0.1232</v>
      </c>
      <c r="N32" s="16">
        <f>Table1[[#This Row],[Price PIW]]*Table1[[#This Row],[Length]]*Table1[[#This Row],[Width]]</f>
        <v>47.308800000000005</v>
      </c>
    </row>
    <row r="33" spans="1:14" ht="18" customHeight="1" x14ac:dyDescent="0.45">
      <c r="A33" s="21">
        <v>10434</v>
      </c>
      <c r="B33" s="2" t="s">
        <v>719</v>
      </c>
      <c r="C33" s="2" t="s">
        <v>720</v>
      </c>
      <c r="D33" s="2" t="s">
        <v>24</v>
      </c>
      <c r="E33" s="2">
        <v>12</v>
      </c>
      <c r="F33" s="2">
        <v>20</v>
      </c>
      <c r="G33" s="2"/>
      <c r="H33" s="3">
        <v>45609</v>
      </c>
      <c r="I33" s="2" t="s">
        <v>166</v>
      </c>
      <c r="J33" s="2" t="s">
        <v>59</v>
      </c>
      <c r="K33" s="2">
        <v>240</v>
      </c>
      <c r="L33" s="11">
        <v>0.21</v>
      </c>
      <c r="M33" s="4">
        <f>IFERROR(VLOOKUP(A33, 'Remnant Price PIW'!A:C, 3, FALSE), "")</f>
        <v>0.26480000000000004</v>
      </c>
      <c r="N33" s="16">
        <f>Table1[[#This Row],[Price PIW]]*Table1[[#This Row],[Length]]*Table1[[#This Row],[Width]]</f>
        <v>63.552000000000007</v>
      </c>
    </row>
    <row r="34" spans="1:14" ht="18" customHeight="1" x14ac:dyDescent="0.45">
      <c r="A34" s="21">
        <v>10434</v>
      </c>
      <c r="B34" s="2" t="s">
        <v>798</v>
      </c>
      <c r="C34" s="2" t="s">
        <v>799</v>
      </c>
      <c r="D34" s="2" t="s">
        <v>24</v>
      </c>
      <c r="E34" s="2">
        <v>70</v>
      </c>
      <c r="F34" s="2">
        <v>7</v>
      </c>
      <c r="G34" s="2"/>
      <c r="H34" s="3">
        <v>45755</v>
      </c>
      <c r="I34" s="2" t="s">
        <v>378</v>
      </c>
      <c r="J34" s="2" t="s">
        <v>59</v>
      </c>
      <c r="K34" s="2">
        <v>490</v>
      </c>
      <c r="L34" s="11">
        <v>0.21</v>
      </c>
      <c r="M34" s="4">
        <f>IFERROR(VLOOKUP(A34, 'Remnant Price PIW'!A:C, 3, FALSE), "")</f>
        <v>0.26480000000000004</v>
      </c>
      <c r="N34" s="16">
        <f>Table1[[#This Row],[Price PIW]]*Table1[[#This Row],[Length]]*Table1[[#This Row],[Width]]</f>
        <v>129.75200000000001</v>
      </c>
    </row>
    <row r="35" spans="1:14" ht="18" customHeight="1" x14ac:dyDescent="0.45">
      <c r="A35" s="21">
        <v>10436</v>
      </c>
      <c r="B35" s="2" t="s">
        <v>697</v>
      </c>
      <c r="C35" s="2" t="s">
        <v>698</v>
      </c>
      <c r="D35" s="2" t="s">
        <v>699</v>
      </c>
      <c r="E35" s="2">
        <v>50</v>
      </c>
      <c r="F35" s="2">
        <v>16</v>
      </c>
      <c r="G35" s="2" t="s">
        <v>700</v>
      </c>
      <c r="H35" s="3">
        <v>41871</v>
      </c>
      <c r="I35" s="2" t="s">
        <v>182</v>
      </c>
      <c r="J35" s="2" t="s">
        <v>59</v>
      </c>
      <c r="K35" s="5">
        <v>1160</v>
      </c>
      <c r="L35" s="11">
        <v>0.21</v>
      </c>
      <c r="M35" s="4">
        <v>0.26</v>
      </c>
      <c r="N35" s="16">
        <f>Table1[[#This Row],[Price PIW]]*Table1[[#This Row],[Length]]*Table1[[#This Row],[Width]]</f>
        <v>208</v>
      </c>
    </row>
    <row r="36" spans="1:14" ht="18" customHeight="1" x14ac:dyDescent="0.45">
      <c r="A36" s="21">
        <v>10438</v>
      </c>
      <c r="B36" s="2" t="s">
        <v>502</v>
      </c>
      <c r="C36" s="2" t="s">
        <v>503</v>
      </c>
      <c r="D36" s="2" t="s">
        <v>347</v>
      </c>
      <c r="E36" s="2">
        <v>12</v>
      </c>
      <c r="F36" s="2">
        <v>34</v>
      </c>
      <c r="G36" s="2" t="s">
        <v>504</v>
      </c>
      <c r="H36" s="3">
        <v>45372</v>
      </c>
      <c r="I36" s="2" t="s">
        <v>505</v>
      </c>
      <c r="J36" s="2" t="s">
        <v>59</v>
      </c>
      <c r="K36" s="2">
        <v>472</v>
      </c>
      <c r="L36" s="11">
        <v>0.19</v>
      </c>
      <c r="M36" s="4">
        <f>IFERROR(VLOOKUP(A36, 'Remnant Price PIW'!A:C, 3, FALSE), "")</f>
        <v>0.34600000000000003</v>
      </c>
      <c r="N36" s="16">
        <f>Table1[[#This Row],[Price PIW]]*Table1[[#This Row],[Length]]*Table1[[#This Row],[Width]]</f>
        <v>141.16800000000001</v>
      </c>
    </row>
    <row r="37" spans="1:14" ht="18" customHeight="1" x14ac:dyDescent="0.45">
      <c r="A37" s="21">
        <v>10444</v>
      </c>
      <c r="B37" s="2" t="s">
        <v>175</v>
      </c>
      <c r="C37" s="2" t="s">
        <v>176</v>
      </c>
      <c r="D37" s="2" t="s">
        <v>19</v>
      </c>
      <c r="E37" s="2">
        <v>360</v>
      </c>
      <c r="F37" s="2">
        <v>10.75</v>
      </c>
      <c r="G37" s="2"/>
      <c r="H37" s="3">
        <v>45614</v>
      </c>
      <c r="I37" s="2" t="s">
        <v>174</v>
      </c>
      <c r="J37" s="2" t="s">
        <v>59</v>
      </c>
      <c r="K37" s="5">
        <v>3870</v>
      </c>
      <c r="L37" s="11">
        <v>0.19</v>
      </c>
      <c r="M37" s="4">
        <f>IFERROR(VLOOKUP(A37, 'Remnant Price PIW'!A:C, 3, FALSE), "")</f>
        <v>0.18680000000000002</v>
      </c>
      <c r="N37" s="16">
        <f>Table1[[#This Row],[Price PIW]]*Table1[[#This Row],[Length]]*Table1[[#This Row],[Width]]</f>
        <v>722.91600000000005</v>
      </c>
    </row>
    <row r="38" spans="1:14" ht="18" customHeight="1" x14ac:dyDescent="0.45">
      <c r="A38" s="21">
        <v>10444</v>
      </c>
      <c r="B38" s="2" t="s">
        <v>731</v>
      </c>
      <c r="C38" s="2" t="s">
        <v>732</v>
      </c>
      <c r="D38" s="2" t="s">
        <v>19</v>
      </c>
      <c r="E38" s="2">
        <v>42</v>
      </c>
      <c r="F38" s="2">
        <v>11</v>
      </c>
      <c r="G38" s="2"/>
      <c r="H38" s="3">
        <v>45441</v>
      </c>
      <c r="I38" s="2" t="s">
        <v>510</v>
      </c>
      <c r="J38" s="2" t="s">
        <v>59</v>
      </c>
      <c r="K38" s="2">
        <v>462</v>
      </c>
      <c r="L38" s="11">
        <v>0.19</v>
      </c>
      <c r="M38" s="4">
        <f>IFERROR(VLOOKUP(A38, 'Remnant Price PIW'!A:C, 3, FALSE), "")</f>
        <v>0.18680000000000002</v>
      </c>
      <c r="N38" s="16">
        <f>Table1[[#This Row],[Price PIW]]*Table1[[#This Row],[Length]]*Table1[[#This Row],[Width]]</f>
        <v>86.301600000000008</v>
      </c>
    </row>
    <row r="39" spans="1:14" ht="18" customHeight="1" x14ac:dyDescent="0.45">
      <c r="A39" s="21">
        <v>10444</v>
      </c>
      <c r="B39" s="2" t="s">
        <v>731</v>
      </c>
      <c r="C39" s="2" t="s">
        <v>743</v>
      </c>
      <c r="D39" s="2" t="s">
        <v>19</v>
      </c>
      <c r="E39" s="2">
        <v>16</v>
      </c>
      <c r="F39" s="2">
        <v>20</v>
      </c>
      <c r="G39" s="2"/>
      <c r="H39" s="3">
        <v>45441</v>
      </c>
      <c r="I39" s="2" t="s">
        <v>240</v>
      </c>
      <c r="J39" s="2" t="s">
        <v>59</v>
      </c>
      <c r="K39" s="2">
        <v>320</v>
      </c>
      <c r="L39" s="11">
        <v>0.19</v>
      </c>
      <c r="M39" s="4">
        <f>IFERROR(VLOOKUP(A39, 'Remnant Price PIW'!A:C, 3, FALSE), "")</f>
        <v>0.18680000000000002</v>
      </c>
      <c r="N39" s="16">
        <f>Table1[[#This Row],[Price PIW]]*Table1[[#This Row],[Length]]*Table1[[#This Row],[Width]]</f>
        <v>59.77600000000001</v>
      </c>
    </row>
    <row r="40" spans="1:14" ht="18" customHeight="1" x14ac:dyDescent="0.45">
      <c r="A40" s="21">
        <v>10448</v>
      </c>
      <c r="B40" s="2" t="s">
        <v>365</v>
      </c>
      <c r="C40" s="2" t="s">
        <v>366</v>
      </c>
      <c r="D40" s="2" t="s">
        <v>22</v>
      </c>
      <c r="E40" s="2">
        <v>14</v>
      </c>
      <c r="F40" s="2">
        <v>59</v>
      </c>
      <c r="G40" s="2" t="s">
        <v>367</v>
      </c>
      <c r="H40" s="3">
        <v>45645</v>
      </c>
      <c r="I40" s="2" t="s">
        <v>12</v>
      </c>
      <c r="J40" s="2" t="s">
        <v>59</v>
      </c>
      <c r="K40" s="5">
        <v>1138</v>
      </c>
      <c r="L40" s="11">
        <v>0.2</v>
      </c>
      <c r="M40" s="4">
        <f>IFERROR(VLOOKUP(A40, 'Remnant Price PIW'!A:C, 3, FALSE), "")</f>
        <v>0.1552</v>
      </c>
      <c r="N40" s="16">
        <f>Table1[[#This Row],[Price PIW]]*Table1[[#This Row],[Length]]*Table1[[#This Row],[Width]]</f>
        <v>128.1952</v>
      </c>
    </row>
    <row r="41" spans="1:14" ht="18" customHeight="1" x14ac:dyDescent="0.45">
      <c r="A41" s="21">
        <v>10448</v>
      </c>
      <c r="B41" s="2" t="s">
        <v>427</v>
      </c>
      <c r="C41" s="2" t="s">
        <v>428</v>
      </c>
      <c r="D41" s="2" t="s">
        <v>22</v>
      </c>
      <c r="E41" s="2">
        <v>15</v>
      </c>
      <c r="F41" s="2">
        <v>60</v>
      </c>
      <c r="G41" s="2"/>
      <c r="H41" s="3">
        <v>45594</v>
      </c>
      <c r="I41" s="2" t="s">
        <v>12</v>
      </c>
      <c r="J41" s="2" t="s">
        <v>59</v>
      </c>
      <c r="K41" s="2">
        <v>900</v>
      </c>
      <c r="L41" s="11">
        <v>0.2</v>
      </c>
      <c r="M41" s="4">
        <f>IFERROR(VLOOKUP(A41, 'Remnant Price PIW'!A:C, 3, FALSE), "")</f>
        <v>0.1552</v>
      </c>
      <c r="N41" s="16">
        <f>Table1[[#This Row],[Price PIW]]*Table1[[#This Row],[Length]]*Table1[[#This Row],[Width]]</f>
        <v>139.68</v>
      </c>
    </row>
    <row r="42" spans="1:14" ht="18" customHeight="1" x14ac:dyDescent="0.45">
      <c r="A42" s="21">
        <v>10448</v>
      </c>
      <c r="B42" s="2" t="s">
        <v>519</v>
      </c>
      <c r="C42" s="2" t="s">
        <v>520</v>
      </c>
      <c r="D42" s="2" t="s">
        <v>22</v>
      </c>
      <c r="E42" s="2">
        <v>18</v>
      </c>
      <c r="F42" s="2">
        <v>24</v>
      </c>
      <c r="G42" s="2"/>
      <c r="H42" s="3">
        <v>45778</v>
      </c>
      <c r="I42" s="2" t="s">
        <v>372</v>
      </c>
      <c r="J42" s="2" t="s">
        <v>59</v>
      </c>
      <c r="K42" s="2">
        <v>432</v>
      </c>
      <c r="L42" s="11">
        <v>0.2</v>
      </c>
      <c r="M42" s="4">
        <f>IFERROR(VLOOKUP(A42, 'Remnant Price PIW'!A:C, 3, FALSE), "")</f>
        <v>0.1552</v>
      </c>
      <c r="N42" s="16">
        <f>Table1[[#This Row],[Price PIW]]*Table1[[#This Row],[Length]]*Table1[[#This Row],[Width]]</f>
        <v>67.046400000000006</v>
      </c>
    </row>
    <row r="43" spans="1:14" ht="18" customHeight="1" x14ac:dyDescent="0.45">
      <c r="A43" s="21">
        <v>10448</v>
      </c>
      <c r="B43" s="2" t="s">
        <v>673</v>
      </c>
      <c r="C43" s="2" t="s">
        <v>674</v>
      </c>
      <c r="D43" s="2" t="s">
        <v>22</v>
      </c>
      <c r="E43" s="2">
        <v>48</v>
      </c>
      <c r="F43" s="2">
        <v>12</v>
      </c>
      <c r="G43" s="2"/>
      <c r="H43" s="3">
        <v>45198</v>
      </c>
      <c r="I43" s="2" t="s">
        <v>25</v>
      </c>
      <c r="J43" s="2" t="s">
        <v>59</v>
      </c>
      <c r="K43" s="2">
        <v>576</v>
      </c>
      <c r="L43" s="11">
        <v>0.2</v>
      </c>
      <c r="M43" s="4">
        <f>IFERROR(VLOOKUP(A43, 'Remnant Price PIW'!A:C, 3, FALSE), "")</f>
        <v>0.1552</v>
      </c>
      <c r="N43" s="16">
        <f>Table1[[#This Row],[Price PIW]]*Table1[[#This Row],[Length]]*Table1[[#This Row],[Width]]</f>
        <v>89.395200000000003</v>
      </c>
    </row>
    <row r="44" spans="1:14" ht="18" customHeight="1" x14ac:dyDescent="0.45">
      <c r="A44" s="21">
        <v>10448</v>
      </c>
      <c r="B44" s="2" t="s">
        <v>711</v>
      </c>
      <c r="C44" s="2" t="s">
        <v>712</v>
      </c>
      <c r="D44" s="2" t="s">
        <v>22</v>
      </c>
      <c r="E44" s="2">
        <v>16</v>
      </c>
      <c r="F44" s="2">
        <v>24</v>
      </c>
      <c r="G44" s="2"/>
      <c r="H44" s="3">
        <v>45692</v>
      </c>
      <c r="I44" s="2" t="s">
        <v>490</v>
      </c>
      <c r="J44" s="2" t="s">
        <v>59</v>
      </c>
      <c r="K44" s="2">
        <v>384</v>
      </c>
      <c r="L44" s="11">
        <v>0.2</v>
      </c>
      <c r="M44" s="4">
        <f>IFERROR(VLOOKUP(A44, 'Remnant Price PIW'!A:C, 3, FALSE), "")</f>
        <v>0.1552</v>
      </c>
      <c r="N44" s="16">
        <f>Table1[[#This Row],[Price PIW]]*Table1[[#This Row],[Length]]*Table1[[#This Row],[Width]]</f>
        <v>59.596800000000002</v>
      </c>
    </row>
    <row r="45" spans="1:14" ht="18" customHeight="1" x14ac:dyDescent="0.45">
      <c r="A45" s="21">
        <v>10454</v>
      </c>
      <c r="B45" s="2" t="s">
        <v>612</v>
      </c>
      <c r="C45" s="2" t="s">
        <v>613</v>
      </c>
      <c r="D45" s="2" t="s">
        <v>582</v>
      </c>
      <c r="E45" s="2">
        <v>143</v>
      </c>
      <c r="F45" s="2">
        <v>6</v>
      </c>
      <c r="G45" s="2"/>
      <c r="H45" s="3">
        <v>45495</v>
      </c>
      <c r="I45" s="2" t="s">
        <v>614</v>
      </c>
      <c r="J45" s="2" t="s">
        <v>59</v>
      </c>
      <c r="K45" s="2">
        <v>858</v>
      </c>
      <c r="L45" s="11">
        <v>7.0000000000000007E-2</v>
      </c>
      <c r="M45" s="4">
        <f>IFERROR(VLOOKUP(A45, 'Remnant Price PIW'!A:C, 3, FALSE), "")</f>
        <v>9.6000000000000002E-2</v>
      </c>
      <c r="N45" s="16">
        <f>Table1[[#This Row],[Price PIW]]*Table1[[#This Row],[Length]]*Table1[[#This Row],[Width]]</f>
        <v>82.367999999999995</v>
      </c>
    </row>
    <row r="46" spans="1:14" ht="18" customHeight="1" x14ac:dyDescent="0.45">
      <c r="A46" s="21">
        <v>10454</v>
      </c>
      <c r="B46" s="2" t="s">
        <v>768</v>
      </c>
      <c r="C46" s="2" t="s">
        <v>769</v>
      </c>
      <c r="D46" s="2" t="s">
        <v>582</v>
      </c>
      <c r="E46" s="2">
        <v>14</v>
      </c>
      <c r="F46" s="2">
        <v>24</v>
      </c>
      <c r="G46" s="2"/>
      <c r="H46" s="3">
        <v>45519</v>
      </c>
      <c r="I46" s="2" t="s">
        <v>585</v>
      </c>
      <c r="J46" s="2" t="s">
        <v>59</v>
      </c>
      <c r="K46" s="2">
        <v>336</v>
      </c>
      <c r="L46" s="11">
        <v>7.0000000000000007E-2</v>
      </c>
      <c r="M46" s="4">
        <f>IFERROR(VLOOKUP(A46, 'Remnant Price PIW'!A:C, 3, FALSE), "")</f>
        <v>9.6000000000000002E-2</v>
      </c>
      <c r="N46" s="16">
        <f>Table1[[#This Row],[Price PIW]]*Table1[[#This Row],[Length]]*Table1[[#This Row],[Width]]</f>
        <v>32.256</v>
      </c>
    </row>
    <row r="47" spans="1:14" ht="18" customHeight="1" x14ac:dyDescent="0.45">
      <c r="A47" s="21">
        <v>10454</v>
      </c>
      <c r="B47" s="2" t="s">
        <v>773</v>
      </c>
      <c r="C47" s="2" t="s">
        <v>774</v>
      </c>
      <c r="D47" s="2" t="s">
        <v>582</v>
      </c>
      <c r="E47" s="2">
        <v>24</v>
      </c>
      <c r="F47" s="2">
        <v>10</v>
      </c>
      <c r="G47" s="2"/>
      <c r="H47" s="3">
        <v>45721</v>
      </c>
      <c r="I47" s="2" t="s">
        <v>585</v>
      </c>
      <c r="J47" s="2" t="s">
        <v>59</v>
      </c>
      <c r="K47" s="2">
        <v>240</v>
      </c>
      <c r="L47" s="11">
        <v>7.0000000000000007E-2</v>
      </c>
      <c r="M47" s="4">
        <f>IFERROR(VLOOKUP(A47, 'Remnant Price PIW'!A:C, 3, FALSE), "")</f>
        <v>9.6000000000000002E-2</v>
      </c>
      <c r="N47" s="16">
        <f>Table1[[#This Row],[Price PIW]]*Table1[[#This Row],[Length]]*Table1[[#This Row],[Width]]</f>
        <v>23.040000000000003</v>
      </c>
    </row>
    <row r="48" spans="1:14" ht="18" customHeight="1" x14ac:dyDescent="0.45">
      <c r="A48" s="21">
        <v>10458</v>
      </c>
      <c r="B48" s="2" t="s">
        <v>368</v>
      </c>
      <c r="C48" s="2" t="s">
        <v>369</v>
      </c>
      <c r="D48" s="2" t="s">
        <v>346</v>
      </c>
      <c r="E48" s="2">
        <v>300</v>
      </c>
      <c r="F48" s="2">
        <v>3.75</v>
      </c>
      <c r="G48" s="2"/>
      <c r="H48" s="3">
        <v>45687</v>
      </c>
      <c r="I48" s="2" t="s">
        <v>370</v>
      </c>
      <c r="J48" s="2" t="s">
        <v>59</v>
      </c>
      <c r="K48" s="5">
        <v>1125</v>
      </c>
      <c r="L48" s="11">
        <v>0.14000000000000001</v>
      </c>
      <c r="M48" s="4">
        <f>IFERROR(VLOOKUP(A48, 'Remnant Price PIW'!A:C, 3, FALSE), "")</f>
        <v>0.13640000000000002</v>
      </c>
      <c r="N48" s="16">
        <f>Table1[[#This Row],[Price PIW]]*Table1[[#This Row],[Length]]*Table1[[#This Row],[Width]]</f>
        <v>153.45000000000005</v>
      </c>
    </row>
    <row r="49" spans="1:14" ht="18" customHeight="1" x14ac:dyDescent="0.45">
      <c r="A49" s="21">
        <v>10458</v>
      </c>
      <c r="B49" s="2" t="s">
        <v>410</v>
      </c>
      <c r="C49" s="2" t="s">
        <v>411</v>
      </c>
      <c r="D49" s="2" t="s">
        <v>346</v>
      </c>
      <c r="E49" s="2">
        <v>24</v>
      </c>
      <c r="F49" s="2">
        <v>24</v>
      </c>
      <c r="G49" s="2" t="s">
        <v>412</v>
      </c>
      <c r="H49" s="3">
        <v>45289</v>
      </c>
      <c r="I49" s="2" t="s">
        <v>413</v>
      </c>
      <c r="J49" s="2" t="s">
        <v>59</v>
      </c>
      <c r="K49" s="5">
        <v>1053</v>
      </c>
      <c r="L49" s="11">
        <v>0.14000000000000001</v>
      </c>
      <c r="M49" s="4">
        <f>IFERROR(VLOOKUP(A49, 'Remnant Price PIW'!A:C, 3, FALSE), "")</f>
        <v>0.13640000000000002</v>
      </c>
      <c r="N49" s="16">
        <f>Table1[[#This Row],[Price PIW]]*Table1[[#This Row],[Length]]*Table1[[#This Row],[Width]]</f>
        <v>78.566400000000016</v>
      </c>
    </row>
    <row r="50" spans="1:14" ht="18" customHeight="1" x14ac:dyDescent="0.45">
      <c r="A50" s="21">
        <v>10458</v>
      </c>
      <c r="B50" s="2" t="s">
        <v>595</v>
      </c>
      <c r="C50" s="2" t="s">
        <v>596</v>
      </c>
      <c r="D50" s="2" t="s">
        <v>346</v>
      </c>
      <c r="E50" s="2">
        <v>20</v>
      </c>
      <c r="F50" s="2">
        <v>36</v>
      </c>
      <c r="G50" s="2"/>
      <c r="H50" s="3">
        <v>45693</v>
      </c>
      <c r="I50" s="2" t="s">
        <v>38</v>
      </c>
      <c r="J50" s="2" t="s">
        <v>59</v>
      </c>
      <c r="K50" s="2">
        <v>720</v>
      </c>
      <c r="L50" s="11">
        <v>0.14000000000000001</v>
      </c>
      <c r="M50" s="4">
        <f>IFERROR(VLOOKUP(A50, 'Remnant Price PIW'!A:C, 3, FALSE), "")</f>
        <v>0.13640000000000002</v>
      </c>
      <c r="N50" s="16">
        <f>Table1[[#This Row],[Price PIW]]*Table1[[#This Row],[Length]]*Table1[[#This Row],[Width]]</f>
        <v>98.208000000000027</v>
      </c>
    </row>
    <row r="51" spans="1:14" ht="18" customHeight="1" x14ac:dyDescent="0.45">
      <c r="A51" s="21">
        <v>10458</v>
      </c>
      <c r="B51" s="2" t="s">
        <v>792</v>
      </c>
      <c r="C51" s="2" t="s">
        <v>793</v>
      </c>
      <c r="D51" s="2" t="s">
        <v>346</v>
      </c>
      <c r="E51" s="2">
        <v>14</v>
      </c>
      <c r="F51" s="2">
        <v>24</v>
      </c>
      <c r="G51" s="2"/>
      <c r="H51" s="3">
        <v>45462</v>
      </c>
      <c r="I51" s="2" t="s">
        <v>235</v>
      </c>
      <c r="J51" s="2" t="s">
        <v>59</v>
      </c>
      <c r="K51" s="2">
        <v>336</v>
      </c>
      <c r="L51" s="11">
        <v>0.14000000000000001</v>
      </c>
      <c r="M51" s="4">
        <f>IFERROR(VLOOKUP(A51, 'Remnant Price PIW'!A:C, 3, FALSE), "")</f>
        <v>0.13640000000000002</v>
      </c>
      <c r="N51" s="16">
        <f>Table1[[#This Row],[Price PIW]]*Table1[[#This Row],[Length]]*Table1[[#This Row],[Width]]</f>
        <v>45.830400000000004</v>
      </c>
    </row>
    <row r="52" spans="1:14" ht="18" customHeight="1" x14ac:dyDescent="0.45">
      <c r="A52" s="21">
        <v>10462</v>
      </c>
      <c r="B52" s="2" t="s">
        <v>523</v>
      </c>
      <c r="C52" s="2" t="s">
        <v>524</v>
      </c>
      <c r="D52" s="2" t="s">
        <v>525</v>
      </c>
      <c r="E52" s="2">
        <v>26</v>
      </c>
      <c r="F52" s="2">
        <v>14</v>
      </c>
      <c r="G52" s="2"/>
      <c r="H52" s="3">
        <v>45734</v>
      </c>
      <c r="I52" s="2" t="s">
        <v>526</v>
      </c>
      <c r="J52" s="2" t="s">
        <v>59</v>
      </c>
      <c r="K52" s="2">
        <v>364</v>
      </c>
      <c r="L52" s="11">
        <v>0.08</v>
      </c>
      <c r="M52" s="4">
        <f>IFERROR(VLOOKUP(A52, 'Remnant Price PIW'!A:C, 3, FALSE), "")</f>
        <v>0.23480000000000001</v>
      </c>
      <c r="N52" s="16">
        <f>Table1[[#This Row],[Price PIW]]*Table1[[#This Row],[Length]]*Table1[[#This Row],[Width]]</f>
        <v>85.467200000000005</v>
      </c>
    </row>
    <row r="53" spans="1:14" ht="18" customHeight="1" x14ac:dyDescent="0.45">
      <c r="A53" s="21">
        <v>10462</v>
      </c>
      <c r="B53" s="2" t="s">
        <v>557</v>
      </c>
      <c r="C53" s="2" t="s">
        <v>558</v>
      </c>
      <c r="D53" s="2" t="s">
        <v>525</v>
      </c>
      <c r="E53" s="2">
        <v>28</v>
      </c>
      <c r="F53" s="2">
        <v>12</v>
      </c>
      <c r="G53" s="2"/>
      <c r="H53" s="3">
        <v>45428</v>
      </c>
      <c r="I53" s="2" t="s">
        <v>526</v>
      </c>
      <c r="J53" s="2" t="s">
        <v>59</v>
      </c>
      <c r="K53" s="2">
        <v>336</v>
      </c>
      <c r="L53" s="11">
        <v>0.08</v>
      </c>
      <c r="M53" s="4">
        <f>IFERROR(VLOOKUP(A53, 'Remnant Price PIW'!A:C, 3, FALSE), "")</f>
        <v>0.23480000000000001</v>
      </c>
      <c r="N53" s="16">
        <f>Table1[[#This Row],[Price PIW]]*Table1[[#This Row],[Length]]*Table1[[#This Row],[Width]]</f>
        <v>78.892800000000008</v>
      </c>
    </row>
    <row r="54" spans="1:14" ht="18" customHeight="1" x14ac:dyDescent="0.45">
      <c r="A54" s="21">
        <v>10466</v>
      </c>
      <c r="B54" s="2" t="s">
        <v>755</v>
      </c>
      <c r="C54" s="2" t="s">
        <v>756</v>
      </c>
      <c r="D54" s="2" t="s">
        <v>757</v>
      </c>
      <c r="E54" s="2">
        <v>16</v>
      </c>
      <c r="F54" s="2">
        <v>12</v>
      </c>
      <c r="G54" s="2"/>
      <c r="H54" s="3">
        <v>45686</v>
      </c>
      <c r="I54" s="2" t="s">
        <v>325</v>
      </c>
      <c r="J54" s="2" t="s">
        <v>59</v>
      </c>
      <c r="K54" s="2">
        <v>192</v>
      </c>
      <c r="L54" s="11">
        <v>0.16</v>
      </c>
      <c r="M54" s="4">
        <f>IFERROR(VLOOKUP(A54, 'Remnant Price PIW'!A:C, 3, FALSE), "")</f>
        <v>0.29720000000000002</v>
      </c>
      <c r="N54" s="16">
        <f>Table1[[#This Row],[Price PIW]]*Table1[[#This Row],[Length]]*Table1[[#This Row],[Width]]</f>
        <v>57.062400000000004</v>
      </c>
    </row>
    <row r="55" spans="1:14" ht="18" customHeight="1" x14ac:dyDescent="0.45">
      <c r="A55" s="21">
        <v>10468</v>
      </c>
      <c r="B55" s="2" t="s">
        <v>151</v>
      </c>
      <c r="C55" s="2" t="s">
        <v>152</v>
      </c>
      <c r="D55" s="2" t="s">
        <v>153</v>
      </c>
      <c r="E55" s="2">
        <v>196</v>
      </c>
      <c r="F55" s="2">
        <v>12</v>
      </c>
      <c r="G55" s="2"/>
      <c r="H55" s="3">
        <v>45218</v>
      </c>
      <c r="I55" s="2" t="s">
        <v>154</v>
      </c>
      <c r="J55" s="2" t="s">
        <v>59</v>
      </c>
      <c r="K55" s="5">
        <v>2352</v>
      </c>
      <c r="L55" s="11">
        <v>0.16</v>
      </c>
      <c r="M55" s="4">
        <f>IFERROR(VLOOKUP(A55, 'Remnant Price PIW'!A:C, 3, FALSE), "")</f>
        <v>0.15360000000000001</v>
      </c>
      <c r="N55" s="16">
        <f>Table1[[#This Row],[Price PIW]]*Table1[[#This Row],[Length]]*Table1[[#This Row],[Width]]</f>
        <v>361.2672</v>
      </c>
    </row>
    <row r="56" spans="1:14" ht="18" customHeight="1" x14ac:dyDescent="0.45">
      <c r="A56" s="21">
        <v>10468</v>
      </c>
      <c r="B56" s="2" t="s">
        <v>180</v>
      </c>
      <c r="C56" s="2" t="s">
        <v>181</v>
      </c>
      <c r="D56" s="2" t="s">
        <v>153</v>
      </c>
      <c r="E56" s="2">
        <v>186</v>
      </c>
      <c r="F56" s="2">
        <v>12</v>
      </c>
      <c r="G56" s="2"/>
      <c r="H56" s="3">
        <v>45364</v>
      </c>
      <c r="I56" s="2" t="s">
        <v>182</v>
      </c>
      <c r="J56" s="2" t="s">
        <v>59</v>
      </c>
      <c r="K56" s="5">
        <v>2232</v>
      </c>
      <c r="L56" s="11">
        <v>0.16</v>
      </c>
      <c r="M56" s="4">
        <f>IFERROR(VLOOKUP(A56, 'Remnant Price PIW'!A:C, 3, FALSE), "")</f>
        <v>0.15360000000000001</v>
      </c>
      <c r="N56" s="16">
        <f>Table1[[#This Row],[Price PIW]]*Table1[[#This Row],[Length]]*Table1[[#This Row],[Width]]</f>
        <v>342.83519999999999</v>
      </c>
    </row>
    <row r="57" spans="1:14" ht="18" customHeight="1" x14ac:dyDescent="0.45">
      <c r="A57" s="21">
        <v>10468</v>
      </c>
      <c r="B57" s="2" t="s">
        <v>256</v>
      </c>
      <c r="C57" s="2" t="s">
        <v>257</v>
      </c>
      <c r="D57" s="2" t="s">
        <v>153</v>
      </c>
      <c r="E57" s="2">
        <v>14</v>
      </c>
      <c r="F57" s="2">
        <v>72</v>
      </c>
      <c r="G57" s="2" t="s">
        <v>258</v>
      </c>
      <c r="H57" s="3">
        <v>45713</v>
      </c>
      <c r="I57" s="2" t="s">
        <v>18</v>
      </c>
      <c r="J57" s="2" t="s">
        <v>59</v>
      </c>
      <c r="K57" s="5">
        <v>1464</v>
      </c>
      <c r="L57" s="11">
        <v>0.16</v>
      </c>
      <c r="M57" s="4">
        <f>IFERROR(VLOOKUP(A57, 'Remnant Price PIW'!A:C, 3, FALSE), "")</f>
        <v>0.15360000000000001</v>
      </c>
      <c r="N57" s="16">
        <f>Table1[[#This Row],[Price PIW]]*Table1[[#This Row],[Length]]*Table1[[#This Row],[Width]]</f>
        <v>154.82880000000003</v>
      </c>
    </row>
    <row r="58" spans="1:14" ht="18" customHeight="1" x14ac:dyDescent="0.45">
      <c r="A58" s="21">
        <v>10468</v>
      </c>
      <c r="B58" s="2" t="s">
        <v>256</v>
      </c>
      <c r="C58" s="2" t="s">
        <v>319</v>
      </c>
      <c r="D58" s="2" t="s">
        <v>153</v>
      </c>
      <c r="E58" s="2">
        <v>11</v>
      </c>
      <c r="F58" s="2">
        <v>120</v>
      </c>
      <c r="G58" s="2"/>
      <c r="H58" s="3">
        <v>45713</v>
      </c>
      <c r="I58" s="2" t="s">
        <v>320</v>
      </c>
      <c r="J58" s="2" t="s">
        <v>59</v>
      </c>
      <c r="K58" s="5">
        <v>1320</v>
      </c>
      <c r="L58" s="11">
        <v>0.16</v>
      </c>
      <c r="M58" s="4">
        <f>IFERROR(VLOOKUP(A58, 'Remnant Price PIW'!A:C, 3, FALSE), "")</f>
        <v>0.15360000000000001</v>
      </c>
      <c r="N58" s="16">
        <f>Table1[[#This Row],[Price PIW]]*Table1[[#This Row],[Length]]*Table1[[#This Row],[Width]]</f>
        <v>202.75200000000004</v>
      </c>
    </row>
    <row r="59" spans="1:14" ht="18" customHeight="1" x14ac:dyDescent="0.45">
      <c r="A59" s="21">
        <v>10468</v>
      </c>
      <c r="B59" s="2" t="s">
        <v>393</v>
      </c>
      <c r="C59" s="2" t="s">
        <v>394</v>
      </c>
      <c r="D59" s="2" t="s">
        <v>153</v>
      </c>
      <c r="E59" s="2">
        <v>68</v>
      </c>
      <c r="F59" s="2">
        <v>12</v>
      </c>
      <c r="G59" s="2"/>
      <c r="H59" s="3">
        <v>45750</v>
      </c>
      <c r="I59" s="2" t="s">
        <v>395</v>
      </c>
      <c r="J59" s="2" t="s">
        <v>59</v>
      </c>
      <c r="K59" s="2">
        <v>816</v>
      </c>
      <c r="L59" s="11">
        <v>0.16</v>
      </c>
      <c r="M59" s="4">
        <f>IFERROR(VLOOKUP(A59, 'Remnant Price PIW'!A:C, 3, FALSE), "")</f>
        <v>0.15360000000000001</v>
      </c>
      <c r="N59" s="16">
        <f>Table1[[#This Row],[Price PIW]]*Table1[[#This Row],[Length]]*Table1[[#This Row],[Width]]</f>
        <v>125.33760000000001</v>
      </c>
    </row>
    <row r="60" spans="1:14" ht="18" customHeight="1" x14ac:dyDescent="0.45">
      <c r="A60" s="21">
        <v>10468</v>
      </c>
      <c r="B60" s="2" t="s">
        <v>424</v>
      </c>
      <c r="C60" s="2" t="s">
        <v>425</v>
      </c>
      <c r="D60" s="2" t="s">
        <v>153</v>
      </c>
      <c r="E60" s="2">
        <v>8</v>
      </c>
      <c r="F60" s="2">
        <v>48</v>
      </c>
      <c r="G60" s="2" t="s">
        <v>426</v>
      </c>
      <c r="H60" s="3">
        <v>45364</v>
      </c>
      <c r="I60" s="2" t="s">
        <v>16</v>
      </c>
      <c r="J60" s="2" t="s">
        <v>59</v>
      </c>
      <c r="K60" s="2">
        <v>864</v>
      </c>
      <c r="L60" s="11">
        <v>0.16</v>
      </c>
      <c r="M60" s="4">
        <f>IFERROR(VLOOKUP(A60, 'Remnant Price PIW'!A:C, 3, FALSE), "")</f>
        <v>0.15360000000000001</v>
      </c>
      <c r="N60" s="16">
        <f>Table1[[#This Row],[Price PIW]]*Table1[[#This Row],[Length]]*Table1[[#This Row],[Width]]</f>
        <v>58.982400000000005</v>
      </c>
    </row>
    <row r="61" spans="1:14" ht="18" customHeight="1" x14ac:dyDescent="0.45">
      <c r="A61" s="21">
        <v>10468</v>
      </c>
      <c r="B61" s="2" t="s">
        <v>432</v>
      </c>
      <c r="C61" s="2" t="s">
        <v>433</v>
      </c>
      <c r="D61" s="2" t="s">
        <v>153</v>
      </c>
      <c r="E61" s="2">
        <v>16</v>
      </c>
      <c r="F61" s="2">
        <v>54</v>
      </c>
      <c r="G61" s="2"/>
      <c r="H61" s="3">
        <v>45539</v>
      </c>
      <c r="I61" s="2" t="s">
        <v>328</v>
      </c>
      <c r="J61" s="2" t="s">
        <v>59</v>
      </c>
      <c r="K61" s="2">
        <v>864</v>
      </c>
      <c r="L61" s="11">
        <v>0.16</v>
      </c>
      <c r="M61" s="4">
        <f>IFERROR(VLOOKUP(A61, 'Remnant Price PIW'!A:C, 3, FALSE), "")</f>
        <v>0.15360000000000001</v>
      </c>
      <c r="N61" s="16">
        <f>Table1[[#This Row],[Price PIW]]*Table1[[#This Row],[Length]]*Table1[[#This Row],[Width]]</f>
        <v>132.71040000000002</v>
      </c>
    </row>
    <row r="62" spans="1:14" ht="18" customHeight="1" x14ac:dyDescent="0.45">
      <c r="A62" s="21">
        <v>10468</v>
      </c>
      <c r="B62" s="2" t="s">
        <v>256</v>
      </c>
      <c r="C62" s="2" t="s">
        <v>459</v>
      </c>
      <c r="D62" s="2" t="s">
        <v>153</v>
      </c>
      <c r="E62" s="2">
        <v>64</v>
      </c>
      <c r="F62" s="2">
        <v>12</v>
      </c>
      <c r="G62" s="2"/>
      <c r="H62" s="3">
        <v>45713</v>
      </c>
      <c r="I62" s="2" t="s">
        <v>218</v>
      </c>
      <c r="J62" s="2" t="s">
        <v>59</v>
      </c>
      <c r="K62" s="2">
        <v>768</v>
      </c>
      <c r="L62" s="11">
        <v>0.16</v>
      </c>
      <c r="M62" s="4">
        <f>IFERROR(VLOOKUP(A62, 'Remnant Price PIW'!A:C, 3, FALSE), "")</f>
        <v>0.15360000000000001</v>
      </c>
      <c r="N62" s="16">
        <f>Table1[[#This Row],[Price PIW]]*Table1[[#This Row],[Length]]*Table1[[#This Row],[Width]]</f>
        <v>117.96480000000001</v>
      </c>
    </row>
    <row r="63" spans="1:14" ht="18" customHeight="1" x14ac:dyDescent="0.45">
      <c r="A63" s="21">
        <v>10468</v>
      </c>
      <c r="B63" s="2" t="s">
        <v>527</v>
      </c>
      <c r="C63" s="2" t="s">
        <v>528</v>
      </c>
      <c r="D63" s="2" t="s">
        <v>153</v>
      </c>
      <c r="E63" s="2">
        <v>26</v>
      </c>
      <c r="F63" s="2">
        <v>24</v>
      </c>
      <c r="G63" s="2"/>
      <c r="H63" s="3">
        <v>45217</v>
      </c>
      <c r="I63" s="2" t="s">
        <v>469</v>
      </c>
      <c r="J63" s="2" t="s">
        <v>59</v>
      </c>
      <c r="K63" s="2">
        <v>624</v>
      </c>
      <c r="L63" s="11">
        <v>0.16</v>
      </c>
      <c r="M63" s="4">
        <f>IFERROR(VLOOKUP(A63, 'Remnant Price PIW'!A:C, 3, FALSE), "")</f>
        <v>0.15360000000000001</v>
      </c>
      <c r="N63" s="16">
        <f>Table1[[#This Row],[Price PIW]]*Table1[[#This Row],[Length]]*Table1[[#This Row],[Width]]</f>
        <v>95.846400000000003</v>
      </c>
    </row>
    <row r="64" spans="1:14" ht="18" customHeight="1" x14ac:dyDescent="0.45">
      <c r="A64" s="21">
        <v>10468</v>
      </c>
      <c r="B64" s="2" t="s">
        <v>580</v>
      </c>
      <c r="C64" s="2" t="s">
        <v>581</v>
      </c>
      <c r="D64" s="2" t="s">
        <v>153</v>
      </c>
      <c r="E64" s="2">
        <v>25</v>
      </c>
      <c r="F64" s="2">
        <v>28</v>
      </c>
      <c r="G64" s="2"/>
      <c r="H64" s="3">
        <v>44687</v>
      </c>
      <c r="I64" s="2" t="s">
        <v>413</v>
      </c>
      <c r="J64" s="2" t="s">
        <v>59</v>
      </c>
      <c r="K64" s="2">
        <v>700</v>
      </c>
      <c r="L64" s="11">
        <v>0.16</v>
      </c>
      <c r="M64" s="4">
        <f>IFERROR(VLOOKUP(A64, 'Remnant Price PIW'!A:C, 3, FALSE), "")</f>
        <v>0.15360000000000001</v>
      </c>
      <c r="N64" s="16">
        <f>Table1[[#This Row],[Price PIW]]*Table1[[#This Row],[Length]]*Table1[[#This Row],[Width]]</f>
        <v>107.52000000000001</v>
      </c>
    </row>
    <row r="65" spans="1:14" ht="18" customHeight="1" x14ac:dyDescent="0.45">
      <c r="A65" s="21">
        <v>10468</v>
      </c>
      <c r="B65" s="2" t="s">
        <v>681</v>
      </c>
      <c r="C65" s="2" t="s">
        <v>682</v>
      </c>
      <c r="D65" s="2" t="s">
        <v>153</v>
      </c>
      <c r="E65" s="2">
        <v>20</v>
      </c>
      <c r="F65" s="2">
        <v>19</v>
      </c>
      <c r="G65" s="2"/>
      <c r="H65" s="3">
        <v>45239</v>
      </c>
      <c r="I65" s="2" t="s">
        <v>235</v>
      </c>
      <c r="J65" s="2" t="s">
        <v>59</v>
      </c>
      <c r="K65" s="2">
        <v>380</v>
      </c>
      <c r="L65" s="11">
        <v>0.16</v>
      </c>
      <c r="M65" s="4">
        <f>IFERROR(VLOOKUP(A65, 'Remnant Price PIW'!A:C, 3, FALSE), "")</f>
        <v>0.15360000000000001</v>
      </c>
      <c r="N65" s="16">
        <f>Table1[[#This Row],[Price PIW]]*Table1[[#This Row],[Length]]*Table1[[#This Row],[Width]]</f>
        <v>58.368000000000002</v>
      </c>
    </row>
    <row r="66" spans="1:14" ht="18" customHeight="1" x14ac:dyDescent="0.45">
      <c r="A66" s="21">
        <v>10468</v>
      </c>
      <c r="B66" s="2" t="s">
        <v>777</v>
      </c>
      <c r="C66" s="2" t="s">
        <v>778</v>
      </c>
      <c r="D66" s="2" t="s">
        <v>153</v>
      </c>
      <c r="E66" s="2">
        <v>16</v>
      </c>
      <c r="F66" s="2">
        <v>18</v>
      </c>
      <c r="G66" s="2"/>
      <c r="H66" s="3">
        <v>45539</v>
      </c>
      <c r="I66" s="2" t="s">
        <v>372</v>
      </c>
      <c r="J66" s="2" t="s">
        <v>59</v>
      </c>
      <c r="K66" s="2">
        <v>288</v>
      </c>
      <c r="L66" s="11">
        <v>0.16</v>
      </c>
      <c r="M66" s="4">
        <f>IFERROR(VLOOKUP(A66, 'Remnant Price PIW'!A:C, 3, FALSE), "")</f>
        <v>0.15360000000000001</v>
      </c>
      <c r="N66" s="16">
        <f>Table1[[#This Row],[Price PIW]]*Table1[[#This Row],[Length]]*Table1[[#This Row],[Width]]</f>
        <v>44.236800000000002</v>
      </c>
    </row>
    <row r="67" spans="1:14" ht="18" customHeight="1" x14ac:dyDescent="0.45">
      <c r="A67" s="21">
        <v>10470</v>
      </c>
      <c r="B67" s="2" t="s">
        <v>167</v>
      </c>
      <c r="C67" s="2" t="s">
        <v>168</v>
      </c>
      <c r="D67" s="2" t="s">
        <v>169</v>
      </c>
      <c r="E67" s="2">
        <v>17</v>
      </c>
      <c r="F67" s="2">
        <v>42</v>
      </c>
      <c r="G67" s="2"/>
      <c r="H67" s="3">
        <v>45729</v>
      </c>
      <c r="I67" s="2" t="s">
        <v>12</v>
      </c>
      <c r="J67" s="2" t="s">
        <v>59</v>
      </c>
      <c r="K67" s="2">
        <v>714</v>
      </c>
      <c r="L67" s="11">
        <v>0.16</v>
      </c>
      <c r="M67" s="4">
        <f>IFERROR(VLOOKUP(A67, 'Remnant Price PIW'!A:C, 3, FALSE), "")</f>
        <v>0.46639999999999998</v>
      </c>
      <c r="N67" s="16">
        <f>Table1[[#This Row],[Price PIW]]*Table1[[#This Row],[Length]]*Table1[[#This Row],[Width]]</f>
        <v>333.00959999999998</v>
      </c>
    </row>
    <row r="68" spans="1:14" ht="18" customHeight="1" x14ac:dyDescent="0.45">
      <c r="A68" s="21">
        <v>10470</v>
      </c>
      <c r="B68" s="2" t="s">
        <v>193</v>
      </c>
      <c r="C68" s="2" t="s">
        <v>194</v>
      </c>
      <c r="D68" s="2" t="s">
        <v>169</v>
      </c>
      <c r="E68" s="2">
        <v>16</v>
      </c>
      <c r="F68" s="2">
        <v>65</v>
      </c>
      <c r="G68" s="2"/>
      <c r="H68" s="3">
        <v>45729</v>
      </c>
      <c r="I68" s="2" t="s">
        <v>26</v>
      </c>
      <c r="J68" s="2" t="s">
        <v>59</v>
      </c>
      <c r="K68" s="5">
        <v>1040</v>
      </c>
      <c r="L68" s="11">
        <v>0.16</v>
      </c>
      <c r="M68" s="4">
        <f>IFERROR(VLOOKUP(A68, 'Remnant Price PIW'!A:C, 3, FALSE), "")</f>
        <v>0.46639999999999998</v>
      </c>
      <c r="N68" s="16">
        <f>Table1[[#This Row],[Price PIW]]*Table1[[#This Row],[Length]]*Table1[[#This Row],[Width]]</f>
        <v>485.05599999999998</v>
      </c>
    </row>
    <row r="69" spans="1:14" ht="18" customHeight="1" x14ac:dyDescent="0.45">
      <c r="A69" s="21">
        <v>10470</v>
      </c>
      <c r="B69" s="2" t="s">
        <v>741</v>
      </c>
      <c r="C69" s="2" t="s">
        <v>742</v>
      </c>
      <c r="D69" s="2" t="s">
        <v>169</v>
      </c>
      <c r="E69" s="2">
        <v>23</v>
      </c>
      <c r="F69" s="2">
        <v>7</v>
      </c>
      <c r="G69" s="2"/>
      <c r="H69" s="3">
        <v>45478</v>
      </c>
      <c r="I69" s="2" t="s">
        <v>295</v>
      </c>
      <c r="J69" s="2" t="s">
        <v>59</v>
      </c>
      <c r="K69" s="2">
        <v>161</v>
      </c>
      <c r="L69" s="11">
        <v>0.16</v>
      </c>
      <c r="M69" s="4">
        <f>IFERROR(VLOOKUP(A69, 'Remnant Price PIW'!A:C, 3, FALSE), "")</f>
        <v>0.46639999999999998</v>
      </c>
      <c r="N69" s="16">
        <f>Table1[[#This Row],[Price PIW]]*Table1[[#This Row],[Length]]*Table1[[#This Row],[Width]]</f>
        <v>75.090400000000002</v>
      </c>
    </row>
    <row r="70" spans="1:14" ht="18" customHeight="1" x14ac:dyDescent="0.45">
      <c r="A70" s="21">
        <v>10470</v>
      </c>
      <c r="B70" s="2" t="s">
        <v>761</v>
      </c>
      <c r="C70" s="2" t="s">
        <v>762</v>
      </c>
      <c r="D70" s="2" t="s">
        <v>169</v>
      </c>
      <c r="E70" s="2">
        <v>24</v>
      </c>
      <c r="F70" s="2">
        <v>11</v>
      </c>
      <c r="G70" s="2"/>
      <c r="H70" s="3">
        <v>45321</v>
      </c>
      <c r="I70" s="2" t="s">
        <v>23</v>
      </c>
      <c r="J70" s="2" t="s">
        <v>59</v>
      </c>
      <c r="K70" s="2">
        <v>264</v>
      </c>
      <c r="L70" s="11">
        <v>0.16</v>
      </c>
      <c r="M70" s="4">
        <f>IFERROR(VLOOKUP(A70, 'Remnant Price PIW'!A:C, 3, FALSE), "")</f>
        <v>0.46639999999999998</v>
      </c>
      <c r="N70" s="16">
        <f>Table1[[#This Row],[Price PIW]]*Table1[[#This Row],[Length]]*Table1[[#This Row],[Width]]</f>
        <v>123.1296</v>
      </c>
    </row>
    <row r="71" spans="1:14" ht="18" customHeight="1" x14ac:dyDescent="0.45">
      <c r="A71" s="21">
        <v>10476</v>
      </c>
      <c r="B71" s="2" t="s">
        <v>541</v>
      </c>
      <c r="C71" s="2" t="s">
        <v>542</v>
      </c>
      <c r="D71" s="2" t="s">
        <v>543</v>
      </c>
      <c r="E71" s="2">
        <v>18</v>
      </c>
      <c r="F71" s="2">
        <v>26.5</v>
      </c>
      <c r="G71" s="2" t="s">
        <v>544</v>
      </c>
      <c r="H71" s="3">
        <v>45315</v>
      </c>
      <c r="I71" s="2" t="s">
        <v>413</v>
      </c>
      <c r="J71" s="2" t="s">
        <v>59</v>
      </c>
      <c r="K71" s="2">
        <v>741</v>
      </c>
      <c r="L71" s="11">
        <v>0.15</v>
      </c>
      <c r="M71" s="4">
        <f>IFERROR(VLOOKUP(A71, 'Remnant Price PIW'!A:C, 3, FALSE), "")</f>
        <v>0.14119999999999999</v>
      </c>
      <c r="N71" s="16">
        <f>Table1[[#This Row],[Price PIW]]*Table1[[#This Row],[Length]]*Table1[[#This Row],[Width]]</f>
        <v>67.352400000000003</v>
      </c>
    </row>
    <row r="72" spans="1:14" ht="18" customHeight="1" x14ac:dyDescent="0.45">
      <c r="A72" s="21">
        <v>10478</v>
      </c>
      <c r="B72" s="2" t="s">
        <v>219</v>
      </c>
      <c r="C72" s="2" t="s">
        <v>220</v>
      </c>
      <c r="D72" s="2" t="s">
        <v>37</v>
      </c>
      <c r="E72" s="2">
        <v>25</v>
      </c>
      <c r="F72" s="2">
        <v>55</v>
      </c>
      <c r="G72" s="2"/>
      <c r="H72" s="3">
        <v>45611</v>
      </c>
      <c r="I72" s="2" t="s">
        <v>12</v>
      </c>
      <c r="J72" s="2" t="s">
        <v>59</v>
      </c>
      <c r="K72" s="5">
        <v>1375</v>
      </c>
      <c r="L72" s="11">
        <v>0.22</v>
      </c>
      <c r="M72" s="4">
        <f>IFERROR(VLOOKUP(A72, 'Remnant Price PIW'!A:C, 3, FALSE), "")</f>
        <v>0.17899999999999999</v>
      </c>
      <c r="N72" s="16">
        <f>Table1[[#This Row],[Price PIW]]*Table1[[#This Row],[Length]]*Table1[[#This Row],[Width]]</f>
        <v>246.12499999999997</v>
      </c>
    </row>
    <row r="73" spans="1:14" ht="18" customHeight="1" x14ac:dyDescent="0.45">
      <c r="A73" s="21">
        <v>10478</v>
      </c>
      <c r="B73" s="2" t="s">
        <v>293</v>
      </c>
      <c r="C73" s="2" t="s">
        <v>294</v>
      </c>
      <c r="D73" s="2" t="s">
        <v>37</v>
      </c>
      <c r="E73" s="2">
        <v>76</v>
      </c>
      <c r="F73" s="2">
        <v>12</v>
      </c>
      <c r="G73" s="2"/>
      <c r="H73" s="3">
        <v>45778</v>
      </c>
      <c r="I73" s="2" t="s">
        <v>295</v>
      </c>
      <c r="J73" s="2" t="s">
        <v>59</v>
      </c>
      <c r="K73" s="2">
        <v>912</v>
      </c>
      <c r="L73" s="11">
        <v>0.22</v>
      </c>
      <c r="M73" s="4">
        <f>IFERROR(VLOOKUP(A73, 'Remnant Price PIW'!A:C, 3, FALSE), "")</f>
        <v>0.17899999999999999</v>
      </c>
      <c r="N73" s="16">
        <f>Table1[[#This Row],[Price PIW]]*Table1[[#This Row],[Length]]*Table1[[#This Row],[Width]]</f>
        <v>163.24799999999999</v>
      </c>
    </row>
    <row r="74" spans="1:14" ht="18" customHeight="1" x14ac:dyDescent="0.45">
      <c r="A74" s="21">
        <v>10478</v>
      </c>
      <c r="B74" s="2" t="s">
        <v>305</v>
      </c>
      <c r="C74" s="2" t="s">
        <v>306</v>
      </c>
      <c r="D74" s="2" t="s">
        <v>37</v>
      </c>
      <c r="E74" s="2">
        <v>17</v>
      </c>
      <c r="F74" s="2">
        <v>72</v>
      </c>
      <c r="G74" s="2"/>
      <c r="H74" s="3">
        <v>45730</v>
      </c>
      <c r="I74" s="2" t="s">
        <v>18</v>
      </c>
      <c r="J74" s="2" t="s">
        <v>59</v>
      </c>
      <c r="K74" s="5">
        <v>1224</v>
      </c>
      <c r="L74" s="11">
        <v>0.22</v>
      </c>
      <c r="M74" s="4">
        <f>IFERROR(VLOOKUP(A74, 'Remnant Price PIW'!A:C, 3, FALSE), "")</f>
        <v>0.17899999999999999</v>
      </c>
      <c r="N74" s="16">
        <f>Table1[[#This Row],[Price PIW]]*Table1[[#This Row],[Length]]*Table1[[#This Row],[Width]]</f>
        <v>219.09599999999998</v>
      </c>
    </row>
    <row r="75" spans="1:14" ht="18" customHeight="1" x14ac:dyDescent="0.45">
      <c r="A75" s="21">
        <v>10488</v>
      </c>
      <c r="B75" s="2" t="s">
        <v>494</v>
      </c>
      <c r="C75" s="2" t="s">
        <v>495</v>
      </c>
      <c r="D75" s="2" t="s">
        <v>254</v>
      </c>
      <c r="E75" s="2">
        <v>21</v>
      </c>
      <c r="F75" s="2">
        <v>31.5</v>
      </c>
      <c r="G75" s="2"/>
      <c r="H75" s="3">
        <v>45229</v>
      </c>
      <c r="I75" s="2" t="s">
        <v>49</v>
      </c>
      <c r="J75" s="2" t="s">
        <v>59</v>
      </c>
      <c r="K75" s="2">
        <v>661.5</v>
      </c>
      <c r="L75" s="11">
        <v>0.21</v>
      </c>
      <c r="M75" s="4">
        <f>IFERROR(VLOOKUP(A2, 'Remnant Price PIW'!A:C, 3, FALSE), "")</f>
        <v>0.49440000000000001</v>
      </c>
      <c r="N75" s="16">
        <f>Table1[[#This Row],[Price PIW]]*Table1[[#This Row],[Length]]*Table1[[#This Row],[Width]]</f>
        <v>327.04560000000004</v>
      </c>
    </row>
    <row r="76" spans="1:14" ht="18" customHeight="1" x14ac:dyDescent="0.45">
      <c r="A76" s="21">
        <v>10488</v>
      </c>
      <c r="B76" s="2" t="s">
        <v>499</v>
      </c>
      <c r="C76" s="2" t="s">
        <v>500</v>
      </c>
      <c r="D76" s="2" t="s">
        <v>254</v>
      </c>
      <c r="E76" s="2">
        <v>20</v>
      </c>
      <c r="F76" s="2">
        <v>30.5</v>
      </c>
      <c r="G76" s="2"/>
      <c r="H76" s="3">
        <v>45721</v>
      </c>
      <c r="I76" s="2" t="s">
        <v>501</v>
      </c>
      <c r="J76" s="2" t="s">
        <v>59</v>
      </c>
      <c r="K76" s="2">
        <v>610</v>
      </c>
      <c r="L76" s="11">
        <v>0.21</v>
      </c>
      <c r="M76" s="4">
        <f>IFERROR(VLOOKUP(A76, 'Remnant Price PIW'!A:C, 3, FALSE), "")</f>
        <v>0.155</v>
      </c>
      <c r="N76" s="16">
        <f>Table1[[#This Row],[Price PIW]]*Table1[[#This Row],[Length]]*Table1[[#This Row],[Width]]</f>
        <v>94.55</v>
      </c>
    </row>
    <row r="77" spans="1:14" ht="18" customHeight="1" x14ac:dyDescent="0.45">
      <c r="A77" s="21">
        <v>10488</v>
      </c>
      <c r="B77" s="2" t="s">
        <v>516</v>
      </c>
      <c r="C77" s="2" t="s">
        <v>517</v>
      </c>
      <c r="D77" s="2" t="s">
        <v>254</v>
      </c>
      <c r="E77" s="2">
        <v>24</v>
      </c>
      <c r="F77" s="2">
        <v>24</v>
      </c>
      <c r="G77" s="2"/>
      <c r="H77" s="3">
        <v>45511</v>
      </c>
      <c r="I77" s="2" t="s">
        <v>518</v>
      </c>
      <c r="J77" s="2" t="s">
        <v>59</v>
      </c>
      <c r="K77" s="2">
        <v>576</v>
      </c>
      <c r="L77" s="11">
        <v>0.21</v>
      </c>
      <c r="M77" s="4">
        <f>IFERROR(VLOOKUP(A77, 'Remnant Price PIW'!A:C, 3, FALSE), "")</f>
        <v>0.155</v>
      </c>
      <c r="N77" s="16">
        <f>Table1[[#This Row],[Price PIW]]*Table1[[#This Row],[Length]]*Table1[[#This Row],[Width]]</f>
        <v>89.28</v>
      </c>
    </row>
    <row r="78" spans="1:14" ht="18" customHeight="1" x14ac:dyDescent="0.45">
      <c r="A78" s="21">
        <v>10488</v>
      </c>
      <c r="B78" s="2" t="s">
        <v>529</v>
      </c>
      <c r="C78" s="2" t="s">
        <v>530</v>
      </c>
      <c r="D78" s="2" t="s">
        <v>254</v>
      </c>
      <c r="E78" s="2">
        <v>19</v>
      </c>
      <c r="F78" s="2">
        <v>18</v>
      </c>
      <c r="G78" s="2"/>
      <c r="H78" s="3">
        <v>45530</v>
      </c>
      <c r="I78" s="2" t="s">
        <v>235</v>
      </c>
      <c r="J78" s="2" t="s">
        <v>59</v>
      </c>
      <c r="K78" s="2">
        <v>342</v>
      </c>
      <c r="L78" s="11">
        <v>0.21</v>
      </c>
      <c r="M78" s="4">
        <f>IFERROR(VLOOKUP(A78, 'Remnant Price PIW'!A:C, 3, FALSE), "")</f>
        <v>0.155</v>
      </c>
      <c r="N78" s="16">
        <f>Table1[[#This Row],[Price PIW]]*Table1[[#This Row],[Length]]*Table1[[#This Row],[Width]]</f>
        <v>53.01</v>
      </c>
    </row>
    <row r="79" spans="1:14" ht="18" customHeight="1" x14ac:dyDescent="0.45">
      <c r="A79" s="21">
        <v>10488</v>
      </c>
      <c r="B79" s="2" t="s">
        <v>550</v>
      </c>
      <c r="C79" s="2" t="s">
        <v>551</v>
      </c>
      <c r="D79" s="2" t="s">
        <v>254</v>
      </c>
      <c r="E79" s="2">
        <v>18</v>
      </c>
      <c r="F79" s="2">
        <v>30</v>
      </c>
      <c r="G79" s="2"/>
      <c r="H79" s="3">
        <v>45510</v>
      </c>
      <c r="I79" s="2" t="s">
        <v>552</v>
      </c>
      <c r="J79" s="2" t="s">
        <v>59</v>
      </c>
      <c r="K79" s="2">
        <v>540</v>
      </c>
      <c r="L79" s="11">
        <v>0.21</v>
      </c>
      <c r="M79" s="4">
        <f>IFERROR(VLOOKUP(A79, 'Remnant Price PIW'!A:C, 3, FALSE), "")</f>
        <v>0.155</v>
      </c>
      <c r="N79" s="16">
        <f>Table1[[#This Row],[Price PIW]]*Table1[[#This Row],[Length]]*Table1[[#This Row],[Width]]</f>
        <v>83.7</v>
      </c>
    </row>
    <row r="80" spans="1:14" ht="18" customHeight="1" x14ac:dyDescent="0.45">
      <c r="A80" s="21">
        <v>10488</v>
      </c>
      <c r="B80" s="2" t="s">
        <v>575</v>
      </c>
      <c r="C80" s="2" t="s">
        <v>576</v>
      </c>
      <c r="D80" s="2" t="s">
        <v>254</v>
      </c>
      <c r="E80" s="2">
        <v>21</v>
      </c>
      <c r="F80" s="2">
        <v>24</v>
      </c>
      <c r="G80" s="2"/>
      <c r="H80" s="3">
        <v>45595</v>
      </c>
      <c r="I80" s="2" t="s">
        <v>577</v>
      </c>
      <c r="J80" s="2" t="s">
        <v>59</v>
      </c>
      <c r="K80" s="2">
        <v>504</v>
      </c>
      <c r="L80" s="11">
        <v>0.21</v>
      </c>
      <c r="M80" s="4">
        <f>IFERROR(VLOOKUP(A80, 'Remnant Price PIW'!A:C, 3, FALSE), "")</f>
        <v>0.155</v>
      </c>
      <c r="N80" s="16">
        <f>Table1[[#This Row],[Price PIW]]*Table1[[#This Row],[Length]]*Table1[[#This Row],[Width]]</f>
        <v>78.12</v>
      </c>
    </row>
    <row r="81" spans="1:14" ht="18" customHeight="1" x14ac:dyDescent="0.45">
      <c r="A81" s="21">
        <v>10488</v>
      </c>
      <c r="B81" s="2" t="s">
        <v>603</v>
      </c>
      <c r="C81" s="2" t="s">
        <v>604</v>
      </c>
      <c r="D81" s="2" t="s">
        <v>254</v>
      </c>
      <c r="E81" s="2">
        <v>14</v>
      </c>
      <c r="F81" s="2">
        <v>36</v>
      </c>
      <c r="G81" s="2"/>
      <c r="H81" s="3">
        <v>45531</v>
      </c>
      <c r="I81" s="2" t="s">
        <v>605</v>
      </c>
      <c r="J81" s="2" t="s">
        <v>59</v>
      </c>
      <c r="K81" s="2">
        <v>504</v>
      </c>
      <c r="L81" s="11">
        <v>0.21</v>
      </c>
      <c r="M81" s="4">
        <f>IFERROR(VLOOKUP(A81, 'Remnant Price PIW'!A:C, 3, FALSE), "")</f>
        <v>0.155</v>
      </c>
      <c r="N81" s="16">
        <f>Table1[[#This Row],[Price PIW]]*Table1[[#This Row],[Length]]*Table1[[#This Row],[Width]]</f>
        <v>78.12</v>
      </c>
    </row>
    <row r="82" spans="1:14" ht="18" customHeight="1" x14ac:dyDescent="0.45">
      <c r="A82" s="21">
        <v>10488</v>
      </c>
      <c r="B82" s="2" t="s">
        <v>603</v>
      </c>
      <c r="C82" s="2" t="s">
        <v>617</v>
      </c>
      <c r="D82" s="2" t="s">
        <v>254</v>
      </c>
      <c r="E82" s="2">
        <v>19</v>
      </c>
      <c r="F82" s="2">
        <v>36</v>
      </c>
      <c r="G82" s="2"/>
      <c r="H82" s="3">
        <v>45531</v>
      </c>
      <c r="I82" s="2" t="s">
        <v>505</v>
      </c>
      <c r="J82" s="2" t="s">
        <v>59</v>
      </c>
      <c r="K82" s="2">
        <v>684</v>
      </c>
      <c r="L82" s="11">
        <v>0.21</v>
      </c>
      <c r="M82" s="4">
        <f>IFERROR(VLOOKUP(A82, 'Remnant Price PIW'!A:C, 3, FALSE), "")</f>
        <v>0.155</v>
      </c>
      <c r="N82" s="16">
        <f>Table1[[#This Row],[Price PIW]]*Table1[[#This Row],[Length]]*Table1[[#This Row],[Width]]</f>
        <v>106.02</v>
      </c>
    </row>
    <row r="83" spans="1:14" ht="18" customHeight="1" x14ac:dyDescent="0.45">
      <c r="A83" s="21">
        <v>10488</v>
      </c>
      <c r="B83" s="2" t="s">
        <v>626</v>
      </c>
      <c r="C83" s="2" t="s">
        <v>627</v>
      </c>
      <c r="D83" s="2" t="s">
        <v>254</v>
      </c>
      <c r="E83" s="2">
        <v>15</v>
      </c>
      <c r="F83" s="2">
        <v>30</v>
      </c>
      <c r="G83" s="2"/>
      <c r="H83" s="3">
        <v>45530</v>
      </c>
      <c r="I83" s="2" t="s">
        <v>452</v>
      </c>
      <c r="J83" s="2" t="s">
        <v>59</v>
      </c>
      <c r="K83" s="2">
        <v>450</v>
      </c>
      <c r="L83" s="11">
        <v>0.21</v>
      </c>
      <c r="M83" s="4">
        <f>IFERROR(VLOOKUP(A83, 'Remnant Price PIW'!A:C, 3, FALSE), "")</f>
        <v>0.155</v>
      </c>
      <c r="N83" s="16">
        <f>Table1[[#This Row],[Price PIW]]*Table1[[#This Row],[Length]]*Table1[[#This Row],[Width]]</f>
        <v>69.75</v>
      </c>
    </row>
    <row r="84" spans="1:14" ht="18" customHeight="1" x14ac:dyDescent="0.45">
      <c r="A84" s="21">
        <v>10488</v>
      </c>
      <c r="B84" s="2" t="s">
        <v>650</v>
      </c>
      <c r="C84" s="2" t="s">
        <v>651</v>
      </c>
      <c r="D84" s="2" t="s">
        <v>254</v>
      </c>
      <c r="E84" s="2">
        <v>18</v>
      </c>
      <c r="F84" s="2">
        <v>21.5</v>
      </c>
      <c r="G84" s="2"/>
      <c r="H84" s="3">
        <v>45315</v>
      </c>
      <c r="I84" s="2" t="s">
        <v>594</v>
      </c>
      <c r="J84" s="2" t="s">
        <v>59</v>
      </c>
      <c r="K84" s="2">
        <v>387</v>
      </c>
      <c r="L84" s="11">
        <v>0.21</v>
      </c>
      <c r="M84" s="4">
        <f>IFERROR(VLOOKUP(A84, 'Remnant Price PIW'!A:C, 3, FALSE), "")</f>
        <v>0.155</v>
      </c>
      <c r="N84" s="16">
        <f>Table1[[#This Row],[Price PIW]]*Table1[[#This Row],[Length]]*Table1[[#This Row],[Width]]</f>
        <v>59.984999999999999</v>
      </c>
    </row>
    <row r="85" spans="1:14" ht="18" customHeight="1" x14ac:dyDescent="0.45">
      <c r="A85" s="21">
        <v>10488</v>
      </c>
      <c r="B85" s="2" t="s">
        <v>729</v>
      </c>
      <c r="C85" s="2" t="s">
        <v>730</v>
      </c>
      <c r="D85" s="2" t="s">
        <v>254</v>
      </c>
      <c r="E85" s="2">
        <v>37</v>
      </c>
      <c r="F85" s="2">
        <v>9</v>
      </c>
      <c r="G85" s="2"/>
      <c r="H85" s="3">
        <v>45562</v>
      </c>
      <c r="I85" s="2" t="s">
        <v>718</v>
      </c>
      <c r="J85" s="2" t="s">
        <v>59</v>
      </c>
      <c r="K85" s="2">
        <v>333</v>
      </c>
      <c r="L85" s="11">
        <v>0.21</v>
      </c>
      <c r="M85" s="4">
        <f>IFERROR(VLOOKUP(A85, 'Remnant Price PIW'!A:C, 3, FALSE), "")</f>
        <v>0.155</v>
      </c>
      <c r="N85" s="16">
        <f>Table1[[#This Row],[Price PIW]]*Table1[[#This Row],[Length]]*Table1[[#This Row],[Width]]</f>
        <v>51.615000000000002</v>
      </c>
    </row>
    <row r="86" spans="1:14" ht="18" customHeight="1" x14ac:dyDescent="0.45">
      <c r="A86" s="21">
        <v>10488</v>
      </c>
      <c r="B86" s="2" t="s">
        <v>837</v>
      </c>
      <c r="C86" s="2" t="s">
        <v>838</v>
      </c>
      <c r="D86" s="2" t="s">
        <v>254</v>
      </c>
      <c r="E86" s="2">
        <v>12</v>
      </c>
      <c r="F86" s="2">
        <v>30</v>
      </c>
      <c r="G86" s="2"/>
      <c r="H86" s="3">
        <v>45712</v>
      </c>
      <c r="I86" s="2" t="s">
        <v>839</v>
      </c>
      <c r="J86" s="2" t="s">
        <v>59</v>
      </c>
      <c r="K86" s="2">
        <v>360</v>
      </c>
      <c r="L86" s="11">
        <v>0.21</v>
      </c>
      <c r="M86" s="4">
        <f>IFERROR(VLOOKUP(A86, 'Remnant Price PIW'!A:C, 3, FALSE), "")</f>
        <v>0.155</v>
      </c>
      <c r="N86" s="16">
        <f>Table1[[#This Row],[Price PIW]]*Table1[[#This Row],[Length]]*Table1[[#This Row],[Width]]</f>
        <v>55.8</v>
      </c>
    </row>
    <row r="87" spans="1:14" ht="18" customHeight="1" x14ac:dyDescent="0.45">
      <c r="A87" s="21">
        <v>10492</v>
      </c>
      <c r="B87" s="2" t="s">
        <v>183</v>
      </c>
      <c r="C87" s="2" t="s">
        <v>184</v>
      </c>
      <c r="D87" s="2" t="s">
        <v>185</v>
      </c>
      <c r="E87" s="2">
        <v>17</v>
      </c>
      <c r="F87" s="2">
        <v>42</v>
      </c>
      <c r="G87" s="2" t="s">
        <v>186</v>
      </c>
      <c r="H87" s="3">
        <v>45734</v>
      </c>
      <c r="I87" s="2" t="s">
        <v>12</v>
      </c>
      <c r="J87" s="2" t="s">
        <v>59</v>
      </c>
      <c r="K87" s="2">
        <v>978</v>
      </c>
      <c r="L87" s="11">
        <v>0.2</v>
      </c>
      <c r="M87" s="4">
        <f>IFERROR(VLOOKUP(A87, 'Remnant Price PIW'!A:C, 3, FALSE), "")</f>
        <v>0.31920000000000004</v>
      </c>
      <c r="N87" s="16">
        <f>Table1[[#This Row],[Price PIW]]*Table1[[#This Row],[Length]]*Table1[[#This Row],[Width]]</f>
        <v>227.90880000000004</v>
      </c>
    </row>
    <row r="88" spans="1:14" ht="18" customHeight="1" x14ac:dyDescent="0.45">
      <c r="A88" s="21">
        <v>10492</v>
      </c>
      <c r="B88" s="2" t="s">
        <v>418</v>
      </c>
      <c r="C88" s="2" t="s">
        <v>419</v>
      </c>
      <c r="D88" s="2" t="s">
        <v>185</v>
      </c>
      <c r="E88" s="2">
        <v>60</v>
      </c>
      <c r="F88" s="2">
        <v>4</v>
      </c>
      <c r="G88" s="2"/>
      <c r="H88" s="3">
        <v>45147</v>
      </c>
      <c r="I88" s="2" t="s">
        <v>45</v>
      </c>
      <c r="J88" s="2" t="s">
        <v>59</v>
      </c>
      <c r="K88" s="2">
        <v>240</v>
      </c>
      <c r="L88" s="11">
        <v>0.2</v>
      </c>
      <c r="M88" s="4">
        <f>IFERROR(VLOOKUP(A88, 'Remnant Price PIW'!A:C, 3, FALSE), "")</f>
        <v>0.31920000000000004</v>
      </c>
      <c r="N88" s="16">
        <f>Table1[[#This Row],[Price PIW]]*Table1[[#This Row],[Length]]*Table1[[#This Row],[Width]]</f>
        <v>76.608000000000004</v>
      </c>
    </row>
    <row r="89" spans="1:14" ht="18" customHeight="1" x14ac:dyDescent="0.45">
      <c r="A89" s="21">
        <v>10492</v>
      </c>
      <c r="B89" s="2" t="s">
        <v>800</v>
      </c>
      <c r="C89" s="2" t="s">
        <v>801</v>
      </c>
      <c r="D89" s="2" t="s">
        <v>185</v>
      </c>
      <c r="E89" s="2">
        <v>22</v>
      </c>
      <c r="F89" s="2">
        <v>30.75</v>
      </c>
      <c r="G89" s="2"/>
      <c r="H89" s="3">
        <v>45412</v>
      </c>
      <c r="I89" s="2" t="s">
        <v>802</v>
      </c>
      <c r="J89" s="2" t="s">
        <v>59</v>
      </c>
      <c r="K89" s="2">
        <v>676.5</v>
      </c>
      <c r="L89" s="11">
        <v>0.2</v>
      </c>
      <c r="M89" s="4">
        <f>IFERROR(VLOOKUP(A89, 'Remnant Price PIW'!A:C, 3, FALSE), "")</f>
        <v>0.31920000000000004</v>
      </c>
      <c r="N89" s="16">
        <f>Table1[[#This Row],[Price PIW]]*Table1[[#This Row],[Length]]*Table1[[#This Row],[Width]]</f>
        <v>215.93880000000004</v>
      </c>
    </row>
    <row r="90" spans="1:14" ht="18" customHeight="1" x14ac:dyDescent="0.45">
      <c r="A90" s="21">
        <v>10494</v>
      </c>
      <c r="B90" s="2" t="s">
        <v>202</v>
      </c>
      <c r="C90" s="2" t="s">
        <v>203</v>
      </c>
      <c r="D90" s="2" t="s">
        <v>204</v>
      </c>
      <c r="E90" s="2">
        <v>76</v>
      </c>
      <c r="F90" s="2">
        <v>8</v>
      </c>
      <c r="G90" s="2"/>
      <c r="H90" s="3">
        <v>45481</v>
      </c>
      <c r="I90" s="2" t="s">
        <v>57</v>
      </c>
      <c r="J90" s="2" t="s">
        <v>59</v>
      </c>
      <c r="K90" s="2">
        <v>608</v>
      </c>
      <c r="L90" s="11">
        <v>0.24</v>
      </c>
      <c r="M90" s="4">
        <f>IFERROR(VLOOKUP(A90, 'Remnant Price PIW'!A:C, 3, FALSE), "")</f>
        <v>0.38400000000000001</v>
      </c>
      <c r="N90" s="16">
        <f>Table1[[#This Row],[Price PIW]]*Table1[[#This Row],[Length]]*Table1[[#This Row],[Width]]</f>
        <v>233.47200000000001</v>
      </c>
    </row>
    <row r="91" spans="1:14" ht="18" customHeight="1" x14ac:dyDescent="0.45">
      <c r="A91" s="21">
        <v>10494</v>
      </c>
      <c r="B91" s="2" t="s">
        <v>491</v>
      </c>
      <c r="C91" s="2" t="s">
        <v>492</v>
      </c>
      <c r="D91" s="2" t="s">
        <v>204</v>
      </c>
      <c r="E91" s="2">
        <v>20</v>
      </c>
      <c r="F91" s="2">
        <v>17.5</v>
      </c>
      <c r="G91" s="2"/>
      <c r="H91" s="3">
        <v>45474</v>
      </c>
      <c r="I91" s="2" t="s">
        <v>493</v>
      </c>
      <c r="J91" s="2" t="s">
        <v>59</v>
      </c>
      <c r="K91" s="2">
        <v>350</v>
      </c>
      <c r="L91" s="11">
        <v>0.24</v>
      </c>
      <c r="M91" s="4">
        <f>IFERROR(VLOOKUP(A91, 'Remnant Price PIW'!A:C, 3, FALSE), "")</f>
        <v>0.38400000000000001</v>
      </c>
      <c r="N91" s="16">
        <f>Table1[[#This Row],[Price PIW]]*Table1[[#This Row],[Length]]*Table1[[#This Row],[Width]]</f>
        <v>134.4</v>
      </c>
    </row>
    <row r="92" spans="1:14" ht="18" customHeight="1" x14ac:dyDescent="0.45">
      <c r="A92" s="21">
        <v>10498</v>
      </c>
      <c r="B92" s="2" t="s">
        <v>379</v>
      </c>
      <c r="C92" s="2" t="s">
        <v>380</v>
      </c>
      <c r="D92" s="2" t="s">
        <v>35</v>
      </c>
      <c r="E92" s="2">
        <v>18</v>
      </c>
      <c r="F92" s="2">
        <v>60</v>
      </c>
      <c r="G92" s="2"/>
      <c r="H92" s="3">
        <v>45441</v>
      </c>
      <c r="I92" s="2" t="s">
        <v>381</v>
      </c>
      <c r="J92" s="2" t="s">
        <v>59</v>
      </c>
      <c r="K92" s="5">
        <v>1080</v>
      </c>
      <c r="L92" s="11">
        <v>0.22</v>
      </c>
      <c r="M92" s="4">
        <f>IFERROR(VLOOKUP(A92, 'Remnant Price PIW'!A:C, 3, FALSE), "")</f>
        <v>0.19920000000000002</v>
      </c>
      <c r="N92" s="16">
        <f>Table1[[#This Row],[Price PIW]]*Table1[[#This Row],[Length]]*Table1[[#This Row],[Width]]</f>
        <v>215.13600000000002</v>
      </c>
    </row>
    <row r="93" spans="1:14" ht="18" customHeight="1" x14ac:dyDescent="0.45">
      <c r="A93" s="21">
        <v>10498</v>
      </c>
      <c r="B93" s="2" t="s">
        <v>735</v>
      </c>
      <c r="C93" s="2" t="s">
        <v>736</v>
      </c>
      <c r="D93" s="2" t="s">
        <v>35</v>
      </c>
      <c r="E93" s="2">
        <v>20</v>
      </c>
      <c r="F93" s="2">
        <v>12</v>
      </c>
      <c r="G93" s="2"/>
      <c r="H93" s="3">
        <v>45271</v>
      </c>
      <c r="I93" s="2" t="s">
        <v>718</v>
      </c>
      <c r="J93" s="2" t="s">
        <v>59</v>
      </c>
      <c r="K93" s="2">
        <v>240</v>
      </c>
      <c r="L93" s="11">
        <v>0.22</v>
      </c>
      <c r="M93" s="4">
        <f>IFERROR(VLOOKUP(A93, 'Remnant Price PIW'!A:C, 3, FALSE), "")</f>
        <v>0.19920000000000002</v>
      </c>
      <c r="N93" s="16">
        <f>Table1[[#This Row],[Price PIW]]*Table1[[#This Row],[Length]]*Table1[[#This Row],[Width]]</f>
        <v>47.808000000000007</v>
      </c>
    </row>
    <row r="94" spans="1:14" ht="18" customHeight="1" x14ac:dyDescent="0.45">
      <c r="A94" s="21">
        <v>10498</v>
      </c>
      <c r="B94" s="2" t="s">
        <v>819</v>
      </c>
      <c r="C94" s="2" t="s">
        <v>820</v>
      </c>
      <c r="D94" s="2" t="s">
        <v>35</v>
      </c>
      <c r="E94" s="2">
        <v>19</v>
      </c>
      <c r="F94" s="2">
        <v>30</v>
      </c>
      <c r="G94" s="2"/>
      <c r="H94" s="3">
        <v>45553</v>
      </c>
      <c r="I94" s="2" t="s">
        <v>821</v>
      </c>
      <c r="J94" s="2" t="s">
        <v>59</v>
      </c>
      <c r="K94" s="2">
        <v>570</v>
      </c>
      <c r="L94" s="11">
        <v>0.22</v>
      </c>
      <c r="M94" s="4">
        <f>IFERROR(VLOOKUP(A94, 'Remnant Price PIW'!A:C, 3, FALSE), "")</f>
        <v>0.19920000000000002</v>
      </c>
      <c r="N94" s="16">
        <f>Table1[[#This Row],[Price PIW]]*Table1[[#This Row],[Length]]*Table1[[#This Row],[Width]]</f>
        <v>113.54400000000001</v>
      </c>
    </row>
    <row r="95" spans="1:14" ht="18" customHeight="1" x14ac:dyDescent="0.45">
      <c r="A95" s="21">
        <v>10500</v>
      </c>
      <c r="B95" s="2" t="s">
        <v>262</v>
      </c>
      <c r="C95" s="2" t="s">
        <v>263</v>
      </c>
      <c r="D95" s="2" t="s">
        <v>264</v>
      </c>
      <c r="E95" s="2">
        <v>28</v>
      </c>
      <c r="F95" s="2">
        <v>72</v>
      </c>
      <c r="G95" s="2"/>
      <c r="H95" s="3">
        <v>45609</v>
      </c>
      <c r="I95" s="2" t="s">
        <v>12</v>
      </c>
      <c r="J95" s="2" t="s">
        <v>59</v>
      </c>
      <c r="K95" s="5">
        <v>2016</v>
      </c>
      <c r="L95" s="11">
        <v>0.18</v>
      </c>
      <c r="M95" s="4">
        <f>IFERROR(VLOOKUP(A95, 'Remnant Price PIW'!A:C, 3, FALSE), "")</f>
        <v>0.16920000000000002</v>
      </c>
      <c r="N95" s="16">
        <f>Table1[[#This Row],[Price PIW]]*Table1[[#This Row],[Length]]*Table1[[#This Row],[Width]]</f>
        <v>341.10720000000003</v>
      </c>
    </row>
    <row r="96" spans="1:14" ht="18" customHeight="1" x14ac:dyDescent="0.45">
      <c r="A96" s="21">
        <v>10500</v>
      </c>
      <c r="B96" s="2" t="s">
        <v>321</v>
      </c>
      <c r="C96" s="2" t="s">
        <v>322</v>
      </c>
      <c r="D96" s="2" t="s">
        <v>264</v>
      </c>
      <c r="E96" s="2">
        <v>29</v>
      </c>
      <c r="F96" s="2">
        <v>38</v>
      </c>
      <c r="G96" s="2"/>
      <c r="H96" s="3">
        <v>45271</v>
      </c>
      <c r="I96" s="2" t="s">
        <v>12</v>
      </c>
      <c r="J96" s="2" t="s">
        <v>59</v>
      </c>
      <c r="K96" s="5">
        <v>1102</v>
      </c>
      <c r="L96" s="11">
        <v>0.18</v>
      </c>
      <c r="M96" s="4">
        <f>IFERROR(VLOOKUP(A96, 'Remnant Price PIW'!A:C, 3, FALSE), "")</f>
        <v>0.16920000000000002</v>
      </c>
      <c r="N96" s="16">
        <f>Table1[[#This Row],[Price PIW]]*Table1[[#This Row],[Length]]*Table1[[#This Row],[Width]]</f>
        <v>186.45840000000001</v>
      </c>
    </row>
    <row r="97" spans="1:14" ht="18" customHeight="1" x14ac:dyDescent="0.45">
      <c r="A97" s="21">
        <v>10500</v>
      </c>
      <c r="B97" s="2" t="s">
        <v>357</v>
      </c>
      <c r="C97" s="2" t="s">
        <v>358</v>
      </c>
      <c r="D97" s="2" t="s">
        <v>264</v>
      </c>
      <c r="E97" s="2">
        <v>31</v>
      </c>
      <c r="F97" s="2">
        <v>36</v>
      </c>
      <c r="G97" s="2"/>
      <c r="H97" s="3">
        <v>45609</v>
      </c>
      <c r="I97" s="2" t="s">
        <v>359</v>
      </c>
      <c r="J97" s="2" t="s">
        <v>59</v>
      </c>
      <c r="K97" s="5">
        <v>1116</v>
      </c>
      <c r="L97" s="11">
        <v>0.18</v>
      </c>
      <c r="M97" s="4">
        <f>IFERROR(VLOOKUP(A97, 'Remnant Price PIW'!A:C, 3, FALSE), "")</f>
        <v>0.16920000000000002</v>
      </c>
      <c r="N97" s="16">
        <f>Table1[[#This Row],[Price PIW]]*Table1[[#This Row],[Length]]*Table1[[#This Row],[Width]]</f>
        <v>188.8272</v>
      </c>
    </row>
    <row r="98" spans="1:14" ht="18" customHeight="1" x14ac:dyDescent="0.45">
      <c r="A98" s="21">
        <v>10500</v>
      </c>
      <c r="B98" s="2" t="s">
        <v>262</v>
      </c>
      <c r="C98" s="2" t="s">
        <v>360</v>
      </c>
      <c r="D98" s="2" t="s">
        <v>264</v>
      </c>
      <c r="E98" s="2">
        <v>23</v>
      </c>
      <c r="F98" s="2">
        <v>36</v>
      </c>
      <c r="G98" s="2"/>
      <c r="H98" s="3">
        <v>45609</v>
      </c>
      <c r="I98" s="2" t="s">
        <v>361</v>
      </c>
      <c r="J98" s="2" t="s">
        <v>59</v>
      </c>
      <c r="K98" s="2">
        <v>828</v>
      </c>
      <c r="L98" s="11">
        <v>0.18</v>
      </c>
      <c r="M98" s="4">
        <f>IFERROR(VLOOKUP(A98, 'Remnant Price PIW'!A:C, 3, FALSE), "")</f>
        <v>0.16920000000000002</v>
      </c>
      <c r="N98" s="16">
        <f>Table1[[#This Row],[Price PIW]]*Table1[[#This Row],[Length]]*Table1[[#This Row],[Width]]</f>
        <v>140.0976</v>
      </c>
    </row>
    <row r="99" spans="1:14" ht="18" customHeight="1" x14ac:dyDescent="0.45">
      <c r="A99" s="21">
        <v>10500</v>
      </c>
      <c r="B99" s="2" t="s">
        <v>262</v>
      </c>
      <c r="C99" s="2" t="s">
        <v>382</v>
      </c>
      <c r="D99" s="2" t="s">
        <v>264</v>
      </c>
      <c r="E99" s="2">
        <v>13</v>
      </c>
      <c r="F99" s="2">
        <v>72</v>
      </c>
      <c r="G99" s="2"/>
      <c r="H99" s="3">
        <v>45609</v>
      </c>
      <c r="I99" s="2" t="s">
        <v>12</v>
      </c>
      <c r="J99" s="2" t="s">
        <v>59</v>
      </c>
      <c r="K99" s="2">
        <v>936</v>
      </c>
      <c r="L99" s="11">
        <v>0.18</v>
      </c>
      <c r="M99" s="4">
        <f>IFERROR(VLOOKUP(A99, 'Remnant Price PIW'!A:C, 3, FALSE), "")</f>
        <v>0.16920000000000002</v>
      </c>
      <c r="N99" s="16">
        <f>Table1[[#This Row],[Price PIW]]*Table1[[#This Row],[Length]]*Table1[[#This Row],[Width]]</f>
        <v>158.37120000000002</v>
      </c>
    </row>
    <row r="100" spans="1:14" ht="18" customHeight="1" x14ac:dyDescent="0.45">
      <c r="A100" s="21">
        <v>10500</v>
      </c>
      <c r="B100" s="2" t="s">
        <v>438</v>
      </c>
      <c r="C100" s="2" t="s">
        <v>439</v>
      </c>
      <c r="D100" s="2" t="s">
        <v>264</v>
      </c>
      <c r="E100" s="2">
        <v>30</v>
      </c>
      <c r="F100" s="2">
        <v>44</v>
      </c>
      <c r="G100" s="2"/>
      <c r="H100" s="3">
        <v>45349</v>
      </c>
      <c r="I100" s="2" t="s">
        <v>12</v>
      </c>
      <c r="J100" s="2" t="s">
        <v>59</v>
      </c>
      <c r="K100" s="5">
        <v>1320</v>
      </c>
      <c r="L100" s="11">
        <v>0.18</v>
      </c>
      <c r="M100" s="4">
        <f>IFERROR(VLOOKUP(A100, 'Remnant Price PIW'!A:C, 3, FALSE), "")</f>
        <v>0.16920000000000002</v>
      </c>
      <c r="N100" s="16">
        <f>Table1[[#This Row],[Price PIW]]*Table1[[#This Row],[Length]]*Table1[[#This Row],[Width]]</f>
        <v>223.34400000000002</v>
      </c>
    </row>
    <row r="101" spans="1:14" ht="18" customHeight="1" x14ac:dyDescent="0.45">
      <c r="A101" s="21">
        <v>10500</v>
      </c>
      <c r="B101" s="2" t="s">
        <v>478</v>
      </c>
      <c r="C101" s="2" t="s">
        <v>479</v>
      </c>
      <c r="D101" s="2" t="s">
        <v>264</v>
      </c>
      <c r="E101" s="2">
        <v>29</v>
      </c>
      <c r="F101" s="2">
        <v>36</v>
      </c>
      <c r="G101" s="2"/>
      <c r="H101" s="3">
        <v>45609</v>
      </c>
      <c r="I101" s="2" t="s">
        <v>480</v>
      </c>
      <c r="J101" s="2" t="s">
        <v>59</v>
      </c>
      <c r="K101" s="5">
        <v>1044</v>
      </c>
      <c r="L101" s="11">
        <v>0.18</v>
      </c>
      <c r="M101" s="4">
        <f>IFERROR(VLOOKUP(A101, 'Remnant Price PIW'!A:C, 3, FALSE), "")</f>
        <v>0.16920000000000002</v>
      </c>
      <c r="N101" s="16">
        <f>Table1[[#This Row],[Price PIW]]*Table1[[#This Row],[Length]]*Table1[[#This Row],[Width]]</f>
        <v>176.64480000000003</v>
      </c>
    </row>
    <row r="102" spans="1:14" ht="18" customHeight="1" x14ac:dyDescent="0.45">
      <c r="A102" s="21">
        <v>10500</v>
      </c>
      <c r="B102" s="2" t="s">
        <v>606</v>
      </c>
      <c r="C102" s="2" t="s">
        <v>607</v>
      </c>
      <c r="D102" s="2" t="s">
        <v>264</v>
      </c>
      <c r="E102" s="2">
        <v>22</v>
      </c>
      <c r="F102" s="2">
        <v>24</v>
      </c>
      <c r="G102" s="2"/>
      <c r="H102" s="3">
        <v>45315</v>
      </c>
      <c r="I102" s="2" t="s">
        <v>30</v>
      </c>
      <c r="J102" s="2" t="s">
        <v>59</v>
      </c>
      <c r="K102" s="2">
        <v>528</v>
      </c>
      <c r="L102" s="11">
        <v>0.18</v>
      </c>
      <c r="M102" s="4">
        <f>IFERROR(VLOOKUP(A102, 'Remnant Price PIW'!A:C, 3, FALSE), "")</f>
        <v>0.16920000000000002</v>
      </c>
      <c r="N102" s="16">
        <f>Table1[[#This Row],[Price PIW]]*Table1[[#This Row],[Length]]*Table1[[#This Row],[Width]]</f>
        <v>89.337600000000009</v>
      </c>
    </row>
    <row r="103" spans="1:14" ht="18" customHeight="1" x14ac:dyDescent="0.45">
      <c r="A103" s="21">
        <v>10500</v>
      </c>
      <c r="B103" s="2" t="s">
        <v>438</v>
      </c>
      <c r="C103" s="2" t="s">
        <v>652</v>
      </c>
      <c r="D103" s="2" t="s">
        <v>264</v>
      </c>
      <c r="E103" s="2">
        <v>18</v>
      </c>
      <c r="F103" s="2">
        <v>15</v>
      </c>
      <c r="G103" s="2" t="s">
        <v>653</v>
      </c>
      <c r="H103" s="3">
        <v>45349</v>
      </c>
      <c r="I103" s="2" t="s">
        <v>501</v>
      </c>
      <c r="J103" s="2" t="s">
        <v>59</v>
      </c>
      <c r="K103" s="2">
        <v>712</v>
      </c>
      <c r="L103" s="11">
        <v>0.18</v>
      </c>
      <c r="M103" s="4">
        <f>IFERROR(VLOOKUP(A103, 'Remnant Price PIW'!A:C, 3, FALSE), "")</f>
        <v>0.16920000000000002</v>
      </c>
      <c r="N103" s="16">
        <f>Table1[[#This Row],[Price PIW]]*Table1[[#This Row],[Length]]*Table1[[#This Row],[Width]]</f>
        <v>45.684000000000005</v>
      </c>
    </row>
    <row r="104" spans="1:14" ht="18" customHeight="1" x14ac:dyDescent="0.45">
      <c r="A104" s="21">
        <v>10502</v>
      </c>
      <c r="B104" s="2" t="s">
        <v>227</v>
      </c>
      <c r="C104" s="2" t="s">
        <v>228</v>
      </c>
      <c r="D104" s="2" t="s">
        <v>229</v>
      </c>
      <c r="E104" s="2">
        <v>21</v>
      </c>
      <c r="F104" s="2">
        <v>84</v>
      </c>
      <c r="G104" s="2"/>
      <c r="H104" s="3">
        <v>45391</v>
      </c>
      <c r="I104" s="2" t="s">
        <v>12</v>
      </c>
      <c r="J104" s="2" t="s">
        <v>59</v>
      </c>
      <c r="K104" s="5">
        <v>1764</v>
      </c>
      <c r="L104" s="11">
        <v>0.19</v>
      </c>
      <c r="M104" s="4">
        <f>IFERROR(VLOOKUP(A104, 'Remnant Price PIW'!A:C, 3, FALSE), "")</f>
        <v>0.18920000000000001</v>
      </c>
      <c r="N104" s="16">
        <f>Table1[[#This Row],[Price PIW]]*Table1[[#This Row],[Length]]*Table1[[#This Row],[Width]]</f>
        <v>333.74880000000002</v>
      </c>
    </row>
    <row r="105" spans="1:14" ht="18" customHeight="1" x14ac:dyDescent="0.45">
      <c r="A105" s="21">
        <v>10502</v>
      </c>
      <c r="B105" s="2" t="s">
        <v>287</v>
      </c>
      <c r="C105" s="2" t="s">
        <v>288</v>
      </c>
      <c r="D105" s="2" t="s">
        <v>229</v>
      </c>
      <c r="E105" s="2">
        <v>220</v>
      </c>
      <c r="F105" s="2">
        <v>6</v>
      </c>
      <c r="G105" s="2"/>
      <c r="H105" s="3">
        <v>45519</v>
      </c>
      <c r="I105" s="2" t="s">
        <v>289</v>
      </c>
      <c r="J105" s="2" t="s">
        <v>59</v>
      </c>
      <c r="K105" s="5">
        <v>1320</v>
      </c>
      <c r="L105" s="11">
        <v>0.19</v>
      </c>
      <c r="M105" s="4">
        <f>IFERROR(VLOOKUP(A105, 'Remnant Price PIW'!A:C, 3, FALSE), "")</f>
        <v>0.18920000000000001</v>
      </c>
      <c r="N105" s="16">
        <f>Table1[[#This Row],[Price PIW]]*Table1[[#This Row],[Length]]*Table1[[#This Row],[Width]]</f>
        <v>249.74400000000003</v>
      </c>
    </row>
    <row r="106" spans="1:14" ht="18" customHeight="1" x14ac:dyDescent="0.45">
      <c r="A106" s="21">
        <v>10502</v>
      </c>
      <c r="B106" s="2" t="s">
        <v>339</v>
      </c>
      <c r="C106" s="2" t="s">
        <v>340</v>
      </c>
      <c r="D106" s="2" t="s">
        <v>229</v>
      </c>
      <c r="E106" s="2">
        <v>21</v>
      </c>
      <c r="F106" s="2">
        <v>33</v>
      </c>
      <c r="G106" s="2" t="s">
        <v>341</v>
      </c>
      <c r="H106" s="3">
        <v>44357</v>
      </c>
      <c r="I106" s="2" t="s">
        <v>342</v>
      </c>
      <c r="J106" s="2" t="s">
        <v>59</v>
      </c>
      <c r="K106" s="5">
        <v>1016</v>
      </c>
      <c r="L106" s="11">
        <v>0.19</v>
      </c>
      <c r="M106" s="4">
        <f>IFERROR(VLOOKUP(A106, 'Remnant Price PIW'!A:C, 3, FALSE), "")</f>
        <v>0.18920000000000001</v>
      </c>
      <c r="N106" s="16">
        <f>Table1[[#This Row],[Price PIW]]*Table1[[#This Row],[Length]]*Table1[[#This Row],[Width]]</f>
        <v>131.1156</v>
      </c>
    </row>
    <row r="107" spans="1:14" ht="18" customHeight="1" x14ac:dyDescent="0.45">
      <c r="A107" s="21">
        <v>10502</v>
      </c>
      <c r="B107" s="2" t="s">
        <v>406</v>
      </c>
      <c r="C107" s="2" t="s">
        <v>407</v>
      </c>
      <c r="D107" s="2" t="s">
        <v>229</v>
      </c>
      <c r="E107" s="2">
        <v>178</v>
      </c>
      <c r="F107" s="2">
        <v>7</v>
      </c>
      <c r="G107" s="2"/>
      <c r="H107" s="3">
        <v>45680</v>
      </c>
      <c r="I107" s="2" t="s">
        <v>289</v>
      </c>
      <c r="J107" s="2" t="s">
        <v>59</v>
      </c>
      <c r="K107" s="5">
        <v>1246</v>
      </c>
      <c r="L107" s="11">
        <v>0.19</v>
      </c>
      <c r="M107" s="4">
        <f>IFERROR(VLOOKUP(A107, 'Remnant Price PIW'!A:C, 3, FALSE), "")</f>
        <v>0.18920000000000001</v>
      </c>
      <c r="N107" s="16">
        <f>Table1[[#This Row],[Price PIW]]*Table1[[#This Row],[Length]]*Table1[[#This Row],[Width]]</f>
        <v>235.7432</v>
      </c>
    </row>
    <row r="108" spans="1:14" ht="18" customHeight="1" x14ac:dyDescent="0.45">
      <c r="A108" s="21">
        <v>10502</v>
      </c>
      <c r="B108" s="2" t="s">
        <v>496</v>
      </c>
      <c r="C108" s="2" t="s">
        <v>497</v>
      </c>
      <c r="D108" s="2" t="s">
        <v>229</v>
      </c>
      <c r="E108" s="2">
        <v>43</v>
      </c>
      <c r="F108" s="2">
        <v>12</v>
      </c>
      <c r="G108" s="2"/>
      <c r="H108" s="3">
        <v>45525</v>
      </c>
      <c r="I108" s="2" t="s">
        <v>498</v>
      </c>
      <c r="J108" s="2" t="s">
        <v>59</v>
      </c>
      <c r="K108" s="2">
        <v>516</v>
      </c>
      <c r="L108" s="11">
        <v>0.19</v>
      </c>
      <c r="M108" s="4">
        <f>IFERROR(VLOOKUP(A108, 'Remnant Price PIW'!A:C, 3, FALSE), "")</f>
        <v>0.18920000000000001</v>
      </c>
      <c r="N108" s="16">
        <f>Table1[[#This Row],[Price PIW]]*Table1[[#This Row],[Length]]*Table1[[#This Row],[Width]]</f>
        <v>97.627200000000002</v>
      </c>
    </row>
    <row r="109" spans="1:14" ht="18" customHeight="1" x14ac:dyDescent="0.45">
      <c r="A109" s="21">
        <v>10502</v>
      </c>
      <c r="B109" s="2" t="s">
        <v>621</v>
      </c>
      <c r="C109" s="2" t="s">
        <v>622</v>
      </c>
      <c r="D109" s="2" t="s">
        <v>229</v>
      </c>
      <c r="E109" s="2">
        <v>84</v>
      </c>
      <c r="F109" s="2">
        <v>6</v>
      </c>
      <c r="G109" s="2"/>
      <c r="H109" s="3">
        <v>45349</v>
      </c>
      <c r="I109" s="2" t="s">
        <v>623</v>
      </c>
      <c r="J109" s="2" t="s">
        <v>59</v>
      </c>
      <c r="K109" s="2">
        <v>504</v>
      </c>
      <c r="L109" s="11">
        <v>0.19</v>
      </c>
      <c r="M109" s="4">
        <f>IFERROR(VLOOKUP(A109, 'Remnant Price PIW'!A:C, 3, FALSE), "")</f>
        <v>0.18920000000000001</v>
      </c>
      <c r="N109" s="16">
        <f>Table1[[#This Row],[Price PIW]]*Table1[[#This Row],[Length]]*Table1[[#This Row],[Width]]</f>
        <v>95.356800000000007</v>
      </c>
    </row>
    <row r="110" spans="1:14" ht="18" customHeight="1" x14ac:dyDescent="0.45">
      <c r="A110" s="21">
        <v>10502</v>
      </c>
      <c r="B110" s="2" t="s">
        <v>739</v>
      </c>
      <c r="C110" s="2" t="s">
        <v>740</v>
      </c>
      <c r="D110" s="2" t="s">
        <v>229</v>
      </c>
      <c r="E110" s="2">
        <v>85</v>
      </c>
      <c r="F110" s="2">
        <v>4</v>
      </c>
      <c r="G110" s="2"/>
      <c r="H110" s="3">
        <v>45166</v>
      </c>
      <c r="I110" s="2" t="s">
        <v>45</v>
      </c>
      <c r="J110" s="2" t="s">
        <v>59</v>
      </c>
      <c r="K110" s="2">
        <v>340</v>
      </c>
      <c r="L110" s="11">
        <v>0.19</v>
      </c>
      <c r="M110" s="4">
        <f>IFERROR(VLOOKUP(A110, 'Remnant Price PIW'!A:C, 3, FALSE), "")</f>
        <v>0.18920000000000001</v>
      </c>
      <c r="N110" s="16">
        <f>Table1[[#This Row],[Price PIW]]*Table1[[#This Row],[Length]]*Table1[[#This Row],[Width]]</f>
        <v>64.328000000000003</v>
      </c>
    </row>
    <row r="111" spans="1:14" ht="18" customHeight="1" x14ac:dyDescent="0.45">
      <c r="A111" s="21">
        <v>10502</v>
      </c>
      <c r="B111" s="2" t="s">
        <v>795</v>
      </c>
      <c r="C111" s="2" t="s">
        <v>796</v>
      </c>
      <c r="D111" s="2" t="s">
        <v>229</v>
      </c>
      <c r="E111" s="2">
        <v>69</v>
      </c>
      <c r="F111" s="2">
        <v>12</v>
      </c>
      <c r="G111" s="2"/>
      <c r="H111" s="3">
        <v>44749</v>
      </c>
      <c r="I111" s="2" t="s">
        <v>797</v>
      </c>
      <c r="J111" s="2" t="s">
        <v>59</v>
      </c>
      <c r="K111" s="2">
        <v>828</v>
      </c>
      <c r="L111" s="11">
        <v>0.19</v>
      </c>
      <c r="M111" s="4">
        <f>IFERROR(VLOOKUP(A111, 'Remnant Price PIW'!A:C, 3, FALSE), "")</f>
        <v>0.18920000000000001</v>
      </c>
      <c r="N111" s="16">
        <f>Table1[[#This Row],[Price PIW]]*Table1[[#This Row],[Length]]*Table1[[#This Row],[Width]]</f>
        <v>156.6576</v>
      </c>
    </row>
    <row r="112" spans="1:14" ht="18" customHeight="1" x14ac:dyDescent="0.45">
      <c r="A112" s="21">
        <v>10510</v>
      </c>
      <c r="B112" s="2" t="s">
        <v>259</v>
      </c>
      <c r="C112" s="2" t="s">
        <v>260</v>
      </c>
      <c r="D112" s="2" t="s">
        <v>261</v>
      </c>
      <c r="E112" s="2">
        <v>28</v>
      </c>
      <c r="F112" s="2">
        <v>42</v>
      </c>
      <c r="G112" s="2"/>
      <c r="H112" s="3">
        <v>45266</v>
      </c>
      <c r="I112" s="2" t="s">
        <v>12</v>
      </c>
      <c r="J112" s="2" t="s">
        <v>59</v>
      </c>
      <c r="K112" s="5">
        <v>1176</v>
      </c>
      <c r="L112" s="11">
        <v>0.31</v>
      </c>
      <c r="M112" s="4">
        <f>IFERROR(VLOOKUP(A112, 'Remnant Price PIW'!A:C, 3, FALSE), "")</f>
        <v>0.22200000000000003</v>
      </c>
      <c r="N112" s="16">
        <f>Table1[[#This Row],[Price PIW]]*Table1[[#This Row],[Length]]*Table1[[#This Row],[Width]]</f>
        <v>261.07200000000006</v>
      </c>
    </row>
    <row r="113" spans="1:14" ht="18" customHeight="1" x14ac:dyDescent="0.45">
      <c r="A113" s="21">
        <v>10516</v>
      </c>
      <c r="B113" s="2" t="s">
        <v>230</v>
      </c>
      <c r="C113" s="2" t="s">
        <v>231</v>
      </c>
      <c r="D113" s="2" t="s">
        <v>232</v>
      </c>
      <c r="E113" s="2">
        <v>96</v>
      </c>
      <c r="F113" s="2">
        <v>12</v>
      </c>
      <c r="G113" s="2"/>
      <c r="H113" s="3">
        <v>45735</v>
      </c>
      <c r="I113" s="2" t="s">
        <v>28</v>
      </c>
      <c r="J113" s="2" t="s">
        <v>59</v>
      </c>
      <c r="K113" s="5">
        <v>1152</v>
      </c>
      <c r="L113" s="11">
        <v>0.15</v>
      </c>
      <c r="M113" s="4">
        <f>IFERROR(VLOOKUP(A113, 'Remnant Price PIW'!A:C, 3, FALSE), "")</f>
        <v>0.22120000000000004</v>
      </c>
      <c r="N113" s="16">
        <f>Table1[[#This Row],[Price PIW]]*Table1[[#This Row],[Length]]*Table1[[#This Row],[Width]]</f>
        <v>254.82240000000002</v>
      </c>
    </row>
    <row r="114" spans="1:14" ht="18" customHeight="1" x14ac:dyDescent="0.45">
      <c r="A114" s="21">
        <v>10516</v>
      </c>
      <c r="B114" s="2" t="s">
        <v>470</v>
      </c>
      <c r="C114" s="2" t="s">
        <v>471</v>
      </c>
      <c r="D114" s="2" t="s">
        <v>232</v>
      </c>
      <c r="E114" s="2">
        <v>100</v>
      </c>
      <c r="F114" s="2">
        <v>7.25</v>
      </c>
      <c r="G114" s="2"/>
      <c r="H114" s="3">
        <v>45525</v>
      </c>
      <c r="I114" s="2" t="s">
        <v>452</v>
      </c>
      <c r="J114" s="2" t="s">
        <v>59</v>
      </c>
      <c r="K114" s="2">
        <v>725</v>
      </c>
      <c r="L114" s="11">
        <v>0.15</v>
      </c>
      <c r="M114" s="4">
        <f>IFERROR(VLOOKUP(A114, 'Remnant Price PIW'!A:C, 3, FALSE), "")</f>
        <v>0.22120000000000004</v>
      </c>
      <c r="N114" s="16">
        <f>Table1[[#This Row],[Price PIW]]*Table1[[#This Row],[Length]]*Table1[[#This Row],[Width]]</f>
        <v>160.37000000000003</v>
      </c>
    </row>
    <row r="115" spans="1:14" ht="18" customHeight="1" x14ac:dyDescent="0.45">
      <c r="A115" s="21">
        <v>10516</v>
      </c>
      <c r="B115" s="2" t="s">
        <v>592</v>
      </c>
      <c r="C115" s="2" t="s">
        <v>593</v>
      </c>
      <c r="D115" s="2" t="s">
        <v>232</v>
      </c>
      <c r="E115" s="2">
        <v>24</v>
      </c>
      <c r="F115" s="2">
        <v>24</v>
      </c>
      <c r="G115" s="2"/>
      <c r="H115" s="3">
        <v>44656</v>
      </c>
      <c r="I115" s="2" t="s">
        <v>594</v>
      </c>
      <c r="J115" s="2" t="s">
        <v>59</v>
      </c>
      <c r="K115" s="2">
        <v>576</v>
      </c>
      <c r="L115" s="11">
        <v>0.15</v>
      </c>
      <c r="M115" s="4">
        <f>IFERROR(VLOOKUP(A115, 'Remnant Price PIW'!A:C, 3, FALSE), "")</f>
        <v>0.22120000000000004</v>
      </c>
      <c r="N115" s="16">
        <f>Table1[[#This Row],[Price PIW]]*Table1[[#This Row],[Length]]*Table1[[#This Row],[Width]]</f>
        <v>127.41120000000001</v>
      </c>
    </row>
    <row r="116" spans="1:14" ht="18" customHeight="1" x14ac:dyDescent="0.45">
      <c r="A116" s="21">
        <v>10516</v>
      </c>
      <c r="B116" s="2" t="s">
        <v>230</v>
      </c>
      <c r="C116" s="2" t="s">
        <v>715</v>
      </c>
      <c r="D116" s="2" t="s">
        <v>232</v>
      </c>
      <c r="E116" s="2">
        <v>80</v>
      </c>
      <c r="F116" s="2">
        <v>5</v>
      </c>
      <c r="G116" s="2"/>
      <c r="H116" s="3">
        <v>45735</v>
      </c>
      <c r="I116" s="2" t="s">
        <v>716</v>
      </c>
      <c r="J116" s="2" t="s">
        <v>59</v>
      </c>
      <c r="K116" s="2">
        <v>400</v>
      </c>
      <c r="L116" s="11">
        <v>0.15</v>
      </c>
      <c r="M116" s="4">
        <f>IFERROR(VLOOKUP(A116, 'Remnant Price PIW'!A:C, 3, FALSE), "")</f>
        <v>0.22120000000000004</v>
      </c>
      <c r="N116" s="16">
        <f>Table1[[#This Row],[Price PIW]]*Table1[[#This Row],[Length]]*Table1[[#This Row],[Width]]</f>
        <v>88.48</v>
      </c>
    </row>
    <row r="117" spans="1:14" ht="18" customHeight="1" x14ac:dyDescent="0.45">
      <c r="A117" s="21">
        <v>10516</v>
      </c>
      <c r="B117" s="2" t="s">
        <v>230</v>
      </c>
      <c r="C117" s="2" t="s">
        <v>717</v>
      </c>
      <c r="D117" s="2" t="s">
        <v>232</v>
      </c>
      <c r="E117" s="2">
        <v>80</v>
      </c>
      <c r="F117" s="2">
        <v>5</v>
      </c>
      <c r="G117" s="2"/>
      <c r="H117" s="3">
        <v>45735</v>
      </c>
      <c r="I117" s="2" t="s">
        <v>718</v>
      </c>
      <c r="J117" s="2" t="s">
        <v>59</v>
      </c>
      <c r="K117" s="2">
        <v>400</v>
      </c>
      <c r="L117" s="11">
        <v>0.15</v>
      </c>
      <c r="M117" s="4">
        <f>IFERROR(VLOOKUP(A117, 'Remnant Price PIW'!A:C, 3, FALSE), "")</f>
        <v>0.22120000000000004</v>
      </c>
      <c r="N117" s="16">
        <f>Table1[[#This Row],[Price PIW]]*Table1[[#This Row],[Length]]*Table1[[#This Row],[Width]]</f>
        <v>88.48</v>
      </c>
    </row>
    <row r="118" spans="1:14" ht="18" customHeight="1" x14ac:dyDescent="0.45">
      <c r="A118" s="21">
        <v>10516</v>
      </c>
      <c r="B118" s="2" t="s">
        <v>803</v>
      </c>
      <c r="C118" s="2" t="s">
        <v>804</v>
      </c>
      <c r="D118" s="2" t="s">
        <v>232</v>
      </c>
      <c r="E118" s="2">
        <v>19</v>
      </c>
      <c r="F118" s="2">
        <v>10</v>
      </c>
      <c r="G118" s="2"/>
      <c r="H118" s="3">
        <v>45428</v>
      </c>
      <c r="I118" s="2" t="s">
        <v>400</v>
      </c>
      <c r="J118" s="2" t="s">
        <v>59</v>
      </c>
      <c r="K118" s="2">
        <v>190</v>
      </c>
      <c r="L118" s="11">
        <v>0.15</v>
      </c>
      <c r="M118" s="4">
        <f>IFERROR(VLOOKUP(A118, 'Remnant Price PIW'!A:C, 3, FALSE), "")</f>
        <v>0.22120000000000004</v>
      </c>
      <c r="N118" s="16">
        <f>Table1[[#This Row],[Price PIW]]*Table1[[#This Row],[Length]]*Table1[[#This Row],[Width]]</f>
        <v>42.028000000000006</v>
      </c>
    </row>
    <row r="119" spans="1:14" ht="18" customHeight="1" x14ac:dyDescent="0.45">
      <c r="A119" s="21">
        <v>10520</v>
      </c>
      <c r="B119" s="2" t="s">
        <v>565</v>
      </c>
      <c r="C119" s="2" t="s">
        <v>566</v>
      </c>
      <c r="D119" s="2" t="s">
        <v>48</v>
      </c>
      <c r="E119" s="2">
        <v>37</v>
      </c>
      <c r="F119" s="2">
        <v>47</v>
      </c>
      <c r="G119" s="2" t="s">
        <v>567</v>
      </c>
      <c r="H119" s="3">
        <v>44502</v>
      </c>
      <c r="I119" s="2" t="s">
        <v>12</v>
      </c>
      <c r="J119" s="2" t="s">
        <v>59</v>
      </c>
      <c r="K119" s="5">
        <v>2009</v>
      </c>
      <c r="L119" s="11">
        <v>0.19</v>
      </c>
      <c r="M119" s="4">
        <f>IFERROR(VLOOKUP(A119, 'Remnant Price PIW'!A:C, 3, FALSE), "")</f>
        <v>0.3044</v>
      </c>
      <c r="N119" s="16">
        <f>Table1[[#This Row],[Price PIW]]*Table1[[#This Row],[Length]]*Table1[[#This Row],[Width]]</f>
        <v>529.35159999999996</v>
      </c>
    </row>
    <row r="120" spans="1:14" ht="18" customHeight="1" x14ac:dyDescent="0.45">
      <c r="A120" s="21">
        <v>10526</v>
      </c>
      <c r="B120" s="2" t="s">
        <v>298</v>
      </c>
      <c r="C120" s="2" t="s">
        <v>299</v>
      </c>
      <c r="D120" s="2" t="s">
        <v>300</v>
      </c>
      <c r="E120" s="2">
        <v>22</v>
      </c>
      <c r="F120" s="2">
        <v>36</v>
      </c>
      <c r="G120" s="2"/>
      <c r="H120" s="3">
        <v>45779</v>
      </c>
      <c r="I120" s="2" t="s">
        <v>301</v>
      </c>
      <c r="J120" s="2" t="s">
        <v>59</v>
      </c>
      <c r="K120" s="2">
        <v>792</v>
      </c>
      <c r="L120" s="11">
        <v>0.27</v>
      </c>
      <c r="M120" s="4">
        <f>IFERROR(VLOOKUP(A120, 'Remnant Price PIW'!A:C, 3, FALSE), "")</f>
        <v>0.19120000000000001</v>
      </c>
      <c r="N120" s="16">
        <f>Table1[[#This Row],[Price PIW]]*Table1[[#This Row],[Length]]*Table1[[#This Row],[Width]]</f>
        <v>151.43040000000002</v>
      </c>
    </row>
    <row r="121" spans="1:14" ht="18" customHeight="1" x14ac:dyDescent="0.45">
      <c r="A121" s="21">
        <v>10526</v>
      </c>
      <c r="B121" s="2" t="s">
        <v>401</v>
      </c>
      <c r="C121" s="2" t="s">
        <v>402</v>
      </c>
      <c r="D121" s="2" t="s">
        <v>300</v>
      </c>
      <c r="E121" s="2">
        <v>21</v>
      </c>
      <c r="F121" s="2">
        <v>30</v>
      </c>
      <c r="G121" s="2"/>
      <c r="H121" s="3">
        <v>45616</v>
      </c>
      <c r="I121" s="2" t="s">
        <v>403</v>
      </c>
      <c r="J121" s="2" t="s">
        <v>59</v>
      </c>
      <c r="K121" s="2">
        <v>630</v>
      </c>
      <c r="L121" s="11">
        <v>0.27</v>
      </c>
      <c r="M121" s="4">
        <f>IFERROR(VLOOKUP(A121, 'Remnant Price PIW'!A:C, 3, FALSE), "")</f>
        <v>0.19120000000000001</v>
      </c>
      <c r="N121" s="16">
        <f>Table1[[#This Row],[Price PIW]]*Table1[[#This Row],[Length]]*Table1[[#This Row],[Width]]</f>
        <v>120.456</v>
      </c>
    </row>
    <row r="122" spans="1:14" ht="18" customHeight="1" x14ac:dyDescent="0.45">
      <c r="A122" s="21">
        <v>10526</v>
      </c>
      <c r="B122" s="2" t="s">
        <v>481</v>
      </c>
      <c r="C122" s="2" t="s">
        <v>482</v>
      </c>
      <c r="D122" s="2" t="s">
        <v>300</v>
      </c>
      <c r="E122" s="2">
        <v>28</v>
      </c>
      <c r="F122" s="2">
        <v>18</v>
      </c>
      <c r="G122" s="2"/>
      <c r="H122" s="3">
        <v>45600</v>
      </c>
      <c r="I122" s="2" t="s">
        <v>483</v>
      </c>
      <c r="J122" s="2" t="s">
        <v>59</v>
      </c>
      <c r="K122" s="2">
        <v>504</v>
      </c>
      <c r="L122" s="11">
        <v>0.27</v>
      </c>
      <c r="M122" s="4">
        <f>IFERROR(VLOOKUP(A122, 'Remnant Price PIW'!A:C, 3, FALSE), "")</f>
        <v>0.19120000000000001</v>
      </c>
      <c r="N122" s="16">
        <f>Table1[[#This Row],[Price PIW]]*Table1[[#This Row],[Length]]*Table1[[#This Row],[Width]]</f>
        <v>96.364800000000002</v>
      </c>
    </row>
    <row r="123" spans="1:14" ht="18" customHeight="1" x14ac:dyDescent="0.45">
      <c r="A123" s="21">
        <v>10526</v>
      </c>
      <c r="B123" s="2" t="s">
        <v>545</v>
      </c>
      <c r="C123" s="2" t="s">
        <v>546</v>
      </c>
      <c r="D123" s="2" t="s">
        <v>300</v>
      </c>
      <c r="E123" s="2">
        <v>23</v>
      </c>
      <c r="F123" s="2">
        <v>18</v>
      </c>
      <c r="G123" s="2"/>
      <c r="H123" s="3">
        <v>45238</v>
      </c>
      <c r="I123" s="2" t="s">
        <v>235</v>
      </c>
      <c r="J123" s="2" t="s">
        <v>59</v>
      </c>
      <c r="K123" s="2">
        <v>414</v>
      </c>
      <c r="L123" s="11">
        <v>0.27</v>
      </c>
      <c r="M123" s="4">
        <f>IFERROR(VLOOKUP(A123, 'Remnant Price PIW'!A:C, 3, FALSE), "")</f>
        <v>0.19120000000000001</v>
      </c>
      <c r="N123" s="16">
        <f>Table1[[#This Row],[Price PIW]]*Table1[[#This Row],[Length]]*Table1[[#This Row],[Width]]</f>
        <v>79.156800000000004</v>
      </c>
    </row>
    <row r="124" spans="1:14" ht="18" customHeight="1" x14ac:dyDescent="0.45">
      <c r="A124" s="21">
        <v>10526</v>
      </c>
      <c r="B124" s="2" t="s">
        <v>744</v>
      </c>
      <c r="C124" s="2" t="s">
        <v>745</v>
      </c>
      <c r="D124" s="2" t="s">
        <v>300</v>
      </c>
      <c r="E124" s="2">
        <v>25</v>
      </c>
      <c r="F124" s="2">
        <v>30</v>
      </c>
      <c r="G124" s="2" t="s">
        <v>746</v>
      </c>
      <c r="H124" s="3">
        <v>44684</v>
      </c>
      <c r="I124" s="2" t="s">
        <v>747</v>
      </c>
      <c r="J124" s="2" t="s">
        <v>59</v>
      </c>
      <c r="K124" s="5">
        <v>1212</v>
      </c>
      <c r="L124" s="11">
        <v>0.27</v>
      </c>
      <c r="M124" s="4">
        <f>IFERROR(VLOOKUP(A124, 'Remnant Price PIW'!A:C, 3, FALSE), "")</f>
        <v>0.19120000000000001</v>
      </c>
      <c r="N124" s="16">
        <f>Table1[[#This Row],[Price PIW]]*Table1[[#This Row],[Length]]*Table1[[#This Row],[Width]]</f>
        <v>143.4</v>
      </c>
    </row>
    <row r="125" spans="1:14" ht="18" customHeight="1" x14ac:dyDescent="0.45">
      <c r="A125" s="21">
        <v>10526</v>
      </c>
      <c r="B125" s="2" t="s">
        <v>748</v>
      </c>
      <c r="C125" s="2" t="s">
        <v>749</v>
      </c>
      <c r="D125" s="2" t="s">
        <v>300</v>
      </c>
      <c r="E125" s="2">
        <v>17</v>
      </c>
      <c r="F125" s="2">
        <v>16</v>
      </c>
      <c r="G125" s="2"/>
      <c r="H125" s="3">
        <v>45674</v>
      </c>
      <c r="I125" s="2" t="s">
        <v>301</v>
      </c>
      <c r="J125" s="2" t="s">
        <v>59</v>
      </c>
      <c r="K125" s="2">
        <v>272</v>
      </c>
      <c r="L125" s="11">
        <v>0.27</v>
      </c>
      <c r="M125" s="4">
        <f>IFERROR(VLOOKUP(A125, 'Remnant Price PIW'!A:C, 3, FALSE), "")</f>
        <v>0.19120000000000001</v>
      </c>
      <c r="N125" s="16">
        <f>Table1[[#This Row],[Price PIW]]*Table1[[#This Row],[Length]]*Table1[[#This Row],[Width]]</f>
        <v>52.006399999999999</v>
      </c>
    </row>
    <row r="126" spans="1:14" ht="18" customHeight="1" x14ac:dyDescent="0.45">
      <c r="A126" s="21">
        <v>10528</v>
      </c>
      <c r="B126" s="2" t="s">
        <v>91</v>
      </c>
      <c r="C126" s="2" t="s">
        <v>92</v>
      </c>
      <c r="D126" s="2" t="s">
        <v>93</v>
      </c>
      <c r="E126" s="2">
        <v>19</v>
      </c>
      <c r="F126" s="2">
        <v>60</v>
      </c>
      <c r="G126" s="2"/>
      <c r="H126" s="3">
        <v>45140</v>
      </c>
      <c r="I126" s="2" t="s">
        <v>12</v>
      </c>
      <c r="J126" s="2" t="s">
        <v>59</v>
      </c>
      <c r="K126" s="5">
        <v>1140</v>
      </c>
      <c r="L126" s="11">
        <v>0.27</v>
      </c>
      <c r="M126" s="4">
        <f>IFERROR(VLOOKUP(A126, 'Remnant Price PIW'!A:C, 3, FALSE), "")</f>
        <v>0.5292</v>
      </c>
      <c r="N126" s="16">
        <f>Table1[[#This Row],[Price PIW]]*Table1[[#This Row],[Length]]*Table1[[#This Row],[Width]]</f>
        <v>603.28800000000001</v>
      </c>
    </row>
    <row r="127" spans="1:14" ht="18" customHeight="1" x14ac:dyDescent="0.45">
      <c r="A127" s="21">
        <v>10528</v>
      </c>
      <c r="B127" s="2" t="s">
        <v>848</v>
      </c>
      <c r="C127" s="2" t="s">
        <v>849</v>
      </c>
      <c r="D127" s="2" t="s">
        <v>93</v>
      </c>
      <c r="E127" s="2">
        <v>35</v>
      </c>
      <c r="F127" s="2">
        <v>9</v>
      </c>
      <c r="G127" s="2"/>
      <c r="H127" s="3">
        <v>44887</v>
      </c>
      <c r="I127" s="2" t="s">
        <v>345</v>
      </c>
      <c r="J127" s="2" t="s">
        <v>59</v>
      </c>
      <c r="K127" s="2">
        <v>315</v>
      </c>
      <c r="L127" s="11">
        <v>0.27</v>
      </c>
      <c r="M127" s="4">
        <f>IFERROR(VLOOKUP(A127, 'Remnant Price PIW'!A:C, 3, FALSE), "")</f>
        <v>0.5292</v>
      </c>
      <c r="N127" s="16">
        <f>Table1[[#This Row],[Price PIW]]*Table1[[#This Row],[Length]]*Table1[[#This Row],[Width]]</f>
        <v>166.69799999999998</v>
      </c>
    </row>
    <row r="128" spans="1:14" ht="18" customHeight="1" x14ac:dyDescent="0.45">
      <c r="A128" s="21">
        <v>10530</v>
      </c>
      <c r="B128" s="2" t="s">
        <v>386</v>
      </c>
      <c r="C128" s="2" t="s">
        <v>387</v>
      </c>
      <c r="D128" s="2" t="s">
        <v>388</v>
      </c>
      <c r="E128" s="2">
        <v>13</v>
      </c>
      <c r="F128" s="2">
        <v>48</v>
      </c>
      <c r="G128" s="2" t="s">
        <v>389</v>
      </c>
      <c r="H128" s="3">
        <v>45628</v>
      </c>
      <c r="I128" s="2" t="s">
        <v>390</v>
      </c>
      <c r="J128" s="2" t="s">
        <v>59</v>
      </c>
      <c r="K128" s="2">
        <v>744</v>
      </c>
      <c r="L128" s="11">
        <v>0.24</v>
      </c>
      <c r="M128" s="4">
        <f>IFERROR(VLOOKUP(A128, 'Remnant Price PIW'!A:C, 3, FALSE), "")</f>
        <v>0.22719999999999999</v>
      </c>
      <c r="N128" s="16">
        <f>Table1[[#This Row],[Price PIW]]*Table1[[#This Row],[Length]]*Table1[[#This Row],[Width]]</f>
        <v>141.77279999999999</v>
      </c>
    </row>
    <row r="129" spans="1:14" ht="18" customHeight="1" x14ac:dyDescent="0.45">
      <c r="A129" s="21">
        <v>10530</v>
      </c>
      <c r="B129" s="2" t="s">
        <v>391</v>
      </c>
      <c r="C129" s="2" t="s">
        <v>392</v>
      </c>
      <c r="D129" s="2" t="s">
        <v>388</v>
      </c>
      <c r="E129" s="2">
        <v>111</v>
      </c>
      <c r="F129" s="2">
        <v>6.75</v>
      </c>
      <c r="G129" s="2"/>
      <c r="H129" s="3">
        <v>45685</v>
      </c>
      <c r="I129" s="2" t="s">
        <v>174</v>
      </c>
      <c r="J129" s="2" t="s">
        <v>59</v>
      </c>
      <c r="K129" s="2">
        <v>749.25</v>
      </c>
      <c r="L129" s="11">
        <v>0.24</v>
      </c>
      <c r="M129" s="4">
        <f>IFERROR(VLOOKUP(A129, 'Remnant Price PIW'!A:C, 3, FALSE), "")</f>
        <v>0.22719999999999999</v>
      </c>
      <c r="N129" s="16">
        <f>Table1[[#This Row],[Price PIW]]*Table1[[#This Row],[Length]]*Table1[[#This Row],[Width]]</f>
        <v>170.22959999999998</v>
      </c>
    </row>
    <row r="130" spans="1:14" ht="18" customHeight="1" x14ac:dyDescent="0.45">
      <c r="A130" s="21">
        <v>10530</v>
      </c>
      <c r="B130" s="2" t="s">
        <v>810</v>
      </c>
      <c r="C130" s="2" t="s">
        <v>811</v>
      </c>
      <c r="D130" s="2" t="s">
        <v>388</v>
      </c>
      <c r="E130" s="2">
        <v>24</v>
      </c>
      <c r="F130" s="2">
        <v>5.25</v>
      </c>
      <c r="G130" s="2"/>
      <c r="H130" s="3">
        <v>45530</v>
      </c>
      <c r="I130" s="2" t="s">
        <v>52</v>
      </c>
      <c r="J130" s="2" t="s">
        <v>59</v>
      </c>
      <c r="K130" s="2">
        <v>126</v>
      </c>
      <c r="L130" s="11">
        <v>0.24</v>
      </c>
      <c r="M130" s="4">
        <f>IFERROR(VLOOKUP(A130, 'Remnant Price PIW'!A:C, 3, FALSE), "")</f>
        <v>0.22719999999999999</v>
      </c>
      <c r="N130" s="16">
        <f>Table1[[#This Row],[Price PIW]]*Table1[[#This Row],[Length]]*Table1[[#This Row],[Width]]</f>
        <v>28.627199999999998</v>
      </c>
    </row>
    <row r="131" spans="1:14" ht="18" customHeight="1" x14ac:dyDescent="0.45">
      <c r="A131" s="21">
        <v>10534</v>
      </c>
      <c r="B131" s="2" t="s">
        <v>135</v>
      </c>
      <c r="C131" s="2" t="s">
        <v>136</v>
      </c>
      <c r="D131" s="2" t="s">
        <v>43</v>
      </c>
      <c r="E131" s="2">
        <v>21</v>
      </c>
      <c r="F131" s="2">
        <v>18.25</v>
      </c>
      <c r="G131" s="2"/>
      <c r="H131" s="3">
        <v>44658</v>
      </c>
      <c r="I131" s="2" t="s">
        <v>57</v>
      </c>
      <c r="J131" s="2" t="s">
        <v>59</v>
      </c>
      <c r="K131" s="2">
        <v>383.25</v>
      </c>
      <c r="L131" s="11">
        <v>0.49</v>
      </c>
      <c r="M131" s="4" t="str">
        <f>IFERROR(VLOOKUP(A131, 'Remnant Price PIW'!A:C, 3, FALSE), "")</f>
        <v/>
      </c>
      <c r="N131" s="16" t="e">
        <f>Table1[[#This Row],[Price PIW]]*Table1[[#This Row],[Length]]*Table1[[#This Row],[Width]]</f>
        <v>#VALUE!</v>
      </c>
    </row>
    <row r="132" spans="1:14" ht="18" customHeight="1" x14ac:dyDescent="0.45">
      <c r="A132" s="21">
        <v>10542</v>
      </c>
      <c r="B132" s="2" t="s">
        <v>177</v>
      </c>
      <c r="C132" s="2" t="s">
        <v>178</v>
      </c>
      <c r="D132" s="2" t="s">
        <v>179</v>
      </c>
      <c r="E132" s="2">
        <v>165</v>
      </c>
      <c r="F132" s="2">
        <v>11</v>
      </c>
      <c r="G132" s="2"/>
      <c r="H132" s="3">
        <v>45635</v>
      </c>
      <c r="I132" s="2" t="s">
        <v>54</v>
      </c>
      <c r="J132" s="2" t="s">
        <v>59</v>
      </c>
      <c r="K132" s="5">
        <v>1815</v>
      </c>
      <c r="L132" s="11">
        <v>0.09</v>
      </c>
      <c r="M132" s="4">
        <f>IFERROR(VLOOKUP(A132, 'Remnant Price PIW'!A:C, 3, FALSE), "")</f>
        <v>0.17920000000000003</v>
      </c>
      <c r="N132" s="16">
        <f>Table1[[#This Row],[Price PIW]]*Table1[[#This Row],[Length]]*Table1[[#This Row],[Width]]</f>
        <v>325.24800000000005</v>
      </c>
    </row>
    <row r="133" spans="1:14" ht="18" customHeight="1" x14ac:dyDescent="0.45">
      <c r="A133" s="21">
        <v>10542</v>
      </c>
      <c r="B133" s="2" t="s">
        <v>177</v>
      </c>
      <c r="C133" s="2" t="s">
        <v>225</v>
      </c>
      <c r="D133" s="2" t="s">
        <v>179</v>
      </c>
      <c r="E133" s="2">
        <v>16</v>
      </c>
      <c r="F133" s="2">
        <v>60</v>
      </c>
      <c r="G133" s="2" t="s">
        <v>226</v>
      </c>
      <c r="H133" s="3">
        <v>45635</v>
      </c>
      <c r="I133" s="2" t="s">
        <v>12</v>
      </c>
      <c r="J133" s="2" t="s">
        <v>59</v>
      </c>
      <c r="K133" s="5">
        <v>1410</v>
      </c>
      <c r="L133" s="11">
        <v>0.09</v>
      </c>
      <c r="M133" s="4">
        <f>IFERROR(VLOOKUP(A133, 'Remnant Price PIW'!A:C, 3, FALSE), "")</f>
        <v>0.17920000000000003</v>
      </c>
      <c r="N133" s="16">
        <f>Table1[[#This Row],[Price PIW]]*Table1[[#This Row],[Length]]*Table1[[#This Row],[Width]]</f>
        <v>172.03200000000004</v>
      </c>
    </row>
    <row r="134" spans="1:14" ht="18" customHeight="1" x14ac:dyDescent="0.45">
      <c r="A134" s="21">
        <v>10542</v>
      </c>
      <c r="B134" s="2" t="s">
        <v>415</v>
      </c>
      <c r="C134" s="2" t="s">
        <v>416</v>
      </c>
      <c r="D134" s="2" t="s">
        <v>179</v>
      </c>
      <c r="E134" s="2">
        <v>18</v>
      </c>
      <c r="F134" s="2">
        <v>30</v>
      </c>
      <c r="G134" s="2" t="s">
        <v>417</v>
      </c>
      <c r="H134" s="3">
        <v>45566</v>
      </c>
      <c r="I134" s="2" t="s">
        <v>44</v>
      </c>
      <c r="J134" s="2" t="s">
        <v>59</v>
      </c>
      <c r="K134" s="5">
        <v>1008</v>
      </c>
      <c r="L134" s="11">
        <v>0.09</v>
      </c>
      <c r="M134" s="4">
        <f>IFERROR(VLOOKUP(A134, 'Remnant Price PIW'!A:C, 3, FALSE), "")</f>
        <v>0.17920000000000003</v>
      </c>
      <c r="N134" s="16">
        <f>Table1[[#This Row],[Price PIW]]*Table1[[#This Row],[Length]]*Table1[[#This Row],[Width]]</f>
        <v>96.768000000000015</v>
      </c>
    </row>
    <row r="135" spans="1:14" ht="18" customHeight="1" x14ac:dyDescent="0.45">
      <c r="A135" s="21">
        <v>10542</v>
      </c>
      <c r="B135" s="2" t="s">
        <v>513</v>
      </c>
      <c r="C135" s="2" t="s">
        <v>514</v>
      </c>
      <c r="D135" s="2" t="s">
        <v>179</v>
      </c>
      <c r="E135" s="2">
        <v>13</v>
      </c>
      <c r="F135" s="2">
        <v>48</v>
      </c>
      <c r="G135" s="2"/>
      <c r="H135" s="3">
        <v>45635</v>
      </c>
      <c r="I135" s="2" t="s">
        <v>515</v>
      </c>
      <c r="J135" s="2" t="s">
        <v>59</v>
      </c>
      <c r="K135" s="2">
        <v>624</v>
      </c>
      <c r="L135" s="11">
        <v>0.09</v>
      </c>
      <c r="M135" s="4">
        <f>IFERROR(VLOOKUP(A135, 'Remnant Price PIW'!A:C, 3, FALSE), "")</f>
        <v>0.17920000000000003</v>
      </c>
      <c r="N135" s="16">
        <f>Table1[[#This Row],[Price PIW]]*Table1[[#This Row],[Length]]*Table1[[#This Row],[Width]]</f>
        <v>111.82080000000001</v>
      </c>
    </row>
    <row r="136" spans="1:14" ht="18" customHeight="1" x14ac:dyDescent="0.45">
      <c r="A136" s="21">
        <v>10542</v>
      </c>
      <c r="B136" s="2" t="s">
        <v>177</v>
      </c>
      <c r="C136" s="2" t="s">
        <v>701</v>
      </c>
      <c r="D136" s="2" t="s">
        <v>179</v>
      </c>
      <c r="E136" s="2">
        <v>19</v>
      </c>
      <c r="F136" s="2">
        <v>36</v>
      </c>
      <c r="G136" s="2"/>
      <c r="H136" s="3">
        <v>45635</v>
      </c>
      <c r="I136" s="2" t="s">
        <v>12</v>
      </c>
      <c r="J136" s="2" t="s">
        <v>59</v>
      </c>
      <c r="K136" s="2">
        <v>684</v>
      </c>
      <c r="L136" s="11">
        <v>0.09</v>
      </c>
      <c r="M136" s="4">
        <f>IFERROR(VLOOKUP(A136, 'Remnant Price PIW'!A:C, 3, FALSE), "")</f>
        <v>0.17920000000000003</v>
      </c>
      <c r="N136" s="16">
        <f>Table1[[#This Row],[Price PIW]]*Table1[[#This Row],[Length]]*Table1[[#This Row],[Width]]</f>
        <v>122.57280000000003</v>
      </c>
    </row>
    <row r="137" spans="1:14" ht="18" customHeight="1" x14ac:dyDescent="0.45">
      <c r="A137" s="21">
        <v>10542</v>
      </c>
      <c r="B137" s="2" t="s">
        <v>177</v>
      </c>
      <c r="C137" s="2" t="s">
        <v>702</v>
      </c>
      <c r="D137" s="2" t="s">
        <v>179</v>
      </c>
      <c r="E137" s="2">
        <v>19</v>
      </c>
      <c r="F137" s="2">
        <v>36</v>
      </c>
      <c r="G137" s="2"/>
      <c r="H137" s="3">
        <v>45635</v>
      </c>
      <c r="I137" s="2" t="s">
        <v>12</v>
      </c>
      <c r="J137" s="2" t="s">
        <v>59</v>
      </c>
      <c r="K137" s="2">
        <v>684</v>
      </c>
      <c r="L137" s="11">
        <v>0.09</v>
      </c>
      <c r="M137" s="4">
        <f>IFERROR(VLOOKUP(A137, 'Remnant Price PIW'!A:C, 3, FALSE), "")</f>
        <v>0.17920000000000003</v>
      </c>
      <c r="N137" s="16">
        <f>Table1[[#This Row],[Price PIW]]*Table1[[#This Row],[Length]]*Table1[[#This Row],[Width]]</f>
        <v>122.57280000000003</v>
      </c>
    </row>
    <row r="138" spans="1:14" ht="18" customHeight="1" x14ac:dyDescent="0.45">
      <c r="A138" s="21">
        <v>10542</v>
      </c>
      <c r="B138" s="2" t="s">
        <v>737</v>
      </c>
      <c r="C138" s="2" t="s">
        <v>738</v>
      </c>
      <c r="D138" s="2" t="s">
        <v>179</v>
      </c>
      <c r="E138" s="2">
        <v>21</v>
      </c>
      <c r="F138" s="2">
        <v>12</v>
      </c>
      <c r="G138" s="2"/>
      <c r="H138" s="3">
        <v>45561</v>
      </c>
      <c r="I138" s="2" t="s">
        <v>583</v>
      </c>
      <c r="J138" s="2" t="s">
        <v>59</v>
      </c>
      <c r="K138" s="2">
        <v>252</v>
      </c>
      <c r="L138" s="11">
        <v>0.09</v>
      </c>
      <c r="M138" s="4">
        <f>IFERROR(VLOOKUP(A138, 'Remnant Price PIW'!A:C, 3, FALSE), "")</f>
        <v>0.17920000000000003</v>
      </c>
      <c r="N138" s="16">
        <f>Table1[[#This Row],[Price PIW]]*Table1[[#This Row],[Length]]*Table1[[#This Row],[Width]]</f>
        <v>45.1584</v>
      </c>
    </row>
    <row r="139" spans="1:14" ht="18" customHeight="1" x14ac:dyDescent="0.45">
      <c r="A139" s="21">
        <v>10544</v>
      </c>
      <c r="B139" s="2" t="s">
        <v>547</v>
      </c>
      <c r="C139" s="2" t="s">
        <v>548</v>
      </c>
      <c r="D139" s="2" t="s">
        <v>511</v>
      </c>
      <c r="E139" s="2">
        <v>18</v>
      </c>
      <c r="F139" s="2">
        <v>34</v>
      </c>
      <c r="G139" s="2"/>
      <c r="H139" s="3">
        <v>45385</v>
      </c>
      <c r="I139" s="2" t="s">
        <v>549</v>
      </c>
      <c r="J139" s="2" t="s">
        <v>59</v>
      </c>
      <c r="K139" s="2">
        <v>612</v>
      </c>
      <c r="L139" s="11">
        <v>0.15</v>
      </c>
      <c r="M139" s="4">
        <f>IFERROR(VLOOKUP(A139, 'Remnant Price PIW'!A:C, 3, FALSE), "")</f>
        <v>0.15560000000000002</v>
      </c>
      <c r="N139" s="16">
        <f>Table1[[#This Row],[Price PIW]]*Table1[[#This Row],[Length]]*Table1[[#This Row],[Width]]</f>
        <v>95.227200000000011</v>
      </c>
    </row>
    <row r="140" spans="1:14" ht="18" customHeight="1" x14ac:dyDescent="0.45">
      <c r="A140" s="21">
        <v>10552</v>
      </c>
      <c r="B140" s="2" t="s">
        <v>101</v>
      </c>
      <c r="C140" s="2" t="s">
        <v>102</v>
      </c>
      <c r="D140" s="2" t="s">
        <v>103</v>
      </c>
      <c r="E140" s="2">
        <v>22</v>
      </c>
      <c r="F140" s="2">
        <v>72</v>
      </c>
      <c r="G140" s="2" t="s">
        <v>104</v>
      </c>
      <c r="H140" s="3">
        <v>45692</v>
      </c>
      <c r="I140" s="2" t="s">
        <v>49</v>
      </c>
      <c r="J140" s="2" t="s">
        <v>59</v>
      </c>
      <c r="K140" s="5">
        <v>2088</v>
      </c>
      <c r="L140" s="11">
        <v>0.21</v>
      </c>
      <c r="M140" s="4">
        <f>IFERROR(VLOOKUP(A140, 'Remnant Price PIW'!A:C, 3, FALSE), "")</f>
        <v>0.2016</v>
      </c>
      <c r="N140" s="16">
        <f>Table1[[#This Row],[Price PIW]]*Table1[[#This Row],[Length]]*Table1[[#This Row],[Width]]</f>
        <v>319.33440000000002</v>
      </c>
    </row>
    <row r="141" spans="1:14" ht="18" customHeight="1" x14ac:dyDescent="0.45">
      <c r="A141" s="21">
        <v>10552</v>
      </c>
      <c r="B141" s="2" t="s">
        <v>444</v>
      </c>
      <c r="C141" s="2" t="s">
        <v>445</v>
      </c>
      <c r="D141" s="2" t="s">
        <v>103</v>
      </c>
      <c r="E141" s="2">
        <v>18</v>
      </c>
      <c r="F141" s="2">
        <v>60</v>
      </c>
      <c r="G141" s="2"/>
      <c r="H141" s="3">
        <v>45680</v>
      </c>
      <c r="I141" s="2" t="s">
        <v>12</v>
      </c>
      <c r="J141" s="2" t="s">
        <v>59</v>
      </c>
      <c r="K141" s="5">
        <v>1080</v>
      </c>
      <c r="L141" s="11">
        <v>0.21</v>
      </c>
      <c r="M141" s="4">
        <f>IFERROR(VLOOKUP(A141, 'Remnant Price PIW'!A:C, 3, FALSE), "")</f>
        <v>0.2016</v>
      </c>
      <c r="N141" s="16">
        <f>Table1[[#This Row],[Price PIW]]*Table1[[#This Row],[Length]]*Table1[[#This Row],[Width]]</f>
        <v>217.72800000000001</v>
      </c>
    </row>
    <row r="142" spans="1:14" ht="18" customHeight="1" x14ac:dyDescent="0.45">
      <c r="A142" s="21">
        <v>10552</v>
      </c>
      <c r="B142" s="2" t="s">
        <v>446</v>
      </c>
      <c r="C142" s="2" t="s">
        <v>447</v>
      </c>
      <c r="D142" s="2" t="s">
        <v>103</v>
      </c>
      <c r="E142" s="2">
        <v>28</v>
      </c>
      <c r="F142" s="2">
        <v>48</v>
      </c>
      <c r="G142" s="2"/>
      <c r="H142" s="3">
        <v>45299</v>
      </c>
      <c r="I142" s="2" t="s">
        <v>16</v>
      </c>
      <c r="J142" s="2" t="s">
        <v>59</v>
      </c>
      <c r="K142" s="5">
        <v>1344</v>
      </c>
      <c r="L142" s="11">
        <v>0.21</v>
      </c>
      <c r="M142" s="4">
        <f>IFERROR(VLOOKUP(A142, 'Remnant Price PIW'!A:C, 3, FALSE), "")</f>
        <v>0.2016</v>
      </c>
      <c r="N142" s="16">
        <f>Table1[[#This Row],[Price PIW]]*Table1[[#This Row],[Length]]*Table1[[#This Row],[Width]]</f>
        <v>270.9504</v>
      </c>
    </row>
    <row r="143" spans="1:14" ht="18" customHeight="1" x14ac:dyDescent="0.45">
      <c r="A143" s="21">
        <v>10552</v>
      </c>
      <c r="B143" s="2" t="s">
        <v>534</v>
      </c>
      <c r="C143" s="2" t="s">
        <v>535</v>
      </c>
      <c r="D143" s="2" t="s">
        <v>103</v>
      </c>
      <c r="E143" s="2">
        <v>15</v>
      </c>
      <c r="F143" s="2">
        <v>30</v>
      </c>
      <c r="G143" s="2"/>
      <c r="H143" s="3">
        <v>45546</v>
      </c>
      <c r="I143" s="2" t="s">
        <v>413</v>
      </c>
      <c r="J143" s="2" t="s">
        <v>59</v>
      </c>
      <c r="K143" s="2">
        <v>450</v>
      </c>
      <c r="L143" s="11">
        <v>0.21</v>
      </c>
      <c r="M143" s="4">
        <f>IFERROR(VLOOKUP(A143, 'Remnant Price PIW'!A:C, 3, FALSE), "")</f>
        <v>0.2016</v>
      </c>
      <c r="N143" s="16">
        <f>Table1[[#This Row],[Price PIW]]*Table1[[#This Row],[Length]]*Table1[[#This Row],[Width]]</f>
        <v>90.72</v>
      </c>
    </row>
    <row r="144" spans="1:14" ht="18" customHeight="1" x14ac:dyDescent="0.45">
      <c r="A144" s="21">
        <v>10552</v>
      </c>
      <c r="B144" s="2" t="s">
        <v>536</v>
      </c>
      <c r="C144" s="2" t="s">
        <v>537</v>
      </c>
      <c r="D144" s="2" t="s">
        <v>103</v>
      </c>
      <c r="E144" s="2">
        <v>27</v>
      </c>
      <c r="F144" s="2">
        <v>18</v>
      </c>
      <c r="G144" s="2"/>
      <c r="H144" s="3">
        <v>45692</v>
      </c>
      <c r="I144" s="2" t="s">
        <v>30</v>
      </c>
      <c r="J144" s="2" t="s">
        <v>59</v>
      </c>
      <c r="K144" s="2">
        <v>486</v>
      </c>
      <c r="L144" s="11">
        <v>0.21</v>
      </c>
      <c r="M144" s="4">
        <f>IFERROR(VLOOKUP(A144, 'Remnant Price PIW'!A:C, 3, FALSE), "")</f>
        <v>0.2016</v>
      </c>
      <c r="N144" s="16">
        <f>Table1[[#This Row],[Price PIW]]*Table1[[#This Row],[Length]]*Table1[[#This Row],[Width]]</f>
        <v>97.977599999999995</v>
      </c>
    </row>
    <row r="145" spans="1:14" ht="18" customHeight="1" x14ac:dyDescent="0.45">
      <c r="A145" s="21">
        <v>10552</v>
      </c>
      <c r="B145" s="2" t="s">
        <v>615</v>
      </c>
      <c r="C145" s="2" t="s">
        <v>616</v>
      </c>
      <c r="D145" s="2" t="s">
        <v>103</v>
      </c>
      <c r="E145" s="2">
        <v>22</v>
      </c>
      <c r="F145" s="2">
        <v>18</v>
      </c>
      <c r="G145" s="2"/>
      <c r="H145" s="3">
        <v>45693</v>
      </c>
      <c r="I145" s="2" t="s">
        <v>378</v>
      </c>
      <c r="J145" s="2" t="s">
        <v>59</v>
      </c>
      <c r="K145" s="2">
        <v>396</v>
      </c>
      <c r="L145" s="11">
        <v>0.21</v>
      </c>
      <c r="M145" s="4">
        <f>IFERROR(VLOOKUP(A145, 'Remnant Price PIW'!A:C, 3, FALSE), "")</f>
        <v>0.2016</v>
      </c>
      <c r="N145" s="16">
        <f>Table1[[#This Row],[Price PIW]]*Table1[[#This Row],[Length]]*Table1[[#This Row],[Width]]</f>
        <v>79.833600000000004</v>
      </c>
    </row>
    <row r="146" spans="1:14" ht="18" customHeight="1" x14ac:dyDescent="0.45">
      <c r="A146" s="21">
        <v>10552</v>
      </c>
      <c r="B146" s="2" t="s">
        <v>787</v>
      </c>
      <c r="C146" s="2" t="s">
        <v>788</v>
      </c>
      <c r="D146" s="2" t="s">
        <v>103</v>
      </c>
      <c r="E146" s="2">
        <v>27</v>
      </c>
      <c r="F146" s="2">
        <v>47.25</v>
      </c>
      <c r="G146" s="2"/>
      <c r="H146" s="3">
        <v>45692</v>
      </c>
      <c r="I146" s="2" t="s">
        <v>789</v>
      </c>
      <c r="J146" s="2" t="s">
        <v>59</v>
      </c>
      <c r="K146" s="5">
        <v>1275.75</v>
      </c>
      <c r="L146" s="11">
        <v>0.21</v>
      </c>
      <c r="M146" s="4">
        <f>IFERROR(VLOOKUP(A146, 'Remnant Price PIW'!A:C, 3, FALSE), "")</f>
        <v>0.2016</v>
      </c>
      <c r="N146" s="16">
        <f>Table1[[#This Row],[Price PIW]]*Table1[[#This Row],[Length]]*Table1[[#This Row],[Width]]</f>
        <v>257.19119999999998</v>
      </c>
    </row>
    <row r="147" spans="1:14" ht="18" customHeight="1" x14ac:dyDescent="0.45">
      <c r="A147" s="21">
        <v>10556</v>
      </c>
      <c r="B147" s="2" t="s">
        <v>215</v>
      </c>
      <c r="C147" s="2" t="s">
        <v>216</v>
      </c>
      <c r="D147" s="2" t="s">
        <v>217</v>
      </c>
      <c r="E147" s="2">
        <v>25</v>
      </c>
      <c r="F147" s="2">
        <v>36</v>
      </c>
      <c r="G147" s="2"/>
      <c r="H147" s="3">
        <v>45687</v>
      </c>
      <c r="I147" s="2" t="s">
        <v>218</v>
      </c>
      <c r="J147" s="2" t="s">
        <v>59</v>
      </c>
      <c r="K147" s="2">
        <v>900</v>
      </c>
      <c r="L147" s="11">
        <v>0.27</v>
      </c>
      <c r="M147" s="4">
        <f>IFERROR(VLOOKUP(A147, 'Remnant Price PIW'!A:C, 3, FALSE), "")</f>
        <v>0.20400000000000001</v>
      </c>
      <c r="N147" s="16">
        <f>Table1[[#This Row],[Price PIW]]*Table1[[#This Row],[Length]]*Table1[[#This Row],[Width]]</f>
        <v>183.60000000000002</v>
      </c>
    </row>
    <row r="148" spans="1:14" ht="18" customHeight="1" x14ac:dyDescent="0.45">
      <c r="A148" s="21">
        <v>10556</v>
      </c>
      <c r="B148" s="2" t="s">
        <v>265</v>
      </c>
      <c r="C148" s="2" t="s">
        <v>266</v>
      </c>
      <c r="D148" s="2" t="s">
        <v>217</v>
      </c>
      <c r="E148" s="2">
        <v>26</v>
      </c>
      <c r="F148" s="2">
        <v>42</v>
      </c>
      <c r="G148" s="2"/>
      <c r="H148" s="3">
        <v>45596</v>
      </c>
      <c r="I148" s="2" t="s">
        <v>16</v>
      </c>
      <c r="J148" s="2" t="s">
        <v>59</v>
      </c>
      <c r="K148" s="5">
        <v>1092</v>
      </c>
      <c r="L148" s="11">
        <v>0.27</v>
      </c>
      <c r="M148" s="4">
        <f>IFERROR(VLOOKUP(A148, 'Remnant Price PIW'!A:C, 3, FALSE), "")</f>
        <v>0.20400000000000001</v>
      </c>
      <c r="N148" s="16">
        <f>Table1[[#This Row],[Price PIW]]*Table1[[#This Row],[Length]]*Table1[[#This Row],[Width]]</f>
        <v>222.768</v>
      </c>
    </row>
    <row r="149" spans="1:14" ht="18" customHeight="1" x14ac:dyDescent="0.45">
      <c r="A149" s="21">
        <v>10556</v>
      </c>
      <c r="B149" s="2" t="s">
        <v>316</v>
      </c>
      <c r="C149" s="2" t="s">
        <v>317</v>
      </c>
      <c r="D149" s="2" t="s">
        <v>217</v>
      </c>
      <c r="E149" s="2">
        <v>25</v>
      </c>
      <c r="F149" s="2">
        <v>48</v>
      </c>
      <c r="G149" s="2"/>
      <c r="H149" s="3">
        <v>45180</v>
      </c>
      <c r="I149" s="2" t="s">
        <v>318</v>
      </c>
      <c r="J149" s="2" t="s">
        <v>59</v>
      </c>
      <c r="K149" s="5">
        <v>1200</v>
      </c>
      <c r="L149" s="11">
        <v>0.27</v>
      </c>
      <c r="M149" s="4">
        <f>IFERROR(VLOOKUP(A149, 'Remnant Price PIW'!A:C, 3, FALSE), "")</f>
        <v>0.20400000000000001</v>
      </c>
      <c r="N149" s="16">
        <f>Table1[[#This Row],[Price PIW]]*Table1[[#This Row],[Length]]*Table1[[#This Row],[Width]]</f>
        <v>244.8</v>
      </c>
    </row>
    <row r="150" spans="1:14" ht="18" customHeight="1" x14ac:dyDescent="0.45">
      <c r="A150" s="21">
        <v>10556</v>
      </c>
      <c r="B150" s="2" t="s">
        <v>329</v>
      </c>
      <c r="C150" s="2" t="s">
        <v>330</v>
      </c>
      <c r="D150" s="2" t="s">
        <v>217</v>
      </c>
      <c r="E150" s="2">
        <v>16</v>
      </c>
      <c r="F150" s="2">
        <v>24</v>
      </c>
      <c r="G150" s="2"/>
      <c r="H150" s="3">
        <v>45665</v>
      </c>
      <c r="I150" s="2" t="s">
        <v>331</v>
      </c>
      <c r="J150" s="2" t="s">
        <v>59</v>
      </c>
      <c r="K150" s="2">
        <v>384</v>
      </c>
      <c r="L150" s="11">
        <v>0.27</v>
      </c>
      <c r="M150" s="4">
        <f>IFERROR(VLOOKUP(A150, 'Remnant Price PIW'!A:C, 3, FALSE), "")</f>
        <v>0.20400000000000001</v>
      </c>
      <c r="N150" s="16">
        <f>Table1[[#This Row],[Price PIW]]*Table1[[#This Row],[Length]]*Table1[[#This Row],[Width]]</f>
        <v>78.336000000000013</v>
      </c>
    </row>
    <row r="151" spans="1:14" ht="18" customHeight="1" x14ac:dyDescent="0.45">
      <c r="A151" s="21">
        <v>10556</v>
      </c>
      <c r="B151" s="2" t="s">
        <v>384</v>
      </c>
      <c r="C151" s="2" t="s">
        <v>385</v>
      </c>
      <c r="D151" s="2" t="s">
        <v>217</v>
      </c>
      <c r="E151" s="2">
        <v>27</v>
      </c>
      <c r="F151" s="2">
        <v>24</v>
      </c>
      <c r="G151" s="2"/>
      <c r="H151" s="3">
        <v>45748</v>
      </c>
      <c r="I151" s="2" t="s">
        <v>46</v>
      </c>
      <c r="J151" s="2" t="s">
        <v>59</v>
      </c>
      <c r="K151" s="2">
        <v>648</v>
      </c>
      <c r="L151" s="11">
        <v>0.27</v>
      </c>
      <c r="M151" s="4">
        <f>IFERROR(VLOOKUP(A151, 'Remnant Price PIW'!A:C, 3, FALSE), "")</f>
        <v>0.20400000000000001</v>
      </c>
      <c r="N151" s="16">
        <f>Table1[[#This Row],[Price PIW]]*Table1[[#This Row],[Length]]*Table1[[#This Row],[Width]]</f>
        <v>132.19200000000001</v>
      </c>
    </row>
    <row r="152" spans="1:14" ht="18" customHeight="1" x14ac:dyDescent="0.45">
      <c r="A152" s="21">
        <v>10556</v>
      </c>
      <c r="B152" s="2" t="s">
        <v>404</v>
      </c>
      <c r="C152" s="2" t="s">
        <v>405</v>
      </c>
      <c r="D152" s="2" t="s">
        <v>217</v>
      </c>
      <c r="E152" s="2">
        <v>23</v>
      </c>
      <c r="F152" s="2">
        <v>48</v>
      </c>
      <c r="G152" s="2"/>
      <c r="H152" s="3">
        <v>45419</v>
      </c>
      <c r="I152" s="2" t="s">
        <v>12</v>
      </c>
      <c r="J152" s="2" t="s">
        <v>59</v>
      </c>
      <c r="K152" s="5">
        <v>1104</v>
      </c>
      <c r="L152" s="11">
        <v>0.27</v>
      </c>
      <c r="M152" s="4">
        <f>IFERROR(VLOOKUP(A152, 'Remnant Price PIW'!A:C, 3, FALSE), "")</f>
        <v>0.20400000000000001</v>
      </c>
      <c r="N152" s="16">
        <f>Table1[[#This Row],[Price PIW]]*Table1[[#This Row],[Length]]*Table1[[#This Row],[Width]]</f>
        <v>225.21600000000001</v>
      </c>
    </row>
    <row r="153" spans="1:14" ht="18" customHeight="1" x14ac:dyDescent="0.45">
      <c r="A153" s="21">
        <v>10556</v>
      </c>
      <c r="B153" s="2" t="s">
        <v>460</v>
      </c>
      <c r="C153" s="2" t="s">
        <v>461</v>
      </c>
      <c r="D153" s="2" t="s">
        <v>217</v>
      </c>
      <c r="E153" s="2">
        <v>20</v>
      </c>
      <c r="F153" s="2">
        <v>24</v>
      </c>
      <c r="G153" s="2"/>
      <c r="H153" s="3">
        <v>45775</v>
      </c>
      <c r="I153" s="2" t="s">
        <v>462</v>
      </c>
      <c r="J153" s="2" t="s">
        <v>59</v>
      </c>
      <c r="K153" s="2">
        <v>480</v>
      </c>
      <c r="L153" s="11">
        <v>0.27</v>
      </c>
      <c r="M153" s="4">
        <f>IFERROR(VLOOKUP(A153, 'Remnant Price PIW'!A:C, 3, FALSE), "")</f>
        <v>0.20400000000000001</v>
      </c>
      <c r="N153" s="16">
        <f>Table1[[#This Row],[Price PIW]]*Table1[[#This Row],[Length]]*Table1[[#This Row],[Width]]</f>
        <v>97.92</v>
      </c>
    </row>
    <row r="154" spans="1:14" ht="18" customHeight="1" x14ac:dyDescent="0.45">
      <c r="A154" s="21">
        <v>10556</v>
      </c>
      <c r="B154" s="2" t="s">
        <v>463</v>
      </c>
      <c r="C154" s="2" t="s">
        <v>464</v>
      </c>
      <c r="D154" s="2" t="s">
        <v>217</v>
      </c>
      <c r="E154" s="2">
        <v>21</v>
      </c>
      <c r="F154" s="2">
        <v>54</v>
      </c>
      <c r="G154" s="2"/>
      <c r="H154" s="3">
        <v>45282</v>
      </c>
      <c r="I154" s="2" t="s">
        <v>12</v>
      </c>
      <c r="J154" s="2" t="s">
        <v>59</v>
      </c>
      <c r="K154" s="5">
        <v>1134</v>
      </c>
      <c r="L154" s="11">
        <v>0.27</v>
      </c>
      <c r="M154" s="4">
        <f>IFERROR(VLOOKUP(A154, 'Remnant Price PIW'!A:C, 3, FALSE), "")</f>
        <v>0.20400000000000001</v>
      </c>
      <c r="N154" s="16">
        <f>Table1[[#This Row],[Price PIW]]*Table1[[#This Row],[Length]]*Table1[[#This Row],[Width]]</f>
        <v>231.33600000000004</v>
      </c>
    </row>
    <row r="155" spans="1:14" ht="18" customHeight="1" x14ac:dyDescent="0.45">
      <c r="A155" s="21">
        <v>10556</v>
      </c>
      <c r="B155" s="2" t="s">
        <v>808</v>
      </c>
      <c r="C155" s="2" t="s">
        <v>809</v>
      </c>
      <c r="D155" s="2" t="s">
        <v>217</v>
      </c>
      <c r="E155" s="2">
        <v>28</v>
      </c>
      <c r="F155" s="2">
        <v>24</v>
      </c>
      <c r="G155" s="2"/>
      <c r="H155" s="3">
        <v>45673</v>
      </c>
      <c r="I155" s="2" t="s">
        <v>633</v>
      </c>
      <c r="J155" s="2" t="s">
        <v>59</v>
      </c>
      <c r="K155" s="2">
        <v>672</v>
      </c>
      <c r="L155" s="11">
        <v>0.27</v>
      </c>
      <c r="M155" s="4">
        <f>IFERROR(VLOOKUP(A155, 'Remnant Price PIW'!A:C, 3, FALSE), "")</f>
        <v>0.20400000000000001</v>
      </c>
      <c r="N155" s="16">
        <f>Table1[[#This Row],[Price PIW]]*Table1[[#This Row],[Length]]*Table1[[#This Row],[Width]]</f>
        <v>137.08800000000002</v>
      </c>
    </row>
    <row r="156" spans="1:14" ht="18" customHeight="1" x14ac:dyDescent="0.45">
      <c r="A156" s="21">
        <v>10566</v>
      </c>
      <c r="B156" s="2" t="s">
        <v>139</v>
      </c>
      <c r="C156" s="2" t="s">
        <v>140</v>
      </c>
      <c r="D156" s="2" t="s">
        <v>141</v>
      </c>
      <c r="E156" s="2">
        <v>27</v>
      </c>
      <c r="F156" s="2">
        <v>84</v>
      </c>
      <c r="G156" s="2"/>
      <c r="H156" s="3">
        <v>45737</v>
      </c>
      <c r="I156" s="2" t="s">
        <v>142</v>
      </c>
      <c r="J156" s="2" t="s">
        <v>59</v>
      </c>
      <c r="K156" s="5">
        <v>2268</v>
      </c>
      <c r="L156" s="11">
        <v>0.22</v>
      </c>
      <c r="M156" s="4">
        <f>IFERROR(VLOOKUP(A156, 'Remnant Price PIW'!A:C, 3, FALSE), "")</f>
        <v>0.19840000000000002</v>
      </c>
      <c r="N156" s="16">
        <f>Table1[[#This Row],[Price PIW]]*Table1[[#This Row],[Length]]*Table1[[#This Row],[Width]]</f>
        <v>449.97120000000007</v>
      </c>
    </row>
    <row r="157" spans="1:14" ht="18" customHeight="1" x14ac:dyDescent="0.45">
      <c r="A157" s="21">
        <v>10566</v>
      </c>
      <c r="B157" s="2" t="s">
        <v>221</v>
      </c>
      <c r="C157" s="2" t="s">
        <v>222</v>
      </c>
      <c r="D157" s="2" t="s">
        <v>141</v>
      </c>
      <c r="E157" s="2">
        <v>23</v>
      </c>
      <c r="F157" s="2">
        <v>60</v>
      </c>
      <c r="G157" s="2"/>
      <c r="H157" s="3">
        <v>45666</v>
      </c>
      <c r="I157" s="2" t="s">
        <v>18</v>
      </c>
      <c r="J157" s="2" t="s">
        <v>59</v>
      </c>
      <c r="K157" s="5">
        <v>1380</v>
      </c>
      <c r="L157" s="11">
        <v>0.22</v>
      </c>
      <c r="M157" s="4">
        <f>IFERROR(VLOOKUP(A157, 'Remnant Price PIW'!A:C, 3, FALSE), "")</f>
        <v>0.19840000000000002</v>
      </c>
      <c r="N157" s="16">
        <f>Table1[[#This Row],[Price PIW]]*Table1[[#This Row],[Length]]*Table1[[#This Row],[Width]]</f>
        <v>273.79200000000003</v>
      </c>
    </row>
    <row r="158" spans="1:14" ht="18" customHeight="1" x14ac:dyDescent="0.45">
      <c r="A158" s="21">
        <v>10566</v>
      </c>
      <c r="B158" s="2" t="s">
        <v>233</v>
      </c>
      <c r="C158" s="2" t="s">
        <v>234</v>
      </c>
      <c r="D158" s="2" t="s">
        <v>141</v>
      </c>
      <c r="E158" s="2">
        <v>18</v>
      </c>
      <c r="F158" s="2">
        <v>48</v>
      </c>
      <c r="G158" s="2"/>
      <c r="H158" s="3">
        <v>45456</v>
      </c>
      <c r="I158" s="2" t="s">
        <v>235</v>
      </c>
      <c r="J158" s="2" t="s">
        <v>59</v>
      </c>
      <c r="K158" s="2">
        <v>864</v>
      </c>
      <c r="L158" s="11">
        <v>0.22</v>
      </c>
      <c r="M158" s="4">
        <f>IFERROR(VLOOKUP(A158, 'Remnant Price PIW'!A:C, 3, FALSE), "")</f>
        <v>0.19840000000000002</v>
      </c>
      <c r="N158" s="16">
        <f>Table1[[#This Row],[Price PIW]]*Table1[[#This Row],[Length]]*Table1[[#This Row],[Width]]</f>
        <v>171.41759999999999</v>
      </c>
    </row>
    <row r="159" spans="1:14" ht="18" customHeight="1" x14ac:dyDescent="0.45">
      <c r="A159" s="21">
        <v>10566</v>
      </c>
      <c r="B159" s="2" t="s">
        <v>276</v>
      </c>
      <c r="C159" s="2" t="s">
        <v>277</v>
      </c>
      <c r="D159" s="2" t="s">
        <v>141</v>
      </c>
      <c r="E159" s="2">
        <v>13</v>
      </c>
      <c r="F159" s="2">
        <v>72</v>
      </c>
      <c r="G159" s="2" t="s">
        <v>278</v>
      </c>
      <c r="H159" s="3">
        <v>45371</v>
      </c>
      <c r="I159" s="2" t="s">
        <v>34</v>
      </c>
      <c r="J159" s="2" t="s">
        <v>59</v>
      </c>
      <c r="K159" s="5">
        <v>1296</v>
      </c>
      <c r="L159" s="11">
        <v>0.22</v>
      </c>
      <c r="M159" s="4">
        <f>IFERROR(VLOOKUP(A159, 'Remnant Price PIW'!A:C, 3, FALSE), "")</f>
        <v>0.19840000000000002</v>
      </c>
      <c r="N159" s="16">
        <f>Table1[[#This Row],[Price PIW]]*Table1[[#This Row],[Length]]*Table1[[#This Row],[Width]]</f>
        <v>185.70240000000001</v>
      </c>
    </row>
    <row r="160" spans="1:14" ht="18" customHeight="1" x14ac:dyDescent="0.45">
      <c r="A160" s="21">
        <v>10566</v>
      </c>
      <c r="B160" s="2" t="s">
        <v>817</v>
      </c>
      <c r="C160" s="2" t="s">
        <v>818</v>
      </c>
      <c r="D160" s="2" t="s">
        <v>141</v>
      </c>
      <c r="E160" s="2">
        <v>26</v>
      </c>
      <c r="F160" s="2">
        <v>24</v>
      </c>
      <c r="G160" s="2"/>
      <c r="H160" s="3">
        <v>44419</v>
      </c>
      <c r="I160" s="2" t="s">
        <v>42</v>
      </c>
      <c r="J160" s="2" t="s">
        <v>59</v>
      </c>
      <c r="K160" s="2">
        <v>624</v>
      </c>
      <c r="L160" s="11">
        <v>0.22</v>
      </c>
      <c r="M160" s="4">
        <f>IFERROR(VLOOKUP(A160, 'Remnant Price PIW'!A:C, 3, FALSE), "")</f>
        <v>0.19840000000000002</v>
      </c>
      <c r="N160" s="16">
        <f>Table1[[#This Row],[Price PIW]]*Table1[[#This Row],[Length]]*Table1[[#This Row],[Width]]</f>
        <v>123.80160000000001</v>
      </c>
    </row>
    <row r="161" spans="1:14" ht="18" customHeight="1" x14ac:dyDescent="0.45">
      <c r="A161" s="21">
        <v>10580</v>
      </c>
      <c r="B161" s="2" t="s">
        <v>189</v>
      </c>
      <c r="C161" s="2" t="s">
        <v>190</v>
      </c>
      <c r="D161" s="2" t="s">
        <v>191</v>
      </c>
      <c r="E161" s="2">
        <v>22</v>
      </c>
      <c r="F161" s="2">
        <v>42</v>
      </c>
      <c r="G161" s="2" t="s">
        <v>192</v>
      </c>
      <c r="H161" s="3">
        <v>45693</v>
      </c>
      <c r="I161" s="2" t="s">
        <v>108</v>
      </c>
      <c r="J161" s="2" t="s">
        <v>59</v>
      </c>
      <c r="K161" s="5">
        <v>1452</v>
      </c>
      <c r="L161" s="11">
        <v>0.06</v>
      </c>
      <c r="M161" s="4">
        <f>IFERROR(VLOOKUP(A161, 'Remnant Price PIW'!A:C, 3, FALSE), "")</f>
        <v>0.18280000000000002</v>
      </c>
      <c r="N161" s="16">
        <f>Table1[[#This Row],[Price PIW]]*Table1[[#This Row],[Length]]*Table1[[#This Row],[Width]]</f>
        <v>168.90720000000002</v>
      </c>
    </row>
    <row r="162" spans="1:14" ht="18" customHeight="1" x14ac:dyDescent="0.45">
      <c r="A162" s="21">
        <v>10586</v>
      </c>
      <c r="B162" s="2" t="s">
        <v>440</v>
      </c>
      <c r="C162" s="2" t="s">
        <v>441</v>
      </c>
      <c r="D162" s="2" t="s">
        <v>315</v>
      </c>
      <c r="E162" s="2">
        <v>12</v>
      </c>
      <c r="F162" s="2">
        <v>22</v>
      </c>
      <c r="G162" s="2"/>
      <c r="H162" s="3">
        <v>45588</v>
      </c>
      <c r="I162" s="2" t="s">
        <v>86</v>
      </c>
      <c r="J162" s="2" t="s">
        <v>59</v>
      </c>
      <c r="K162" s="2">
        <v>264</v>
      </c>
      <c r="L162" s="11">
        <v>7.0000000000000007E-2</v>
      </c>
      <c r="M162" s="4">
        <f>IFERROR(VLOOKUP(A162, 'Remnant Price PIW'!A:C, 3, FALSE), "")</f>
        <v>0.42080000000000006</v>
      </c>
      <c r="N162" s="16">
        <f>Table1[[#This Row],[Price PIW]]*Table1[[#This Row],[Length]]*Table1[[#This Row],[Width]]</f>
        <v>111.09120000000001</v>
      </c>
    </row>
    <row r="163" spans="1:14" ht="18" customHeight="1" x14ac:dyDescent="0.45">
      <c r="A163" s="21">
        <v>10596</v>
      </c>
      <c r="B163" s="2" t="s">
        <v>83</v>
      </c>
      <c r="C163" s="2" t="s">
        <v>84</v>
      </c>
      <c r="D163" s="2" t="s">
        <v>85</v>
      </c>
      <c r="E163" s="2">
        <v>23</v>
      </c>
      <c r="F163" s="2">
        <v>48</v>
      </c>
      <c r="G163" s="2"/>
      <c r="H163" s="3">
        <v>45342</v>
      </c>
      <c r="I163" s="2" t="s">
        <v>86</v>
      </c>
      <c r="J163" s="2" t="s">
        <v>59</v>
      </c>
      <c r="K163" s="5">
        <v>1104</v>
      </c>
      <c r="L163" s="11">
        <v>0.09</v>
      </c>
      <c r="M163" s="4">
        <f>IFERROR(VLOOKUP(A163, 'Remnant Price PIW'!A:C, 3, FALSE), "")</f>
        <v>0.47960000000000003</v>
      </c>
      <c r="N163" s="16">
        <f>Table1[[#This Row],[Price PIW]]*Table1[[#This Row],[Length]]*Table1[[#This Row],[Width]]</f>
        <v>529.47840000000008</v>
      </c>
    </row>
    <row r="164" spans="1:14" ht="18" customHeight="1" x14ac:dyDescent="0.45">
      <c r="A164" s="21">
        <v>10602</v>
      </c>
      <c r="B164" s="2" t="s">
        <v>208</v>
      </c>
      <c r="C164" s="2" t="s">
        <v>209</v>
      </c>
      <c r="D164" s="2" t="s">
        <v>210</v>
      </c>
      <c r="E164" s="2">
        <v>16</v>
      </c>
      <c r="F164" s="2">
        <v>72</v>
      </c>
      <c r="G164" s="2" t="s">
        <v>211</v>
      </c>
      <c r="H164" s="3">
        <v>45555</v>
      </c>
      <c r="I164" s="2" t="s">
        <v>12</v>
      </c>
      <c r="J164" s="2" t="s">
        <v>59</v>
      </c>
      <c r="K164" s="5">
        <v>1519.5</v>
      </c>
      <c r="L164" s="11">
        <v>0.11</v>
      </c>
      <c r="M164" s="4">
        <f>IFERROR(VLOOKUP(A164, 'Remnant Price PIW'!A:C, 3, FALSE), "")</f>
        <v>0.13440000000000002</v>
      </c>
      <c r="N164" s="16">
        <f>Table1[[#This Row],[Price PIW]]*Table1[[#This Row],[Length]]*Table1[[#This Row],[Width]]</f>
        <v>154.82880000000003</v>
      </c>
    </row>
    <row r="165" spans="1:14" ht="18" customHeight="1" x14ac:dyDescent="0.45">
      <c r="A165" s="21">
        <v>10602</v>
      </c>
      <c r="B165" s="2" t="s">
        <v>408</v>
      </c>
      <c r="C165" s="2" t="s">
        <v>409</v>
      </c>
      <c r="D165" s="2" t="s">
        <v>210</v>
      </c>
      <c r="E165" s="2">
        <v>14</v>
      </c>
      <c r="F165" s="2">
        <v>50</v>
      </c>
      <c r="G165" s="2"/>
      <c r="H165" s="3">
        <v>45763</v>
      </c>
      <c r="I165" s="2" t="s">
        <v>12</v>
      </c>
      <c r="J165" s="2" t="s">
        <v>59</v>
      </c>
      <c r="K165" s="2">
        <v>700</v>
      </c>
      <c r="L165" s="11">
        <v>0.11</v>
      </c>
      <c r="M165" s="4">
        <f>IFERROR(VLOOKUP(A165, 'Remnant Price PIW'!A:C, 3, FALSE), "")</f>
        <v>0.13440000000000002</v>
      </c>
      <c r="N165" s="16">
        <f>Table1[[#This Row],[Price PIW]]*Table1[[#This Row],[Length]]*Table1[[#This Row],[Width]]</f>
        <v>94.080000000000013</v>
      </c>
    </row>
    <row r="166" spans="1:14" ht="18" customHeight="1" x14ac:dyDescent="0.45">
      <c r="A166" s="21">
        <v>10602</v>
      </c>
      <c r="B166" s="2" t="s">
        <v>429</v>
      </c>
      <c r="C166" s="2" t="s">
        <v>430</v>
      </c>
      <c r="D166" s="2" t="s">
        <v>210</v>
      </c>
      <c r="E166" s="2">
        <v>13</v>
      </c>
      <c r="F166" s="2">
        <v>52</v>
      </c>
      <c r="G166" s="2" t="s">
        <v>431</v>
      </c>
      <c r="H166" s="3">
        <v>45622</v>
      </c>
      <c r="I166" s="2" t="s">
        <v>12</v>
      </c>
      <c r="J166" s="2" t="s">
        <v>59</v>
      </c>
      <c r="K166" s="2">
        <v>956.5</v>
      </c>
      <c r="L166" s="11">
        <v>0.11</v>
      </c>
      <c r="M166" s="4">
        <f>IFERROR(VLOOKUP(A166, 'Remnant Price PIW'!A:C, 3, FALSE), "")</f>
        <v>0.13440000000000002</v>
      </c>
      <c r="N166" s="16">
        <f>Table1[[#This Row],[Price PIW]]*Table1[[#This Row],[Length]]*Table1[[#This Row],[Width]]</f>
        <v>90.854400000000012</v>
      </c>
    </row>
    <row r="167" spans="1:14" ht="18" customHeight="1" x14ac:dyDescent="0.45">
      <c r="A167" s="21">
        <v>10602</v>
      </c>
      <c r="B167" s="2" t="s">
        <v>709</v>
      </c>
      <c r="C167" s="2" t="s">
        <v>710</v>
      </c>
      <c r="D167" s="2" t="s">
        <v>210</v>
      </c>
      <c r="E167" s="2">
        <v>14</v>
      </c>
      <c r="F167" s="2">
        <v>36</v>
      </c>
      <c r="G167" s="2"/>
      <c r="H167" s="3">
        <v>45349</v>
      </c>
      <c r="I167" s="2" t="s">
        <v>12</v>
      </c>
      <c r="J167" s="2" t="s">
        <v>59</v>
      </c>
      <c r="K167" s="2">
        <v>504</v>
      </c>
      <c r="L167" s="11">
        <v>0.11</v>
      </c>
      <c r="M167" s="4">
        <f>IFERROR(VLOOKUP(A167, 'Remnant Price PIW'!A:C, 3, FALSE), "")</f>
        <v>0.13440000000000002</v>
      </c>
      <c r="N167" s="16">
        <f>Table1[[#This Row],[Price PIW]]*Table1[[#This Row],[Length]]*Table1[[#This Row],[Width]]</f>
        <v>67.7376</v>
      </c>
    </row>
    <row r="168" spans="1:14" ht="18" customHeight="1" x14ac:dyDescent="0.45">
      <c r="A168" s="21">
        <v>10608</v>
      </c>
      <c r="B168" s="2" t="s">
        <v>246</v>
      </c>
      <c r="C168" s="2" t="s">
        <v>247</v>
      </c>
      <c r="D168" s="2" t="s">
        <v>29</v>
      </c>
      <c r="E168" s="2">
        <v>22</v>
      </c>
      <c r="F168" s="2">
        <v>53</v>
      </c>
      <c r="G168" s="2"/>
      <c r="H168" s="3">
        <v>45211</v>
      </c>
      <c r="I168" s="2" t="s">
        <v>12</v>
      </c>
      <c r="J168" s="2" t="s">
        <v>59</v>
      </c>
      <c r="K168" s="5">
        <v>1166</v>
      </c>
      <c r="L168" s="11">
        <v>0.11</v>
      </c>
      <c r="M168" s="4">
        <v>0.13</v>
      </c>
      <c r="N168" s="16">
        <f>Table1[[#This Row],[Price PIW]]*Table1[[#This Row],[Length]]*Table1[[#This Row],[Width]]</f>
        <v>151.58000000000001</v>
      </c>
    </row>
    <row r="169" spans="1:14" ht="18" customHeight="1" x14ac:dyDescent="0.45">
      <c r="A169" s="21">
        <v>10608</v>
      </c>
      <c r="B169" s="2" t="s">
        <v>531</v>
      </c>
      <c r="C169" s="2" t="s">
        <v>532</v>
      </c>
      <c r="D169" s="2" t="s">
        <v>29</v>
      </c>
      <c r="E169" s="2">
        <v>22</v>
      </c>
      <c r="F169" s="2">
        <v>22</v>
      </c>
      <c r="G169" s="2"/>
      <c r="H169" s="3">
        <v>45107</v>
      </c>
      <c r="I169" s="2" t="s">
        <v>533</v>
      </c>
      <c r="J169" s="2" t="s">
        <v>59</v>
      </c>
      <c r="K169" s="2">
        <v>484</v>
      </c>
      <c r="L169" s="11">
        <v>0.11</v>
      </c>
      <c r="M169" s="4">
        <v>0.13</v>
      </c>
      <c r="N169" s="16">
        <f>Table1[[#This Row],[Price PIW]]*Table1[[#This Row],[Length]]*Table1[[#This Row],[Width]]</f>
        <v>62.920000000000009</v>
      </c>
    </row>
    <row r="170" spans="1:14" ht="18" customHeight="1" x14ac:dyDescent="0.45">
      <c r="A170" s="21">
        <v>10608</v>
      </c>
      <c r="B170" s="2" t="s">
        <v>654</v>
      </c>
      <c r="C170" s="2" t="s">
        <v>655</v>
      </c>
      <c r="D170" s="2" t="s">
        <v>29</v>
      </c>
      <c r="E170" s="2">
        <v>15</v>
      </c>
      <c r="F170" s="2">
        <v>26</v>
      </c>
      <c r="G170" s="2"/>
      <c r="H170" s="3">
        <v>45492</v>
      </c>
      <c r="I170" s="2" t="s">
        <v>605</v>
      </c>
      <c r="J170" s="2" t="s">
        <v>59</v>
      </c>
      <c r="K170" s="2">
        <v>390</v>
      </c>
      <c r="L170" s="11">
        <v>0.11</v>
      </c>
      <c r="M170" s="4">
        <v>0.13</v>
      </c>
      <c r="N170" s="16">
        <f>Table1[[#This Row],[Price PIW]]*Table1[[#This Row],[Length]]*Table1[[#This Row],[Width]]</f>
        <v>50.7</v>
      </c>
    </row>
    <row r="171" spans="1:14" ht="18" customHeight="1" x14ac:dyDescent="0.45">
      <c r="A171" s="21">
        <v>10608</v>
      </c>
      <c r="B171" s="2" t="s">
        <v>654</v>
      </c>
      <c r="C171" s="2" t="s">
        <v>721</v>
      </c>
      <c r="D171" s="2" t="s">
        <v>29</v>
      </c>
      <c r="E171" s="2">
        <v>23</v>
      </c>
      <c r="F171" s="2">
        <v>7</v>
      </c>
      <c r="G171" s="2" t="s">
        <v>722</v>
      </c>
      <c r="H171" s="3">
        <v>45492</v>
      </c>
      <c r="I171" s="2" t="s">
        <v>42</v>
      </c>
      <c r="J171" s="2" t="s">
        <v>59</v>
      </c>
      <c r="K171" s="2">
        <v>293</v>
      </c>
      <c r="L171" s="11">
        <v>0.11</v>
      </c>
      <c r="M171" s="4">
        <v>0.13</v>
      </c>
      <c r="N171" s="16">
        <f>Table1[[#This Row],[Price PIW]]*Table1[[#This Row],[Length]]*Table1[[#This Row],[Width]]</f>
        <v>20.93</v>
      </c>
    </row>
    <row r="172" spans="1:14" ht="18" customHeight="1" x14ac:dyDescent="0.45">
      <c r="A172" s="21">
        <v>10610</v>
      </c>
      <c r="B172" s="2" t="s">
        <v>484</v>
      </c>
      <c r="C172" s="2" t="s">
        <v>485</v>
      </c>
      <c r="D172" s="2" t="s">
        <v>486</v>
      </c>
      <c r="E172" s="2">
        <v>22</v>
      </c>
      <c r="F172" s="2">
        <v>24</v>
      </c>
      <c r="G172" s="2" t="s">
        <v>487</v>
      </c>
      <c r="H172" s="3">
        <v>45561</v>
      </c>
      <c r="I172" s="2" t="s">
        <v>483</v>
      </c>
      <c r="J172" s="2" t="s">
        <v>59</v>
      </c>
      <c r="K172" s="2">
        <v>600</v>
      </c>
      <c r="L172" s="11">
        <v>0.11</v>
      </c>
      <c r="M172" s="4">
        <f>IFERROR(VLOOKUP(A172, 'Remnant Price PIW'!A:C, 3, FALSE), "")</f>
        <v>0.21080000000000002</v>
      </c>
      <c r="N172" s="16">
        <f>Table1[[#This Row],[Price PIW]]*Table1[[#This Row],[Length]]*Table1[[#This Row],[Width]]</f>
        <v>111.30240000000001</v>
      </c>
    </row>
    <row r="173" spans="1:14" ht="18" customHeight="1" x14ac:dyDescent="0.45">
      <c r="A173" s="21">
        <v>10610</v>
      </c>
      <c r="B173" s="2" t="s">
        <v>484</v>
      </c>
      <c r="C173" s="2" t="s">
        <v>564</v>
      </c>
      <c r="D173" s="2" t="s">
        <v>486</v>
      </c>
      <c r="E173" s="2">
        <v>16</v>
      </c>
      <c r="F173" s="2">
        <v>36</v>
      </c>
      <c r="G173" s="2"/>
      <c r="H173" s="3">
        <v>45561</v>
      </c>
      <c r="I173" s="2" t="s">
        <v>182</v>
      </c>
      <c r="J173" s="2" t="s">
        <v>59</v>
      </c>
      <c r="K173" s="2">
        <v>576</v>
      </c>
      <c r="L173" s="11">
        <v>0.11</v>
      </c>
      <c r="M173" s="4">
        <f>IFERROR(VLOOKUP(A173, 'Remnant Price PIW'!A:C, 3, FALSE), "")</f>
        <v>0.21080000000000002</v>
      </c>
      <c r="N173" s="16">
        <f>Table1[[#This Row],[Price PIW]]*Table1[[#This Row],[Length]]*Table1[[#This Row],[Width]]</f>
        <v>121.42080000000001</v>
      </c>
    </row>
    <row r="174" spans="1:14" ht="18" customHeight="1" x14ac:dyDescent="0.45">
      <c r="A174" s="21">
        <v>10610</v>
      </c>
      <c r="B174" s="2" t="s">
        <v>694</v>
      </c>
      <c r="C174" s="2" t="s">
        <v>695</v>
      </c>
      <c r="D174" s="2" t="s">
        <v>486</v>
      </c>
      <c r="E174" s="2">
        <v>20</v>
      </c>
      <c r="F174" s="2">
        <v>10.25</v>
      </c>
      <c r="G174" s="2" t="s">
        <v>696</v>
      </c>
      <c r="H174" s="3">
        <v>45561</v>
      </c>
      <c r="I174" s="2" t="s">
        <v>512</v>
      </c>
      <c r="J174" s="2" t="s">
        <v>59</v>
      </c>
      <c r="K174" s="2">
        <v>298.75</v>
      </c>
      <c r="L174" s="11">
        <v>0.11</v>
      </c>
      <c r="M174" s="4">
        <f>IFERROR(VLOOKUP(A174, 'Remnant Price PIW'!A:C, 3, FALSE), "")</f>
        <v>0.21080000000000002</v>
      </c>
      <c r="N174" s="16">
        <f>Table1[[#This Row],[Price PIW]]*Table1[[#This Row],[Length]]*Table1[[#This Row],[Width]]</f>
        <v>43.213999999999999</v>
      </c>
    </row>
    <row r="175" spans="1:14" ht="18" customHeight="1" x14ac:dyDescent="0.45">
      <c r="A175" s="21">
        <v>10612</v>
      </c>
      <c r="B175" s="2" t="s">
        <v>827</v>
      </c>
      <c r="C175" s="2" t="s">
        <v>828</v>
      </c>
      <c r="D175" s="2" t="s">
        <v>794</v>
      </c>
      <c r="E175" s="2">
        <v>14</v>
      </c>
      <c r="F175" s="2">
        <v>30.5</v>
      </c>
      <c r="G175" s="2"/>
      <c r="H175" s="3">
        <v>45450</v>
      </c>
      <c r="I175" s="2" t="s">
        <v>829</v>
      </c>
      <c r="J175" s="2" t="s">
        <v>59</v>
      </c>
      <c r="K175" s="2">
        <v>427</v>
      </c>
      <c r="L175" s="11">
        <v>0.1</v>
      </c>
      <c r="M175" s="4">
        <f>IFERROR(VLOOKUP(A175, 'Remnant Price PIW'!A:C, 3, FALSE), "")</f>
        <v>0.24960000000000002</v>
      </c>
      <c r="N175" s="16">
        <f>Table1[[#This Row],[Price PIW]]*Table1[[#This Row],[Length]]*Table1[[#This Row],[Width]]</f>
        <v>106.5792</v>
      </c>
    </row>
    <row r="176" spans="1:14" ht="18" customHeight="1" x14ac:dyDescent="0.45">
      <c r="A176" s="21">
        <v>10616</v>
      </c>
      <c r="B176" s="2" t="s">
        <v>434</v>
      </c>
      <c r="C176" s="2" t="s">
        <v>435</v>
      </c>
      <c r="D176" s="2" t="s">
        <v>436</v>
      </c>
      <c r="E176" s="2">
        <v>20</v>
      </c>
      <c r="F176" s="2">
        <v>42</v>
      </c>
      <c r="G176" s="2"/>
      <c r="H176" s="3">
        <v>45359</v>
      </c>
      <c r="I176" s="2" t="s">
        <v>12</v>
      </c>
      <c r="J176" s="2" t="s">
        <v>59</v>
      </c>
      <c r="K176" s="2">
        <v>840</v>
      </c>
      <c r="L176" s="11">
        <v>0.11</v>
      </c>
      <c r="M176" s="4">
        <f>IFERROR(VLOOKUP(A176, 'Remnant Price PIW'!A:C, 3, FALSE), "")</f>
        <v>0.28520000000000001</v>
      </c>
      <c r="N176" s="16">
        <f>Table1[[#This Row],[Price PIW]]*Table1[[#This Row],[Length]]*Table1[[#This Row],[Width]]</f>
        <v>239.56800000000004</v>
      </c>
    </row>
    <row r="177" spans="1:14" ht="18" customHeight="1" x14ac:dyDescent="0.45">
      <c r="A177" s="21">
        <v>10628</v>
      </c>
      <c r="B177" s="2" t="s">
        <v>87</v>
      </c>
      <c r="C177" s="2" t="s">
        <v>88</v>
      </c>
      <c r="D177" s="2" t="s">
        <v>89</v>
      </c>
      <c r="E177" s="2">
        <v>18</v>
      </c>
      <c r="F177" s="2">
        <v>49</v>
      </c>
      <c r="G177" s="2" t="s">
        <v>90</v>
      </c>
      <c r="H177" s="3">
        <v>45628</v>
      </c>
      <c r="I177" s="2" t="s">
        <v>12</v>
      </c>
      <c r="J177" s="2" t="s">
        <v>59</v>
      </c>
      <c r="K177" s="5">
        <v>1948</v>
      </c>
      <c r="L177" s="11">
        <v>0.13</v>
      </c>
      <c r="M177" s="4">
        <f>IFERROR(VLOOKUP(A177, 'Remnant Price PIW'!A:C, 3, FALSE), "")</f>
        <v>0.47880000000000006</v>
      </c>
      <c r="N177" s="16">
        <f>Table1[[#This Row],[Price PIW]]*Table1[[#This Row],[Length]]*Table1[[#This Row],[Width]]</f>
        <v>422.30160000000006</v>
      </c>
    </row>
    <row r="178" spans="1:14" ht="18" customHeight="1" x14ac:dyDescent="0.45">
      <c r="A178" s="21">
        <v>10630</v>
      </c>
      <c r="B178" s="2" t="s">
        <v>72</v>
      </c>
      <c r="C178" s="2" t="s">
        <v>73</v>
      </c>
      <c r="D178" s="2" t="s">
        <v>74</v>
      </c>
      <c r="E178" s="2">
        <v>17</v>
      </c>
      <c r="F178" s="2">
        <v>43.25</v>
      </c>
      <c r="G178" s="2"/>
      <c r="H178" s="3">
        <v>45642</v>
      </c>
      <c r="I178" s="2" t="s">
        <v>12</v>
      </c>
      <c r="J178" s="2" t="s">
        <v>59</v>
      </c>
      <c r="K178" s="2">
        <v>735.25</v>
      </c>
      <c r="L178" s="11">
        <v>0.1</v>
      </c>
      <c r="M178" s="4">
        <f>IFERROR(VLOOKUP(A178, 'Remnant Price PIW'!A:C, 3, FALSE), "")</f>
        <v>0.71200000000000008</v>
      </c>
      <c r="N178" s="16">
        <f>Table1[[#This Row],[Price PIW]]*Table1[[#This Row],[Length]]*Table1[[#This Row],[Width]]</f>
        <v>523.49800000000005</v>
      </c>
    </row>
    <row r="179" spans="1:14" ht="18" customHeight="1" x14ac:dyDescent="0.45">
      <c r="A179" s="21">
        <v>10632</v>
      </c>
      <c r="B179" s="2" t="s">
        <v>857</v>
      </c>
      <c r="C179" s="2" t="s">
        <v>858</v>
      </c>
      <c r="D179" s="2" t="s">
        <v>859</v>
      </c>
      <c r="E179" s="2">
        <v>18</v>
      </c>
      <c r="F179" s="2">
        <v>4</v>
      </c>
      <c r="G179" s="2"/>
      <c r="H179" s="3">
        <v>45492</v>
      </c>
      <c r="I179" s="2" t="s">
        <v>640</v>
      </c>
      <c r="J179" s="2" t="s">
        <v>59</v>
      </c>
      <c r="K179" s="2">
        <v>72</v>
      </c>
      <c r="L179" s="11">
        <v>0.09</v>
      </c>
      <c r="M179" s="4">
        <f>IFERROR(VLOOKUP(A179, 'Remnant Price PIW'!A:C, 3, FALSE), "")</f>
        <v>0.37880000000000003</v>
      </c>
      <c r="N179" s="16">
        <f>Table1[[#This Row],[Price PIW]]*Table1[[#This Row],[Length]]*Table1[[#This Row],[Width]]</f>
        <v>27.273600000000002</v>
      </c>
    </row>
    <row r="180" spans="1:14" ht="18" customHeight="1" x14ac:dyDescent="0.45">
      <c r="A180" s="21">
        <v>10634</v>
      </c>
      <c r="B180" s="2" t="s">
        <v>94</v>
      </c>
      <c r="C180" s="2" t="s">
        <v>95</v>
      </c>
      <c r="D180" s="2" t="s">
        <v>96</v>
      </c>
      <c r="E180" s="2">
        <v>27</v>
      </c>
      <c r="F180" s="2">
        <v>72</v>
      </c>
      <c r="G180" s="2"/>
      <c r="H180" s="3">
        <v>45492</v>
      </c>
      <c r="I180" s="2" t="s">
        <v>12</v>
      </c>
      <c r="J180" s="2" t="s">
        <v>59</v>
      </c>
      <c r="K180" s="5">
        <v>1944</v>
      </c>
      <c r="L180" s="11">
        <v>0.13</v>
      </c>
      <c r="M180" s="4">
        <f>IFERROR(VLOOKUP(A180, 'Remnant Price PIW'!A:C, 3, FALSE), "")</f>
        <v>0.20280000000000001</v>
      </c>
      <c r="N180" s="16">
        <f>Table1[[#This Row],[Price PIW]]*Table1[[#This Row],[Length]]*Table1[[#This Row],[Width]]</f>
        <v>394.2432</v>
      </c>
    </row>
    <row r="181" spans="1:14" ht="18" customHeight="1" x14ac:dyDescent="0.45">
      <c r="A181" s="21">
        <v>10634</v>
      </c>
      <c r="B181" s="2" t="s">
        <v>244</v>
      </c>
      <c r="C181" s="2" t="s">
        <v>245</v>
      </c>
      <c r="D181" s="2" t="s">
        <v>96</v>
      </c>
      <c r="E181" s="2">
        <v>21</v>
      </c>
      <c r="F181" s="2">
        <v>60</v>
      </c>
      <c r="G181" s="2"/>
      <c r="H181" s="3">
        <v>45359</v>
      </c>
      <c r="I181" s="2" t="s">
        <v>12</v>
      </c>
      <c r="J181" s="2" t="s">
        <v>59</v>
      </c>
      <c r="K181" s="5">
        <v>1260</v>
      </c>
      <c r="L181" s="11">
        <v>0.13</v>
      </c>
      <c r="M181" s="4">
        <f>IFERROR(VLOOKUP(A181, 'Remnant Price PIW'!A:C, 3, FALSE), "")</f>
        <v>0.20280000000000001</v>
      </c>
      <c r="N181" s="16">
        <f>Table1[[#This Row],[Price PIW]]*Table1[[#This Row],[Length]]*Table1[[#This Row],[Width]]</f>
        <v>255.52799999999999</v>
      </c>
    </row>
    <row r="182" spans="1:14" ht="18" customHeight="1" x14ac:dyDescent="0.45">
      <c r="A182" s="21">
        <v>10642</v>
      </c>
      <c r="B182" s="2" t="s">
        <v>112</v>
      </c>
      <c r="C182" s="2" t="s">
        <v>113</v>
      </c>
      <c r="D182" s="2" t="s">
        <v>15</v>
      </c>
      <c r="E182" s="2">
        <v>25</v>
      </c>
      <c r="F182" s="2">
        <v>56</v>
      </c>
      <c r="G182" s="2"/>
      <c r="H182" s="3">
        <v>44932</v>
      </c>
      <c r="I182" s="2" t="s">
        <v>12</v>
      </c>
      <c r="J182" s="2" t="s">
        <v>59</v>
      </c>
      <c r="K182" s="5">
        <v>1400</v>
      </c>
      <c r="L182" s="11">
        <v>0.15</v>
      </c>
      <c r="M182" s="4">
        <f>IFERROR(VLOOKUP(A182, 'Remnant Price PIW'!A:C, 3, FALSE), "")</f>
        <v>0.41720000000000002</v>
      </c>
      <c r="N182" s="16">
        <f>Table1[[#This Row],[Price PIW]]*Table1[[#This Row],[Length]]*Table1[[#This Row],[Width]]</f>
        <v>584.07999999999993</v>
      </c>
    </row>
    <row r="183" spans="1:14" ht="18" customHeight="1" x14ac:dyDescent="0.45">
      <c r="A183" s="21">
        <v>10642</v>
      </c>
      <c r="B183" s="2" t="s">
        <v>126</v>
      </c>
      <c r="C183" s="2" t="s">
        <v>127</v>
      </c>
      <c r="D183" s="2" t="s">
        <v>15</v>
      </c>
      <c r="E183" s="2">
        <v>22</v>
      </c>
      <c r="F183" s="2">
        <v>52</v>
      </c>
      <c r="G183" s="2" t="s">
        <v>128</v>
      </c>
      <c r="H183" s="3">
        <v>45320</v>
      </c>
      <c r="I183" s="2" t="s">
        <v>12</v>
      </c>
      <c r="J183" s="2" t="s">
        <v>59</v>
      </c>
      <c r="K183" s="5">
        <v>1340</v>
      </c>
      <c r="L183" s="11">
        <v>0.15</v>
      </c>
      <c r="M183" s="4">
        <f>IFERROR(VLOOKUP(A183, 'Remnant Price PIW'!A:C, 3, FALSE), "")</f>
        <v>0.41720000000000002</v>
      </c>
      <c r="N183" s="16">
        <f>Table1[[#This Row],[Price PIW]]*Table1[[#This Row],[Length]]*Table1[[#This Row],[Width]]</f>
        <v>477.27679999999998</v>
      </c>
    </row>
    <row r="184" spans="1:14" ht="18" customHeight="1" x14ac:dyDescent="0.45">
      <c r="A184" s="21">
        <v>10642</v>
      </c>
      <c r="B184" s="2" t="s">
        <v>343</v>
      </c>
      <c r="C184" s="2" t="s">
        <v>344</v>
      </c>
      <c r="D184" s="2" t="s">
        <v>15</v>
      </c>
      <c r="E184" s="2">
        <v>48</v>
      </c>
      <c r="F184" s="2">
        <v>9</v>
      </c>
      <c r="G184" s="2"/>
      <c r="H184" s="3">
        <v>45378</v>
      </c>
      <c r="I184" s="2" t="s">
        <v>345</v>
      </c>
      <c r="J184" s="2" t="s">
        <v>59</v>
      </c>
      <c r="K184" s="2">
        <v>432</v>
      </c>
      <c r="L184" s="11">
        <v>0.15</v>
      </c>
      <c r="M184" s="4">
        <f>IFERROR(VLOOKUP(A184, 'Remnant Price PIW'!A:C, 3, FALSE), "")</f>
        <v>0.41720000000000002</v>
      </c>
      <c r="N184" s="16">
        <f>Table1[[#This Row],[Price PIW]]*Table1[[#This Row],[Length]]*Table1[[#This Row],[Width]]</f>
        <v>180.2304</v>
      </c>
    </row>
    <row r="185" spans="1:14" ht="18" customHeight="1" x14ac:dyDescent="0.45">
      <c r="A185" s="21">
        <v>10660</v>
      </c>
      <c r="B185" s="2" t="s">
        <v>147</v>
      </c>
      <c r="C185" s="2" t="s">
        <v>148</v>
      </c>
      <c r="D185" s="2" t="s">
        <v>125</v>
      </c>
      <c r="E185" s="2">
        <v>10</v>
      </c>
      <c r="F185" s="2">
        <v>48</v>
      </c>
      <c r="G185" s="2" t="s">
        <v>149</v>
      </c>
      <c r="H185" s="3">
        <v>45309</v>
      </c>
      <c r="I185" s="2" t="s">
        <v>12</v>
      </c>
      <c r="J185" s="2" t="s">
        <v>59</v>
      </c>
      <c r="K185" s="5">
        <v>1344</v>
      </c>
      <c r="L185" s="11">
        <v>0.11</v>
      </c>
      <c r="M185" s="4">
        <f>IFERROR(VLOOKUP(A185, 'Remnant Price PIW'!A:C, 3, FALSE), "")</f>
        <v>0.376</v>
      </c>
      <c r="N185" s="16">
        <f>Table1[[#This Row],[Price PIW]]*Table1[[#This Row],[Length]]*Table1[[#This Row],[Width]]</f>
        <v>180.48</v>
      </c>
    </row>
    <row r="186" spans="1:14" ht="18" customHeight="1" x14ac:dyDescent="0.45">
      <c r="A186" s="21">
        <v>10662</v>
      </c>
      <c r="B186" s="2" t="s">
        <v>129</v>
      </c>
      <c r="C186" s="2" t="s">
        <v>130</v>
      </c>
      <c r="D186" s="2" t="s">
        <v>131</v>
      </c>
      <c r="E186" s="2">
        <v>24</v>
      </c>
      <c r="F186" s="2">
        <v>72</v>
      </c>
      <c r="G186" s="2"/>
      <c r="H186" s="3">
        <v>45426</v>
      </c>
      <c r="I186" s="2" t="s">
        <v>12</v>
      </c>
      <c r="J186" s="2" t="s">
        <v>59</v>
      </c>
      <c r="K186" s="5">
        <v>1728</v>
      </c>
      <c r="L186" s="11">
        <v>0.11</v>
      </c>
      <c r="M186" s="4">
        <f>IFERROR(VLOOKUP(A186, 'Remnant Price PIW'!A:C, 3, FALSE), "")</f>
        <v>0.33640000000000003</v>
      </c>
      <c r="N186" s="16">
        <f>Table1[[#This Row],[Price PIW]]*Table1[[#This Row],[Length]]*Table1[[#This Row],[Width]]</f>
        <v>581.29920000000004</v>
      </c>
    </row>
    <row r="187" spans="1:14" ht="18" customHeight="1" x14ac:dyDescent="0.45">
      <c r="A187" s="21">
        <v>10662</v>
      </c>
      <c r="B187" s="2" t="s">
        <v>137</v>
      </c>
      <c r="C187" s="2" t="s">
        <v>138</v>
      </c>
      <c r="D187" s="2" t="s">
        <v>131</v>
      </c>
      <c r="E187" s="2">
        <v>18</v>
      </c>
      <c r="F187" s="2">
        <v>36</v>
      </c>
      <c r="G187" s="2"/>
      <c r="H187" s="3">
        <v>45799</v>
      </c>
      <c r="I187" s="2" t="s">
        <v>12</v>
      </c>
      <c r="J187" s="2" t="s">
        <v>59</v>
      </c>
      <c r="K187" s="2">
        <v>648</v>
      </c>
      <c r="L187" s="11">
        <v>0.11</v>
      </c>
      <c r="M187" s="4">
        <f>IFERROR(VLOOKUP(A187, 'Remnant Price PIW'!A:C, 3, FALSE), "")</f>
        <v>0.33640000000000003</v>
      </c>
      <c r="N187" s="16">
        <f>Table1[[#This Row],[Price PIW]]*Table1[[#This Row],[Length]]*Table1[[#This Row],[Width]]</f>
        <v>217.98720000000003</v>
      </c>
    </row>
    <row r="188" spans="1:14" ht="18" customHeight="1" x14ac:dyDescent="0.45">
      <c r="A188" s="21">
        <v>10662</v>
      </c>
      <c r="B188" s="2" t="s">
        <v>348</v>
      </c>
      <c r="C188" s="2" t="s">
        <v>349</v>
      </c>
      <c r="D188" s="2" t="s">
        <v>131</v>
      </c>
      <c r="E188" s="2">
        <v>6</v>
      </c>
      <c r="F188" s="2">
        <v>56</v>
      </c>
      <c r="G188" s="2" t="s">
        <v>350</v>
      </c>
      <c r="H188" s="3">
        <v>45635</v>
      </c>
      <c r="I188" s="2" t="s">
        <v>255</v>
      </c>
      <c r="J188" s="2" t="s">
        <v>59</v>
      </c>
      <c r="K188" s="2">
        <v>560</v>
      </c>
      <c r="L188" s="11">
        <v>0.11</v>
      </c>
      <c r="M188" s="4">
        <f>IFERROR(VLOOKUP(A188, 'Remnant Price PIW'!A:C, 3, FALSE), "")</f>
        <v>0.33640000000000003</v>
      </c>
      <c r="N188" s="16">
        <f>Table1[[#This Row],[Price PIW]]*Table1[[#This Row],[Length]]*Table1[[#This Row],[Width]]</f>
        <v>113.03040000000001</v>
      </c>
    </row>
    <row r="189" spans="1:14" ht="18" customHeight="1" x14ac:dyDescent="0.45">
      <c r="A189" s="21">
        <v>10662</v>
      </c>
      <c r="B189" s="2" t="s">
        <v>375</v>
      </c>
      <c r="C189" s="2" t="s">
        <v>376</v>
      </c>
      <c r="D189" s="2" t="s">
        <v>131</v>
      </c>
      <c r="E189" s="2">
        <v>20</v>
      </c>
      <c r="F189" s="2">
        <v>20.25</v>
      </c>
      <c r="G189" s="2" t="s">
        <v>377</v>
      </c>
      <c r="H189" s="3">
        <v>45426</v>
      </c>
      <c r="I189" s="2" t="s">
        <v>378</v>
      </c>
      <c r="J189" s="2" t="s">
        <v>59</v>
      </c>
      <c r="K189" s="2">
        <v>521</v>
      </c>
      <c r="L189" s="11">
        <v>0.11</v>
      </c>
      <c r="M189" s="4">
        <f>IFERROR(VLOOKUP(A189, 'Remnant Price PIW'!A:C, 3, FALSE), "")</f>
        <v>0.33640000000000003</v>
      </c>
      <c r="N189" s="16">
        <f>Table1[[#This Row],[Price PIW]]*Table1[[#This Row],[Length]]*Table1[[#This Row],[Width]]</f>
        <v>136.24200000000002</v>
      </c>
    </row>
    <row r="190" spans="1:14" ht="18" customHeight="1" x14ac:dyDescent="0.45">
      <c r="A190" s="21">
        <v>10662</v>
      </c>
      <c r="B190" s="2" t="s">
        <v>780</v>
      </c>
      <c r="C190" s="2" t="s">
        <v>781</v>
      </c>
      <c r="D190" s="2" t="s">
        <v>131</v>
      </c>
      <c r="E190" s="2">
        <v>20</v>
      </c>
      <c r="F190" s="2">
        <v>6</v>
      </c>
      <c r="G190" s="2"/>
      <c r="H190" s="3">
        <v>45635</v>
      </c>
      <c r="I190" s="2" t="s">
        <v>577</v>
      </c>
      <c r="J190" s="2" t="s">
        <v>59</v>
      </c>
      <c r="K190" s="2">
        <v>120</v>
      </c>
      <c r="L190" s="11">
        <v>0.11</v>
      </c>
      <c r="M190" s="4">
        <f>IFERROR(VLOOKUP(A190, 'Remnant Price PIW'!A:C, 3, FALSE), "")</f>
        <v>0.33640000000000003</v>
      </c>
      <c r="N190" s="16">
        <f>Table1[[#This Row],[Price PIW]]*Table1[[#This Row],[Length]]*Table1[[#This Row],[Width]]</f>
        <v>40.368000000000002</v>
      </c>
    </row>
    <row r="191" spans="1:14" ht="18" customHeight="1" x14ac:dyDescent="0.45">
      <c r="A191" s="21">
        <v>10672</v>
      </c>
      <c r="B191" s="2" t="s">
        <v>790</v>
      </c>
      <c r="C191" s="2" t="s">
        <v>791</v>
      </c>
      <c r="D191" s="2" t="s">
        <v>414</v>
      </c>
      <c r="E191" s="2">
        <v>25</v>
      </c>
      <c r="F191" s="2">
        <v>6</v>
      </c>
      <c r="G191" s="2"/>
      <c r="H191" s="3">
        <v>45740</v>
      </c>
      <c r="I191" s="2" t="s">
        <v>577</v>
      </c>
      <c r="J191" s="2" t="s">
        <v>59</v>
      </c>
      <c r="K191" s="2">
        <v>150</v>
      </c>
      <c r="L191" s="11">
        <v>0.1</v>
      </c>
      <c r="M191" s="4">
        <f>IFERROR(VLOOKUP(A191, 'Remnant Price PIW'!A:C, 3, FALSE), "")</f>
        <v>0.31200000000000006</v>
      </c>
      <c r="N191" s="16">
        <f>Table1[[#This Row],[Price PIW]]*Table1[[#This Row],[Length]]*Table1[[#This Row],[Width]]</f>
        <v>46.800000000000011</v>
      </c>
    </row>
    <row r="192" spans="1:14" ht="18" customHeight="1" x14ac:dyDescent="0.45">
      <c r="A192" s="21">
        <v>10674</v>
      </c>
      <c r="B192" s="2" t="s">
        <v>161</v>
      </c>
      <c r="C192" s="2" t="s">
        <v>162</v>
      </c>
      <c r="D192" s="2" t="s">
        <v>163</v>
      </c>
      <c r="E192" s="2">
        <v>6</v>
      </c>
      <c r="F192" s="2">
        <v>34.5</v>
      </c>
      <c r="G192" s="2" t="s">
        <v>164</v>
      </c>
      <c r="H192" s="3">
        <v>45118</v>
      </c>
      <c r="I192" s="2" t="s">
        <v>12</v>
      </c>
      <c r="J192" s="2" t="s">
        <v>59</v>
      </c>
      <c r="K192" s="2">
        <v>834</v>
      </c>
      <c r="L192" s="11">
        <v>0.1</v>
      </c>
      <c r="M192" s="4">
        <f>IFERROR(VLOOKUP(A192, 'Remnant Price PIW'!A:C, 3, FALSE), "")</f>
        <v>0.44040000000000001</v>
      </c>
      <c r="N192" s="16">
        <f>Table1[[#This Row],[Price PIW]]*Table1[[#This Row],[Length]]*Table1[[#This Row],[Width]]</f>
        <v>91.162800000000004</v>
      </c>
    </row>
    <row r="193" spans="1:14" ht="18" customHeight="1" x14ac:dyDescent="0.45">
      <c r="A193" s="21">
        <v>10678</v>
      </c>
      <c r="B193" s="2" t="s">
        <v>561</v>
      </c>
      <c r="C193" s="2" t="s">
        <v>562</v>
      </c>
      <c r="D193" s="2" t="s">
        <v>563</v>
      </c>
      <c r="E193" s="2">
        <v>55</v>
      </c>
      <c r="F193" s="2">
        <v>4</v>
      </c>
      <c r="G193" s="2"/>
      <c r="H193" s="3">
        <v>45548</v>
      </c>
      <c r="I193" s="2" t="s">
        <v>11</v>
      </c>
      <c r="J193" s="2" t="s">
        <v>59</v>
      </c>
      <c r="K193" s="2">
        <v>220</v>
      </c>
      <c r="L193" s="11">
        <v>0.12</v>
      </c>
      <c r="M193" s="4">
        <f>IFERROR(VLOOKUP(A193, 'Remnant Price PIW'!A:C, 3, FALSE), "")</f>
        <v>0.50719999999999998</v>
      </c>
      <c r="N193" s="16">
        <f>Table1[[#This Row],[Price PIW]]*Table1[[#This Row],[Length]]*Table1[[#This Row],[Width]]</f>
        <v>111.584</v>
      </c>
    </row>
    <row r="194" spans="1:14" ht="18" customHeight="1" x14ac:dyDescent="0.45">
      <c r="A194" s="21">
        <v>10678</v>
      </c>
      <c r="B194" s="2" t="s">
        <v>691</v>
      </c>
      <c r="C194" s="2" t="s">
        <v>692</v>
      </c>
      <c r="D194" s="2" t="s">
        <v>563</v>
      </c>
      <c r="E194" s="2">
        <v>24</v>
      </c>
      <c r="F194" s="2">
        <v>4</v>
      </c>
      <c r="G194" s="2" t="s">
        <v>693</v>
      </c>
      <c r="H194" s="3">
        <v>45414</v>
      </c>
      <c r="I194" s="2" t="s">
        <v>56</v>
      </c>
      <c r="J194" s="2" t="s">
        <v>59</v>
      </c>
      <c r="K194" s="2">
        <v>146</v>
      </c>
      <c r="L194" s="11">
        <v>0.12</v>
      </c>
      <c r="M194" s="4">
        <f>IFERROR(VLOOKUP(A194, 'Remnant Price PIW'!A:C, 3, FALSE), "")</f>
        <v>0.50719999999999998</v>
      </c>
      <c r="N194" s="16">
        <f>Table1[[#This Row],[Price PIW]]*Table1[[#This Row],[Length]]*Table1[[#This Row],[Width]]</f>
        <v>48.691199999999995</v>
      </c>
    </row>
    <row r="195" spans="1:14" ht="18" customHeight="1" x14ac:dyDescent="0.45">
      <c r="A195" s="21">
        <v>10688</v>
      </c>
      <c r="B195" s="2" t="s">
        <v>248</v>
      </c>
      <c r="C195" s="2" t="s">
        <v>249</v>
      </c>
      <c r="D195" s="2" t="s">
        <v>165</v>
      </c>
      <c r="E195" s="2">
        <v>151</v>
      </c>
      <c r="F195" s="2">
        <v>5.75</v>
      </c>
      <c r="G195" s="2"/>
      <c r="H195" s="3">
        <v>45838</v>
      </c>
      <c r="I195" s="2" t="s">
        <v>250</v>
      </c>
      <c r="J195" s="2" t="s">
        <v>59</v>
      </c>
      <c r="K195" s="2">
        <v>868.25</v>
      </c>
      <c r="L195" s="11">
        <v>0.04</v>
      </c>
      <c r="M195" s="4">
        <f>IFERROR(VLOOKUP(A195, 'Remnant Price PIW'!A:C, 3, FALSE), "")</f>
        <v>0.2296</v>
      </c>
      <c r="N195" s="16">
        <f>Table1[[#This Row],[Price PIW]]*Table1[[#This Row],[Length]]*Table1[[#This Row],[Width]]</f>
        <v>199.35020000000003</v>
      </c>
    </row>
    <row r="196" spans="1:14" ht="18" customHeight="1" x14ac:dyDescent="0.45">
      <c r="A196" s="21">
        <v>10688</v>
      </c>
      <c r="B196" s="2" t="s">
        <v>248</v>
      </c>
      <c r="C196" s="2" t="s">
        <v>251</v>
      </c>
      <c r="D196" s="2" t="s">
        <v>165</v>
      </c>
      <c r="E196" s="2">
        <v>151</v>
      </c>
      <c r="F196" s="2">
        <v>5.75</v>
      </c>
      <c r="G196" s="2"/>
      <c r="H196" s="3">
        <v>45838</v>
      </c>
      <c r="I196" s="2" t="s">
        <v>250</v>
      </c>
      <c r="J196" s="2" t="s">
        <v>59</v>
      </c>
      <c r="K196" s="2">
        <v>868.25</v>
      </c>
      <c r="L196" s="11">
        <v>0.04</v>
      </c>
      <c r="M196" s="4">
        <f>IFERROR(VLOOKUP(A196, 'Remnant Price PIW'!A:C, 3, FALSE), "")</f>
        <v>0.2296</v>
      </c>
      <c r="N196" s="16">
        <f>Table1[[#This Row],[Price PIW]]*Table1[[#This Row],[Length]]*Table1[[#This Row],[Width]]</f>
        <v>199.35020000000003</v>
      </c>
    </row>
    <row r="197" spans="1:14" ht="18" customHeight="1" x14ac:dyDescent="0.45">
      <c r="A197" s="21">
        <v>10692</v>
      </c>
      <c r="B197" s="2" t="s">
        <v>669</v>
      </c>
      <c r="C197" s="2" t="s">
        <v>670</v>
      </c>
      <c r="D197" s="2" t="s">
        <v>671</v>
      </c>
      <c r="E197" s="2">
        <v>50</v>
      </c>
      <c r="F197" s="2">
        <v>6</v>
      </c>
      <c r="G197" s="2"/>
      <c r="H197" s="3">
        <v>45197</v>
      </c>
      <c r="I197" s="2" t="s">
        <v>526</v>
      </c>
      <c r="J197" s="2" t="s">
        <v>59</v>
      </c>
      <c r="K197" s="2">
        <v>300</v>
      </c>
      <c r="L197" s="11">
        <v>7.0000000000000007E-2</v>
      </c>
      <c r="M197" s="4">
        <f>IFERROR(VLOOKUP(A197, 'Remnant Price PIW'!A:C, 3, FALSE), "")</f>
        <v>0.36640000000000006</v>
      </c>
      <c r="N197" s="16">
        <f>Table1[[#This Row],[Price PIW]]*Table1[[#This Row],[Length]]*Table1[[#This Row],[Width]]</f>
        <v>109.92000000000002</v>
      </c>
    </row>
    <row r="198" spans="1:14" ht="18" customHeight="1" x14ac:dyDescent="0.45">
      <c r="A198" s="21">
        <v>10694</v>
      </c>
      <c r="B198" s="2" t="s">
        <v>448</v>
      </c>
      <c r="C198" s="2" t="s">
        <v>449</v>
      </c>
      <c r="D198" s="2" t="s">
        <v>450</v>
      </c>
      <c r="E198" s="2">
        <v>38</v>
      </c>
      <c r="F198" s="2">
        <v>4.25</v>
      </c>
      <c r="G198" s="2" t="s">
        <v>451</v>
      </c>
      <c r="H198" s="3">
        <v>45197</v>
      </c>
      <c r="I198" s="2" t="s">
        <v>452</v>
      </c>
      <c r="J198" s="2" t="s">
        <v>59</v>
      </c>
      <c r="K198" s="2">
        <v>361.5</v>
      </c>
      <c r="L198" s="11">
        <v>0.11</v>
      </c>
      <c r="M198" s="4">
        <f>IFERROR(VLOOKUP(A198, 'Remnant Price PIW'!A:C, 3, FALSE), "")</f>
        <v>0.27999999999999997</v>
      </c>
      <c r="N198" s="16">
        <f>Table1[[#This Row],[Price PIW]]*Table1[[#This Row],[Length]]*Table1[[#This Row],[Width]]</f>
        <v>45.219999999999992</v>
      </c>
    </row>
    <row r="199" spans="1:14" ht="18" customHeight="1" x14ac:dyDescent="0.45">
      <c r="A199" s="21">
        <v>10706</v>
      </c>
      <c r="B199" s="2" t="s">
        <v>143</v>
      </c>
      <c r="C199" s="2" t="s">
        <v>144</v>
      </c>
      <c r="D199" s="2" t="s">
        <v>145</v>
      </c>
      <c r="E199" s="2">
        <v>18</v>
      </c>
      <c r="F199" s="2">
        <v>68</v>
      </c>
      <c r="G199" s="2" t="s">
        <v>146</v>
      </c>
      <c r="H199" s="3">
        <v>45321</v>
      </c>
      <c r="I199" s="2" t="s">
        <v>12</v>
      </c>
      <c r="J199" s="2" t="s">
        <v>59</v>
      </c>
      <c r="K199" s="5">
        <v>1416</v>
      </c>
      <c r="L199" s="11">
        <v>0.06</v>
      </c>
      <c r="M199" s="4">
        <f>IFERROR(VLOOKUP(A199, 'Remnant Price PIW'!A:C, 3, FALSE), "")</f>
        <v>0.26400000000000001</v>
      </c>
      <c r="N199" s="16">
        <f>Table1[[#This Row],[Price PIW]]*Table1[[#This Row],[Length]]*Table1[[#This Row],[Width]]</f>
        <v>323.13600000000002</v>
      </c>
    </row>
    <row r="200" spans="1:14" ht="18" customHeight="1" x14ac:dyDescent="0.45">
      <c r="A200" s="21">
        <v>10706</v>
      </c>
      <c r="B200" s="2" t="s">
        <v>588</v>
      </c>
      <c r="C200" s="2" t="s">
        <v>589</v>
      </c>
      <c r="D200" s="2" t="s">
        <v>145</v>
      </c>
      <c r="E200" s="2">
        <v>19</v>
      </c>
      <c r="F200" s="2">
        <v>22.25</v>
      </c>
      <c r="G200" s="2" t="s">
        <v>590</v>
      </c>
      <c r="H200" s="3">
        <v>45562</v>
      </c>
      <c r="I200" s="2" t="s">
        <v>591</v>
      </c>
      <c r="J200" s="2" t="s">
        <v>59</v>
      </c>
      <c r="K200" s="2">
        <v>510.25</v>
      </c>
      <c r="L200" s="11">
        <v>0.06</v>
      </c>
      <c r="M200" s="4">
        <f>IFERROR(VLOOKUP(A200, 'Remnant Price PIW'!A:C, 3, FALSE), "")</f>
        <v>0.26400000000000001</v>
      </c>
      <c r="N200" s="16">
        <f>Table1[[#This Row],[Price PIW]]*Table1[[#This Row],[Length]]*Table1[[#This Row],[Width]]</f>
        <v>111.60599999999999</v>
      </c>
    </row>
    <row r="201" spans="1:14" ht="18" customHeight="1" x14ac:dyDescent="0.45">
      <c r="A201" s="21">
        <v>10708</v>
      </c>
      <c r="B201" s="2" t="s">
        <v>279</v>
      </c>
      <c r="C201" s="2" t="s">
        <v>280</v>
      </c>
      <c r="D201" s="2" t="s">
        <v>281</v>
      </c>
      <c r="E201" s="2">
        <v>103</v>
      </c>
      <c r="F201" s="2">
        <v>5.75</v>
      </c>
      <c r="G201" s="2"/>
      <c r="H201" s="3">
        <v>45356</v>
      </c>
      <c r="I201" s="2" t="s">
        <v>57</v>
      </c>
      <c r="J201" s="2" t="s">
        <v>59</v>
      </c>
      <c r="K201" s="2">
        <v>592.25</v>
      </c>
      <c r="L201" s="11">
        <v>0.09</v>
      </c>
      <c r="M201" s="4">
        <f>IFERROR(VLOOKUP(A201, 'Remnant Price PIW'!A:C, 3, FALSE), "")</f>
        <v>0.57679999999999998</v>
      </c>
      <c r="N201" s="16">
        <f>Table1[[#This Row],[Price PIW]]*Table1[[#This Row],[Length]]*Table1[[#This Row],[Width]]</f>
        <v>341.60979999999995</v>
      </c>
    </row>
    <row r="202" spans="1:14" ht="18" customHeight="1" x14ac:dyDescent="0.45">
      <c r="A202" s="21">
        <v>10714</v>
      </c>
      <c r="B202" s="2" t="s">
        <v>109</v>
      </c>
      <c r="C202" s="2" t="s">
        <v>110</v>
      </c>
      <c r="D202" s="2" t="s">
        <v>111</v>
      </c>
      <c r="E202" s="2">
        <v>22</v>
      </c>
      <c r="F202" s="2">
        <v>53.5</v>
      </c>
      <c r="G202" s="2"/>
      <c r="H202" s="3">
        <v>45523</v>
      </c>
      <c r="I202" s="2" t="s">
        <v>12</v>
      </c>
      <c r="J202" s="2" t="s">
        <v>59</v>
      </c>
      <c r="K202" s="5">
        <v>1177</v>
      </c>
      <c r="L202" s="11">
        <v>0.09</v>
      </c>
      <c r="M202" s="4">
        <f>IFERROR(VLOOKUP(A202, 'Remnant Price PIW'!A:C, 3, FALSE), "")</f>
        <v>0.39360000000000001</v>
      </c>
      <c r="N202" s="16">
        <f>Table1[[#This Row],[Price PIW]]*Table1[[#This Row],[Length]]*Table1[[#This Row],[Width]]</f>
        <v>463.2672</v>
      </c>
    </row>
    <row r="203" spans="1:14" ht="18" customHeight="1" x14ac:dyDescent="0.45">
      <c r="A203" s="21">
        <v>10714</v>
      </c>
      <c r="B203" s="2" t="s">
        <v>109</v>
      </c>
      <c r="C203" s="2" t="s">
        <v>286</v>
      </c>
      <c r="D203" s="2" t="s">
        <v>111</v>
      </c>
      <c r="E203" s="2">
        <v>15</v>
      </c>
      <c r="F203" s="2">
        <v>53</v>
      </c>
      <c r="G203" s="2"/>
      <c r="H203" s="3">
        <v>45523</v>
      </c>
      <c r="I203" s="2" t="s">
        <v>12</v>
      </c>
      <c r="J203" s="2" t="s">
        <v>59</v>
      </c>
      <c r="K203" s="2">
        <v>795</v>
      </c>
      <c r="L203" s="11">
        <v>0.09</v>
      </c>
      <c r="M203" s="4">
        <f>IFERROR(VLOOKUP(A203, 'Remnant Price PIW'!A:C, 3, FALSE), "")</f>
        <v>0.39360000000000001</v>
      </c>
      <c r="N203" s="16">
        <f>Table1[[#This Row],[Price PIW]]*Table1[[#This Row],[Length]]*Table1[[#This Row],[Width]]</f>
        <v>312.91199999999998</v>
      </c>
    </row>
    <row r="204" spans="1:14" ht="18" customHeight="1" x14ac:dyDescent="0.45">
      <c r="A204" s="21">
        <v>10840</v>
      </c>
      <c r="B204" s="2" t="s">
        <v>832</v>
      </c>
      <c r="C204" s="2" t="s">
        <v>833</v>
      </c>
      <c r="D204" s="2" t="s">
        <v>1059</v>
      </c>
      <c r="E204" s="2">
        <v>33</v>
      </c>
      <c r="F204" s="2">
        <v>12</v>
      </c>
      <c r="G204" s="2"/>
      <c r="H204" s="3">
        <v>45428</v>
      </c>
      <c r="I204" s="2" t="s">
        <v>807</v>
      </c>
      <c r="J204" s="2" t="s">
        <v>59</v>
      </c>
      <c r="K204" s="2">
        <v>396</v>
      </c>
      <c r="L204" s="11">
        <v>0.04</v>
      </c>
      <c r="M204" s="4">
        <v>0.11</v>
      </c>
      <c r="N204" s="16">
        <f>Table1[[#This Row],[Price PIW]]*Table1[[#This Row],[Length]]*Table1[[#This Row],[Width]]</f>
        <v>43.56</v>
      </c>
    </row>
    <row r="205" spans="1:14" ht="18" customHeight="1" x14ac:dyDescent="0.45">
      <c r="A205" s="21">
        <v>10850</v>
      </c>
      <c r="B205" s="2" t="s">
        <v>834</v>
      </c>
      <c r="C205" s="2" t="s">
        <v>835</v>
      </c>
      <c r="D205" s="2" t="s">
        <v>1060</v>
      </c>
      <c r="E205" s="2">
        <v>14</v>
      </c>
      <c r="F205" s="2">
        <v>31</v>
      </c>
      <c r="G205" s="2"/>
      <c r="H205" s="3">
        <v>44599</v>
      </c>
      <c r="I205" s="2" t="s">
        <v>836</v>
      </c>
      <c r="J205" s="2" t="s">
        <v>59</v>
      </c>
      <c r="K205" s="2">
        <v>434</v>
      </c>
      <c r="L205" s="11">
        <v>0.05</v>
      </c>
      <c r="M205" s="4">
        <v>0.11</v>
      </c>
      <c r="N205" s="16">
        <f>Table1[[#This Row],[Price PIW]]*Table1[[#This Row],[Length]]*Table1[[#This Row],[Width]]</f>
        <v>47.74</v>
      </c>
    </row>
    <row r="206" spans="1:14" ht="18" customHeight="1" x14ac:dyDescent="0.45">
      <c r="A206" s="21">
        <v>10892</v>
      </c>
      <c r="B206" s="2" t="s">
        <v>724</v>
      </c>
      <c r="C206" s="2" t="s">
        <v>725</v>
      </c>
      <c r="D206" s="2" t="s">
        <v>371</v>
      </c>
      <c r="E206" s="2">
        <v>58</v>
      </c>
      <c r="F206" s="2">
        <v>4.5</v>
      </c>
      <c r="G206" s="2"/>
      <c r="H206" s="3">
        <v>45720</v>
      </c>
      <c r="I206" s="2" t="s">
        <v>490</v>
      </c>
      <c r="J206" s="2" t="s">
        <v>59</v>
      </c>
      <c r="K206" s="2">
        <v>261</v>
      </c>
      <c r="L206" s="11">
        <v>0.18</v>
      </c>
      <c r="M206" s="4">
        <f>IFERROR(VLOOKUP(A206, 'Remnant Price PIW'!A:C, 3, FALSE), "")</f>
        <v>0.49440000000000001</v>
      </c>
      <c r="N206" s="16">
        <f>Table1[[#This Row],[Price PIW]]*Table1[[#This Row],[Length]]*Table1[[#This Row],[Width]]</f>
        <v>129.0384</v>
      </c>
    </row>
    <row r="207" spans="1:14" ht="18" customHeight="1" x14ac:dyDescent="0.45">
      <c r="A207" s="21">
        <v>10896</v>
      </c>
      <c r="B207" s="2" t="s">
        <v>553</v>
      </c>
      <c r="C207" s="2" t="s">
        <v>554</v>
      </c>
      <c r="D207" s="2" t="s">
        <v>555</v>
      </c>
      <c r="E207" s="2">
        <v>6</v>
      </c>
      <c r="F207" s="2">
        <v>44</v>
      </c>
      <c r="G207" s="2" t="s">
        <v>556</v>
      </c>
      <c r="H207" s="3">
        <v>45422</v>
      </c>
      <c r="I207" s="2" t="s">
        <v>16</v>
      </c>
      <c r="J207" s="2" t="s">
        <v>59</v>
      </c>
      <c r="K207" s="2">
        <v>740</v>
      </c>
      <c r="L207" s="11">
        <v>0.08</v>
      </c>
      <c r="M207" s="4">
        <f>IFERROR(VLOOKUP(A207, 'Remnant Price PIW'!A:C, 3, FALSE), "")</f>
        <v>9.4799999999999995E-2</v>
      </c>
      <c r="N207" s="16">
        <f>Table1[[#This Row],[Price PIW]]*Table1[[#This Row],[Length]]*Table1[[#This Row],[Width]]</f>
        <v>25.027200000000001</v>
      </c>
    </row>
    <row r="208" spans="1:14" ht="18" customHeight="1" x14ac:dyDescent="0.45">
      <c r="A208" s="21">
        <v>10896</v>
      </c>
      <c r="B208" s="2" t="s">
        <v>684</v>
      </c>
      <c r="C208" s="2" t="s">
        <v>685</v>
      </c>
      <c r="D208" s="2" t="s">
        <v>555</v>
      </c>
      <c r="E208" s="2">
        <v>34</v>
      </c>
      <c r="F208" s="2">
        <v>12</v>
      </c>
      <c r="G208" s="2"/>
      <c r="H208" s="3">
        <v>44888</v>
      </c>
      <c r="I208" s="2" t="s">
        <v>218</v>
      </c>
      <c r="J208" s="2" t="s">
        <v>59</v>
      </c>
      <c r="K208" s="2">
        <v>408</v>
      </c>
      <c r="L208" s="11">
        <v>0.08</v>
      </c>
      <c r="M208" s="4">
        <f>IFERROR(VLOOKUP(A208, 'Remnant Price PIW'!A:C, 3, FALSE), "")</f>
        <v>9.4799999999999995E-2</v>
      </c>
      <c r="N208" s="16">
        <f>Table1[[#This Row],[Price PIW]]*Table1[[#This Row],[Length]]*Table1[[#This Row],[Width]]</f>
        <v>38.678399999999996</v>
      </c>
    </row>
    <row r="209" spans="1:14" ht="18" customHeight="1" x14ac:dyDescent="0.45">
      <c r="A209" s="21">
        <v>10896</v>
      </c>
      <c r="B209" s="2" t="s">
        <v>785</v>
      </c>
      <c r="C209" s="2" t="s">
        <v>786</v>
      </c>
      <c r="D209" s="2" t="s">
        <v>555</v>
      </c>
      <c r="E209" s="2">
        <v>50</v>
      </c>
      <c r="F209" s="2">
        <v>7</v>
      </c>
      <c r="G209" s="2"/>
      <c r="H209" s="3">
        <v>45005</v>
      </c>
      <c r="I209" s="2" t="s">
        <v>57</v>
      </c>
      <c r="J209" s="2" t="s">
        <v>59</v>
      </c>
      <c r="K209" s="2">
        <v>350</v>
      </c>
      <c r="L209" s="11">
        <v>0.08</v>
      </c>
      <c r="M209" s="4">
        <f>IFERROR(VLOOKUP(A209, 'Remnant Price PIW'!A:C, 3, FALSE), "")</f>
        <v>9.4799999999999995E-2</v>
      </c>
      <c r="N209" s="16">
        <f>Table1[[#This Row],[Price PIW]]*Table1[[#This Row],[Length]]*Table1[[#This Row],[Width]]</f>
        <v>33.18</v>
      </c>
    </row>
    <row r="210" spans="1:14" ht="18" customHeight="1" x14ac:dyDescent="0.45">
      <c r="A210" s="21">
        <v>10896</v>
      </c>
      <c r="B210" s="2" t="s">
        <v>785</v>
      </c>
      <c r="C210" s="2" t="s">
        <v>830</v>
      </c>
      <c r="D210" s="2" t="s">
        <v>555</v>
      </c>
      <c r="E210" s="2">
        <v>23</v>
      </c>
      <c r="F210" s="2">
        <v>48</v>
      </c>
      <c r="G210" s="2" t="s">
        <v>831</v>
      </c>
      <c r="H210" s="3">
        <v>45005</v>
      </c>
      <c r="I210" s="2" t="s">
        <v>26</v>
      </c>
      <c r="J210" s="2" t="s">
        <v>59</v>
      </c>
      <c r="K210" s="5">
        <v>1552</v>
      </c>
      <c r="L210" s="11">
        <v>0.08</v>
      </c>
      <c r="M210" s="4">
        <f>IFERROR(VLOOKUP(A210, 'Remnant Price PIW'!A:C, 3, FALSE), "")</f>
        <v>9.4799999999999995E-2</v>
      </c>
      <c r="N210" s="16">
        <f>Table1[[#This Row],[Price PIW]]*Table1[[#This Row],[Length]]*Table1[[#This Row],[Width]]</f>
        <v>104.65919999999998</v>
      </c>
    </row>
    <row r="211" spans="1:14" ht="18" customHeight="1" x14ac:dyDescent="0.45">
      <c r="A211" s="21">
        <v>10898</v>
      </c>
      <c r="B211" s="2" t="s">
        <v>326</v>
      </c>
      <c r="C211" s="2" t="s">
        <v>327</v>
      </c>
      <c r="D211" s="2" t="s">
        <v>20</v>
      </c>
      <c r="E211" s="2">
        <v>23</v>
      </c>
      <c r="F211" s="2">
        <v>72</v>
      </c>
      <c r="G211" s="2"/>
      <c r="H211" s="3">
        <v>45713</v>
      </c>
      <c r="I211" s="2" t="s">
        <v>328</v>
      </c>
      <c r="J211" s="2" t="s">
        <v>59</v>
      </c>
      <c r="K211" s="5">
        <v>1656</v>
      </c>
      <c r="L211" s="11">
        <v>7.0000000000000007E-2</v>
      </c>
      <c r="M211" s="4">
        <f>IFERROR(VLOOKUP(A211, 'Remnant Price PIW'!A:C, 3, FALSE), "")</f>
        <v>8.8000000000000009E-2</v>
      </c>
      <c r="N211" s="16">
        <f>Table1[[#This Row],[Price PIW]]*Table1[[#This Row],[Length]]*Table1[[#This Row],[Width]]</f>
        <v>145.72800000000001</v>
      </c>
    </row>
    <row r="212" spans="1:14" ht="18" customHeight="1" x14ac:dyDescent="0.45">
      <c r="A212" s="21">
        <v>10898</v>
      </c>
      <c r="B212" s="2" t="s">
        <v>634</v>
      </c>
      <c r="C212" s="2" t="s">
        <v>635</v>
      </c>
      <c r="D212" s="2" t="s">
        <v>20</v>
      </c>
      <c r="E212" s="2">
        <v>17</v>
      </c>
      <c r="F212" s="2">
        <v>30.5</v>
      </c>
      <c r="G212" s="2" t="s">
        <v>636</v>
      </c>
      <c r="H212" s="3">
        <v>45568</v>
      </c>
      <c r="I212" s="2" t="s">
        <v>28</v>
      </c>
      <c r="J212" s="2" t="s">
        <v>59</v>
      </c>
      <c r="K212" s="2">
        <v>716.5</v>
      </c>
      <c r="L212" s="11">
        <v>7.0000000000000007E-2</v>
      </c>
      <c r="M212" s="4">
        <f>IFERROR(VLOOKUP(A212, 'Remnant Price PIW'!A:C, 3, FALSE), "")</f>
        <v>8.8000000000000009E-2</v>
      </c>
      <c r="N212" s="16">
        <f>Table1[[#This Row],[Price PIW]]*Table1[[#This Row],[Length]]*Table1[[#This Row],[Width]]</f>
        <v>45.628000000000007</v>
      </c>
    </row>
    <row r="213" spans="1:14" ht="18" customHeight="1" x14ac:dyDescent="0.45">
      <c r="A213" s="21">
        <v>10898</v>
      </c>
      <c r="B213" s="2" t="s">
        <v>766</v>
      </c>
      <c r="C213" s="2" t="s">
        <v>767</v>
      </c>
      <c r="D213" s="2" t="s">
        <v>20</v>
      </c>
      <c r="E213" s="2">
        <v>16</v>
      </c>
      <c r="F213" s="2">
        <v>12</v>
      </c>
      <c r="G213" s="2"/>
      <c r="H213" s="3">
        <v>45775</v>
      </c>
      <c r="I213" s="2" t="s">
        <v>42</v>
      </c>
      <c r="J213" s="2" t="s">
        <v>59</v>
      </c>
      <c r="K213" s="2">
        <v>192</v>
      </c>
      <c r="L213" s="11">
        <v>7.0000000000000007E-2</v>
      </c>
      <c r="M213" s="4">
        <f>IFERROR(VLOOKUP(A213, 'Remnant Price PIW'!A:C, 3, FALSE), "")</f>
        <v>8.8000000000000009E-2</v>
      </c>
      <c r="N213" s="16">
        <f>Table1[[#This Row],[Price PIW]]*Table1[[#This Row],[Length]]*Table1[[#This Row],[Width]]</f>
        <v>16.896000000000001</v>
      </c>
    </row>
    <row r="214" spans="1:14" ht="18" customHeight="1" x14ac:dyDescent="0.45">
      <c r="A214" s="21">
        <v>10902</v>
      </c>
      <c r="B214" s="2" t="s">
        <v>624</v>
      </c>
      <c r="C214" s="2" t="s">
        <v>625</v>
      </c>
      <c r="D214" s="2" t="s">
        <v>437</v>
      </c>
      <c r="E214" s="2">
        <v>111</v>
      </c>
      <c r="F214" s="2">
        <v>5</v>
      </c>
      <c r="G214" s="2"/>
      <c r="H214" s="3">
        <v>45429</v>
      </c>
      <c r="I214" s="2" t="s">
        <v>295</v>
      </c>
      <c r="J214" s="2" t="s">
        <v>59</v>
      </c>
      <c r="K214" s="2">
        <v>555</v>
      </c>
      <c r="L214" s="11">
        <v>0.11</v>
      </c>
      <c r="M214" s="4">
        <f>IFERROR(VLOOKUP(A214, 'Remnant Price PIW'!A:C, 3, FALSE), "")</f>
        <v>0.12960000000000002</v>
      </c>
      <c r="N214" s="16">
        <f>Table1[[#This Row],[Price PIW]]*Table1[[#This Row],[Length]]*Table1[[#This Row],[Width]]</f>
        <v>71.928000000000011</v>
      </c>
    </row>
    <row r="215" spans="1:14" ht="18" customHeight="1" x14ac:dyDescent="0.45">
      <c r="A215" s="21">
        <v>10902</v>
      </c>
      <c r="B215" s="2" t="s">
        <v>824</v>
      </c>
      <c r="C215" s="2" t="s">
        <v>825</v>
      </c>
      <c r="D215" s="2" t="s">
        <v>437</v>
      </c>
      <c r="E215" s="2">
        <v>33</v>
      </c>
      <c r="F215" s="2">
        <v>19</v>
      </c>
      <c r="G215" s="2" t="s">
        <v>826</v>
      </c>
      <c r="H215" s="3">
        <v>44673</v>
      </c>
      <c r="I215" s="2" t="s">
        <v>301</v>
      </c>
      <c r="J215" s="2" t="s">
        <v>59</v>
      </c>
      <c r="K215" s="2">
        <v>818.75</v>
      </c>
      <c r="L215" s="11">
        <v>0.11</v>
      </c>
      <c r="M215" s="4">
        <f>IFERROR(VLOOKUP(A215, 'Remnant Price PIW'!A:C, 3, FALSE), "")</f>
        <v>0.12960000000000002</v>
      </c>
      <c r="N215" s="16">
        <f>Table1[[#This Row],[Price PIW]]*Table1[[#This Row],[Length]]*Table1[[#This Row],[Width]]</f>
        <v>81.259200000000007</v>
      </c>
    </row>
    <row r="216" spans="1:14" ht="18" customHeight="1" x14ac:dyDescent="0.45">
      <c r="A216" s="21">
        <v>10906</v>
      </c>
      <c r="B216" s="2" t="s">
        <v>236</v>
      </c>
      <c r="C216" s="2" t="s">
        <v>237</v>
      </c>
      <c r="D216" s="2" t="s">
        <v>238</v>
      </c>
      <c r="E216" s="2">
        <v>14</v>
      </c>
      <c r="F216" s="2">
        <v>72</v>
      </c>
      <c r="G216" s="2" t="s">
        <v>239</v>
      </c>
      <c r="H216" s="3">
        <v>45770</v>
      </c>
      <c r="I216" s="2" t="s">
        <v>33</v>
      </c>
      <c r="J216" s="2" t="s">
        <v>59</v>
      </c>
      <c r="K216" s="5">
        <v>1176</v>
      </c>
      <c r="L216" s="11">
        <v>0.08</v>
      </c>
      <c r="M216" s="4">
        <f>IFERROR(VLOOKUP(A216, 'Remnant Price PIW'!A:C, 3, FALSE), "")</f>
        <v>0.10560000000000001</v>
      </c>
      <c r="N216" s="16">
        <f>Table1[[#This Row],[Price PIW]]*Table1[[#This Row],[Length]]*Table1[[#This Row],[Width]]</f>
        <v>106.44480000000001</v>
      </c>
    </row>
    <row r="217" spans="1:14" ht="18" customHeight="1" x14ac:dyDescent="0.45">
      <c r="A217" s="21">
        <v>10908</v>
      </c>
      <c r="B217" s="2" t="s">
        <v>307</v>
      </c>
      <c r="C217" s="2" t="s">
        <v>308</v>
      </c>
      <c r="D217" s="2" t="s">
        <v>309</v>
      </c>
      <c r="E217" s="2">
        <v>15</v>
      </c>
      <c r="F217" s="2">
        <v>72</v>
      </c>
      <c r="G217" s="2"/>
      <c r="H217" s="3">
        <v>45656</v>
      </c>
      <c r="I217" s="2" t="s">
        <v>18</v>
      </c>
      <c r="J217" s="2" t="s">
        <v>59</v>
      </c>
      <c r="K217" s="5">
        <v>1080</v>
      </c>
      <c r="L217" s="11">
        <v>0.06</v>
      </c>
      <c r="M217" s="4">
        <f>IFERROR(VLOOKUP(A217, 'Remnant Price PIW'!A:C, 3, FALSE), "")</f>
        <v>8.8800000000000004E-2</v>
      </c>
      <c r="N217" s="16">
        <f>Table1[[#This Row],[Price PIW]]*Table1[[#This Row],[Length]]*Table1[[#This Row],[Width]]</f>
        <v>95.904000000000011</v>
      </c>
    </row>
    <row r="218" spans="1:14" ht="18" customHeight="1" x14ac:dyDescent="0.45">
      <c r="A218" s="21">
        <v>10912</v>
      </c>
      <c r="B218" s="2" t="s">
        <v>455</v>
      </c>
      <c r="C218" s="2" t="s">
        <v>456</v>
      </c>
      <c r="D218" s="2" t="s">
        <v>383</v>
      </c>
      <c r="E218" s="2">
        <v>29</v>
      </c>
      <c r="F218" s="2">
        <v>12</v>
      </c>
      <c r="G218" s="2" t="s">
        <v>457</v>
      </c>
      <c r="H218" s="3">
        <v>45678</v>
      </c>
      <c r="I218" s="2" t="s">
        <v>458</v>
      </c>
      <c r="J218" s="2" t="s">
        <v>59</v>
      </c>
      <c r="K218" s="2">
        <v>564</v>
      </c>
      <c r="L218" s="11">
        <v>0.12</v>
      </c>
      <c r="M218" s="4">
        <f>IFERROR(VLOOKUP(A218, 'Remnant Price PIW'!A:C, 3, FALSE), "")</f>
        <v>0.16800000000000001</v>
      </c>
      <c r="N218" s="16">
        <f>Table1[[#This Row],[Price PIW]]*Table1[[#This Row],[Length]]*Table1[[#This Row],[Width]]</f>
        <v>58.463999999999999</v>
      </c>
    </row>
    <row r="219" spans="1:14" ht="18" customHeight="1" x14ac:dyDescent="0.45">
      <c r="A219" s="21">
        <v>10912</v>
      </c>
      <c r="B219" s="2" t="s">
        <v>488</v>
      </c>
      <c r="C219" s="2" t="s">
        <v>489</v>
      </c>
      <c r="D219" s="2" t="s">
        <v>383</v>
      </c>
      <c r="E219" s="2">
        <v>16</v>
      </c>
      <c r="F219" s="2">
        <v>18</v>
      </c>
      <c r="G219" s="2"/>
      <c r="H219" s="3">
        <v>45237</v>
      </c>
      <c r="I219" s="2" t="s">
        <v>490</v>
      </c>
      <c r="J219" s="2" t="s">
        <v>59</v>
      </c>
      <c r="K219" s="2">
        <v>288</v>
      </c>
      <c r="L219" s="11">
        <v>0.12</v>
      </c>
      <c r="M219" s="4">
        <f>IFERROR(VLOOKUP(A219, 'Remnant Price PIW'!A:C, 3, FALSE), "")</f>
        <v>0.16800000000000001</v>
      </c>
      <c r="N219" s="16">
        <f>Table1[[#This Row],[Price PIW]]*Table1[[#This Row],[Length]]*Table1[[#This Row],[Width]]</f>
        <v>48.384</v>
      </c>
    </row>
    <row r="220" spans="1:14" ht="18" customHeight="1" x14ac:dyDescent="0.45">
      <c r="A220" s="21">
        <v>10912</v>
      </c>
      <c r="B220" s="2" t="s">
        <v>812</v>
      </c>
      <c r="C220" s="2" t="s">
        <v>813</v>
      </c>
      <c r="D220" s="2" t="s">
        <v>383</v>
      </c>
      <c r="E220" s="2">
        <v>45</v>
      </c>
      <c r="F220" s="2">
        <v>5.5</v>
      </c>
      <c r="G220" s="2"/>
      <c r="H220" s="3">
        <v>45400</v>
      </c>
      <c r="I220" s="2" t="s">
        <v>814</v>
      </c>
      <c r="J220" s="2" t="s">
        <v>59</v>
      </c>
      <c r="K220" s="2">
        <v>247.5</v>
      </c>
      <c r="L220" s="11">
        <v>0.12</v>
      </c>
      <c r="M220" s="4">
        <f>IFERROR(VLOOKUP(A220, 'Remnant Price PIW'!A:C, 3, FALSE), "")</f>
        <v>0.16800000000000001</v>
      </c>
      <c r="N220" s="16">
        <f>Table1[[#This Row],[Price PIW]]*Table1[[#This Row],[Length]]*Table1[[#This Row],[Width]]</f>
        <v>41.580000000000005</v>
      </c>
    </row>
    <row r="221" spans="1:14" ht="18" customHeight="1" x14ac:dyDescent="0.45">
      <c r="A221" s="21">
        <v>10914</v>
      </c>
      <c r="B221" s="2" t="s">
        <v>600</v>
      </c>
      <c r="C221" s="2" t="s">
        <v>601</v>
      </c>
      <c r="D221" s="2" t="s">
        <v>602</v>
      </c>
      <c r="E221" s="2">
        <v>22</v>
      </c>
      <c r="F221" s="2">
        <v>42</v>
      </c>
      <c r="G221" s="2"/>
      <c r="H221" s="3">
        <v>45481</v>
      </c>
      <c r="I221" s="2" t="s">
        <v>26</v>
      </c>
      <c r="J221" s="2" t="s">
        <v>59</v>
      </c>
      <c r="K221" s="2">
        <v>924</v>
      </c>
      <c r="L221" s="11">
        <v>0.12</v>
      </c>
      <c r="M221" s="4">
        <f>IFERROR(VLOOKUP(A221, 'Remnant Price PIW'!A:C, 3, FALSE), "")</f>
        <v>0.14599999999999999</v>
      </c>
      <c r="N221" s="16">
        <f>Table1[[#This Row],[Price PIW]]*Table1[[#This Row],[Length]]*Table1[[#This Row],[Width]]</f>
        <v>134.904</v>
      </c>
    </row>
    <row r="222" spans="1:14" ht="18" customHeight="1" x14ac:dyDescent="0.45">
      <c r="A222" s="21">
        <v>10914</v>
      </c>
      <c r="B222" s="2" t="s">
        <v>648</v>
      </c>
      <c r="C222" s="2" t="s">
        <v>649</v>
      </c>
      <c r="D222" s="2" t="s">
        <v>602</v>
      </c>
      <c r="E222" s="2">
        <v>55</v>
      </c>
      <c r="F222" s="2">
        <v>11</v>
      </c>
      <c r="G222" s="2"/>
      <c r="H222" s="3">
        <v>45595</v>
      </c>
      <c r="I222" s="2" t="s">
        <v>583</v>
      </c>
      <c r="J222" s="2" t="s">
        <v>59</v>
      </c>
      <c r="K222" s="2">
        <v>605</v>
      </c>
      <c r="L222" s="11">
        <v>0.12</v>
      </c>
      <c r="M222" s="4">
        <f>IFERROR(VLOOKUP(A222, 'Remnant Price PIW'!A:C, 3, FALSE), "")</f>
        <v>0.14599999999999999</v>
      </c>
      <c r="N222" s="16">
        <f>Table1[[#This Row],[Price PIW]]*Table1[[#This Row],[Length]]*Table1[[#This Row],[Width]]</f>
        <v>88.33</v>
      </c>
    </row>
    <row r="223" spans="1:14" ht="18" customHeight="1" x14ac:dyDescent="0.45">
      <c r="A223" s="21">
        <v>10914</v>
      </c>
      <c r="B223" s="2" t="s">
        <v>664</v>
      </c>
      <c r="C223" s="2" t="s">
        <v>665</v>
      </c>
      <c r="D223" s="2" t="s">
        <v>602</v>
      </c>
      <c r="E223" s="2">
        <v>15</v>
      </c>
      <c r="F223" s="2">
        <v>24</v>
      </c>
      <c r="G223" s="2" t="s">
        <v>666</v>
      </c>
      <c r="H223" s="3">
        <v>45656</v>
      </c>
      <c r="I223" s="2" t="s">
        <v>614</v>
      </c>
      <c r="J223" s="2" t="s">
        <v>59</v>
      </c>
      <c r="K223" s="2">
        <v>424</v>
      </c>
      <c r="L223" s="11">
        <v>0.12</v>
      </c>
      <c r="M223" s="4">
        <f>IFERROR(VLOOKUP(A223, 'Remnant Price PIW'!A:C, 3, FALSE), "")</f>
        <v>0.14599999999999999</v>
      </c>
      <c r="N223" s="16">
        <f>Table1[[#This Row],[Price PIW]]*Table1[[#This Row],[Length]]*Table1[[#This Row],[Width]]</f>
        <v>52.56</v>
      </c>
    </row>
    <row r="224" spans="1:14" ht="18" customHeight="1" x14ac:dyDescent="0.45">
      <c r="A224" s="21">
        <v>10914</v>
      </c>
      <c r="B224" s="2" t="s">
        <v>775</v>
      </c>
      <c r="C224" s="2" t="s">
        <v>776</v>
      </c>
      <c r="D224" s="2" t="s">
        <v>602</v>
      </c>
      <c r="E224" s="2">
        <v>15</v>
      </c>
      <c r="F224" s="2">
        <v>14</v>
      </c>
      <c r="G224" s="2"/>
      <c r="H224" s="3">
        <v>45490</v>
      </c>
      <c r="I224" s="2" t="s">
        <v>28</v>
      </c>
      <c r="J224" s="2" t="s">
        <v>59</v>
      </c>
      <c r="K224" s="2">
        <v>210</v>
      </c>
      <c r="L224" s="11">
        <v>0.12</v>
      </c>
      <c r="M224" s="4">
        <f>IFERROR(VLOOKUP(A224, 'Remnant Price PIW'!A:C, 3, FALSE), "")</f>
        <v>0.14599999999999999</v>
      </c>
      <c r="N224" s="16">
        <f>Table1[[#This Row],[Price PIW]]*Table1[[#This Row],[Length]]*Table1[[#This Row],[Width]]</f>
        <v>30.66</v>
      </c>
    </row>
    <row r="225" spans="1:14" ht="18" customHeight="1" x14ac:dyDescent="0.45">
      <c r="A225" s="21">
        <v>10914</v>
      </c>
      <c r="B225" s="2" t="s">
        <v>775</v>
      </c>
      <c r="C225" s="2" t="s">
        <v>779</v>
      </c>
      <c r="D225" s="2" t="s">
        <v>602</v>
      </c>
      <c r="E225" s="2">
        <v>49</v>
      </c>
      <c r="F225" s="2">
        <v>6.5</v>
      </c>
      <c r="G225" s="2"/>
      <c r="H225" s="3">
        <v>45490</v>
      </c>
      <c r="I225" s="2" t="s">
        <v>71</v>
      </c>
      <c r="J225" s="2" t="s">
        <v>59</v>
      </c>
      <c r="K225" s="2">
        <v>318.5</v>
      </c>
      <c r="L225" s="11">
        <v>0.12</v>
      </c>
      <c r="M225" s="4">
        <f>IFERROR(VLOOKUP(A225, 'Remnant Price PIW'!A:C, 3, FALSE), "")</f>
        <v>0.14599999999999999</v>
      </c>
      <c r="N225" s="16">
        <f>Table1[[#This Row],[Price PIW]]*Table1[[#This Row],[Length]]*Table1[[#This Row],[Width]]</f>
        <v>46.500999999999998</v>
      </c>
    </row>
    <row r="226" spans="1:14" ht="18" customHeight="1" x14ac:dyDescent="0.45">
      <c r="A226" s="21">
        <v>10916</v>
      </c>
      <c r="B226" s="2" t="s">
        <v>78</v>
      </c>
      <c r="C226" s="2" t="s">
        <v>79</v>
      </c>
      <c r="D226" s="2" t="s">
        <v>80</v>
      </c>
      <c r="E226" s="2">
        <v>28</v>
      </c>
      <c r="F226" s="2">
        <v>72</v>
      </c>
      <c r="G226" s="2" t="s">
        <v>81</v>
      </c>
      <c r="H226" s="3">
        <v>45453</v>
      </c>
      <c r="I226" s="2" t="s">
        <v>82</v>
      </c>
      <c r="J226" s="2" t="s">
        <v>59</v>
      </c>
      <c r="K226" s="5">
        <v>2142</v>
      </c>
      <c r="L226" s="11">
        <v>0.09</v>
      </c>
      <c r="M226" s="4">
        <f>IFERROR(VLOOKUP(A226, 'Remnant Price PIW'!A:C, 3, FALSE), "")</f>
        <v>0.1512</v>
      </c>
      <c r="N226" s="16">
        <f>Table1[[#This Row],[Price PIW]]*Table1[[#This Row],[Length]]*Table1[[#This Row],[Width]]</f>
        <v>304.81920000000002</v>
      </c>
    </row>
    <row r="227" spans="1:14" ht="18" customHeight="1" x14ac:dyDescent="0.45">
      <c r="A227" s="21">
        <v>10916</v>
      </c>
      <c r="B227" s="2" t="s">
        <v>758</v>
      </c>
      <c r="C227" s="2" t="s">
        <v>759</v>
      </c>
      <c r="D227" s="2" t="s">
        <v>80</v>
      </c>
      <c r="E227" s="2">
        <v>28</v>
      </c>
      <c r="F227" s="2">
        <v>12</v>
      </c>
      <c r="G227" s="2"/>
      <c r="H227" s="3">
        <v>45490</v>
      </c>
      <c r="I227" s="2" t="s">
        <v>760</v>
      </c>
      <c r="J227" s="2" t="s">
        <v>59</v>
      </c>
      <c r="K227" s="2">
        <v>336</v>
      </c>
      <c r="L227" s="11">
        <v>0.09</v>
      </c>
      <c r="M227" s="4">
        <f>IFERROR(VLOOKUP(A227, 'Remnant Price PIW'!A:C, 3, FALSE), "")</f>
        <v>0.1512</v>
      </c>
      <c r="N227" s="16">
        <f>Table1[[#This Row],[Price PIW]]*Table1[[#This Row],[Length]]*Table1[[#This Row],[Width]]</f>
        <v>50.803200000000004</v>
      </c>
    </row>
    <row r="228" spans="1:14" ht="18" customHeight="1" x14ac:dyDescent="0.45">
      <c r="A228" s="21">
        <v>10920</v>
      </c>
      <c r="B228" s="2" t="s">
        <v>507</v>
      </c>
      <c r="C228" s="2" t="s">
        <v>508</v>
      </c>
      <c r="D228" s="2" t="s">
        <v>509</v>
      </c>
      <c r="E228" s="2">
        <v>26</v>
      </c>
      <c r="F228" s="2">
        <v>16</v>
      </c>
      <c r="G228" s="2"/>
      <c r="H228" s="3">
        <v>45425</v>
      </c>
      <c r="I228" s="2" t="s">
        <v>510</v>
      </c>
      <c r="J228" s="2" t="s">
        <v>59</v>
      </c>
      <c r="K228" s="2">
        <v>416</v>
      </c>
      <c r="L228" s="11">
        <v>0.09</v>
      </c>
      <c r="M228" s="4">
        <f>IFERROR(VLOOKUP(A228, 'Remnant Price PIW'!A:C, 3, FALSE), "")</f>
        <v>0.20600000000000002</v>
      </c>
      <c r="N228" s="16">
        <f>Table1[[#This Row],[Price PIW]]*Table1[[#This Row],[Length]]*Table1[[#This Row],[Width]]</f>
        <v>85.696000000000012</v>
      </c>
    </row>
    <row r="229" spans="1:14" ht="18" customHeight="1" x14ac:dyDescent="0.45">
      <c r="A229" s="21">
        <v>10920</v>
      </c>
      <c r="B229" s="2" t="s">
        <v>763</v>
      </c>
      <c r="C229" s="2" t="s">
        <v>764</v>
      </c>
      <c r="D229" s="2" t="s">
        <v>509</v>
      </c>
      <c r="E229" s="2">
        <v>25</v>
      </c>
      <c r="F229" s="2">
        <v>8.5</v>
      </c>
      <c r="G229" s="2"/>
      <c r="H229" s="3">
        <v>45474</v>
      </c>
      <c r="I229" s="2" t="s">
        <v>765</v>
      </c>
      <c r="J229" s="2" t="s">
        <v>59</v>
      </c>
      <c r="K229" s="2">
        <v>212.5</v>
      </c>
      <c r="L229" s="11">
        <v>0.09</v>
      </c>
      <c r="M229" s="4">
        <f>IFERROR(VLOOKUP(A229, 'Remnant Price PIW'!A:C, 3, FALSE), "")</f>
        <v>0.20600000000000002</v>
      </c>
      <c r="N229" s="16">
        <f>Table1[[#This Row],[Price PIW]]*Table1[[#This Row],[Length]]*Table1[[#This Row],[Width]]</f>
        <v>43.775000000000006</v>
      </c>
    </row>
    <row r="230" spans="1:14" ht="18" customHeight="1" x14ac:dyDescent="0.45">
      <c r="A230" s="21">
        <v>10922</v>
      </c>
      <c r="B230" s="2" t="s">
        <v>686</v>
      </c>
      <c r="C230" s="2" t="s">
        <v>687</v>
      </c>
      <c r="D230" s="2" t="s">
        <v>688</v>
      </c>
      <c r="E230" s="2">
        <v>42</v>
      </c>
      <c r="F230" s="2">
        <v>7</v>
      </c>
      <c r="G230" s="2"/>
      <c r="H230" s="3">
        <v>45223</v>
      </c>
      <c r="I230" s="2" t="s">
        <v>235</v>
      </c>
      <c r="J230" s="2" t="s">
        <v>59</v>
      </c>
      <c r="K230" s="2">
        <v>294</v>
      </c>
      <c r="L230" s="11">
        <v>0.16</v>
      </c>
      <c r="M230" s="4">
        <f>IFERROR(VLOOKUP(A230, 'Remnant Price PIW'!A:C, 3, FALSE), "")</f>
        <v>0.24480000000000002</v>
      </c>
      <c r="N230" s="16">
        <f>Table1[[#This Row],[Price PIW]]*Table1[[#This Row],[Length]]*Table1[[#This Row],[Width]]</f>
        <v>71.97120000000001</v>
      </c>
    </row>
    <row r="231" spans="1:14" ht="18" customHeight="1" x14ac:dyDescent="0.45">
      <c r="A231" s="21">
        <v>10928</v>
      </c>
      <c r="B231" s="2" t="s">
        <v>351</v>
      </c>
      <c r="C231" s="2" t="s">
        <v>352</v>
      </c>
      <c r="D231" s="2" t="s">
        <v>55</v>
      </c>
      <c r="E231" s="2">
        <v>21</v>
      </c>
      <c r="F231" s="2">
        <v>26</v>
      </c>
      <c r="G231" s="2"/>
      <c r="H231" s="3">
        <v>45432</v>
      </c>
      <c r="I231" s="2" t="s">
        <v>353</v>
      </c>
      <c r="J231" s="2" t="s">
        <v>59</v>
      </c>
      <c r="K231" s="2">
        <v>546</v>
      </c>
      <c r="L231" s="11">
        <v>0.16</v>
      </c>
      <c r="M231" s="4">
        <v>0.23</v>
      </c>
      <c r="N231" s="16">
        <f>Table1[[#This Row],[Price PIW]]*Table1[[#This Row],[Length]]*Table1[[#This Row],[Width]]</f>
        <v>125.58</v>
      </c>
    </row>
    <row r="232" spans="1:14" ht="18" customHeight="1" x14ac:dyDescent="0.45">
      <c r="A232" s="21">
        <v>10930</v>
      </c>
      <c r="B232" s="2" t="s">
        <v>158</v>
      </c>
      <c r="C232" s="2" t="s">
        <v>159</v>
      </c>
      <c r="D232" s="2" t="s">
        <v>160</v>
      </c>
      <c r="E232" s="2">
        <v>90</v>
      </c>
      <c r="F232" s="2">
        <v>12.5</v>
      </c>
      <c r="G232" s="2"/>
      <c r="H232" s="3">
        <v>45671</v>
      </c>
      <c r="I232" s="2" t="s">
        <v>28</v>
      </c>
      <c r="J232" s="2" t="s">
        <v>59</v>
      </c>
      <c r="K232" s="5">
        <v>1125</v>
      </c>
      <c r="L232" s="11">
        <v>0.19</v>
      </c>
      <c r="M232" s="4">
        <f>IFERROR(VLOOKUP(A232, 'Remnant Price PIW'!A:C, 3, FALSE), "")</f>
        <v>0.27599999999999997</v>
      </c>
      <c r="N232" s="16">
        <f>Table1[[#This Row],[Price PIW]]*Table1[[#This Row],[Length]]*Table1[[#This Row],[Width]]</f>
        <v>310.49999999999994</v>
      </c>
    </row>
    <row r="233" spans="1:14" ht="18" customHeight="1" x14ac:dyDescent="0.45">
      <c r="A233" s="21">
        <v>10930</v>
      </c>
      <c r="B233" s="2" t="s">
        <v>354</v>
      </c>
      <c r="C233" s="2" t="s">
        <v>355</v>
      </c>
      <c r="D233" s="2" t="s">
        <v>160</v>
      </c>
      <c r="E233" s="2">
        <v>27</v>
      </c>
      <c r="F233" s="2">
        <v>7</v>
      </c>
      <c r="G233" s="2"/>
      <c r="H233" s="3">
        <v>45222</v>
      </c>
      <c r="I233" s="2" t="s">
        <v>356</v>
      </c>
      <c r="J233" s="2" t="s">
        <v>59</v>
      </c>
      <c r="K233" s="2">
        <v>189</v>
      </c>
      <c r="L233" s="11">
        <v>0.19</v>
      </c>
      <c r="M233" s="4">
        <f>IFERROR(VLOOKUP(A233, 'Remnant Price PIW'!A:C, 3, FALSE), "")</f>
        <v>0.27599999999999997</v>
      </c>
      <c r="N233" s="16">
        <f>Table1[[#This Row],[Price PIW]]*Table1[[#This Row],[Length]]*Table1[[#This Row],[Width]]</f>
        <v>52.163999999999994</v>
      </c>
    </row>
    <row r="234" spans="1:14" ht="18" customHeight="1" x14ac:dyDescent="0.45">
      <c r="A234" s="21">
        <v>10930</v>
      </c>
      <c r="B234" s="2" t="s">
        <v>578</v>
      </c>
      <c r="C234" s="2" t="s">
        <v>579</v>
      </c>
      <c r="D234" s="2" t="s">
        <v>160</v>
      </c>
      <c r="E234" s="2">
        <v>28</v>
      </c>
      <c r="F234" s="2">
        <v>11</v>
      </c>
      <c r="G234" s="2"/>
      <c r="H234" s="3">
        <v>45222</v>
      </c>
      <c r="I234" s="2" t="s">
        <v>42</v>
      </c>
      <c r="J234" s="2" t="s">
        <v>59</v>
      </c>
      <c r="K234" s="2">
        <v>308</v>
      </c>
      <c r="L234" s="11">
        <v>0.19</v>
      </c>
      <c r="M234" s="4">
        <f>IFERROR(VLOOKUP(A234, 'Remnant Price PIW'!A:C, 3, FALSE), "")</f>
        <v>0.27599999999999997</v>
      </c>
      <c r="N234" s="16">
        <f>Table1[[#This Row],[Price PIW]]*Table1[[#This Row],[Length]]*Table1[[#This Row],[Width]]</f>
        <v>85.007999999999981</v>
      </c>
    </row>
    <row r="235" spans="1:14" ht="18" customHeight="1" x14ac:dyDescent="0.45">
      <c r="A235" s="21">
        <v>10932</v>
      </c>
      <c r="B235" s="2" t="s">
        <v>155</v>
      </c>
      <c r="C235" s="2" t="s">
        <v>156</v>
      </c>
      <c r="D235" s="2" t="s">
        <v>157</v>
      </c>
      <c r="E235" s="2">
        <v>34</v>
      </c>
      <c r="F235" s="2">
        <v>34</v>
      </c>
      <c r="G235" s="2"/>
      <c r="H235" s="3">
        <v>45412</v>
      </c>
      <c r="I235" s="2" t="s">
        <v>12</v>
      </c>
      <c r="J235" s="2" t="s">
        <v>59</v>
      </c>
      <c r="K235" s="5">
        <v>1156</v>
      </c>
      <c r="L235" s="11">
        <v>0.23</v>
      </c>
      <c r="M235" s="4">
        <f>IFERROR(VLOOKUP(A235, 'Remnant Price PIW'!A:C, 3, FALSE), "")</f>
        <v>0.378</v>
      </c>
      <c r="N235" s="16">
        <f>Table1[[#This Row],[Price PIW]]*Table1[[#This Row],[Length]]*Table1[[#This Row],[Width]]</f>
        <v>436.96800000000002</v>
      </c>
    </row>
    <row r="236" spans="1:14" ht="18" customHeight="1" x14ac:dyDescent="0.45">
      <c r="A236" s="21">
        <v>10937</v>
      </c>
      <c r="B236" s="2" t="s">
        <v>362</v>
      </c>
      <c r="C236" s="2" t="s">
        <v>363</v>
      </c>
      <c r="D236" s="2" t="s">
        <v>364</v>
      </c>
      <c r="E236" s="2">
        <v>25</v>
      </c>
      <c r="F236" s="2">
        <v>40</v>
      </c>
      <c r="G236" s="2"/>
      <c r="H236" s="3">
        <v>45601</v>
      </c>
      <c r="I236" s="2" t="s">
        <v>12</v>
      </c>
      <c r="J236" s="2" t="s">
        <v>59</v>
      </c>
      <c r="K236" s="5">
        <v>1000</v>
      </c>
      <c r="L236" s="11">
        <v>0.09</v>
      </c>
      <c r="M236" s="4">
        <f>IFERROR(VLOOKUP(A236, 'Remnant Price PIW'!A:C, 3, FALSE), "")</f>
        <v>0.13160000000000002</v>
      </c>
      <c r="N236" s="16">
        <f>Table1[[#This Row],[Price PIW]]*Table1[[#This Row],[Length]]*Table1[[#This Row],[Width]]</f>
        <v>131.60000000000002</v>
      </c>
    </row>
    <row r="237" spans="1:14" ht="18" customHeight="1" x14ac:dyDescent="0.45">
      <c r="A237" s="21">
        <v>10939</v>
      </c>
      <c r="B237" s="2" t="s">
        <v>332</v>
      </c>
      <c r="C237" s="2" t="s">
        <v>333</v>
      </c>
      <c r="D237" s="2" t="s">
        <v>39</v>
      </c>
      <c r="E237" s="2">
        <v>4</v>
      </c>
      <c r="F237" s="2">
        <v>57</v>
      </c>
      <c r="G237" s="2" t="s">
        <v>334</v>
      </c>
      <c r="H237" s="3">
        <v>45574</v>
      </c>
      <c r="I237" s="2" t="s">
        <v>335</v>
      </c>
      <c r="J237" s="2" t="s">
        <v>59</v>
      </c>
      <c r="K237" s="5">
        <v>1110</v>
      </c>
      <c r="L237" s="11">
        <v>0.08</v>
      </c>
      <c r="M237" s="4">
        <f>IFERROR(VLOOKUP(A237, 'Remnant Price PIW'!A:C, 3, FALSE), "")</f>
        <v>0.12440000000000001</v>
      </c>
      <c r="N237" s="16">
        <f>Table1[[#This Row],[Price PIW]]*Table1[[#This Row],[Length]]*Table1[[#This Row],[Width]]</f>
        <v>28.363200000000003</v>
      </c>
    </row>
    <row r="238" spans="1:14" ht="18" customHeight="1" x14ac:dyDescent="0.45">
      <c r="A238" s="21">
        <v>10939</v>
      </c>
      <c r="B238" s="2" t="s">
        <v>521</v>
      </c>
      <c r="C238" s="2" t="s">
        <v>522</v>
      </c>
      <c r="D238" s="2" t="s">
        <v>39</v>
      </c>
      <c r="E238" s="2">
        <v>58</v>
      </c>
      <c r="F238" s="2">
        <v>12</v>
      </c>
      <c r="G238" s="2"/>
      <c r="H238" s="3">
        <v>45747</v>
      </c>
      <c r="I238" s="2" t="s">
        <v>21</v>
      </c>
      <c r="J238" s="2" t="s">
        <v>59</v>
      </c>
      <c r="K238" s="2">
        <v>696</v>
      </c>
      <c r="L238" s="11">
        <v>0.08</v>
      </c>
      <c r="M238" s="4">
        <f>IFERROR(VLOOKUP(A238, 'Remnant Price PIW'!A:C, 3, FALSE), "")</f>
        <v>0.12440000000000001</v>
      </c>
      <c r="N238" s="16">
        <f>Table1[[#This Row],[Price PIW]]*Table1[[#This Row],[Length]]*Table1[[#This Row],[Width]]</f>
        <v>86.582400000000007</v>
      </c>
    </row>
    <row r="239" spans="1:14" ht="18" customHeight="1" x14ac:dyDescent="0.45">
      <c r="A239" s="21">
        <v>10939</v>
      </c>
      <c r="B239" s="2" t="s">
        <v>641</v>
      </c>
      <c r="C239" s="2" t="s">
        <v>642</v>
      </c>
      <c r="D239" s="2" t="s">
        <v>39</v>
      </c>
      <c r="E239" s="2">
        <v>8</v>
      </c>
      <c r="F239" s="2">
        <v>26.5</v>
      </c>
      <c r="G239" s="2" t="s">
        <v>643</v>
      </c>
      <c r="H239" s="3">
        <v>45260</v>
      </c>
      <c r="I239" s="2" t="s">
        <v>644</v>
      </c>
      <c r="J239" s="2" t="s">
        <v>59</v>
      </c>
      <c r="K239" s="2">
        <v>468.5</v>
      </c>
      <c r="L239" s="11">
        <v>0.08</v>
      </c>
      <c r="M239" s="4">
        <f>IFERROR(VLOOKUP(A239, 'Remnant Price PIW'!A:C, 3, FALSE), "")</f>
        <v>0.12440000000000001</v>
      </c>
      <c r="N239" s="16">
        <f>Table1[[#This Row],[Price PIW]]*Table1[[#This Row],[Length]]*Table1[[#This Row],[Width]]</f>
        <v>26.372800000000002</v>
      </c>
    </row>
    <row r="240" spans="1:14" ht="18" customHeight="1" x14ac:dyDescent="0.45">
      <c r="A240" s="21">
        <v>10939</v>
      </c>
      <c r="B240" s="2" t="s">
        <v>656</v>
      </c>
      <c r="C240" s="2" t="s">
        <v>657</v>
      </c>
      <c r="D240" s="2" t="s">
        <v>39</v>
      </c>
      <c r="E240" s="2">
        <v>17</v>
      </c>
      <c r="F240" s="2">
        <v>32</v>
      </c>
      <c r="G240" s="2"/>
      <c r="H240" s="3">
        <v>45541</v>
      </c>
      <c r="I240" s="2" t="s">
        <v>512</v>
      </c>
      <c r="J240" s="2" t="s">
        <v>59</v>
      </c>
      <c r="K240" s="2">
        <v>544</v>
      </c>
      <c r="L240" s="11">
        <v>0.08</v>
      </c>
      <c r="M240" s="4">
        <f>IFERROR(VLOOKUP(A240, 'Remnant Price PIW'!A:C, 3, FALSE), "")</f>
        <v>0.12440000000000001</v>
      </c>
      <c r="N240" s="16">
        <f>Table1[[#This Row],[Price PIW]]*Table1[[#This Row],[Length]]*Table1[[#This Row],[Width]]</f>
        <v>67.673600000000008</v>
      </c>
    </row>
    <row r="241" spans="1:14" ht="18" customHeight="1" x14ac:dyDescent="0.45">
      <c r="A241" s="21">
        <v>10940</v>
      </c>
      <c r="B241" s="2" t="s">
        <v>212</v>
      </c>
      <c r="C241" s="2" t="s">
        <v>213</v>
      </c>
      <c r="D241" s="2" t="s">
        <v>214</v>
      </c>
      <c r="E241" s="2">
        <v>31</v>
      </c>
      <c r="F241" s="2">
        <v>54</v>
      </c>
      <c r="G241" s="2"/>
      <c r="H241" s="3">
        <v>45551</v>
      </c>
      <c r="I241" s="2" t="s">
        <v>12</v>
      </c>
      <c r="J241" s="2" t="s">
        <v>59</v>
      </c>
      <c r="K241" s="5">
        <v>1674</v>
      </c>
      <c r="L241" s="11">
        <v>0.09</v>
      </c>
      <c r="M241" s="4">
        <f>IFERROR(VLOOKUP(A241, 'Remnant Price PIW'!A:C, 3, FALSE), "")</f>
        <v>0.13120000000000001</v>
      </c>
      <c r="N241" s="16">
        <f>Table1[[#This Row],[Price PIW]]*Table1[[#This Row],[Length]]*Table1[[#This Row],[Width]]</f>
        <v>219.62880000000004</v>
      </c>
    </row>
    <row r="242" spans="1:14" ht="18" customHeight="1" x14ac:dyDescent="0.45">
      <c r="A242" s="21">
        <v>10940</v>
      </c>
      <c r="B242" s="2" t="s">
        <v>663</v>
      </c>
      <c r="C242" s="2" t="s">
        <v>672</v>
      </c>
      <c r="D242" s="2" t="s">
        <v>214</v>
      </c>
      <c r="E242" s="2">
        <v>183</v>
      </c>
      <c r="F242" s="2">
        <v>5</v>
      </c>
      <c r="G242" s="2"/>
      <c r="H242" s="3">
        <v>45666</v>
      </c>
      <c r="I242" s="2" t="s">
        <v>475</v>
      </c>
      <c r="J242" s="2" t="s">
        <v>59</v>
      </c>
      <c r="K242" s="2">
        <v>915</v>
      </c>
      <c r="L242" s="11">
        <v>0.09</v>
      </c>
      <c r="M242" s="4">
        <f>IFERROR(VLOOKUP(A242, 'Remnant Price PIW'!A:C, 3, FALSE), "")</f>
        <v>0.13120000000000001</v>
      </c>
      <c r="N242" s="16">
        <f>Table1[[#This Row],[Price PIW]]*Table1[[#This Row],[Length]]*Table1[[#This Row],[Width]]</f>
        <v>120.04800000000002</v>
      </c>
    </row>
    <row r="243" spans="1:14" ht="18" customHeight="1" x14ac:dyDescent="0.45">
      <c r="A243" s="21">
        <v>10945</v>
      </c>
      <c r="B243" s="2" t="s">
        <v>241</v>
      </c>
      <c r="C243" s="2" t="s">
        <v>242</v>
      </c>
      <c r="D243" s="2" t="s">
        <v>243</v>
      </c>
      <c r="E243" s="2">
        <v>18</v>
      </c>
      <c r="F243" s="2">
        <v>72</v>
      </c>
      <c r="G243" s="2"/>
      <c r="H243" s="3">
        <v>45212</v>
      </c>
      <c r="I243" s="2" t="s">
        <v>33</v>
      </c>
      <c r="J243" s="2" t="s">
        <v>59</v>
      </c>
      <c r="K243" s="5">
        <v>1296</v>
      </c>
      <c r="L243" s="11">
        <v>0.11</v>
      </c>
      <c r="M243" s="4">
        <f>IFERROR(VLOOKUP(A243, 'Remnant Price PIW'!A:C, 3, FALSE), "")</f>
        <v>0.18160000000000001</v>
      </c>
      <c r="N243" s="16">
        <f>Table1[[#This Row],[Price PIW]]*Table1[[#This Row],[Length]]*Table1[[#This Row],[Width]]</f>
        <v>235.3536</v>
      </c>
    </row>
    <row r="244" spans="1:14" ht="18" customHeight="1" x14ac:dyDescent="0.45">
      <c r="A244" s="21">
        <v>10945</v>
      </c>
      <c r="B244" s="2" t="s">
        <v>336</v>
      </c>
      <c r="C244" s="2" t="s">
        <v>337</v>
      </c>
      <c r="D244" s="2" t="s">
        <v>243</v>
      </c>
      <c r="E244" s="2">
        <v>27</v>
      </c>
      <c r="F244" s="2">
        <v>36</v>
      </c>
      <c r="G244" s="2"/>
      <c r="H244" s="3">
        <v>45569</v>
      </c>
      <c r="I244" s="2" t="s">
        <v>338</v>
      </c>
      <c r="J244" s="2" t="s">
        <v>59</v>
      </c>
      <c r="K244" s="2">
        <v>972</v>
      </c>
      <c r="L244" s="11">
        <v>0.11</v>
      </c>
      <c r="M244" s="4">
        <f>IFERROR(VLOOKUP(A244, 'Remnant Price PIW'!A:C, 3, FALSE), "")</f>
        <v>0.18160000000000001</v>
      </c>
      <c r="N244" s="16">
        <f>Table1[[#This Row],[Price PIW]]*Table1[[#This Row],[Length]]*Table1[[#This Row],[Width]]</f>
        <v>176.51519999999999</v>
      </c>
    </row>
    <row r="245" spans="1:14" ht="18" customHeight="1" x14ac:dyDescent="0.45">
      <c r="A245" s="21">
        <v>10945</v>
      </c>
      <c r="B245" s="2" t="s">
        <v>373</v>
      </c>
      <c r="C245" s="2" t="s">
        <v>374</v>
      </c>
      <c r="D245" s="2" t="s">
        <v>243</v>
      </c>
      <c r="E245" s="2">
        <v>117</v>
      </c>
      <c r="F245" s="2">
        <v>8</v>
      </c>
      <c r="G245" s="2"/>
      <c r="H245" s="3">
        <v>45303</v>
      </c>
      <c r="I245" s="2" t="s">
        <v>44</v>
      </c>
      <c r="J245" s="2" t="s">
        <v>59</v>
      </c>
      <c r="K245" s="2">
        <v>936</v>
      </c>
      <c r="L245" s="11">
        <v>0.11</v>
      </c>
      <c r="M245" s="4">
        <f>IFERROR(VLOOKUP(A245, 'Remnant Price PIW'!A:C, 3, FALSE), "")</f>
        <v>0.18160000000000001</v>
      </c>
      <c r="N245" s="16">
        <f>Table1[[#This Row],[Price PIW]]*Table1[[#This Row],[Length]]*Table1[[#This Row],[Width]]</f>
        <v>169.97760000000002</v>
      </c>
    </row>
    <row r="246" spans="1:14" ht="18" customHeight="1" x14ac:dyDescent="0.45">
      <c r="A246" s="21">
        <v>10945</v>
      </c>
      <c r="B246" s="2" t="s">
        <v>398</v>
      </c>
      <c r="C246" s="2" t="s">
        <v>399</v>
      </c>
      <c r="D246" s="2" t="s">
        <v>243</v>
      </c>
      <c r="E246" s="2">
        <v>21</v>
      </c>
      <c r="F246" s="2">
        <v>18.5</v>
      </c>
      <c r="G246" s="2"/>
      <c r="H246" s="3">
        <v>45436</v>
      </c>
      <c r="I246" s="2" t="s">
        <v>400</v>
      </c>
      <c r="J246" s="2" t="s">
        <v>59</v>
      </c>
      <c r="K246" s="2">
        <v>388.5</v>
      </c>
      <c r="L246" s="11">
        <v>0.11</v>
      </c>
      <c r="M246" s="4">
        <f>IFERROR(VLOOKUP(A246, 'Remnant Price PIW'!A:C, 3, FALSE), "")</f>
        <v>0.18160000000000001</v>
      </c>
      <c r="N246" s="16">
        <f>Table1[[#This Row],[Price PIW]]*Table1[[#This Row],[Length]]*Table1[[#This Row],[Width]]</f>
        <v>70.551600000000008</v>
      </c>
    </row>
    <row r="247" spans="1:14" ht="18" customHeight="1" x14ac:dyDescent="0.45">
      <c r="A247" s="21">
        <v>10945</v>
      </c>
      <c r="B247" s="2" t="s">
        <v>677</v>
      </c>
      <c r="C247" s="2" t="s">
        <v>678</v>
      </c>
      <c r="D247" s="2" t="s">
        <v>243</v>
      </c>
      <c r="E247" s="2">
        <v>13</v>
      </c>
      <c r="F247" s="2">
        <v>39.75</v>
      </c>
      <c r="G247" s="2"/>
      <c r="H247" s="3">
        <v>45819</v>
      </c>
      <c r="I247" s="2" t="s">
        <v>480</v>
      </c>
      <c r="J247" s="2" t="s">
        <v>59</v>
      </c>
      <c r="K247" s="2">
        <v>516.75</v>
      </c>
      <c r="L247" s="11">
        <v>0.11</v>
      </c>
      <c r="M247" s="4">
        <f>IFERROR(VLOOKUP(A247, 'Remnant Price PIW'!A:C, 3, FALSE), "")</f>
        <v>0.18160000000000001</v>
      </c>
      <c r="N247" s="16">
        <f>Table1[[#This Row],[Price PIW]]*Table1[[#This Row],[Length]]*Table1[[#This Row],[Width]]</f>
        <v>93.841800000000006</v>
      </c>
    </row>
    <row r="248" spans="1:14" ht="18" customHeight="1" x14ac:dyDescent="0.45">
      <c r="A248" s="21">
        <v>10945</v>
      </c>
      <c r="B248" s="2" t="s">
        <v>689</v>
      </c>
      <c r="C248" s="2" t="s">
        <v>690</v>
      </c>
      <c r="D248" s="2" t="s">
        <v>243</v>
      </c>
      <c r="E248" s="2">
        <v>11</v>
      </c>
      <c r="F248" s="2">
        <v>34</v>
      </c>
      <c r="G248" s="2"/>
      <c r="H248" s="3">
        <v>45590</v>
      </c>
      <c r="I248" s="2" t="s">
        <v>235</v>
      </c>
      <c r="J248" s="2" t="s">
        <v>59</v>
      </c>
      <c r="K248" s="2">
        <v>374</v>
      </c>
      <c r="L248" s="11">
        <v>0.11</v>
      </c>
      <c r="M248" s="4">
        <f>IFERROR(VLOOKUP(A248, 'Remnant Price PIW'!A:C, 3, FALSE), "")</f>
        <v>0.18160000000000001</v>
      </c>
      <c r="N248" s="16">
        <f>Table1[[#This Row],[Price PIW]]*Table1[[#This Row],[Length]]*Table1[[#This Row],[Width]]</f>
        <v>67.918400000000005</v>
      </c>
    </row>
    <row r="249" spans="1:14" ht="18" customHeight="1" x14ac:dyDescent="0.45">
      <c r="A249" s="21">
        <v>10945</v>
      </c>
      <c r="B249" s="2" t="s">
        <v>726</v>
      </c>
      <c r="C249" s="2" t="s">
        <v>727</v>
      </c>
      <c r="D249" s="2" t="s">
        <v>243</v>
      </c>
      <c r="E249" s="2">
        <v>10</v>
      </c>
      <c r="F249" s="2">
        <v>30</v>
      </c>
      <c r="G249" s="2"/>
      <c r="H249" s="3">
        <v>45603</v>
      </c>
      <c r="I249" s="2" t="s">
        <v>728</v>
      </c>
      <c r="J249" s="2" t="s">
        <v>59</v>
      </c>
      <c r="K249" s="2">
        <v>300</v>
      </c>
      <c r="L249" s="11">
        <v>0.11</v>
      </c>
      <c r="M249" s="4">
        <f>IFERROR(VLOOKUP(A249, 'Remnant Price PIW'!A:C, 3, FALSE), "")</f>
        <v>0.18160000000000001</v>
      </c>
      <c r="N249" s="16">
        <f>Table1[[#This Row],[Price PIW]]*Table1[[#This Row],[Length]]*Table1[[#This Row],[Width]]</f>
        <v>54.480000000000004</v>
      </c>
    </row>
    <row r="250" spans="1:14" ht="18" customHeight="1" x14ac:dyDescent="0.45">
      <c r="A250" s="21">
        <v>10953</v>
      </c>
      <c r="B250" s="2" t="s">
        <v>195</v>
      </c>
      <c r="C250" s="2" t="s">
        <v>196</v>
      </c>
      <c r="D250" s="2" t="s">
        <v>197</v>
      </c>
      <c r="E250" s="2">
        <v>12</v>
      </c>
      <c r="F250" s="2">
        <v>60</v>
      </c>
      <c r="G250" s="2" t="s">
        <v>198</v>
      </c>
      <c r="H250" s="3">
        <v>45667</v>
      </c>
      <c r="I250" s="2" t="s">
        <v>108</v>
      </c>
      <c r="J250" s="2" t="s">
        <v>59</v>
      </c>
      <c r="K250" s="2">
        <v>763</v>
      </c>
      <c r="L250" s="11">
        <v>0.09</v>
      </c>
      <c r="M250" s="4">
        <f>IFERROR(VLOOKUP(A250, 'Remnant Price PIW'!A:C, 3, FALSE), "")</f>
        <v>0.20480000000000001</v>
      </c>
      <c r="N250" s="16">
        <f>Table1[[#This Row],[Price PIW]]*Table1[[#This Row],[Length]]*Table1[[#This Row],[Width]]</f>
        <v>147.45600000000002</v>
      </c>
    </row>
    <row r="251" spans="1:14" ht="18" customHeight="1" x14ac:dyDescent="0.45">
      <c r="A251" s="21">
        <v>10953</v>
      </c>
      <c r="B251" s="2" t="s">
        <v>195</v>
      </c>
      <c r="C251" s="2" t="s">
        <v>770</v>
      </c>
      <c r="D251" s="2" t="s">
        <v>197</v>
      </c>
      <c r="E251" s="2">
        <v>29</v>
      </c>
      <c r="F251" s="2">
        <v>5</v>
      </c>
      <c r="G251" s="2" t="s">
        <v>771</v>
      </c>
      <c r="H251" s="3">
        <v>45667</v>
      </c>
      <c r="I251" s="2" t="s">
        <v>772</v>
      </c>
      <c r="J251" s="2" t="s">
        <v>59</v>
      </c>
      <c r="K251" s="2">
        <v>181</v>
      </c>
      <c r="L251" s="11">
        <v>0.09</v>
      </c>
      <c r="M251" s="4">
        <f>IFERROR(VLOOKUP(A251, 'Remnant Price PIW'!A:C, 3, FALSE), "")</f>
        <v>0.20480000000000001</v>
      </c>
      <c r="N251" s="16">
        <f>Table1[[#This Row],[Price PIW]]*Table1[[#This Row],[Length]]*Table1[[#This Row],[Width]]</f>
        <v>29.696000000000002</v>
      </c>
    </row>
    <row r="252" spans="1:14" ht="18" customHeight="1" x14ac:dyDescent="0.45">
      <c r="A252" s="21">
        <v>10960</v>
      </c>
      <c r="B252" s="2" t="s">
        <v>64</v>
      </c>
      <c r="C252" s="2" t="s">
        <v>65</v>
      </c>
      <c r="D252" s="2" t="s">
        <v>66</v>
      </c>
      <c r="E252" s="2">
        <v>70</v>
      </c>
      <c r="F252" s="2">
        <v>10</v>
      </c>
      <c r="G252" s="2"/>
      <c r="H252" s="2"/>
      <c r="I252" s="2" t="s">
        <v>67</v>
      </c>
      <c r="J252" s="2" t="s">
        <v>59</v>
      </c>
      <c r="K252" s="5">
        <v>1400</v>
      </c>
      <c r="L252" s="11">
        <v>0.12</v>
      </c>
      <c r="M252" s="4">
        <f>IFERROR(VLOOKUP(A252, 'Remnant Price PIW'!A:C, 3, FALSE), "")</f>
        <v>0.66959999999999997</v>
      </c>
      <c r="N252" s="16">
        <f>Table1[[#This Row],[Price PIW]]*Table1[[#This Row],[Length]]*Table1[[#This Row],[Width]]</f>
        <v>468.72</v>
      </c>
    </row>
    <row r="253" spans="1:14" ht="18" customHeight="1" x14ac:dyDescent="0.45">
      <c r="A253" s="21">
        <v>10960</v>
      </c>
      <c r="B253" s="2" t="s">
        <v>64</v>
      </c>
      <c r="C253" s="2" t="s">
        <v>75</v>
      </c>
      <c r="D253" s="2" t="s">
        <v>66</v>
      </c>
      <c r="E253" s="2">
        <v>70</v>
      </c>
      <c r="F253" s="2">
        <v>10</v>
      </c>
      <c r="G253" s="2"/>
      <c r="H253" s="3">
        <v>45540</v>
      </c>
      <c r="I253" s="1" t="s">
        <v>76</v>
      </c>
      <c r="J253" s="1" t="s">
        <v>59</v>
      </c>
      <c r="K253" s="9">
        <v>1400</v>
      </c>
      <c r="L253" s="11">
        <v>0.12</v>
      </c>
      <c r="M253" s="4">
        <f>IFERROR(VLOOKUP(A253, 'Remnant Price PIW'!A:C, 3, FALSE), "")</f>
        <v>0.66959999999999997</v>
      </c>
      <c r="N253" s="16">
        <f>Table1[[#This Row],[Price PIW]]*Table1[[#This Row],[Length]]*Table1[[#This Row],[Width]]</f>
        <v>468.72</v>
      </c>
    </row>
    <row r="254" spans="1:14" ht="18" customHeight="1" x14ac:dyDescent="0.45">
      <c r="A254" s="21">
        <v>10960</v>
      </c>
      <c r="B254" s="2" t="s">
        <v>64</v>
      </c>
      <c r="C254" s="2" t="s">
        <v>77</v>
      </c>
      <c r="D254" s="2" t="s">
        <v>66</v>
      </c>
      <c r="E254" s="2">
        <v>70</v>
      </c>
      <c r="F254" s="2">
        <v>10</v>
      </c>
      <c r="G254" s="2"/>
      <c r="H254" s="2"/>
      <c r="I254" s="1" t="s">
        <v>76</v>
      </c>
      <c r="J254" s="1" t="s">
        <v>59</v>
      </c>
      <c r="K254" s="9">
        <v>1400</v>
      </c>
      <c r="L254" s="11">
        <v>0.12</v>
      </c>
      <c r="M254" s="4">
        <f>IFERROR(VLOOKUP(A254, 'Remnant Price PIW'!A:C, 3, FALSE), "")</f>
        <v>0.66959999999999997</v>
      </c>
      <c r="N254" s="16">
        <f>Table1[[#This Row],[Price PIW]]*Table1[[#This Row],[Length]]*Table1[[#This Row],[Width]]</f>
        <v>468.72</v>
      </c>
    </row>
    <row r="255" spans="1:14" ht="18" customHeight="1" x14ac:dyDescent="0.45">
      <c r="A255" s="21">
        <v>22843</v>
      </c>
      <c r="B255" s="2" t="s">
        <v>199</v>
      </c>
      <c r="C255" s="2" t="s">
        <v>200</v>
      </c>
      <c r="D255" s="2" t="s">
        <v>201</v>
      </c>
      <c r="E255" s="2">
        <v>21</v>
      </c>
      <c r="F255" s="2">
        <v>42</v>
      </c>
      <c r="G255" s="2"/>
      <c r="H255" s="3">
        <v>45315</v>
      </c>
      <c r="I255" s="1" t="s">
        <v>12</v>
      </c>
      <c r="J255" s="1" t="s">
        <v>59</v>
      </c>
      <c r="K255" s="1">
        <v>882</v>
      </c>
      <c r="L255" s="11">
        <v>0.13</v>
      </c>
      <c r="M255" s="4">
        <f>IFERROR(VLOOKUP(A255, 'Remnant Price PIW'!A:C, 3, FALSE), "")</f>
        <v>0.26800000000000002</v>
      </c>
      <c r="N255" s="16">
        <f>Table1[[#This Row],[Price PIW]]*Table1[[#This Row],[Length]]*Table1[[#This Row],[Width]]</f>
        <v>236.376</v>
      </c>
    </row>
    <row r="256" spans="1:14" ht="18" customHeight="1" x14ac:dyDescent="0.45">
      <c r="A256" s="21">
        <v>23427</v>
      </c>
      <c r="B256" s="2" t="s">
        <v>420</v>
      </c>
      <c r="C256" s="2" t="s">
        <v>421</v>
      </c>
      <c r="D256" s="2" t="s">
        <v>422</v>
      </c>
      <c r="E256" s="2">
        <v>15</v>
      </c>
      <c r="F256" s="2">
        <v>42</v>
      </c>
      <c r="G256" s="2" t="s">
        <v>423</v>
      </c>
      <c r="H256" s="3">
        <v>45546</v>
      </c>
      <c r="I256" s="1" t="s">
        <v>12</v>
      </c>
      <c r="J256" s="1" t="s">
        <v>59</v>
      </c>
      <c r="K256" s="1">
        <v>870</v>
      </c>
      <c r="L256" s="11">
        <v>7.0000000000000007E-2</v>
      </c>
      <c r="M256" s="4">
        <v>0.2</v>
      </c>
      <c r="N256" s="16">
        <f>Table1[[#This Row],[Price PIW]]*Table1[[#This Row],[Length]]*Table1[[#This Row],[Width]]</f>
        <v>126</v>
      </c>
    </row>
    <row r="257" spans="1:14" ht="18" customHeight="1" x14ac:dyDescent="0.45">
      <c r="A257" s="21">
        <v>23427</v>
      </c>
      <c r="B257" s="2" t="s">
        <v>846</v>
      </c>
      <c r="C257" s="2" t="s">
        <v>847</v>
      </c>
      <c r="D257" s="2" t="s">
        <v>422</v>
      </c>
      <c r="E257" s="2">
        <v>15</v>
      </c>
      <c r="F257" s="2">
        <v>20</v>
      </c>
      <c r="G257" s="2"/>
      <c r="H257" s="3">
        <v>44204</v>
      </c>
      <c r="I257" s="1" t="s">
        <v>723</v>
      </c>
      <c r="J257" s="1" t="s">
        <v>59</v>
      </c>
      <c r="K257" s="1">
        <v>300</v>
      </c>
      <c r="L257" s="11">
        <v>7.0000000000000007E-2</v>
      </c>
      <c r="M257" s="4">
        <v>0.2</v>
      </c>
      <c r="N257" s="16">
        <f>Table1[[#This Row],[Price PIW]]*Table1[[#This Row],[Length]]*Table1[[#This Row],[Width]]</f>
        <v>60</v>
      </c>
    </row>
    <row r="258" spans="1:14" ht="18" customHeight="1" x14ac:dyDescent="0.45">
      <c r="A258" s="21">
        <v>24157</v>
      </c>
      <c r="B258" s="2" t="s">
        <v>302</v>
      </c>
      <c r="C258" s="2" t="s">
        <v>303</v>
      </c>
      <c r="D258" s="2" t="s">
        <v>304</v>
      </c>
      <c r="E258" s="2">
        <v>13</v>
      </c>
      <c r="F258" s="2">
        <v>48</v>
      </c>
      <c r="G258" s="2"/>
      <c r="H258" s="3">
        <v>45434</v>
      </c>
      <c r="I258" s="1" t="s">
        <v>32</v>
      </c>
      <c r="J258" s="1" t="s">
        <v>59</v>
      </c>
      <c r="K258" s="1">
        <v>624</v>
      </c>
      <c r="L258" s="11">
        <v>0.33</v>
      </c>
      <c r="M258" s="4">
        <f>IFERROR(VLOOKUP(A258, 'Remnant Price PIW'!A:C, 3, FALSE), "")</f>
        <v>0.28199999999999997</v>
      </c>
      <c r="N258" s="16">
        <f>Table1[[#This Row],[Price PIW]]*Table1[[#This Row],[Length]]*Table1[[#This Row],[Width]]</f>
        <v>175.96799999999996</v>
      </c>
    </row>
    <row r="259" spans="1:14" ht="18" customHeight="1" x14ac:dyDescent="0.45">
      <c r="A259" s="21">
        <v>24157</v>
      </c>
      <c r="B259" s="2" t="s">
        <v>310</v>
      </c>
      <c r="C259" s="2" t="s">
        <v>311</v>
      </c>
      <c r="D259" s="2" t="s">
        <v>304</v>
      </c>
      <c r="E259" s="2">
        <v>20</v>
      </c>
      <c r="F259" s="2">
        <v>30</v>
      </c>
      <c r="G259" s="2"/>
      <c r="H259" s="3">
        <v>44796</v>
      </c>
      <c r="I259" s="1" t="s">
        <v>50</v>
      </c>
      <c r="J259" s="1" t="s">
        <v>59</v>
      </c>
      <c r="K259" s="1">
        <v>600</v>
      </c>
      <c r="L259" s="11">
        <v>0.33</v>
      </c>
      <c r="M259" s="4">
        <f>IFERROR(VLOOKUP(A259, 'Remnant Price PIW'!A:C, 3, FALSE), "")</f>
        <v>0.28199999999999997</v>
      </c>
      <c r="N259" s="16">
        <f>Table1[[#This Row],[Price PIW]]*Table1[[#This Row],[Length]]*Table1[[#This Row],[Width]]</f>
        <v>169.2</v>
      </c>
    </row>
    <row r="260" spans="1:14" ht="18" customHeight="1" x14ac:dyDescent="0.45">
      <c r="A260" s="21">
        <v>24157</v>
      </c>
      <c r="B260" s="2" t="s">
        <v>442</v>
      </c>
      <c r="C260" s="2" t="s">
        <v>443</v>
      </c>
      <c r="D260" s="2" t="s">
        <v>304</v>
      </c>
      <c r="E260" s="2">
        <v>16</v>
      </c>
      <c r="F260" s="2">
        <v>42</v>
      </c>
      <c r="G260" s="2"/>
      <c r="H260" s="3">
        <v>45672</v>
      </c>
      <c r="I260" s="1" t="s">
        <v>359</v>
      </c>
      <c r="J260" s="1" t="s">
        <v>59</v>
      </c>
      <c r="K260" s="1">
        <v>672</v>
      </c>
      <c r="L260" s="11">
        <v>0.33</v>
      </c>
      <c r="M260" s="4">
        <f>IFERROR(VLOOKUP(A260, 'Remnant Price PIW'!A:C, 3, FALSE), "")</f>
        <v>0.28199999999999997</v>
      </c>
      <c r="N260" s="16">
        <f>Table1[[#This Row],[Price PIW]]*Table1[[#This Row],[Length]]*Table1[[#This Row],[Width]]</f>
        <v>189.50399999999999</v>
      </c>
    </row>
    <row r="261" spans="1:14" ht="18" customHeight="1" x14ac:dyDescent="0.45">
      <c r="A261" s="21">
        <v>25199</v>
      </c>
      <c r="B261" s="2" t="s">
        <v>706</v>
      </c>
      <c r="C261" s="2" t="s">
        <v>707</v>
      </c>
      <c r="D261" s="2" t="s">
        <v>683</v>
      </c>
      <c r="E261" s="2">
        <v>65</v>
      </c>
      <c r="F261" s="2">
        <v>9.5</v>
      </c>
      <c r="G261" s="2"/>
      <c r="H261" s="3">
        <v>45629</v>
      </c>
      <c r="I261" s="1" t="s">
        <v>708</v>
      </c>
      <c r="J261" s="1" t="s">
        <v>59</v>
      </c>
      <c r="K261" s="1">
        <v>617.5</v>
      </c>
      <c r="L261" s="11">
        <v>0.05</v>
      </c>
      <c r="M261" s="4">
        <v>0.11</v>
      </c>
      <c r="N261" s="16">
        <f>Table1[[#This Row],[Price PIW]]*Table1[[#This Row],[Length]]*Table1[[#This Row],[Width]]</f>
        <v>67.924999999999997</v>
      </c>
    </row>
    <row r="262" spans="1:14" ht="18" customHeight="1" x14ac:dyDescent="0.45">
      <c r="A262" s="21">
        <v>27609</v>
      </c>
      <c r="B262" s="2" t="s">
        <v>97</v>
      </c>
      <c r="C262" s="2" t="s">
        <v>98</v>
      </c>
      <c r="D262" s="2" t="s">
        <v>53</v>
      </c>
      <c r="E262" s="2">
        <v>12</v>
      </c>
      <c r="F262" s="2">
        <v>42</v>
      </c>
      <c r="G262" s="2" t="s">
        <v>99</v>
      </c>
      <c r="H262" s="3">
        <v>45231</v>
      </c>
      <c r="I262" s="1" t="s">
        <v>100</v>
      </c>
      <c r="J262" s="1" t="s">
        <v>59</v>
      </c>
      <c r="K262" s="9">
        <v>1134</v>
      </c>
      <c r="L262" s="11">
        <v>0.27</v>
      </c>
      <c r="M262" s="4">
        <f>IFERROR(VLOOKUP(A262, 'Remnant Price PIW'!A:C, 3, FALSE), "")</f>
        <v>0.32000000000000006</v>
      </c>
      <c r="N262" s="16">
        <f>Table1[[#This Row],[Price PIW]]*Table1[[#This Row],[Length]]*Table1[[#This Row],[Width]]</f>
        <v>161.28000000000003</v>
      </c>
    </row>
    <row r="263" spans="1:14" ht="18" customHeight="1" x14ac:dyDescent="0.45">
      <c r="A263" s="21">
        <v>27609</v>
      </c>
      <c r="B263" s="2" t="s">
        <v>267</v>
      </c>
      <c r="C263" s="2" t="s">
        <v>268</v>
      </c>
      <c r="D263" s="2" t="s">
        <v>53</v>
      </c>
      <c r="E263" s="2">
        <v>20</v>
      </c>
      <c r="F263" s="2">
        <v>55</v>
      </c>
      <c r="G263" s="2"/>
      <c r="H263" s="3">
        <v>45791</v>
      </c>
      <c r="I263" s="1" t="s">
        <v>269</v>
      </c>
      <c r="J263" s="1" t="s">
        <v>59</v>
      </c>
      <c r="K263" s="9">
        <v>1100</v>
      </c>
      <c r="L263" s="11">
        <v>0.27</v>
      </c>
      <c r="M263" s="4">
        <f>IFERROR(VLOOKUP(A263, 'Remnant Price PIW'!A:C, 3, FALSE), "")</f>
        <v>0.32000000000000006</v>
      </c>
      <c r="N263" s="16">
        <f>Table1[[#This Row],[Price PIW]]*Table1[[#This Row],[Length]]*Table1[[#This Row],[Width]]</f>
        <v>352.00000000000006</v>
      </c>
    </row>
    <row r="264" spans="1:14" ht="18" customHeight="1" x14ac:dyDescent="0.45">
      <c r="A264" s="21">
        <v>27609</v>
      </c>
      <c r="B264" s="2" t="s">
        <v>396</v>
      </c>
      <c r="C264" s="2" t="s">
        <v>397</v>
      </c>
      <c r="D264" s="2" t="s">
        <v>53</v>
      </c>
      <c r="E264" s="2">
        <v>22</v>
      </c>
      <c r="F264" s="2">
        <v>24</v>
      </c>
      <c r="G264" s="2"/>
      <c r="H264" s="3">
        <v>43993</v>
      </c>
      <c r="I264" s="1" t="s">
        <v>30</v>
      </c>
      <c r="J264" s="1" t="s">
        <v>59</v>
      </c>
      <c r="K264" s="1">
        <v>528</v>
      </c>
      <c r="L264" s="11">
        <v>0.27</v>
      </c>
      <c r="M264" s="4">
        <f>IFERROR(VLOOKUP(A264, 'Remnant Price PIW'!A:C, 3, FALSE), "")</f>
        <v>0.32000000000000006</v>
      </c>
      <c r="N264" s="16">
        <f>Table1[[#This Row],[Price PIW]]*Table1[[#This Row],[Length]]*Table1[[#This Row],[Width]]</f>
        <v>168.96000000000004</v>
      </c>
    </row>
    <row r="265" spans="1:14" ht="18" customHeight="1" x14ac:dyDescent="0.45">
      <c r="A265" s="21">
        <v>27609</v>
      </c>
      <c r="B265" s="2" t="s">
        <v>860</v>
      </c>
      <c r="C265" s="2" t="s">
        <v>861</v>
      </c>
      <c r="D265" s="2" t="s">
        <v>53</v>
      </c>
      <c r="E265" s="2">
        <v>60</v>
      </c>
      <c r="F265" s="2">
        <v>2</v>
      </c>
      <c r="G265" s="2"/>
      <c r="H265" s="3">
        <v>45392</v>
      </c>
      <c r="I265" s="1" t="s">
        <v>100</v>
      </c>
      <c r="J265" s="1" t="s">
        <v>59</v>
      </c>
      <c r="K265" s="1">
        <v>120</v>
      </c>
      <c r="L265" s="11">
        <v>0.27</v>
      </c>
      <c r="M265" s="4">
        <f>IFERROR(VLOOKUP(A265, 'Remnant Price PIW'!A:C, 3, FALSE), "")</f>
        <v>0.32000000000000006</v>
      </c>
      <c r="N265" s="16">
        <f>Table1[[#This Row],[Price PIW]]*Table1[[#This Row],[Length]]*Table1[[#This Row],[Width]]</f>
        <v>38.400000000000006</v>
      </c>
    </row>
    <row r="266" spans="1:14" ht="18" customHeight="1" x14ac:dyDescent="0.45">
      <c r="A266" s="21">
        <v>28235</v>
      </c>
      <c r="B266" s="2" t="s">
        <v>296</v>
      </c>
      <c r="C266" s="2" t="s">
        <v>297</v>
      </c>
      <c r="D266" s="2" t="s">
        <v>47</v>
      </c>
      <c r="E266" s="2">
        <v>13</v>
      </c>
      <c r="F266" s="2">
        <v>32</v>
      </c>
      <c r="G266" s="2"/>
      <c r="H266" s="3">
        <v>45391</v>
      </c>
      <c r="I266" s="1" t="s">
        <v>57</v>
      </c>
      <c r="J266" s="1" t="s">
        <v>59</v>
      </c>
      <c r="K266" s="1">
        <v>416</v>
      </c>
      <c r="L266" s="11">
        <v>0.22</v>
      </c>
      <c r="M266" s="4">
        <f>IFERROR(VLOOKUP(A266, 'Remnant Price PIW'!A:C, 3, FALSE), "")</f>
        <v>0.52280000000000004</v>
      </c>
      <c r="N266" s="16">
        <f>Table1[[#This Row],[Price PIW]]*Table1[[#This Row],[Length]]*Table1[[#This Row],[Width]]</f>
        <v>217.48480000000001</v>
      </c>
    </row>
    <row r="267" spans="1:14" ht="18" customHeight="1" x14ac:dyDescent="0.45">
      <c r="A267" s="22">
        <v>30634</v>
      </c>
      <c r="B267" s="7" t="s">
        <v>862</v>
      </c>
      <c r="C267" s="7" t="s">
        <v>863</v>
      </c>
      <c r="D267" s="7" t="s">
        <v>864</v>
      </c>
      <c r="E267" s="7">
        <v>226</v>
      </c>
      <c r="F267" s="7">
        <v>60</v>
      </c>
      <c r="G267" s="2"/>
      <c r="H267" s="3">
        <v>42397</v>
      </c>
      <c r="I267" t="s">
        <v>865</v>
      </c>
      <c r="J267" s="1"/>
      <c r="K267">
        <f>E267*F267</f>
        <v>13560</v>
      </c>
      <c r="L267" s="12">
        <v>0.3</v>
      </c>
      <c r="M267" s="4">
        <v>0.15</v>
      </c>
      <c r="N267" s="16">
        <f>Table1[[#This Row],[Price PIW]]*Table1[[#This Row],[Length]]*Table1[[#This Row],[Width]]</f>
        <v>2034</v>
      </c>
    </row>
    <row r="268" spans="1:14" ht="18" customHeight="1" x14ac:dyDescent="0.45">
      <c r="A268" s="21">
        <v>31251</v>
      </c>
      <c r="B268" s="2" t="s">
        <v>114</v>
      </c>
      <c r="C268" s="2" t="s">
        <v>115</v>
      </c>
      <c r="D268" s="2" t="s">
        <v>116</v>
      </c>
      <c r="E268" s="2">
        <v>16</v>
      </c>
      <c r="F268" s="2">
        <v>72</v>
      </c>
      <c r="G268" s="2"/>
      <c r="H268" s="3">
        <v>45405</v>
      </c>
      <c r="I268" s="1" t="s">
        <v>33</v>
      </c>
      <c r="J268" s="1" t="s">
        <v>59</v>
      </c>
      <c r="K268" s="9">
        <v>1152</v>
      </c>
      <c r="L268" s="11">
        <v>0.3</v>
      </c>
      <c r="M268" s="4">
        <v>0.15</v>
      </c>
      <c r="N268" s="16">
        <f>Table1[[#This Row],[Price PIW]]*Table1[[#This Row],[Length]]*Table1[[#This Row],[Width]]</f>
        <v>172.79999999999998</v>
      </c>
    </row>
    <row r="269" spans="1:14" ht="18" customHeight="1" x14ac:dyDescent="0.45">
      <c r="A269" s="21">
        <v>32626</v>
      </c>
      <c r="B269" s="2" t="s">
        <v>121</v>
      </c>
      <c r="C269" s="2" t="s">
        <v>122</v>
      </c>
      <c r="D269" s="2" t="s">
        <v>123</v>
      </c>
      <c r="E269" s="2">
        <v>9</v>
      </c>
      <c r="F269" s="2">
        <v>78.75</v>
      </c>
      <c r="G269" s="2" t="s">
        <v>124</v>
      </c>
      <c r="H269" s="3">
        <v>44935</v>
      </c>
      <c r="I269" s="1" t="s">
        <v>108</v>
      </c>
      <c r="J269" s="1" t="s">
        <v>59</v>
      </c>
      <c r="K269" s="1">
        <v>960.75</v>
      </c>
      <c r="L269" s="15"/>
      <c r="M269" s="4">
        <v>0.14000000000000001</v>
      </c>
      <c r="N269" s="16">
        <f>Table1[[#This Row],[Price PIW]]*Table1[[#This Row],[Length]]*Table1[[#This Row],[Width]]</f>
        <v>99.225000000000023</v>
      </c>
    </row>
    <row r="270" spans="1:14" ht="18" customHeight="1" x14ac:dyDescent="0.45">
      <c r="A270" s="21">
        <v>41633</v>
      </c>
      <c r="B270" s="2" t="s">
        <v>852</v>
      </c>
      <c r="C270" s="2" t="s">
        <v>853</v>
      </c>
      <c r="D270" s="2" t="s">
        <v>854</v>
      </c>
      <c r="E270" s="2">
        <v>66</v>
      </c>
      <c r="F270" s="2">
        <v>12</v>
      </c>
      <c r="G270" s="2"/>
      <c r="H270" s="3">
        <v>42283</v>
      </c>
      <c r="I270" s="1" t="s">
        <v>570</v>
      </c>
      <c r="J270" s="1" t="s">
        <v>59</v>
      </c>
      <c r="K270" s="1">
        <v>792</v>
      </c>
      <c r="L270" s="11">
        <v>0.31</v>
      </c>
      <c r="M270" s="4">
        <v>0.15</v>
      </c>
      <c r="N270" s="16">
        <f>Table1[[#This Row],[Price PIW]]*Table1[[#This Row],[Length]]*Table1[[#This Row],[Width]]</f>
        <v>118.80000000000001</v>
      </c>
    </row>
    <row r="271" spans="1:14" ht="18" customHeight="1" x14ac:dyDescent="0.45">
      <c r="A271" s="21">
        <v>41957</v>
      </c>
      <c r="B271" s="2" t="s">
        <v>597</v>
      </c>
      <c r="C271" s="2" t="s">
        <v>598</v>
      </c>
      <c r="D271" s="2" t="s">
        <v>36</v>
      </c>
      <c r="E271" s="2">
        <v>19</v>
      </c>
      <c r="F271" s="2">
        <v>13</v>
      </c>
      <c r="G271" s="2"/>
      <c r="H271" s="3">
        <v>45366</v>
      </c>
      <c r="I271" s="1" t="s">
        <v>599</v>
      </c>
      <c r="J271" s="1" t="s">
        <v>59</v>
      </c>
      <c r="K271" s="1">
        <v>247</v>
      </c>
      <c r="L271" s="11">
        <v>0</v>
      </c>
      <c r="M271" s="4">
        <v>0.14000000000000001</v>
      </c>
      <c r="N271" s="16">
        <f>Table1[[#This Row],[Price PIW]]*Table1[[#This Row],[Length]]*Table1[[#This Row],[Width]]</f>
        <v>34.58</v>
      </c>
    </row>
    <row r="272" spans="1:14" ht="18" customHeight="1" x14ac:dyDescent="0.45">
      <c r="A272" s="21">
        <v>41964</v>
      </c>
      <c r="B272" s="2" t="s">
        <v>476</v>
      </c>
      <c r="C272" s="2" t="s">
        <v>477</v>
      </c>
      <c r="D272" s="2" t="s">
        <v>1061</v>
      </c>
      <c r="E272" s="2">
        <v>16</v>
      </c>
      <c r="F272" s="2">
        <v>79</v>
      </c>
      <c r="G272" s="2"/>
      <c r="H272" s="3">
        <v>45216</v>
      </c>
      <c r="I272" s="1" t="s">
        <v>108</v>
      </c>
      <c r="J272" s="1" t="s">
        <v>59</v>
      </c>
      <c r="K272" s="9">
        <v>1264</v>
      </c>
      <c r="L272" s="11">
        <v>0.08</v>
      </c>
      <c r="M272" s="4">
        <v>0.11</v>
      </c>
      <c r="N272" s="16">
        <f>Table1[[#This Row],[Price PIW]]*Table1[[#This Row],[Length]]*Table1[[#This Row],[Width]]</f>
        <v>139.04</v>
      </c>
    </row>
    <row r="273" spans="1:14" ht="18" customHeight="1" x14ac:dyDescent="0.45">
      <c r="A273" s="21">
        <v>41964</v>
      </c>
      <c r="B273" s="2" t="s">
        <v>822</v>
      </c>
      <c r="C273" s="2" t="s">
        <v>823</v>
      </c>
      <c r="D273" s="2" t="s">
        <v>1061</v>
      </c>
      <c r="E273" s="2">
        <v>24</v>
      </c>
      <c r="F273" s="2">
        <v>18</v>
      </c>
      <c r="G273" s="2"/>
      <c r="H273" s="3">
        <v>44512</v>
      </c>
      <c r="I273" s="1" t="s">
        <v>605</v>
      </c>
      <c r="J273" s="1" t="s">
        <v>59</v>
      </c>
      <c r="K273" s="1">
        <v>432</v>
      </c>
      <c r="L273" s="11">
        <v>0.08</v>
      </c>
      <c r="M273" s="4">
        <v>0.11</v>
      </c>
      <c r="N273" s="16">
        <f>Table1[[#This Row],[Price PIW]]*Table1[[#This Row],[Length]]*Table1[[#This Row],[Width]]</f>
        <v>47.52</v>
      </c>
    </row>
    <row r="274" spans="1:14" ht="18" customHeight="1" x14ac:dyDescent="0.45">
      <c r="A274" s="21">
        <v>41992</v>
      </c>
      <c r="B274" s="2" t="s">
        <v>205</v>
      </c>
      <c r="C274" s="2" t="s">
        <v>206</v>
      </c>
      <c r="D274" s="2" t="s">
        <v>41</v>
      </c>
      <c r="E274" s="2">
        <v>252</v>
      </c>
      <c r="F274" s="2">
        <v>8</v>
      </c>
      <c r="G274" s="2"/>
      <c r="H274" s="3">
        <v>44273</v>
      </c>
      <c r="I274" s="1" t="s">
        <v>207</v>
      </c>
      <c r="J274" s="1" t="s">
        <v>59</v>
      </c>
      <c r="K274" s="9">
        <v>2016</v>
      </c>
      <c r="L274" s="15"/>
      <c r="M274" s="4">
        <f>IFERROR(VLOOKUP(A274, 'Remnant Price PIW'!A:C, 3, FALSE), "")</f>
        <v>0.37240000000000006</v>
      </c>
      <c r="N274" s="16">
        <f>Table1[[#This Row],[Price PIW]]*Table1[[#This Row],[Length]]*Table1[[#This Row],[Width]]</f>
        <v>750.75840000000017</v>
      </c>
    </row>
    <row r="275" spans="1:14" ht="18" customHeight="1" x14ac:dyDescent="0.45">
      <c r="A275" s="21">
        <v>41992</v>
      </c>
      <c r="B275" s="2" t="s">
        <v>51</v>
      </c>
      <c r="C275" s="2" t="s">
        <v>631</v>
      </c>
      <c r="D275" s="2" t="s">
        <v>41</v>
      </c>
      <c r="E275" s="2">
        <v>323</v>
      </c>
      <c r="F275" s="2">
        <v>10.25</v>
      </c>
      <c r="G275" s="2"/>
      <c r="H275" s="3">
        <v>44273</v>
      </c>
      <c r="I275" s="1" t="s">
        <v>632</v>
      </c>
      <c r="J275" s="1" t="s">
        <v>59</v>
      </c>
      <c r="K275" s="9">
        <v>3310.75</v>
      </c>
      <c r="L275" s="15"/>
      <c r="M275" s="4">
        <f>IFERROR(VLOOKUP(A275, 'Remnant Price PIW'!A:C, 3, FALSE), "")</f>
        <v>0.37240000000000006</v>
      </c>
      <c r="N275" s="16">
        <f>Table1[[#This Row],[Price PIW]]*Table1[[#This Row],[Length]]*Table1[[#This Row],[Width]]</f>
        <v>1232.9233000000002</v>
      </c>
    </row>
    <row r="276" spans="1:14" ht="18" customHeight="1" x14ac:dyDescent="0.45">
      <c r="A276" s="21">
        <v>41992</v>
      </c>
      <c r="B276" s="2" t="s">
        <v>40</v>
      </c>
      <c r="C276" s="2" t="s">
        <v>782</v>
      </c>
      <c r="D276" s="2" t="s">
        <v>41</v>
      </c>
      <c r="E276" s="2">
        <v>251</v>
      </c>
      <c r="F276" s="2">
        <v>8</v>
      </c>
      <c r="G276" s="2"/>
      <c r="H276" s="3">
        <v>44454</v>
      </c>
      <c r="I276" s="1" t="s">
        <v>632</v>
      </c>
      <c r="J276" s="1" t="s">
        <v>59</v>
      </c>
      <c r="K276" s="9">
        <v>2008</v>
      </c>
      <c r="L276" s="15"/>
      <c r="M276" s="4">
        <f>IFERROR(VLOOKUP(A276, 'Remnant Price PIW'!A:C, 3, FALSE), "")</f>
        <v>0.37240000000000006</v>
      </c>
      <c r="N276" s="16">
        <f>Table1[[#This Row],[Price PIW]]*Table1[[#This Row],[Length]]*Table1[[#This Row],[Width]]</f>
        <v>747.77920000000017</v>
      </c>
    </row>
    <row r="277" spans="1:14" ht="18" customHeight="1" x14ac:dyDescent="0.45">
      <c r="A277" s="21">
        <v>41997</v>
      </c>
      <c r="B277" s="2" t="s">
        <v>618</v>
      </c>
      <c r="C277" s="2" t="s">
        <v>619</v>
      </c>
      <c r="D277" s="2" t="s">
        <v>620</v>
      </c>
      <c r="E277" s="2">
        <v>318</v>
      </c>
      <c r="F277" s="2">
        <v>8</v>
      </c>
      <c r="G277" s="2"/>
      <c r="H277" s="3">
        <v>45371</v>
      </c>
      <c r="I277" s="1" t="s">
        <v>458</v>
      </c>
      <c r="J277" s="1" t="s">
        <v>59</v>
      </c>
      <c r="K277" s="9">
        <v>2544</v>
      </c>
      <c r="L277" s="15"/>
      <c r="M277" s="4">
        <v>0.11</v>
      </c>
      <c r="N277" s="16">
        <f>Table1[[#This Row],[Price PIW]]*Table1[[#This Row],[Length]]*Table1[[#This Row],[Width]]</f>
        <v>279.83999999999997</v>
      </c>
    </row>
    <row r="278" spans="1:14" ht="18" customHeight="1" x14ac:dyDescent="0.45">
      <c r="A278" s="21">
        <v>49025</v>
      </c>
      <c r="B278" s="2" t="s">
        <v>187</v>
      </c>
      <c r="C278" s="2" t="s">
        <v>188</v>
      </c>
      <c r="D278" s="2" t="s">
        <v>150</v>
      </c>
      <c r="E278" s="2">
        <v>28</v>
      </c>
      <c r="F278" s="2">
        <v>38</v>
      </c>
      <c r="G278" s="2"/>
      <c r="H278" s="3">
        <v>45196</v>
      </c>
      <c r="I278" s="1" t="s">
        <v>12</v>
      </c>
      <c r="J278" s="1" t="s">
        <v>59</v>
      </c>
      <c r="K278" s="9">
        <v>1064</v>
      </c>
      <c r="L278" s="11">
        <v>0.09</v>
      </c>
      <c r="M278" s="4">
        <v>0.11</v>
      </c>
      <c r="N278" s="16">
        <f>Table1[[#This Row],[Price PIW]]*Table1[[#This Row],[Length]]*Table1[[#This Row],[Width]]</f>
        <v>117.04</v>
      </c>
    </row>
    <row r="279" spans="1:14" ht="18" customHeight="1" x14ac:dyDescent="0.45">
      <c r="A279" s="21">
        <v>49025</v>
      </c>
      <c r="B279" s="2" t="s">
        <v>645</v>
      </c>
      <c r="C279" s="2" t="s">
        <v>646</v>
      </c>
      <c r="D279" s="2" t="s">
        <v>150</v>
      </c>
      <c r="E279" s="2">
        <v>268</v>
      </c>
      <c r="F279" s="2">
        <v>8.5</v>
      </c>
      <c r="G279" s="2"/>
      <c r="H279" s="3">
        <v>45068</v>
      </c>
      <c r="I279" s="1" t="s">
        <v>647</v>
      </c>
      <c r="J279" s="1" t="s">
        <v>59</v>
      </c>
      <c r="K279" s="9">
        <v>2278</v>
      </c>
      <c r="L279" s="11">
        <v>0.09</v>
      </c>
      <c r="M279" s="4">
        <v>0.11</v>
      </c>
      <c r="N279" s="16">
        <f>Table1[[#This Row],[Price PIW]]*Table1[[#This Row],[Length]]*Table1[[#This Row],[Width]]</f>
        <v>250.58</v>
      </c>
    </row>
    <row r="280" spans="1:14" ht="18" customHeight="1" x14ac:dyDescent="0.45">
      <c r="A280" s="21">
        <v>49500</v>
      </c>
      <c r="B280" s="2" t="s">
        <v>675</v>
      </c>
      <c r="C280" s="2" t="s">
        <v>676</v>
      </c>
      <c r="D280" s="2" t="s">
        <v>14</v>
      </c>
      <c r="E280" s="2">
        <v>26</v>
      </c>
      <c r="F280" s="2">
        <v>21.25</v>
      </c>
      <c r="G280" s="2"/>
      <c r="H280" s="3">
        <v>45099</v>
      </c>
      <c r="I280" s="1" t="s">
        <v>272</v>
      </c>
      <c r="J280" s="1" t="s">
        <v>59</v>
      </c>
      <c r="K280" s="1">
        <v>552.5</v>
      </c>
      <c r="L280" s="11">
        <v>0.04</v>
      </c>
      <c r="M280" s="4">
        <v>0.11</v>
      </c>
      <c r="N280" s="16">
        <f>Table1[[#This Row],[Price PIW]]*Table1[[#This Row],[Length]]*Table1[[#This Row],[Width]]</f>
        <v>60.774999999999999</v>
      </c>
    </row>
    <row r="281" spans="1:14" ht="18" customHeight="1" x14ac:dyDescent="0.45">
      <c r="A281" s="21">
        <v>49902</v>
      </c>
      <c r="B281" s="2" t="s">
        <v>840</v>
      </c>
      <c r="C281" s="2" t="s">
        <v>841</v>
      </c>
      <c r="D281" s="2" t="s">
        <v>842</v>
      </c>
      <c r="E281" s="2">
        <v>13</v>
      </c>
      <c r="F281" s="2">
        <v>16</v>
      </c>
      <c r="G281" s="2"/>
      <c r="H281" s="3">
        <v>44498</v>
      </c>
      <c r="I281" s="1" t="s">
        <v>58</v>
      </c>
      <c r="J281" s="1" t="s">
        <v>59</v>
      </c>
      <c r="K281" s="1">
        <v>208</v>
      </c>
      <c r="L281" s="11">
        <v>0.08</v>
      </c>
      <c r="M281" s="4">
        <v>0.11</v>
      </c>
      <c r="N281" s="16">
        <f>Table1[[#This Row],[Price PIW]]*Table1[[#This Row],[Length]]*Table1[[#This Row],[Width]]</f>
        <v>22.88</v>
      </c>
    </row>
    <row r="282" spans="1:14" ht="18" customHeight="1" x14ac:dyDescent="0.45">
      <c r="A282" s="21">
        <v>49903</v>
      </c>
      <c r="B282" s="2" t="s">
        <v>282</v>
      </c>
      <c r="C282" s="2" t="s">
        <v>283</v>
      </c>
      <c r="D282" s="2" t="s">
        <v>284</v>
      </c>
      <c r="E282" s="2">
        <v>157</v>
      </c>
      <c r="F282" s="2">
        <v>7</v>
      </c>
      <c r="G282" s="2"/>
      <c r="H282" s="3">
        <v>45666</v>
      </c>
      <c r="I282" s="1" t="s">
        <v>285</v>
      </c>
      <c r="J282" s="1" t="s">
        <v>59</v>
      </c>
      <c r="K282" s="9">
        <v>1099</v>
      </c>
      <c r="L282" s="11">
        <v>0.22</v>
      </c>
      <c r="M282" s="4">
        <v>0.11</v>
      </c>
      <c r="N282" s="16">
        <f>Table1[[#This Row],[Price PIW]]*Table1[[#This Row],[Length]]*Table1[[#This Row],[Width]]</f>
        <v>120.89</v>
      </c>
    </row>
    <row r="283" spans="1:14" ht="18" customHeight="1" x14ac:dyDescent="0.45">
      <c r="A283" s="21">
        <v>49904</v>
      </c>
      <c r="B283" s="2" t="s">
        <v>733</v>
      </c>
      <c r="C283" s="2" t="s">
        <v>734</v>
      </c>
      <c r="D283" s="2" t="s">
        <v>584</v>
      </c>
      <c r="E283" s="2">
        <v>26</v>
      </c>
      <c r="F283" s="2">
        <v>16</v>
      </c>
      <c r="G283" s="2"/>
      <c r="H283" s="3">
        <v>45770</v>
      </c>
      <c r="I283" s="1" t="s">
        <v>583</v>
      </c>
      <c r="J283" s="1" t="s">
        <v>59</v>
      </c>
      <c r="K283" s="1">
        <v>416</v>
      </c>
      <c r="L283" s="11">
        <v>0.05</v>
      </c>
      <c r="M283" s="4">
        <v>0.11</v>
      </c>
      <c r="N283" s="16">
        <f>Table1[[#This Row],[Price PIW]]*Table1[[#This Row],[Length]]*Table1[[#This Row],[Width]]</f>
        <v>45.76</v>
      </c>
    </row>
    <row r="284" spans="1:14" ht="18" customHeight="1" x14ac:dyDescent="0.45">
      <c r="A284" s="21">
        <v>49904</v>
      </c>
      <c r="B284" s="2" t="s">
        <v>783</v>
      </c>
      <c r="C284" s="2" t="s">
        <v>784</v>
      </c>
      <c r="D284" s="2" t="s">
        <v>584</v>
      </c>
      <c r="E284" s="2">
        <v>20</v>
      </c>
      <c r="F284" s="2">
        <v>6</v>
      </c>
      <c r="G284" s="2"/>
      <c r="H284" s="3">
        <v>45174</v>
      </c>
      <c r="I284" s="1" t="s">
        <v>58</v>
      </c>
      <c r="J284" s="1" t="s">
        <v>59</v>
      </c>
      <c r="K284" s="1">
        <v>120</v>
      </c>
      <c r="L284" s="11">
        <v>0.05</v>
      </c>
      <c r="M284" s="4">
        <v>0.11</v>
      </c>
      <c r="N284" s="16">
        <f>Table1[[#This Row],[Price PIW]]*Table1[[#This Row],[Length]]*Table1[[#This Row],[Width]]</f>
        <v>13.200000000000001</v>
      </c>
    </row>
    <row r="285" spans="1:14" ht="18" customHeight="1" x14ac:dyDescent="0.45">
      <c r="A285" s="22">
        <v>49963</v>
      </c>
      <c r="B285" s="7" t="s">
        <v>866</v>
      </c>
      <c r="C285" s="7" t="s">
        <v>867</v>
      </c>
      <c r="D285" s="7" t="s">
        <v>868</v>
      </c>
      <c r="E285" s="7">
        <v>280</v>
      </c>
      <c r="F285" s="7">
        <v>36</v>
      </c>
      <c r="G285" s="2"/>
      <c r="H285" s="3">
        <v>43922</v>
      </c>
      <c r="I285" t="s">
        <v>869</v>
      </c>
      <c r="J285" s="1"/>
      <c r="K285">
        <f>E285*F285</f>
        <v>10080</v>
      </c>
      <c r="L285" s="13"/>
      <c r="M285" s="4">
        <v>0.11</v>
      </c>
      <c r="N285" s="16">
        <f>Table1[[#This Row],[Price PIW]]*Table1[[#This Row],[Length]]*Table1[[#This Row],[Width]]</f>
        <v>1108.8</v>
      </c>
    </row>
    <row r="286" spans="1:14" x14ac:dyDescent="0.45">
      <c r="A286" s="21">
        <v>50236</v>
      </c>
      <c r="B286" s="2" t="s">
        <v>637</v>
      </c>
      <c r="C286" s="2" t="s">
        <v>638</v>
      </c>
      <c r="D286" s="2" t="s">
        <v>639</v>
      </c>
      <c r="E286" s="2">
        <v>51</v>
      </c>
      <c r="F286" s="2">
        <v>9</v>
      </c>
      <c r="G286" s="2"/>
      <c r="H286" s="3">
        <v>45072</v>
      </c>
      <c r="I286" s="2" t="s">
        <v>640</v>
      </c>
      <c r="J286" s="2" t="s">
        <v>59</v>
      </c>
      <c r="K286" s="6">
        <v>459</v>
      </c>
      <c r="L286" s="14"/>
      <c r="M286" s="4">
        <v>0.11</v>
      </c>
      <c r="N286" s="16">
        <f>Table1[[#This Row],[Price PIW]]*Table1[[#This Row],[Length]]*Table1[[#This Row],[Width]]</f>
        <v>50.49</v>
      </c>
    </row>
    <row r="287" spans="1:14" x14ac:dyDescent="0.45">
      <c r="A287" s="21">
        <v>50237</v>
      </c>
      <c r="B287" s="2" t="s">
        <v>68</v>
      </c>
      <c r="C287" s="2" t="s">
        <v>69</v>
      </c>
      <c r="D287" s="2" t="s">
        <v>70</v>
      </c>
      <c r="E287" s="2">
        <v>31</v>
      </c>
      <c r="F287" s="2">
        <v>66</v>
      </c>
      <c r="G287" s="2"/>
      <c r="H287" s="3">
        <v>44383</v>
      </c>
      <c r="I287" s="6" t="s">
        <v>12</v>
      </c>
      <c r="J287" s="2" t="s">
        <v>59</v>
      </c>
      <c r="K287" s="10">
        <v>2046</v>
      </c>
      <c r="L287" s="14"/>
      <c r="M287" s="4">
        <v>0.11</v>
      </c>
      <c r="N287" s="16">
        <f>Table1[[#This Row],[Price PIW]]*Table1[[#This Row],[Length]]*Table1[[#This Row],[Width]]</f>
        <v>225.06</v>
      </c>
    </row>
    <row r="288" spans="1:14" x14ac:dyDescent="0.45">
      <c r="A288" s="21">
        <v>50237</v>
      </c>
      <c r="B288" s="2" t="s">
        <v>223</v>
      </c>
      <c r="C288" s="2" t="s">
        <v>224</v>
      </c>
      <c r="D288" s="2" t="s">
        <v>70</v>
      </c>
      <c r="E288" s="2">
        <v>25</v>
      </c>
      <c r="F288" s="2">
        <v>59</v>
      </c>
      <c r="G288" s="2"/>
      <c r="H288" s="3">
        <v>45096</v>
      </c>
      <c r="I288" s="6" t="s">
        <v>12</v>
      </c>
      <c r="J288" s="2" t="s">
        <v>59</v>
      </c>
      <c r="K288" s="10">
        <v>1475</v>
      </c>
      <c r="L288" s="14"/>
      <c r="M288" s="4">
        <v>0.11</v>
      </c>
      <c r="N288" s="16">
        <f>Table1[[#This Row],[Price PIW]]*Table1[[#This Row],[Length]]*Table1[[#This Row],[Width]]</f>
        <v>162.25</v>
      </c>
    </row>
    <row r="289" spans="1:14" x14ac:dyDescent="0.45">
      <c r="A289" s="21">
        <v>50237</v>
      </c>
      <c r="B289" s="2" t="s">
        <v>252</v>
      </c>
      <c r="C289" s="2" t="s">
        <v>253</v>
      </c>
      <c r="D289" s="2" t="s">
        <v>70</v>
      </c>
      <c r="E289" s="2">
        <v>31</v>
      </c>
      <c r="F289" s="2">
        <v>42</v>
      </c>
      <c r="G289" s="2"/>
      <c r="H289" s="3">
        <v>45582</v>
      </c>
      <c r="I289" s="6" t="s">
        <v>12</v>
      </c>
      <c r="J289" s="2" t="s">
        <v>59</v>
      </c>
      <c r="K289" s="10">
        <v>1302</v>
      </c>
      <c r="L289" s="14"/>
      <c r="M289" s="4">
        <v>0.11</v>
      </c>
      <c r="N289" s="16">
        <f>Table1[[#This Row],[Price PIW]]*Table1[[#This Row],[Length]]*Table1[[#This Row],[Width]]</f>
        <v>143.22</v>
      </c>
    </row>
    <row r="290" spans="1:14" x14ac:dyDescent="0.45">
      <c r="A290" s="21">
        <v>50237</v>
      </c>
      <c r="B290" s="2" t="s">
        <v>290</v>
      </c>
      <c r="C290" s="2" t="s">
        <v>291</v>
      </c>
      <c r="D290" s="2" t="s">
        <v>70</v>
      </c>
      <c r="E290" s="2">
        <v>16</v>
      </c>
      <c r="F290" s="2">
        <v>74</v>
      </c>
      <c r="G290" s="2"/>
      <c r="H290" s="3">
        <v>45835</v>
      </c>
      <c r="I290" s="6" t="s">
        <v>292</v>
      </c>
      <c r="J290" s="2" t="s">
        <v>59</v>
      </c>
      <c r="K290" s="10">
        <v>1184</v>
      </c>
      <c r="L290" s="14"/>
      <c r="M290" s="4">
        <v>0.11</v>
      </c>
      <c r="N290" s="16">
        <f>Table1[[#This Row],[Price PIW]]*Table1[[#This Row],[Length]]*Table1[[#This Row],[Width]]</f>
        <v>130.24</v>
      </c>
    </row>
    <row r="291" spans="1:14" x14ac:dyDescent="0.45">
      <c r="A291" s="21">
        <v>50260</v>
      </c>
      <c r="B291" s="2" t="s">
        <v>538</v>
      </c>
      <c r="C291" s="2" t="s">
        <v>539</v>
      </c>
      <c r="D291" s="2" t="s">
        <v>540</v>
      </c>
      <c r="E291" s="2">
        <v>25</v>
      </c>
      <c r="F291" s="2">
        <v>33.5</v>
      </c>
      <c r="G291" s="2"/>
      <c r="H291" s="3">
        <v>45048</v>
      </c>
      <c r="I291" s="6" t="s">
        <v>16</v>
      </c>
      <c r="J291" s="2" t="s">
        <v>59</v>
      </c>
      <c r="K291" s="6">
        <v>837.5</v>
      </c>
      <c r="L291" s="14"/>
      <c r="M291" s="4">
        <v>0.11</v>
      </c>
      <c r="N291" s="16">
        <f>Table1[[#This Row],[Price PIW]]*Table1[[#This Row],[Length]]*Table1[[#This Row],[Width]]</f>
        <v>92.125</v>
      </c>
    </row>
    <row r="295" spans="1:14" x14ac:dyDescent="0.45">
      <c r="L295" s="8">
        <f>N263*E263*F263</f>
        <v>387200.00000000006</v>
      </c>
      <c r="M295" s="17">
        <f>L263*E263*F263</f>
        <v>297</v>
      </c>
    </row>
    <row r="296" spans="1:14" x14ac:dyDescent="0.45">
      <c r="M296" s="8">
        <f>L295/M295</f>
        <v>1303.7037037037039</v>
      </c>
      <c r="N296" s="16">
        <f>E263*F263/M296</f>
        <v>0.84374999999999989</v>
      </c>
    </row>
    <row r="297" spans="1:14" x14ac:dyDescent="0.45">
      <c r="M297" s="8">
        <f>E263*F263*L263*M296</f>
        <v>387200.00000000006</v>
      </c>
    </row>
  </sheetData>
  <conditionalFormatting sqref="C1:C252">
    <cfRule type="duplicateValues" dxfId="2" priority="270"/>
  </conditionalFormatting>
  <conditionalFormatting sqref="C253:C269">
    <cfRule type="duplicateValues" dxfId="1" priority="69"/>
  </conditionalFormatting>
  <conditionalFormatting sqref="C286">
    <cfRule type="duplicateValues" dxfId="0" priority="56"/>
  </conditionalFormatting>
  <pageMargins left="0.7" right="0.7" top="0.75" bottom="0.75" header="0.3" footer="0.3"/>
  <pageSetup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B4D5-78D5-43CA-9FD8-DE7F72E93AFE}">
  <dimension ref="A1:C205"/>
  <sheetViews>
    <sheetView topLeftCell="A178" workbookViewId="0">
      <selection activeCell="B189" sqref="B189"/>
    </sheetView>
  </sheetViews>
  <sheetFormatPr defaultRowHeight="14.25" x14ac:dyDescent="0.45"/>
  <cols>
    <col min="2" max="2" width="46.73046875" bestFit="1" customWidth="1"/>
  </cols>
  <sheetData>
    <row r="1" spans="1:3" ht="42" x14ac:dyDescent="0.45">
      <c r="A1" s="18" t="s">
        <v>873</v>
      </c>
      <c r="B1" s="18" t="s">
        <v>874</v>
      </c>
      <c r="C1" s="18" t="s">
        <v>875</v>
      </c>
    </row>
    <row r="2" spans="1:3" x14ac:dyDescent="0.45">
      <c r="A2" s="19">
        <v>10374</v>
      </c>
      <c r="B2" s="19" t="s">
        <v>876</v>
      </c>
      <c r="C2" s="20">
        <v>0.35000000000000003</v>
      </c>
    </row>
    <row r="3" spans="1:3" x14ac:dyDescent="0.45">
      <c r="A3" s="19">
        <v>10378</v>
      </c>
      <c r="B3" s="19" t="s">
        <v>877</v>
      </c>
      <c r="C3" s="20">
        <v>0.48960000000000004</v>
      </c>
    </row>
    <row r="4" spans="1:3" x14ac:dyDescent="0.45">
      <c r="A4" s="19">
        <v>10382</v>
      </c>
      <c r="B4" s="19" t="s">
        <v>878</v>
      </c>
      <c r="C4" s="20">
        <v>0.2056</v>
      </c>
    </row>
    <row r="5" spans="1:3" x14ac:dyDescent="0.45">
      <c r="A5" s="19">
        <v>10398</v>
      </c>
      <c r="B5" s="19" t="s">
        <v>879</v>
      </c>
      <c r="C5" s="20">
        <v>0.27599999999999997</v>
      </c>
    </row>
    <row r="6" spans="1:3" x14ac:dyDescent="0.45">
      <c r="A6" s="19">
        <v>10385</v>
      </c>
      <c r="B6" s="19" t="s">
        <v>880</v>
      </c>
      <c r="C6" s="20">
        <v>0.2424</v>
      </c>
    </row>
    <row r="7" spans="1:3" x14ac:dyDescent="0.45">
      <c r="A7" s="19">
        <v>10390</v>
      </c>
      <c r="B7" s="19" t="s">
        <v>881</v>
      </c>
      <c r="C7" s="20">
        <v>0.29960000000000003</v>
      </c>
    </row>
    <row r="8" spans="1:3" x14ac:dyDescent="0.45">
      <c r="A8" s="19">
        <v>10388</v>
      </c>
      <c r="B8" s="19" t="s">
        <v>882</v>
      </c>
      <c r="C8" s="20">
        <v>0.52640000000000009</v>
      </c>
    </row>
    <row r="9" spans="1:3" x14ac:dyDescent="0.45">
      <c r="A9" s="19">
        <v>10948</v>
      </c>
      <c r="B9" s="19" t="s">
        <v>883</v>
      </c>
      <c r="C9" s="20">
        <v>0.18080000000000002</v>
      </c>
    </row>
    <row r="10" spans="1:3" x14ac:dyDescent="0.45">
      <c r="A10" s="19">
        <v>10949</v>
      </c>
      <c r="B10" s="19" t="s">
        <v>884</v>
      </c>
      <c r="C10" s="20">
        <v>0.26800000000000002</v>
      </c>
    </row>
    <row r="11" spans="1:3" x14ac:dyDescent="0.45">
      <c r="A11" s="19">
        <v>10401</v>
      </c>
      <c r="B11" s="19" t="s">
        <v>885</v>
      </c>
      <c r="C11" s="20">
        <v>0.45760000000000001</v>
      </c>
    </row>
    <row r="12" spans="1:3" x14ac:dyDescent="0.45">
      <c r="A12" s="19">
        <v>10402</v>
      </c>
      <c r="B12" s="19" t="s">
        <v>886</v>
      </c>
      <c r="C12" s="20">
        <v>0.53720000000000001</v>
      </c>
    </row>
    <row r="13" spans="1:3" x14ac:dyDescent="0.45">
      <c r="A13" s="19">
        <v>10384</v>
      </c>
      <c r="B13" s="19" t="s">
        <v>887</v>
      </c>
      <c r="C13" s="20">
        <v>0.32879999999999998</v>
      </c>
    </row>
    <row r="14" spans="1:3" x14ac:dyDescent="0.45">
      <c r="A14" s="19">
        <v>10400</v>
      </c>
      <c r="B14" s="19" t="s">
        <v>888</v>
      </c>
      <c r="C14" s="20">
        <v>0.38280000000000003</v>
      </c>
    </row>
    <row r="15" spans="1:3" x14ac:dyDescent="0.45">
      <c r="A15" s="19">
        <v>10392</v>
      </c>
      <c r="B15" s="19" t="s">
        <v>889</v>
      </c>
      <c r="C15" s="20">
        <v>0.48880000000000001</v>
      </c>
    </row>
    <row r="16" spans="1:3" x14ac:dyDescent="0.45">
      <c r="A16" s="19">
        <v>10396</v>
      </c>
      <c r="B16" s="19" t="s">
        <v>890</v>
      </c>
      <c r="C16" s="20">
        <v>0.36320000000000002</v>
      </c>
    </row>
    <row r="17" spans="1:3" x14ac:dyDescent="0.45">
      <c r="A17" s="19">
        <v>10692</v>
      </c>
      <c r="B17" s="19" t="s">
        <v>671</v>
      </c>
      <c r="C17" s="20">
        <v>0.36640000000000006</v>
      </c>
    </row>
    <row r="18" spans="1:3" x14ac:dyDescent="0.45">
      <c r="A18" s="19">
        <v>10282</v>
      </c>
      <c r="B18" s="19" t="s">
        <v>891</v>
      </c>
      <c r="C18" s="20">
        <v>0.16160000000000002</v>
      </c>
    </row>
    <row r="19" spans="1:3" x14ac:dyDescent="0.45">
      <c r="A19" s="19">
        <v>10312</v>
      </c>
      <c r="B19" s="19" t="s">
        <v>892</v>
      </c>
      <c r="C19" s="20">
        <v>0.25880000000000003</v>
      </c>
    </row>
    <row r="20" spans="1:3" x14ac:dyDescent="0.45">
      <c r="A20" s="19">
        <v>10342</v>
      </c>
      <c r="B20" s="19" t="s">
        <v>893</v>
      </c>
      <c r="C20" s="20">
        <v>0.31840000000000002</v>
      </c>
    </row>
    <row r="21" spans="1:3" x14ac:dyDescent="0.45">
      <c r="A21" s="19">
        <v>10208</v>
      </c>
      <c r="B21" s="19" t="s">
        <v>894</v>
      </c>
      <c r="C21" s="20">
        <v>0.50960000000000005</v>
      </c>
    </row>
    <row r="22" spans="1:3" x14ac:dyDescent="0.45">
      <c r="A22" s="19">
        <v>10210</v>
      </c>
      <c r="B22" s="19" t="s">
        <v>895</v>
      </c>
      <c r="C22" s="20">
        <v>0.52039999999999997</v>
      </c>
    </row>
    <row r="23" spans="1:3" x14ac:dyDescent="0.45">
      <c r="A23" s="19">
        <v>10204</v>
      </c>
      <c r="B23" s="19" t="s">
        <v>107</v>
      </c>
      <c r="C23" s="20">
        <v>0.49440000000000001</v>
      </c>
    </row>
    <row r="24" spans="1:3" x14ac:dyDescent="0.45">
      <c r="A24" s="19">
        <v>10202</v>
      </c>
      <c r="B24" s="19" t="s">
        <v>896</v>
      </c>
      <c r="C24" s="20">
        <v>0.35720000000000002</v>
      </c>
    </row>
    <row r="25" spans="1:3" x14ac:dyDescent="0.45">
      <c r="A25" s="19">
        <v>10211</v>
      </c>
      <c r="B25" s="19" t="s">
        <v>897</v>
      </c>
      <c r="C25" s="20">
        <v>1.0844</v>
      </c>
    </row>
    <row r="26" spans="1:3" x14ac:dyDescent="0.45">
      <c r="A26" s="19">
        <v>34229</v>
      </c>
      <c r="B26" s="19" t="s">
        <v>898</v>
      </c>
      <c r="C26" s="20">
        <v>0.30800000000000005</v>
      </c>
    </row>
    <row r="27" spans="1:3" x14ac:dyDescent="0.45">
      <c r="A27" s="19">
        <v>34228</v>
      </c>
      <c r="B27" s="19" t="s">
        <v>899</v>
      </c>
      <c r="C27" s="20">
        <v>0.37040000000000006</v>
      </c>
    </row>
    <row r="28" spans="1:3" x14ac:dyDescent="0.45">
      <c r="A28" s="19">
        <v>10956</v>
      </c>
      <c r="B28" s="19" t="s">
        <v>900</v>
      </c>
      <c r="C28" s="20">
        <v>0.4108</v>
      </c>
    </row>
    <row r="29" spans="1:3" x14ac:dyDescent="0.45">
      <c r="A29" s="19">
        <v>10952</v>
      </c>
      <c r="B29" s="19" t="s">
        <v>901</v>
      </c>
      <c r="C29" s="20">
        <v>0.22519999999999998</v>
      </c>
    </row>
    <row r="30" spans="1:3" x14ac:dyDescent="0.45">
      <c r="A30" s="19">
        <v>10957</v>
      </c>
      <c r="B30" s="19" t="s">
        <v>902</v>
      </c>
      <c r="C30" s="20">
        <v>0.1168</v>
      </c>
    </row>
    <row r="31" spans="1:3" x14ac:dyDescent="0.45">
      <c r="A31" s="19">
        <v>50241</v>
      </c>
      <c r="B31" s="19" t="s">
        <v>903</v>
      </c>
      <c r="C31" s="20">
        <v>0.1196</v>
      </c>
    </row>
    <row r="32" spans="1:3" x14ac:dyDescent="0.45">
      <c r="A32" s="19">
        <v>10950</v>
      </c>
      <c r="B32" s="19" t="s">
        <v>904</v>
      </c>
      <c r="C32" s="20">
        <v>0.14280000000000001</v>
      </c>
    </row>
    <row r="33" spans="1:3" x14ac:dyDescent="0.45">
      <c r="A33" s="19">
        <v>10953</v>
      </c>
      <c r="B33" s="19" t="s">
        <v>905</v>
      </c>
      <c r="C33" s="20">
        <v>0.20480000000000001</v>
      </c>
    </row>
    <row r="34" spans="1:3" x14ac:dyDescent="0.45">
      <c r="A34" s="19">
        <v>10951</v>
      </c>
      <c r="B34" s="19" t="s">
        <v>906</v>
      </c>
      <c r="C34" s="20">
        <v>0.1472</v>
      </c>
    </row>
    <row r="35" spans="1:3" x14ac:dyDescent="0.45">
      <c r="A35" s="19">
        <v>10955</v>
      </c>
      <c r="B35" s="19" t="s">
        <v>907</v>
      </c>
      <c r="C35" s="20">
        <v>0.1512</v>
      </c>
    </row>
    <row r="36" spans="1:3" x14ac:dyDescent="0.45">
      <c r="A36" s="19">
        <v>10706</v>
      </c>
      <c r="B36" s="19" t="s">
        <v>145</v>
      </c>
      <c r="C36" s="20">
        <v>0.26400000000000001</v>
      </c>
    </row>
    <row r="37" spans="1:3" x14ac:dyDescent="0.45">
      <c r="A37" s="19">
        <v>10714</v>
      </c>
      <c r="B37" s="19" t="s">
        <v>111</v>
      </c>
      <c r="C37" s="20">
        <v>0.39360000000000001</v>
      </c>
    </row>
    <row r="38" spans="1:3" x14ac:dyDescent="0.45">
      <c r="A38" s="19">
        <v>10716</v>
      </c>
      <c r="B38" s="19" t="s">
        <v>908</v>
      </c>
      <c r="C38" s="20">
        <v>0.53720000000000001</v>
      </c>
    </row>
    <row r="39" spans="1:3" x14ac:dyDescent="0.45">
      <c r="A39" s="19">
        <v>10700</v>
      </c>
      <c r="B39" s="19" t="s">
        <v>909</v>
      </c>
      <c r="C39" s="20">
        <v>0.31640000000000001</v>
      </c>
    </row>
    <row r="40" spans="1:3" x14ac:dyDescent="0.45">
      <c r="A40" s="19">
        <v>10702</v>
      </c>
      <c r="B40" s="19" t="s">
        <v>910</v>
      </c>
      <c r="C40" s="20">
        <v>0.73840000000000006</v>
      </c>
    </row>
    <row r="41" spans="1:3" x14ac:dyDescent="0.45">
      <c r="A41" s="19">
        <v>10708</v>
      </c>
      <c r="B41" s="19" t="s">
        <v>911</v>
      </c>
      <c r="C41" s="20">
        <v>0.57679999999999998</v>
      </c>
    </row>
    <row r="42" spans="1:3" x14ac:dyDescent="0.45">
      <c r="A42" s="19">
        <v>10686</v>
      </c>
      <c r="B42" s="19" t="s">
        <v>912</v>
      </c>
      <c r="C42" s="20">
        <v>0.26920000000000005</v>
      </c>
    </row>
    <row r="43" spans="1:3" x14ac:dyDescent="0.45">
      <c r="A43" s="19">
        <v>10698</v>
      </c>
      <c r="B43" s="19" t="s">
        <v>913</v>
      </c>
      <c r="C43" s="20">
        <v>0.28239999999999998</v>
      </c>
    </row>
    <row r="44" spans="1:3" x14ac:dyDescent="0.45">
      <c r="A44" s="19">
        <v>10688</v>
      </c>
      <c r="B44" s="19" t="s">
        <v>165</v>
      </c>
      <c r="C44" s="20">
        <v>0.2296</v>
      </c>
    </row>
    <row r="45" spans="1:3" x14ac:dyDescent="0.45">
      <c r="A45" s="19">
        <v>10704</v>
      </c>
      <c r="B45" s="19" t="s">
        <v>914</v>
      </c>
      <c r="C45" s="20">
        <v>0.2596</v>
      </c>
    </row>
    <row r="46" spans="1:3" x14ac:dyDescent="0.45">
      <c r="A46" s="19">
        <v>10726</v>
      </c>
      <c r="B46" s="19" t="s">
        <v>915</v>
      </c>
      <c r="C46" s="20">
        <v>1.6372</v>
      </c>
    </row>
    <row r="47" spans="1:3" x14ac:dyDescent="0.45">
      <c r="A47" s="19">
        <v>10720</v>
      </c>
      <c r="B47" s="19" t="s">
        <v>916</v>
      </c>
      <c r="C47" s="20">
        <v>3.1168</v>
      </c>
    </row>
    <row r="48" spans="1:3" x14ac:dyDescent="0.45">
      <c r="A48" s="19">
        <v>10881</v>
      </c>
      <c r="B48" s="19" t="s">
        <v>917</v>
      </c>
      <c r="C48" s="20">
        <v>0.20760000000000001</v>
      </c>
    </row>
    <row r="49" spans="1:3" x14ac:dyDescent="0.45">
      <c r="A49" s="19">
        <v>10883</v>
      </c>
      <c r="B49" s="19" t="s">
        <v>918</v>
      </c>
      <c r="C49" s="20">
        <v>0.2</v>
      </c>
    </row>
    <row r="50" spans="1:3" x14ac:dyDescent="0.45">
      <c r="A50" s="19">
        <v>10884</v>
      </c>
      <c r="B50" s="19" t="s">
        <v>919</v>
      </c>
      <c r="C50" s="20">
        <v>0.26280000000000003</v>
      </c>
    </row>
    <row r="51" spans="1:3" x14ac:dyDescent="0.45">
      <c r="A51" s="19">
        <v>10886</v>
      </c>
      <c r="B51" s="19" t="s">
        <v>920</v>
      </c>
      <c r="C51" s="20">
        <v>0.45760000000000001</v>
      </c>
    </row>
    <row r="52" spans="1:3" x14ac:dyDescent="0.45">
      <c r="A52" s="19">
        <v>10888</v>
      </c>
      <c r="B52" s="19" t="s">
        <v>921</v>
      </c>
      <c r="C52" s="20">
        <v>0.3412</v>
      </c>
    </row>
    <row r="53" spans="1:3" x14ac:dyDescent="0.45">
      <c r="A53" s="19">
        <v>10890</v>
      </c>
      <c r="B53" s="19" t="s">
        <v>922</v>
      </c>
      <c r="C53" s="20">
        <v>0.41239999999999999</v>
      </c>
    </row>
    <row r="54" spans="1:3" x14ac:dyDescent="0.45">
      <c r="A54" s="19">
        <v>10892</v>
      </c>
      <c r="B54" s="19" t="s">
        <v>923</v>
      </c>
      <c r="C54" s="20">
        <v>0.49440000000000001</v>
      </c>
    </row>
    <row r="55" spans="1:3" x14ac:dyDescent="0.45">
      <c r="A55" s="19">
        <v>10894</v>
      </c>
      <c r="B55" s="19" t="s">
        <v>924</v>
      </c>
      <c r="C55" s="20">
        <v>0.65800000000000003</v>
      </c>
    </row>
    <row r="56" spans="1:3" x14ac:dyDescent="0.45">
      <c r="A56" s="19">
        <v>10580</v>
      </c>
      <c r="B56" s="19" t="s">
        <v>925</v>
      </c>
      <c r="C56" s="20">
        <v>0.18280000000000002</v>
      </c>
    </row>
    <row r="57" spans="1:3" x14ac:dyDescent="0.45">
      <c r="A57" s="19">
        <v>10586</v>
      </c>
      <c r="B57" s="19" t="s">
        <v>926</v>
      </c>
      <c r="C57" s="20">
        <v>0.42080000000000006</v>
      </c>
    </row>
    <row r="58" spans="1:3" x14ac:dyDescent="0.45">
      <c r="A58" s="19">
        <v>10596</v>
      </c>
      <c r="B58" s="19" t="s">
        <v>927</v>
      </c>
      <c r="C58" s="20">
        <v>0.47960000000000003</v>
      </c>
    </row>
    <row r="59" spans="1:3" x14ac:dyDescent="0.45">
      <c r="A59" s="19">
        <v>10582</v>
      </c>
      <c r="B59" s="19" t="s">
        <v>928</v>
      </c>
      <c r="C59" s="20">
        <v>0.99199999999999999</v>
      </c>
    </row>
    <row r="60" spans="1:3" x14ac:dyDescent="0.45">
      <c r="A60" s="19">
        <v>10590</v>
      </c>
      <c r="B60" s="19" t="s">
        <v>929</v>
      </c>
      <c r="C60" s="20">
        <v>0.25240000000000001</v>
      </c>
    </row>
    <row r="61" spans="1:3" x14ac:dyDescent="0.45">
      <c r="A61" s="19">
        <v>11041</v>
      </c>
      <c r="B61" s="19" t="s">
        <v>930</v>
      </c>
      <c r="C61" s="20">
        <v>0.79760000000000009</v>
      </c>
    </row>
    <row r="62" spans="1:3" x14ac:dyDescent="0.45">
      <c r="A62" s="19">
        <v>10694</v>
      </c>
      <c r="B62" s="19" t="s">
        <v>931</v>
      </c>
      <c r="C62" s="20">
        <v>0.27999999999999997</v>
      </c>
    </row>
    <row r="63" spans="1:3" x14ac:dyDescent="0.45">
      <c r="A63" s="19">
        <v>10644</v>
      </c>
      <c r="B63" s="19" t="s">
        <v>932</v>
      </c>
      <c r="C63" s="20">
        <v>0.29920000000000002</v>
      </c>
    </row>
    <row r="64" spans="1:3" x14ac:dyDescent="0.45">
      <c r="A64" s="19">
        <v>10462</v>
      </c>
      <c r="B64" s="19" t="s">
        <v>525</v>
      </c>
      <c r="C64" s="20">
        <v>0.23480000000000001</v>
      </c>
    </row>
    <row r="65" spans="1:3" x14ac:dyDescent="0.45">
      <c r="A65" s="19">
        <v>10454</v>
      </c>
      <c r="B65" s="19" t="s">
        <v>933</v>
      </c>
      <c r="C65" s="20">
        <v>9.6000000000000002E-2</v>
      </c>
    </row>
    <row r="66" spans="1:3" x14ac:dyDescent="0.45">
      <c r="A66" s="19">
        <v>10456</v>
      </c>
      <c r="B66" s="19" t="s">
        <v>934</v>
      </c>
      <c r="C66" s="20">
        <v>0.1236</v>
      </c>
    </row>
    <row r="67" spans="1:3" x14ac:dyDescent="0.45">
      <c r="A67" s="19">
        <v>10882</v>
      </c>
      <c r="B67" s="19" t="s">
        <v>935</v>
      </c>
      <c r="C67" s="20">
        <v>0.53280000000000005</v>
      </c>
    </row>
    <row r="68" spans="1:3" x14ac:dyDescent="0.45">
      <c r="A68" s="19">
        <v>10458</v>
      </c>
      <c r="B68" s="19" t="s">
        <v>936</v>
      </c>
      <c r="C68" s="20">
        <v>0.13640000000000002</v>
      </c>
    </row>
    <row r="69" spans="1:3" x14ac:dyDescent="0.45">
      <c r="A69" s="19">
        <v>10602</v>
      </c>
      <c r="B69" s="19" t="s">
        <v>210</v>
      </c>
      <c r="C69" s="20">
        <v>0.13440000000000002</v>
      </c>
    </row>
    <row r="70" spans="1:3" x14ac:dyDescent="0.45">
      <c r="A70" s="19">
        <v>24357</v>
      </c>
      <c r="B70" s="19" t="s">
        <v>937</v>
      </c>
      <c r="C70" s="20">
        <v>0.2908</v>
      </c>
    </row>
    <row r="71" spans="1:3" x14ac:dyDescent="0.45">
      <c r="A71" s="19">
        <v>10610</v>
      </c>
      <c r="B71" s="19" t="s">
        <v>486</v>
      </c>
      <c r="C71" s="20">
        <v>0.21080000000000002</v>
      </c>
    </row>
    <row r="72" spans="1:3" x14ac:dyDescent="0.45">
      <c r="A72" s="19">
        <v>10620</v>
      </c>
      <c r="B72" s="19" t="s">
        <v>938</v>
      </c>
      <c r="C72" s="20">
        <v>0.35240000000000005</v>
      </c>
    </row>
    <row r="73" spans="1:3" x14ac:dyDescent="0.45">
      <c r="A73" s="19">
        <v>10648</v>
      </c>
      <c r="B73" s="19" t="s">
        <v>939</v>
      </c>
      <c r="C73" s="20">
        <v>0.25920000000000004</v>
      </c>
    </row>
    <row r="74" spans="1:3" x14ac:dyDescent="0.45">
      <c r="A74" s="19">
        <v>10634</v>
      </c>
      <c r="B74" s="19" t="s">
        <v>96</v>
      </c>
      <c r="C74" s="20">
        <v>0.20280000000000001</v>
      </c>
    </row>
    <row r="75" spans="1:3" x14ac:dyDescent="0.45">
      <c r="A75" s="19">
        <v>10680</v>
      </c>
      <c r="B75" s="19" t="s">
        <v>940</v>
      </c>
      <c r="C75" s="20">
        <v>0.38</v>
      </c>
    </row>
    <row r="76" spans="1:3" x14ac:dyDescent="0.45">
      <c r="A76" s="19">
        <v>10668</v>
      </c>
      <c r="B76" s="19" t="s">
        <v>941</v>
      </c>
      <c r="C76" s="20">
        <v>0.3392</v>
      </c>
    </row>
    <row r="77" spans="1:3" x14ac:dyDescent="0.45">
      <c r="A77" s="19">
        <v>10666</v>
      </c>
      <c r="B77" s="19" t="s">
        <v>942</v>
      </c>
      <c r="C77" s="20">
        <v>0.3876</v>
      </c>
    </row>
    <row r="78" spans="1:3" x14ac:dyDescent="0.45">
      <c r="A78" s="19">
        <v>10616</v>
      </c>
      <c r="B78" s="19" t="s">
        <v>943</v>
      </c>
      <c r="C78" s="20">
        <v>0.28520000000000001</v>
      </c>
    </row>
    <row r="79" spans="1:3" x14ac:dyDescent="0.45">
      <c r="A79" s="19">
        <v>10632</v>
      </c>
      <c r="B79" s="19" t="s">
        <v>944</v>
      </c>
      <c r="C79" s="20">
        <v>0.37880000000000003</v>
      </c>
    </row>
    <row r="80" spans="1:3" x14ac:dyDescent="0.45">
      <c r="A80" s="19">
        <v>10678</v>
      </c>
      <c r="B80" s="19" t="s">
        <v>945</v>
      </c>
      <c r="C80" s="20">
        <v>0.50719999999999998</v>
      </c>
    </row>
    <row r="81" spans="1:3" x14ac:dyDescent="0.45">
      <c r="A81" s="19">
        <v>10672</v>
      </c>
      <c r="B81" s="19" t="s">
        <v>414</v>
      </c>
      <c r="C81" s="20">
        <v>0.31200000000000006</v>
      </c>
    </row>
    <row r="82" spans="1:3" x14ac:dyDescent="0.45">
      <c r="A82" s="19">
        <v>10638</v>
      </c>
      <c r="B82" s="19" t="s">
        <v>946</v>
      </c>
      <c r="C82" s="20">
        <v>0.29160000000000003</v>
      </c>
    </row>
    <row r="83" spans="1:3" x14ac:dyDescent="0.45">
      <c r="A83" s="19">
        <v>10630</v>
      </c>
      <c r="B83" s="19" t="s">
        <v>947</v>
      </c>
      <c r="C83" s="20">
        <v>0.71200000000000008</v>
      </c>
    </row>
    <row r="84" spans="1:3" x14ac:dyDescent="0.45">
      <c r="A84" s="19">
        <v>10674</v>
      </c>
      <c r="B84" s="19" t="s">
        <v>948</v>
      </c>
      <c r="C84" s="20">
        <v>0.44040000000000001</v>
      </c>
    </row>
    <row r="85" spans="1:3" x14ac:dyDescent="0.45">
      <c r="A85" s="19">
        <v>10662</v>
      </c>
      <c r="B85" s="19" t="s">
        <v>949</v>
      </c>
      <c r="C85" s="20">
        <v>0.33640000000000003</v>
      </c>
    </row>
    <row r="86" spans="1:3" x14ac:dyDescent="0.45">
      <c r="A86" s="19">
        <v>10628</v>
      </c>
      <c r="B86" s="19" t="s">
        <v>950</v>
      </c>
      <c r="C86" s="20">
        <v>0.47880000000000006</v>
      </c>
    </row>
    <row r="87" spans="1:3" x14ac:dyDescent="0.45">
      <c r="A87" s="19">
        <v>27998</v>
      </c>
      <c r="B87" s="19" t="s">
        <v>951</v>
      </c>
      <c r="C87" s="20">
        <v>0.39560000000000001</v>
      </c>
    </row>
    <row r="88" spans="1:3" x14ac:dyDescent="0.45">
      <c r="A88" s="19">
        <v>10660</v>
      </c>
      <c r="B88" s="19" t="s">
        <v>125</v>
      </c>
      <c r="C88" s="20">
        <v>0.376</v>
      </c>
    </row>
    <row r="89" spans="1:3" x14ac:dyDescent="0.45">
      <c r="A89" s="19">
        <v>10654</v>
      </c>
      <c r="B89" s="19" t="s">
        <v>952</v>
      </c>
      <c r="C89" s="20">
        <v>0.37200000000000005</v>
      </c>
    </row>
    <row r="90" spans="1:3" x14ac:dyDescent="0.45">
      <c r="A90" s="19">
        <v>10612</v>
      </c>
      <c r="B90" s="19" t="s">
        <v>794</v>
      </c>
      <c r="C90" s="20">
        <v>0.24960000000000002</v>
      </c>
    </row>
    <row r="91" spans="1:3" x14ac:dyDescent="0.45">
      <c r="A91" s="19">
        <v>10642</v>
      </c>
      <c r="B91" s="19" t="s">
        <v>15</v>
      </c>
      <c r="C91" s="20">
        <v>0.41720000000000002</v>
      </c>
    </row>
    <row r="92" spans="1:3" x14ac:dyDescent="0.45">
      <c r="A92" s="19">
        <v>10454</v>
      </c>
      <c r="B92" s="19" t="s">
        <v>933</v>
      </c>
      <c r="C92" s="20">
        <v>9.6000000000000002E-2</v>
      </c>
    </row>
    <row r="93" spans="1:3" x14ac:dyDescent="0.45">
      <c r="A93" s="19">
        <v>10418</v>
      </c>
      <c r="B93" s="19" t="s">
        <v>953</v>
      </c>
      <c r="C93" s="20">
        <v>0.11240000000000001</v>
      </c>
    </row>
    <row r="94" spans="1:3" x14ac:dyDescent="0.45">
      <c r="A94" s="19">
        <v>10416</v>
      </c>
      <c r="B94" s="19" t="s">
        <v>954</v>
      </c>
      <c r="C94" s="20">
        <v>0.11399999999999999</v>
      </c>
    </row>
    <row r="95" spans="1:3" x14ac:dyDescent="0.45">
      <c r="A95" s="19">
        <v>10412</v>
      </c>
      <c r="B95" s="19" t="s">
        <v>955</v>
      </c>
      <c r="C95" s="20">
        <v>0.1168</v>
      </c>
    </row>
    <row r="96" spans="1:3" x14ac:dyDescent="0.45">
      <c r="A96" s="19">
        <v>49520</v>
      </c>
      <c r="B96" s="19" t="s">
        <v>956</v>
      </c>
      <c r="C96" s="20">
        <v>0.16040000000000001</v>
      </c>
    </row>
    <row r="97" spans="1:3" x14ac:dyDescent="0.45">
      <c r="A97" s="19">
        <v>10426</v>
      </c>
      <c r="B97" s="19" t="s">
        <v>957</v>
      </c>
      <c r="C97" s="20">
        <v>0.11799999999999999</v>
      </c>
    </row>
    <row r="98" spans="1:3" x14ac:dyDescent="0.45">
      <c r="A98" s="19">
        <v>10430</v>
      </c>
      <c r="B98" s="19" t="s">
        <v>958</v>
      </c>
      <c r="C98" s="20">
        <v>0.1232</v>
      </c>
    </row>
    <row r="99" spans="1:3" x14ac:dyDescent="0.45">
      <c r="A99" s="19">
        <v>10476</v>
      </c>
      <c r="B99" s="19" t="s">
        <v>959</v>
      </c>
      <c r="C99" s="20">
        <v>0.14119999999999999</v>
      </c>
    </row>
    <row r="100" spans="1:3" x14ac:dyDescent="0.45">
      <c r="A100" s="19">
        <v>10500</v>
      </c>
      <c r="B100" s="19" t="s">
        <v>960</v>
      </c>
      <c r="C100" s="20">
        <v>0.16920000000000002</v>
      </c>
    </row>
    <row r="101" spans="1:3" x14ac:dyDescent="0.45">
      <c r="A101" s="19">
        <v>10530</v>
      </c>
      <c r="B101" s="19" t="s">
        <v>961</v>
      </c>
      <c r="C101" s="20">
        <v>0.22719999999999999</v>
      </c>
    </row>
    <row r="102" spans="1:3" x14ac:dyDescent="0.45">
      <c r="A102" s="19">
        <v>10470</v>
      </c>
      <c r="B102" s="19" t="s">
        <v>962</v>
      </c>
      <c r="C102" s="20">
        <v>0.46639999999999998</v>
      </c>
    </row>
    <row r="103" spans="1:3" x14ac:dyDescent="0.45">
      <c r="A103" s="19">
        <v>50232</v>
      </c>
      <c r="B103" s="19" t="s">
        <v>963</v>
      </c>
      <c r="C103" s="20">
        <v>1.1712</v>
      </c>
    </row>
    <row r="104" spans="1:3" x14ac:dyDescent="0.45">
      <c r="A104" s="19">
        <v>10536</v>
      </c>
      <c r="B104" s="19" t="s">
        <v>964</v>
      </c>
      <c r="C104" s="20">
        <v>0.31080000000000002</v>
      </c>
    </row>
    <row r="105" spans="1:3" x14ac:dyDescent="0.45">
      <c r="A105" s="19">
        <v>10510</v>
      </c>
      <c r="B105" s="19" t="s">
        <v>965</v>
      </c>
      <c r="C105" s="20">
        <v>0.22200000000000003</v>
      </c>
    </row>
    <row r="106" spans="1:3" x14ac:dyDescent="0.45">
      <c r="A106" s="19">
        <v>24157</v>
      </c>
      <c r="B106" s="19" t="s">
        <v>966</v>
      </c>
      <c r="C106" s="20">
        <v>0.28199999999999997</v>
      </c>
    </row>
    <row r="107" spans="1:3" x14ac:dyDescent="0.45">
      <c r="A107" s="19">
        <v>10552</v>
      </c>
      <c r="B107" s="19" t="s">
        <v>967</v>
      </c>
      <c r="C107" s="20">
        <v>0.2016</v>
      </c>
    </row>
    <row r="108" spans="1:3" x14ac:dyDescent="0.45">
      <c r="A108" s="19">
        <v>10556</v>
      </c>
      <c r="B108" s="19" t="s">
        <v>968</v>
      </c>
      <c r="C108" s="20">
        <v>0.20400000000000001</v>
      </c>
    </row>
    <row r="109" spans="1:3" x14ac:dyDescent="0.45">
      <c r="A109" s="19">
        <v>10544</v>
      </c>
      <c r="B109" s="19" t="s">
        <v>969</v>
      </c>
      <c r="C109" s="20">
        <v>0.15560000000000002</v>
      </c>
    </row>
    <row r="110" spans="1:3" x14ac:dyDescent="0.45">
      <c r="A110" s="19">
        <v>10566</v>
      </c>
      <c r="B110" s="19" t="s">
        <v>970</v>
      </c>
      <c r="C110" s="20">
        <v>0.19840000000000002</v>
      </c>
    </row>
    <row r="111" spans="1:3" x14ac:dyDescent="0.45">
      <c r="A111" s="19">
        <v>10548</v>
      </c>
      <c r="B111" s="19" t="s">
        <v>971</v>
      </c>
      <c r="C111" s="20">
        <v>0.20440000000000003</v>
      </c>
    </row>
    <row r="112" spans="1:3" x14ac:dyDescent="0.45">
      <c r="A112" s="19">
        <v>10560</v>
      </c>
      <c r="B112" s="19" t="s">
        <v>972</v>
      </c>
      <c r="C112" s="20">
        <v>0.27120000000000005</v>
      </c>
    </row>
    <row r="113" spans="1:3" x14ac:dyDescent="0.45">
      <c r="A113" s="19">
        <v>50250</v>
      </c>
      <c r="B113" s="19" t="s">
        <v>973</v>
      </c>
      <c r="C113" s="20">
        <v>1.3832000000000002</v>
      </c>
    </row>
    <row r="114" spans="1:3" x14ac:dyDescent="0.45">
      <c r="A114" s="19">
        <v>10542</v>
      </c>
      <c r="B114" s="19" t="s">
        <v>974</v>
      </c>
      <c r="C114" s="20">
        <v>0.17920000000000003</v>
      </c>
    </row>
    <row r="115" spans="1:3" x14ac:dyDescent="0.45">
      <c r="A115" s="19">
        <v>10438</v>
      </c>
      <c r="B115" s="19" t="s">
        <v>975</v>
      </c>
      <c r="C115" s="20">
        <v>0.34600000000000003</v>
      </c>
    </row>
    <row r="116" spans="1:3" x14ac:dyDescent="0.45">
      <c r="A116" s="19">
        <v>10494</v>
      </c>
      <c r="B116" s="19" t="s">
        <v>976</v>
      </c>
      <c r="C116" s="20">
        <v>0.38400000000000001</v>
      </c>
    </row>
    <row r="117" spans="1:3" x14ac:dyDescent="0.45">
      <c r="A117" s="19">
        <v>10482</v>
      </c>
      <c r="B117" s="19" t="s">
        <v>977</v>
      </c>
      <c r="C117" s="20">
        <v>0.42320000000000002</v>
      </c>
    </row>
    <row r="118" spans="1:3" x14ac:dyDescent="0.45">
      <c r="A118" s="19">
        <v>10478</v>
      </c>
      <c r="B118" s="19" t="s">
        <v>1056</v>
      </c>
      <c r="C118" s="20">
        <v>0.17899999999999999</v>
      </c>
    </row>
    <row r="119" spans="1:3" x14ac:dyDescent="0.45">
      <c r="A119" s="19">
        <v>10466</v>
      </c>
      <c r="B119" s="19" t="s">
        <v>978</v>
      </c>
      <c r="C119" s="20">
        <v>0.29720000000000002</v>
      </c>
    </row>
    <row r="120" spans="1:3" x14ac:dyDescent="0.45">
      <c r="A120" s="19">
        <v>10528</v>
      </c>
      <c r="B120" s="19" t="s">
        <v>979</v>
      </c>
      <c r="C120" s="20">
        <v>0.5292</v>
      </c>
    </row>
    <row r="121" spans="1:3" x14ac:dyDescent="0.45">
      <c r="A121" s="19">
        <v>28234</v>
      </c>
      <c r="B121" s="19" t="s">
        <v>980</v>
      </c>
      <c r="C121" s="20">
        <v>0.442</v>
      </c>
    </row>
    <row r="122" spans="1:3" x14ac:dyDescent="0.45">
      <c r="A122" s="19">
        <v>28236</v>
      </c>
      <c r="B122" s="19" t="s">
        <v>981</v>
      </c>
      <c r="C122" s="20">
        <v>0.51480000000000004</v>
      </c>
    </row>
    <row r="123" spans="1:3" x14ac:dyDescent="0.45">
      <c r="A123" s="19">
        <v>28235</v>
      </c>
      <c r="B123" s="19" t="s">
        <v>982</v>
      </c>
      <c r="C123" s="20">
        <v>0.52280000000000004</v>
      </c>
    </row>
    <row r="124" spans="1:3" x14ac:dyDescent="0.45">
      <c r="A124" s="19">
        <v>28238</v>
      </c>
      <c r="B124" s="19" t="s">
        <v>983</v>
      </c>
      <c r="C124" s="20">
        <v>0.60320000000000007</v>
      </c>
    </row>
    <row r="125" spans="1:3" x14ac:dyDescent="0.45">
      <c r="A125" s="19">
        <v>10427</v>
      </c>
      <c r="B125" s="19" t="s">
        <v>984</v>
      </c>
      <c r="C125" s="20">
        <v>0.24480000000000002</v>
      </c>
    </row>
    <row r="126" spans="1:3" x14ac:dyDescent="0.45">
      <c r="A126" s="19">
        <v>10422</v>
      </c>
      <c r="B126" s="19" t="s">
        <v>985</v>
      </c>
      <c r="C126" s="20">
        <v>0.16080000000000003</v>
      </c>
    </row>
    <row r="127" spans="1:3" x14ac:dyDescent="0.45">
      <c r="A127" s="19">
        <v>10452</v>
      </c>
      <c r="B127" s="19" t="s">
        <v>986</v>
      </c>
      <c r="C127" s="20">
        <v>0.32400000000000007</v>
      </c>
    </row>
    <row r="128" spans="1:3" x14ac:dyDescent="0.45">
      <c r="A128" s="19">
        <v>10516</v>
      </c>
      <c r="B128" s="19" t="s">
        <v>987</v>
      </c>
      <c r="C128" s="20">
        <v>0.22120000000000004</v>
      </c>
    </row>
    <row r="129" spans="1:3" x14ac:dyDescent="0.45">
      <c r="A129" s="19">
        <v>10520</v>
      </c>
      <c r="B129" s="19" t="s">
        <v>988</v>
      </c>
      <c r="C129" s="20">
        <v>0.3044</v>
      </c>
    </row>
    <row r="130" spans="1:3" x14ac:dyDescent="0.45">
      <c r="A130" s="19">
        <v>10456</v>
      </c>
      <c r="B130" s="19" t="s">
        <v>989</v>
      </c>
      <c r="C130" s="20">
        <v>0.1236</v>
      </c>
    </row>
    <row r="131" spans="1:3" x14ac:dyDescent="0.45">
      <c r="A131" s="19">
        <v>10458</v>
      </c>
      <c r="B131" s="19" t="s">
        <v>990</v>
      </c>
      <c r="C131" s="20">
        <v>0.13640000000000002</v>
      </c>
    </row>
    <row r="132" spans="1:3" x14ac:dyDescent="0.45">
      <c r="A132" s="19">
        <v>10448</v>
      </c>
      <c r="B132" s="19" t="s">
        <v>991</v>
      </c>
      <c r="C132" s="20">
        <v>0.1552</v>
      </c>
    </row>
    <row r="133" spans="1:3" x14ac:dyDescent="0.45">
      <c r="A133" s="19">
        <v>10428</v>
      </c>
      <c r="B133" s="19" t="s">
        <v>992</v>
      </c>
      <c r="C133" s="20">
        <v>0.18160000000000001</v>
      </c>
    </row>
    <row r="134" spans="1:3" x14ac:dyDescent="0.45">
      <c r="A134" s="19">
        <v>10468</v>
      </c>
      <c r="B134" s="19" t="s">
        <v>993</v>
      </c>
      <c r="C134" s="20">
        <v>0.15360000000000001</v>
      </c>
    </row>
    <row r="135" spans="1:3" x14ac:dyDescent="0.45">
      <c r="A135" s="19">
        <v>10444</v>
      </c>
      <c r="B135" s="19" t="s">
        <v>994</v>
      </c>
      <c r="C135" s="20">
        <v>0.18680000000000002</v>
      </c>
    </row>
    <row r="136" spans="1:3" x14ac:dyDescent="0.45">
      <c r="A136" s="19">
        <v>10498</v>
      </c>
      <c r="B136" s="19" t="s">
        <v>995</v>
      </c>
      <c r="C136" s="20">
        <v>0.19920000000000002</v>
      </c>
    </row>
    <row r="137" spans="1:3" x14ac:dyDescent="0.45">
      <c r="A137" s="19">
        <v>49524</v>
      </c>
      <c r="B137" s="19" t="s">
        <v>996</v>
      </c>
      <c r="C137" s="20">
        <v>0.27760000000000001</v>
      </c>
    </row>
    <row r="138" spans="1:3" x14ac:dyDescent="0.45">
      <c r="A138" s="19">
        <v>10504</v>
      </c>
      <c r="B138" s="19" t="s">
        <v>997</v>
      </c>
      <c r="C138" s="20">
        <v>0.15840000000000001</v>
      </c>
    </row>
    <row r="139" spans="1:3" x14ac:dyDescent="0.45">
      <c r="A139" s="19">
        <v>10502</v>
      </c>
      <c r="B139" s="19" t="s">
        <v>998</v>
      </c>
      <c r="C139" s="20">
        <v>0.18920000000000001</v>
      </c>
    </row>
    <row r="140" spans="1:3" x14ac:dyDescent="0.45">
      <c r="A140" s="19">
        <v>10512</v>
      </c>
      <c r="B140" s="19" t="s">
        <v>999</v>
      </c>
      <c r="C140" s="20">
        <v>0.2888</v>
      </c>
    </row>
    <row r="141" spans="1:3" x14ac:dyDescent="0.45">
      <c r="A141" s="19">
        <v>47777</v>
      </c>
      <c r="B141" s="19" t="s">
        <v>1000</v>
      </c>
      <c r="C141" s="20">
        <v>0.30800000000000005</v>
      </c>
    </row>
    <row r="142" spans="1:3" x14ac:dyDescent="0.45">
      <c r="A142" s="19">
        <v>49536</v>
      </c>
      <c r="B142" s="19" t="s">
        <v>1001</v>
      </c>
      <c r="C142" s="20">
        <v>0.32879999999999998</v>
      </c>
    </row>
    <row r="143" spans="1:3" x14ac:dyDescent="0.45">
      <c r="A143" s="19">
        <v>41791</v>
      </c>
      <c r="B143" s="19" t="s">
        <v>1002</v>
      </c>
      <c r="C143" s="20">
        <v>0.41680000000000006</v>
      </c>
    </row>
    <row r="144" spans="1:3" x14ac:dyDescent="0.45">
      <c r="A144" s="19">
        <v>50271</v>
      </c>
      <c r="B144" s="19" t="s">
        <v>1003</v>
      </c>
      <c r="C144" s="20">
        <v>0.54560000000000008</v>
      </c>
    </row>
    <row r="145" spans="1:3" x14ac:dyDescent="0.45">
      <c r="A145" s="19">
        <v>10434</v>
      </c>
      <c r="B145" s="19" t="s">
        <v>1004</v>
      </c>
      <c r="C145" s="20">
        <v>0.26480000000000004</v>
      </c>
    </row>
    <row r="146" spans="1:3" x14ac:dyDescent="0.45">
      <c r="A146" s="19">
        <v>10492</v>
      </c>
      <c r="B146" s="19" t="s">
        <v>1005</v>
      </c>
      <c r="C146" s="20">
        <v>0.31920000000000004</v>
      </c>
    </row>
    <row r="147" spans="1:3" x14ac:dyDescent="0.45">
      <c r="A147" s="19">
        <v>28586</v>
      </c>
      <c r="B147" s="19" t="s">
        <v>1006</v>
      </c>
      <c r="C147" s="20">
        <v>0.15080000000000002</v>
      </c>
    </row>
    <row r="148" spans="1:3" x14ac:dyDescent="0.45">
      <c r="A148" s="19">
        <v>50183</v>
      </c>
      <c r="B148" s="19" t="s">
        <v>1007</v>
      </c>
      <c r="C148" s="20">
        <v>0.2296</v>
      </c>
    </row>
    <row r="149" spans="1:3" x14ac:dyDescent="0.45">
      <c r="A149" s="19">
        <v>27609</v>
      </c>
      <c r="B149" s="19" t="s">
        <v>1008</v>
      </c>
      <c r="C149" s="20">
        <v>0.32000000000000006</v>
      </c>
    </row>
    <row r="150" spans="1:3" x14ac:dyDescent="0.45">
      <c r="A150" s="19">
        <v>49532</v>
      </c>
      <c r="B150" s="19" t="s">
        <v>1009</v>
      </c>
      <c r="C150" s="20">
        <v>0.30560000000000004</v>
      </c>
    </row>
    <row r="151" spans="1:3" x14ac:dyDescent="0.45">
      <c r="A151" s="19">
        <v>50268</v>
      </c>
      <c r="B151" s="19" t="s">
        <v>1010</v>
      </c>
      <c r="C151" s="20">
        <v>0.36560000000000004</v>
      </c>
    </row>
    <row r="152" spans="1:3" x14ac:dyDescent="0.45">
      <c r="A152" s="19">
        <v>50184</v>
      </c>
      <c r="B152" s="19" t="s">
        <v>1011</v>
      </c>
      <c r="C152" s="20">
        <v>0.48720000000000002</v>
      </c>
    </row>
    <row r="153" spans="1:3" x14ac:dyDescent="0.45">
      <c r="A153" s="19">
        <v>10896</v>
      </c>
      <c r="B153" s="19" t="s">
        <v>1012</v>
      </c>
      <c r="C153" s="20">
        <v>9.4799999999999995E-2</v>
      </c>
    </row>
    <row r="154" spans="1:3" x14ac:dyDescent="0.45">
      <c r="A154" s="19">
        <v>10898</v>
      </c>
      <c r="B154" s="19" t="s">
        <v>1013</v>
      </c>
      <c r="C154" s="20">
        <v>8.8000000000000009E-2</v>
      </c>
    </row>
    <row r="155" spans="1:3" x14ac:dyDescent="0.45">
      <c r="A155" s="19">
        <v>10901</v>
      </c>
      <c r="B155" s="19" t="s">
        <v>1014</v>
      </c>
      <c r="C155" s="20">
        <v>7.9200000000000007E-2</v>
      </c>
    </row>
    <row r="156" spans="1:3" x14ac:dyDescent="0.45">
      <c r="A156" s="19">
        <v>10902</v>
      </c>
      <c r="B156" s="19" t="s">
        <v>1015</v>
      </c>
      <c r="C156" s="20">
        <v>0.12960000000000002</v>
      </c>
    </row>
    <row r="157" spans="1:3" x14ac:dyDescent="0.45">
      <c r="A157" s="19">
        <v>10906</v>
      </c>
      <c r="B157" s="19" t="s">
        <v>1016</v>
      </c>
      <c r="C157" s="20">
        <v>0.10560000000000001</v>
      </c>
    </row>
    <row r="158" spans="1:3" x14ac:dyDescent="0.45">
      <c r="A158" s="19">
        <v>10908</v>
      </c>
      <c r="B158" s="19" t="s">
        <v>1017</v>
      </c>
      <c r="C158" s="20">
        <v>8.8800000000000004E-2</v>
      </c>
    </row>
    <row r="159" spans="1:3" x14ac:dyDescent="0.45">
      <c r="A159" s="19">
        <v>10912</v>
      </c>
      <c r="B159" s="19" t="s">
        <v>1018</v>
      </c>
      <c r="C159" s="20">
        <v>0.16800000000000001</v>
      </c>
    </row>
    <row r="160" spans="1:3" x14ac:dyDescent="0.45">
      <c r="A160" s="19">
        <v>10914</v>
      </c>
      <c r="B160" s="19" t="s">
        <v>1019</v>
      </c>
      <c r="C160" s="20">
        <v>0.14599999999999999</v>
      </c>
    </row>
    <row r="161" spans="1:3" x14ac:dyDescent="0.45">
      <c r="A161" s="19">
        <v>10916</v>
      </c>
      <c r="B161" s="19" t="s">
        <v>1020</v>
      </c>
      <c r="C161" s="20">
        <v>0.1512</v>
      </c>
    </row>
    <row r="162" spans="1:3" x14ac:dyDescent="0.45">
      <c r="A162" s="19">
        <v>10920</v>
      </c>
      <c r="B162" s="19" t="s">
        <v>1021</v>
      </c>
      <c r="C162" s="20">
        <v>0.20600000000000002</v>
      </c>
    </row>
    <row r="163" spans="1:3" x14ac:dyDescent="0.45">
      <c r="A163" s="19">
        <v>49560</v>
      </c>
      <c r="B163" s="19" t="s">
        <v>1022</v>
      </c>
      <c r="C163" s="20">
        <v>0.1996</v>
      </c>
    </row>
    <row r="164" spans="1:3" x14ac:dyDescent="0.45">
      <c r="A164" s="19">
        <v>10922</v>
      </c>
      <c r="B164" s="19" t="s">
        <v>1023</v>
      </c>
      <c r="C164" s="20">
        <v>0.24480000000000002</v>
      </c>
    </row>
    <row r="165" spans="1:3" x14ac:dyDescent="0.45">
      <c r="A165" s="19">
        <v>10926</v>
      </c>
      <c r="B165" s="19" t="s">
        <v>1024</v>
      </c>
      <c r="C165" s="20">
        <v>0.26600000000000001</v>
      </c>
    </row>
    <row r="166" spans="1:3" x14ac:dyDescent="0.45">
      <c r="A166" s="19">
        <v>10930</v>
      </c>
      <c r="B166" s="19" t="s">
        <v>1025</v>
      </c>
      <c r="C166" s="20">
        <v>0.27599999999999997</v>
      </c>
    </row>
    <row r="167" spans="1:3" x14ac:dyDescent="0.45">
      <c r="A167" s="19">
        <v>41992</v>
      </c>
      <c r="B167" s="19" t="s">
        <v>1026</v>
      </c>
      <c r="C167" s="20">
        <v>0.37240000000000006</v>
      </c>
    </row>
    <row r="168" spans="1:3" x14ac:dyDescent="0.45">
      <c r="A168" s="19">
        <v>10932</v>
      </c>
      <c r="B168" s="19" t="s">
        <v>1027</v>
      </c>
      <c r="C168" s="20">
        <v>0.378</v>
      </c>
    </row>
    <row r="169" spans="1:3" x14ac:dyDescent="0.45">
      <c r="A169" s="19">
        <v>10940</v>
      </c>
      <c r="B169" s="19" t="s">
        <v>1028</v>
      </c>
      <c r="C169" s="20">
        <v>0.13120000000000001</v>
      </c>
    </row>
    <row r="170" spans="1:3" x14ac:dyDescent="0.45">
      <c r="A170" s="19">
        <v>10941</v>
      </c>
      <c r="B170" s="19" t="s">
        <v>1029</v>
      </c>
      <c r="C170" s="20">
        <v>0.19520000000000001</v>
      </c>
    </row>
    <row r="171" spans="1:3" x14ac:dyDescent="0.45">
      <c r="A171" s="19">
        <v>10937</v>
      </c>
      <c r="B171" s="19" t="s">
        <v>1030</v>
      </c>
      <c r="C171" s="20">
        <v>0.13160000000000002</v>
      </c>
    </row>
    <row r="172" spans="1:3" x14ac:dyDescent="0.45">
      <c r="A172" s="19">
        <v>10939</v>
      </c>
      <c r="B172" s="19" t="s">
        <v>1031</v>
      </c>
      <c r="C172" s="20">
        <v>0.12440000000000001</v>
      </c>
    </row>
    <row r="173" spans="1:3" x14ac:dyDescent="0.45">
      <c r="A173" s="19">
        <v>27268</v>
      </c>
      <c r="B173" s="19" t="s">
        <v>1032</v>
      </c>
      <c r="C173" s="20">
        <v>0.18000000000000002</v>
      </c>
    </row>
    <row r="174" spans="1:3" x14ac:dyDescent="0.45">
      <c r="A174" s="19">
        <v>50261</v>
      </c>
      <c r="B174" s="19" t="s">
        <v>1033</v>
      </c>
      <c r="C174" s="20">
        <v>0.19120000000000001</v>
      </c>
    </row>
    <row r="175" spans="1:3" x14ac:dyDescent="0.45">
      <c r="A175" s="19">
        <v>22843</v>
      </c>
      <c r="B175" s="19" t="s">
        <v>1034</v>
      </c>
      <c r="C175" s="20">
        <v>0.26800000000000002</v>
      </c>
    </row>
    <row r="176" spans="1:3" x14ac:dyDescent="0.45">
      <c r="A176" s="19">
        <v>10945</v>
      </c>
      <c r="B176" s="19" t="s">
        <v>1035</v>
      </c>
      <c r="C176" s="20">
        <v>0.18160000000000001</v>
      </c>
    </row>
    <row r="177" spans="1:3" x14ac:dyDescent="0.45">
      <c r="A177" s="19">
        <v>10953</v>
      </c>
      <c r="B177" s="19" t="s">
        <v>905</v>
      </c>
      <c r="C177" s="20">
        <v>0.20480000000000001</v>
      </c>
    </row>
    <row r="178" spans="1:3" x14ac:dyDescent="0.45">
      <c r="A178" s="19">
        <v>10951</v>
      </c>
      <c r="B178" s="19" t="s">
        <v>906</v>
      </c>
      <c r="C178" s="20">
        <v>0.1472</v>
      </c>
    </row>
    <row r="179" spans="1:3" x14ac:dyDescent="0.45">
      <c r="A179" s="19">
        <v>10955</v>
      </c>
      <c r="B179" s="19" t="s">
        <v>907</v>
      </c>
      <c r="C179" s="20">
        <v>0.1512</v>
      </c>
    </row>
    <row r="180" spans="1:3" x14ac:dyDescent="0.45">
      <c r="A180" s="19">
        <v>24357</v>
      </c>
      <c r="B180" s="19" t="s">
        <v>1036</v>
      </c>
      <c r="C180" s="20">
        <v>0.2908</v>
      </c>
    </row>
    <row r="181" spans="1:3" x14ac:dyDescent="0.45">
      <c r="A181" s="19">
        <v>10901</v>
      </c>
      <c r="B181" s="19" t="s">
        <v>1014</v>
      </c>
      <c r="C181" s="20">
        <v>7.9200000000000007E-2</v>
      </c>
    </row>
    <row r="182" spans="1:3" x14ac:dyDescent="0.45">
      <c r="A182" s="19">
        <v>10908</v>
      </c>
      <c r="B182" s="19" t="s">
        <v>1017</v>
      </c>
      <c r="C182" s="20">
        <v>8.8800000000000004E-2</v>
      </c>
    </row>
    <row r="183" spans="1:3" x14ac:dyDescent="0.45">
      <c r="A183" s="19">
        <v>10916</v>
      </c>
      <c r="B183" s="19" t="s">
        <v>1020</v>
      </c>
      <c r="C183" s="20">
        <v>0.1512</v>
      </c>
    </row>
    <row r="184" spans="1:3" x14ac:dyDescent="0.45">
      <c r="A184" s="19">
        <v>10960</v>
      </c>
      <c r="B184" s="19" t="s">
        <v>66</v>
      </c>
      <c r="C184" s="20">
        <v>0.66959999999999997</v>
      </c>
    </row>
    <row r="185" spans="1:3" x14ac:dyDescent="0.45">
      <c r="A185" s="19">
        <v>10966</v>
      </c>
      <c r="B185" s="19" t="s">
        <v>1037</v>
      </c>
      <c r="C185" s="20">
        <v>0.68440000000000012</v>
      </c>
    </row>
    <row r="186" spans="1:3" x14ac:dyDescent="0.45">
      <c r="A186" s="19">
        <v>10488</v>
      </c>
      <c r="B186" s="19" t="s">
        <v>1057</v>
      </c>
      <c r="C186" s="20">
        <v>0.155</v>
      </c>
    </row>
    <row r="187" spans="1:3" x14ac:dyDescent="0.45">
      <c r="A187" s="19">
        <v>10962</v>
      </c>
      <c r="B187" s="19" t="s">
        <v>1038</v>
      </c>
      <c r="C187" s="20">
        <v>0.64440000000000008</v>
      </c>
    </row>
    <row r="188" spans="1:3" x14ac:dyDescent="0.45">
      <c r="A188" s="19">
        <v>10526</v>
      </c>
      <c r="B188" s="19" t="s">
        <v>1058</v>
      </c>
      <c r="C188" s="20">
        <v>0.19120000000000001</v>
      </c>
    </row>
    <row r="189" spans="1:3" x14ac:dyDescent="0.45">
      <c r="A189" s="19">
        <v>30633</v>
      </c>
      <c r="B189" s="19" t="s">
        <v>1039</v>
      </c>
      <c r="C189" s="20">
        <v>0.53480000000000005</v>
      </c>
    </row>
    <row r="190" spans="1:3" x14ac:dyDescent="0.45">
      <c r="A190" s="19">
        <v>42200</v>
      </c>
      <c r="B190" s="19" t="s">
        <v>1040</v>
      </c>
      <c r="C190" s="20">
        <v>0.7128000000000001</v>
      </c>
    </row>
    <row r="191" spans="1:3" x14ac:dyDescent="0.45">
      <c r="A191" s="19">
        <v>42201</v>
      </c>
      <c r="B191" s="19" t="s">
        <v>1041</v>
      </c>
      <c r="C191" s="20">
        <v>0.71479999999999999</v>
      </c>
    </row>
    <row r="192" spans="1:3" x14ac:dyDescent="0.45">
      <c r="A192" s="19">
        <v>42202</v>
      </c>
      <c r="B192" s="19" t="s">
        <v>1042</v>
      </c>
      <c r="C192" s="20">
        <v>0.74199999999999999</v>
      </c>
    </row>
    <row r="193" spans="1:3" x14ac:dyDescent="0.45">
      <c r="A193" s="19">
        <v>49047</v>
      </c>
      <c r="B193" s="19" t="s">
        <v>1043</v>
      </c>
      <c r="C193" s="20">
        <v>0.78960000000000008</v>
      </c>
    </row>
    <row r="194" spans="1:3" x14ac:dyDescent="0.45">
      <c r="A194" s="19">
        <v>42203</v>
      </c>
      <c r="B194" s="19" t="s">
        <v>1044</v>
      </c>
      <c r="C194" s="20">
        <v>0.79640000000000011</v>
      </c>
    </row>
    <row r="195" spans="1:3" x14ac:dyDescent="0.45">
      <c r="A195" s="19">
        <v>42204</v>
      </c>
      <c r="B195" s="19" t="s">
        <v>1045</v>
      </c>
      <c r="C195" s="20">
        <v>1.6808000000000001</v>
      </c>
    </row>
    <row r="196" spans="1:3" x14ac:dyDescent="0.45">
      <c r="A196" s="19">
        <v>49046</v>
      </c>
      <c r="B196" s="19" t="s">
        <v>1046</v>
      </c>
      <c r="C196" s="20">
        <v>0.71760000000000002</v>
      </c>
    </row>
    <row r="197" spans="1:3" x14ac:dyDescent="0.45">
      <c r="A197" s="19">
        <v>50230</v>
      </c>
      <c r="B197" s="19" t="s">
        <v>1047</v>
      </c>
      <c r="C197" s="20">
        <v>0.73040000000000005</v>
      </c>
    </row>
    <row r="198" spans="1:3" x14ac:dyDescent="0.45">
      <c r="A198" s="19">
        <v>49996</v>
      </c>
      <c r="B198" s="19" t="s">
        <v>1048</v>
      </c>
      <c r="C198" s="20">
        <v>0.83320000000000016</v>
      </c>
    </row>
    <row r="199" spans="1:3" x14ac:dyDescent="0.45">
      <c r="A199" s="19">
        <v>29973</v>
      </c>
      <c r="B199" s="19" t="s">
        <v>1049</v>
      </c>
      <c r="C199" s="20">
        <v>1.3284000000000002</v>
      </c>
    </row>
    <row r="200" spans="1:3" x14ac:dyDescent="0.45">
      <c r="A200" s="19">
        <v>29974</v>
      </c>
      <c r="B200" s="19" t="s">
        <v>1050</v>
      </c>
      <c r="C200" s="20">
        <v>1.4060000000000001</v>
      </c>
    </row>
    <row r="201" spans="1:3" x14ac:dyDescent="0.45">
      <c r="A201" s="19">
        <v>29975</v>
      </c>
      <c r="B201" s="19" t="s">
        <v>1051</v>
      </c>
      <c r="C201" s="20">
        <v>1.5036</v>
      </c>
    </row>
    <row r="202" spans="1:3" x14ac:dyDescent="0.45">
      <c r="A202" s="19">
        <v>32841</v>
      </c>
      <c r="B202" s="19" t="s">
        <v>1052</v>
      </c>
      <c r="C202" s="20">
        <v>1.2183999999999999</v>
      </c>
    </row>
    <row r="203" spans="1:3" x14ac:dyDescent="0.45">
      <c r="A203" s="19">
        <v>29976</v>
      </c>
      <c r="B203" s="19" t="s">
        <v>1053</v>
      </c>
      <c r="C203" s="20">
        <v>1.2103999999999999</v>
      </c>
    </row>
    <row r="204" spans="1:3" x14ac:dyDescent="0.45">
      <c r="A204" s="19">
        <v>30020</v>
      </c>
      <c r="B204" s="19" t="s">
        <v>1054</v>
      </c>
      <c r="C204" s="20">
        <v>1.294</v>
      </c>
    </row>
    <row r="205" spans="1:3" x14ac:dyDescent="0.45">
      <c r="A205" s="19">
        <v>33293</v>
      </c>
      <c r="B205" s="19" t="s">
        <v>1055</v>
      </c>
      <c r="C205" s="20">
        <v>1.3264</v>
      </c>
    </row>
  </sheetData>
  <autoFilter ref="A1:C205" xr:uid="{0C10B4D5-78D5-43CA-9FD8-DE7F72E93AFE}"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Remnant List</vt:lpstr>
      <vt:lpstr>Remnant Price PIW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Raclawski</dc:creator>
  <cp:lastModifiedBy>Jesse Benton</cp:lastModifiedBy>
  <cp:lastPrinted>2025-09-05T22:37:47Z</cp:lastPrinted>
  <dcterms:created xsi:type="dcterms:W3CDTF">2025-09-03T19:43:02Z</dcterms:created>
  <dcterms:modified xsi:type="dcterms:W3CDTF">2025-09-09T17:01:16Z</dcterms:modified>
</cp:coreProperties>
</file>