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lionfishlitigationfinance.sharepoint.com/Shared Documents/03a Corporate/10a Marketing/02 Rebrand/Downloadable Docs/Budget/"/>
    </mc:Choice>
  </mc:AlternateContent>
  <xr:revisionPtr revIDLastSave="32" documentId="8_{DCC07FAE-2F66-4C15-AB32-BBE44267C384}" xr6:coauthVersionLast="47" xr6:coauthVersionMax="47" xr10:uidLastSave="{EA7700AB-6BF7-4287-9AA6-741C969590EC}"/>
  <bookViews>
    <workbookView xWindow="1635" yWindow="1605" windowWidth="31260" windowHeight="19890" xr2:uid="{00000000-000D-0000-FFFF-FFFF00000000}"/>
  </bookViews>
  <sheets>
    <sheet name="0 Budget Summary" sheetId="18" r:id="rId1"/>
    <sheet name="1 Budget Breakdown" sheetId="16" r:id="rId2"/>
    <sheet name="2 Estimated Drawdown Profile" sheetId="17" r:id="rId3"/>
    <sheet name="3 ATE Terms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2" i="17" l="1"/>
  <c r="AS22" i="17"/>
  <c r="AR22" i="17"/>
  <c r="AQ22" i="17"/>
  <c r="AP22" i="17"/>
  <c r="AO22" i="17"/>
  <c r="AN22" i="17"/>
  <c r="AM22" i="17"/>
  <c r="AL22" i="17"/>
  <c r="AK22" i="17"/>
  <c r="AJ22" i="17"/>
  <c r="AI22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G18" i="18" l="1"/>
  <c r="D18" i="18"/>
  <c r="F18" i="18"/>
  <c r="E12" i="19"/>
  <c r="E11" i="19"/>
  <c r="E10" i="19"/>
  <c r="E9" i="19"/>
  <c r="E8" i="19"/>
  <c r="E7" i="19"/>
  <c r="D6" i="19"/>
  <c r="E6" i="19" s="1"/>
  <c r="D19" i="16" l="1"/>
  <c r="B21" i="17" l="1"/>
  <c r="B20" i="17"/>
  <c r="B19" i="17"/>
  <c r="H20" i="16"/>
  <c r="F20" i="16" s="1"/>
  <c r="G20" i="16" s="1"/>
  <c r="E20" i="16"/>
  <c r="E19" i="16"/>
  <c r="H19" i="16"/>
  <c r="B5" i="17"/>
  <c r="N22" i="17"/>
  <c r="K22" i="17"/>
  <c r="F22" i="17"/>
  <c r="U22" i="17"/>
  <c r="G22" i="17"/>
  <c r="H22" i="17"/>
  <c r="I22" i="17"/>
  <c r="J22" i="17"/>
  <c r="L22" i="17"/>
  <c r="M22" i="17"/>
  <c r="O22" i="17"/>
  <c r="P22" i="17"/>
  <c r="Q22" i="17"/>
  <c r="R22" i="17"/>
  <c r="S22" i="17"/>
  <c r="T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BG22" i="17"/>
  <c r="BH22" i="17"/>
  <c r="BI22" i="17"/>
  <c r="BJ22" i="17"/>
  <c r="BK22" i="17"/>
  <c r="BL22" i="17"/>
  <c r="F19" i="16" l="1"/>
  <c r="I20" i="16"/>
  <c r="D21" i="17" s="1"/>
  <c r="C21" i="17" s="1"/>
  <c r="I19" i="16"/>
  <c r="E14" i="16"/>
  <c r="D20" i="17" l="1"/>
  <c r="C20" i="17" s="1"/>
  <c r="G19" i="16"/>
  <c r="I14" i="18"/>
  <c r="H18" i="18"/>
  <c r="H14" i="16"/>
  <c r="I14" i="16" s="1"/>
  <c r="H13" i="16"/>
  <c r="B18" i="17"/>
  <c r="B11" i="17"/>
  <c r="B9" i="17"/>
  <c r="B8" i="17"/>
  <c r="E17" i="16"/>
  <c r="H17" i="16"/>
  <c r="F17" i="16" s="1"/>
  <c r="G17" i="16" s="1"/>
  <c r="F5" i="17"/>
  <c r="G5" i="17" s="1"/>
  <c r="H5" i="17" s="1"/>
  <c r="I5" i="17" s="1"/>
  <c r="J5" i="17" s="1"/>
  <c r="K5" i="17" s="1"/>
  <c r="L5" i="17" s="1"/>
  <c r="M5" i="17" s="1"/>
  <c r="N5" i="17" s="1"/>
  <c r="O5" i="17" s="1"/>
  <c r="P5" i="17" s="1"/>
  <c r="Q5" i="17" s="1"/>
  <c r="R5" i="17" s="1"/>
  <c r="S5" i="17" s="1"/>
  <c r="T5" i="17" s="1"/>
  <c r="U5" i="17" s="1"/>
  <c r="V5" i="17" s="1"/>
  <c r="W5" i="17" s="1"/>
  <c r="X5" i="17" s="1"/>
  <c r="Y5" i="17" s="1"/>
  <c r="Z5" i="17" s="1"/>
  <c r="AA5" i="17" s="1"/>
  <c r="AB5" i="17" s="1"/>
  <c r="AC5" i="17" s="1"/>
  <c r="AD5" i="17" s="1"/>
  <c r="AE5" i="17" s="1"/>
  <c r="AF5" i="17" s="1"/>
  <c r="AG5" i="17" s="1"/>
  <c r="AH5" i="17" s="1"/>
  <c r="AI5" i="17" s="1"/>
  <c r="AJ5" i="17" s="1"/>
  <c r="AK5" i="17" s="1"/>
  <c r="AL5" i="17" s="1"/>
  <c r="AM5" i="17" s="1"/>
  <c r="AN5" i="17" s="1"/>
  <c r="AO5" i="17" s="1"/>
  <c r="AP5" i="17" s="1"/>
  <c r="AQ5" i="17" s="1"/>
  <c r="AR5" i="17" s="1"/>
  <c r="AS5" i="17" s="1"/>
  <c r="AT5" i="17" s="1"/>
  <c r="AU5" i="17" s="1"/>
  <c r="AV5" i="17" s="1"/>
  <c r="AW5" i="17" s="1"/>
  <c r="AX5" i="17" s="1"/>
  <c r="AY5" i="17" s="1"/>
  <c r="AZ5" i="17" s="1"/>
  <c r="BA5" i="17" s="1"/>
  <c r="BB5" i="17" s="1"/>
  <c r="BC5" i="17" s="1"/>
  <c r="BD5" i="17" s="1"/>
  <c r="BE5" i="17" s="1"/>
  <c r="BF5" i="17" s="1"/>
  <c r="BG5" i="17" s="1"/>
  <c r="BH5" i="17" s="1"/>
  <c r="BI5" i="17" s="1"/>
  <c r="BJ5" i="17" s="1"/>
  <c r="BK5" i="17" s="1"/>
  <c r="BL5" i="17" s="1"/>
  <c r="F4" i="17"/>
  <c r="G4" i="17" s="1"/>
  <c r="H4" i="17" s="1"/>
  <c r="I4" i="17" s="1"/>
  <c r="J4" i="17" s="1"/>
  <c r="K4" i="17" s="1"/>
  <c r="L4" i="17" s="1"/>
  <c r="M4" i="17" s="1"/>
  <c r="N4" i="17" s="1"/>
  <c r="O4" i="17" s="1"/>
  <c r="P4" i="17" s="1"/>
  <c r="Q4" i="17" s="1"/>
  <c r="R4" i="17" s="1"/>
  <c r="S4" i="17" s="1"/>
  <c r="T4" i="17" s="1"/>
  <c r="U4" i="17" s="1"/>
  <c r="V4" i="17" s="1"/>
  <c r="W4" i="17" s="1"/>
  <c r="X4" i="17" s="1"/>
  <c r="Y4" i="17" s="1"/>
  <c r="Z4" i="17" s="1"/>
  <c r="AA4" i="17" s="1"/>
  <c r="AB4" i="17" s="1"/>
  <c r="AC4" i="17" s="1"/>
  <c r="AD4" i="17" s="1"/>
  <c r="AE4" i="17" s="1"/>
  <c r="AF4" i="17" s="1"/>
  <c r="AG4" i="17" s="1"/>
  <c r="AH4" i="17" s="1"/>
  <c r="AI4" i="17" s="1"/>
  <c r="AJ4" i="17" s="1"/>
  <c r="AK4" i="17" s="1"/>
  <c r="AL4" i="17" s="1"/>
  <c r="AM4" i="17" s="1"/>
  <c r="AN4" i="17" s="1"/>
  <c r="AO4" i="17" s="1"/>
  <c r="AP4" i="17" s="1"/>
  <c r="AQ4" i="17" s="1"/>
  <c r="AR4" i="17" s="1"/>
  <c r="AS4" i="17" s="1"/>
  <c r="AT4" i="17" s="1"/>
  <c r="AU4" i="17" s="1"/>
  <c r="AV4" i="17" s="1"/>
  <c r="AW4" i="17" s="1"/>
  <c r="AX4" i="17" s="1"/>
  <c r="AY4" i="17" s="1"/>
  <c r="AZ4" i="17" s="1"/>
  <c r="BA4" i="17" s="1"/>
  <c r="BB4" i="17" s="1"/>
  <c r="BC4" i="17" s="1"/>
  <c r="BD4" i="17" s="1"/>
  <c r="BE4" i="17" s="1"/>
  <c r="BF4" i="17" s="1"/>
  <c r="BG4" i="17" s="1"/>
  <c r="BH4" i="17" s="1"/>
  <c r="BI4" i="17" s="1"/>
  <c r="BJ4" i="17" s="1"/>
  <c r="BK4" i="17" s="1"/>
  <c r="BL4" i="17" s="1"/>
  <c r="E15" i="16"/>
  <c r="E18" i="18"/>
  <c r="E7" i="16" s="1"/>
  <c r="C18" i="18"/>
  <c r="I17" i="18"/>
  <c r="I16" i="18"/>
  <c r="I15" i="18"/>
  <c r="I13" i="18"/>
  <c r="I12" i="18"/>
  <c r="I11" i="18"/>
  <c r="I10" i="18"/>
  <c r="I9" i="18"/>
  <c r="I8" i="18"/>
  <c r="I7" i="18"/>
  <c r="I6" i="18"/>
  <c r="H16" i="16"/>
  <c r="B17" i="17"/>
  <c r="E16" i="16"/>
  <c r="E13" i="16"/>
  <c r="H7" i="16" l="1"/>
  <c r="F7" i="16" s="1"/>
  <c r="E10" i="16"/>
  <c r="H10" i="16"/>
  <c r="F10" i="16" s="1"/>
  <c r="G10" i="16" s="1"/>
  <c r="E8" i="16"/>
  <c r="I17" i="16"/>
  <c r="D18" i="17" s="1"/>
  <c r="C18" i="17" s="1"/>
  <c r="D11" i="16"/>
  <c r="D21" i="16" s="1"/>
  <c r="I18" i="18"/>
  <c r="I16" i="16"/>
  <c r="D17" i="17" s="1"/>
  <c r="C17" i="17" s="1"/>
  <c r="F16" i="16"/>
  <c r="G16" i="16" s="1"/>
  <c r="H15" i="16"/>
  <c r="I15" i="16" s="1"/>
  <c r="G7" i="16" l="1"/>
  <c r="I7" i="16"/>
  <c r="I10" i="16"/>
  <c r="D11" i="17" s="1"/>
  <c r="C11" i="17" s="1"/>
  <c r="H11" i="16"/>
  <c r="I11" i="16" s="1"/>
  <c r="H8" i="16"/>
  <c r="E11" i="16"/>
  <c r="E21" i="16" s="1"/>
  <c r="F15" i="16"/>
  <c r="G15" i="16" s="1"/>
  <c r="F13" i="16"/>
  <c r="G13" i="16" s="1"/>
  <c r="I13" i="16"/>
  <c r="F14" i="16"/>
  <c r="G14" i="16" s="1"/>
  <c r="H21" i="16" l="1"/>
  <c r="D8" i="17"/>
  <c r="C8" i="17" s="1"/>
  <c r="F11" i="16"/>
  <c r="G11" i="16" s="1"/>
  <c r="F8" i="16"/>
  <c r="I8" i="16"/>
  <c r="D9" i="17" s="1"/>
  <c r="B16" i="17"/>
  <c r="B15" i="17"/>
  <c r="B14" i="17"/>
  <c r="B13" i="17"/>
  <c r="B12" i="17"/>
  <c r="B10" i="17"/>
  <c r="B7" i="17"/>
  <c r="D16" i="17"/>
  <c r="C16" i="17" s="1"/>
  <c r="D15" i="17"/>
  <c r="C15" i="17" s="1"/>
  <c r="D12" i="17"/>
  <c r="C12" i="17" s="1"/>
  <c r="G8" i="16" l="1"/>
  <c r="F21" i="16"/>
  <c r="I21" i="16"/>
  <c r="C9" i="17"/>
  <c r="D14" i="17"/>
  <c r="C14" i="17" s="1"/>
  <c r="G21" i="16" l="1"/>
  <c r="D22" i="17"/>
  <c r="E22" i="17"/>
  <c r="AT23" i="17" l="1"/>
  <c r="AL23" i="17"/>
  <c r="AM23" i="17"/>
  <c r="AS23" i="17"/>
  <c r="AK23" i="17"/>
  <c r="AI23" i="17"/>
  <c r="AP23" i="17"/>
  <c r="AR23" i="17"/>
  <c r="AJ23" i="17"/>
  <c r="AQ23" i="17"/>
  <c r="AN23" i="17"/>
  <c r="AO23" i="17"/>
  <c r="BF23" i="17"/>
  <c r="AX23" i="17"/>
  <c r="BE23" i="17"/>
  <c r="AW23" i="17"/>
  <c r="BB23" i="17"/>
  <c r="BD23" i="17"/>
  <c r="AV23" i="17"/>
  <c r="BC23" i="17"/>
  <c r="AU23" i="17"/>
  <c r="BA23" i="17"/>
  <c r="AY23" i="17"/>
  <c r="AZ23" i="17"/>
  <c r="BJ23" i="17"/>
  <c r="F23" i="17"/>
  <c r="J23" i="17"/>
  <c r="H23" i="17"/>
  <c r="AH23" i="17"/>
  <c r="BL23" i="17"/>
  <c r="Q23" i="17"/>
  <c r="AG23" i="17"/>
  <c r="BG23" i="17"/>
  <c r="AC23" i="17"/>
  <c r="C22" i="17"/>
  <c r="I23" i="17"/>
  <c r="X23" i="17"/>
  <c r="R23" i="17"/>
  <c r="AE23" i="17"/>
  <c r="W23" i="17"/>
  <c r="N23" i="17"/>
  <c r="AB23" i="17"/>
  <c r="E23" i="17"/>
  <c r="BI23" i="17"/>
  <c r="Y23" i="17"/>
  <c r="L23" i="17"/>
  <c r="T23" i="17"/>
  <c r="BK23" i="17"/>
  <c r="AD23" i="17"/>
  <c r="K23" i="17"/>
  <c r="G23" i="17"/>
  <c r="S23" i="17"/>
  <c r="AF23" i="17"/>
  <c r="V23" i="17"/>
  <c r="O23" i="17"/>
  <c r="Z23" i="17"/>
  <c r="P23" i="17"/>
  <c r="AA23" i="17"/>
  <c r="BH23" i="17"/>
  <c r="U23" i="17"/>
  <c r="M23" i="17"/>
</calcChain>
</file>

<file path=xl/sharedStrings.xml><?xml version="1.0" encoding="utf-8"?>
<sst xmlns="http://schemas.openxmlformats.org/spreadsheetml/2006/main" count="127" uniqueCount="101">
  <si>
    <t>%age</t>
  </si>
  <si>
    <t>TOTAL BUDGET</t>
  </si>
  <si>
    <t>NOT FUNDED</t>
  </si>
  <si>
    <t>FUNDED</t>
  </si>
  <si>
    <t>Contingency</t>
  </si>
  <si>
    <t>Base</t>
  </si>
  <si>
    <t>Inc VAT</t>
  </si>
  <si>
    <t xml:space="preserve">Base </t>
  </si>
  <si>
    <t>Counsel Fees</t>
  </si>
  <si>
    <t>Disbursements</t>
  </si>
  <si>
    <t>FIRST 6 MONTHS</t>
  </si>
  <si>
    <t>SECOND 6 MONTHS</t>
  </si>
  <si>
    <t>TOTAL</t>
  </si>
  <si>
    <t>CUMULATIVE</t>
  </si>
  <si>
    <t>THIRD 6 MONTHS</t>
  </si>
  <si>
    <t xml:space="preserve">  General Disbursements</t>
  </si>
  <si>
    <t>FOURTH 6 MONTHS</t>
  </si>
  <si>
    <t xml:space="preserve">  Contingency</t>
  </si>
  <si>
    <t>INCURRED</t>
  </si>
  <si>
    <t>ESTIMATED</t>
  </si>
  <si>
    <t>Dibs</t>
  </si>
  <si>
    <t>Time Costs</t>
  </si>
  <si>
    <t>Pre-action Imminent costs</t>
  </si>
  <si>
    <t>Issue / Statements of case</t>
  </si>
  <si>
    <t>Disclosure</t>
  </si>
  <si>
    <t>Witness statements</t>
  </si>
  <si>
    <t>Expert reports</t>
  </si>
  <si>
    <t>PTR</t>
  </si>
  <si>
    <t>Trial preparation</t>
  </si>
  <si>
    <t>Trial</t>
  </si>
  <si>
    <t>ADR / Settlement discussions</t>
  </si>
  <si>
    <t xml:space="preserve">Contingent Cost B: </t>
  </si>
  <si>
    <t>Contingent Cost A:</t>
  </si>
  <si>
    <t>WORK DONE / TO BE DONE</t>
  </si>
  <si>
    <t xml:space="preserve"> Month(s) Incurred (Estimated)</t>
  </si>
  <si>
    <t>Month 1</t>
  </si>
  <si>
    <t>Months 1-3</t>
  </si>
  <si>
    <t>Months 9-12</t>
  </si>
  <si>
    <t>Unknown</t>
  </si>
  <si>
    <t xml:space="preserve">  Fees - Incurred to Date</t>
  </si>
  <si>
    <t xml:space="preserve">  Fees to Trial</t>
  </si>
  <si>
    <t xml:space="preserve">  Court Fees (no VAT)</t>
  </si>
  <si>
    <t xml:space="preserve">  X-Undertaking Insurance (+IPT)</t>
  </si>
  <si>
    <t>Stages</t>
  </si>
  <si>
    <t>FIFTH 6 MONTHS</t>
  </si>
  <si>
    <t>SIXTH 6 MONTHS</t>
  </si>
  <si>
    <t>CHECK</t>
  </si>
  <si>
    <t>Month 16</t>
  </si>
  <si>
    <t>Months 14-16</t>
  </si>
  <si>
    <t>Month 14 or 15</t>
  </si>
  <si>
    <t>N/a</t>
  </si>
  <si>
    <t>Months 5-8</t>
  </si>
  <si>
    <t>TIMING COMMENTARY</t>
  </si>
  <si>
    <t>Pre-action Imminent costs and Issue / Statements of case</t>
  </si>
  <si>
    <t xml:space="preserve">Issue / Statements of case </t>
  </si>
  <si>
    <t>Issue / Statements of case and CMC1</t>
  </si>
  <si>
    <t xml:space="preserve">CMC1 </t>
  </si>
  <si>
    <t>CMC1 /
Disclosure</t>
  </si>
  <si>
    <t>Witness Statements</t>
  </si>
  <si>
    <t>CMC2 /
Witness Statement</t>
  </si>
  <si>
    <t>CMC2</t>
  </si>
  <si>
    <t>PTR /
Trial preparation</t>
  </si>
  <si>
    <t>Trial preparation /
Trial</t>
  </si>
  <si>
    <t>Upfront Premium</t>
  </si>
  <si>
    <t>Payable Upfront</t>
  </si>
  <si>
    <t>Pre-Issue</t>
  </si>
  <si>
    <t>Post-Issue</t>
  </si>
  <si>
    <t>Post-Disclosure</t>
  </si>
  <si>
    <t>Commencement of Trial Window</t>
  </si>
  <si>
    <t>Adverse Cost Cover</t>
  </si>
  <si>
    <t>CMC</t>
  </si>
  <si>
    <t xml:space="preserve">  Experts</t>
  </si>
  <si>
    <t>Description</t>
  </si>
  <si>
    <t>Rate On-Line</t>
  </si>
  <si>
    <t>Base Premium</t>
  </si>
  <si>
    <t>Inc IPT</t>
  </si>
  <si>
    <t>Limit of Indemnity</t>
  </si>
  <si>
    <t>LionFish Capital - Budget Breakdown (excl VAT)</t>
  </si>
  <si>
    <t>Ongoing with CMC1 likely between Month 3-6, possible CMC2 between Month 10-13</t>
  </si>
  <si>
    <t>Counsel</t>
  </si>
  <si>
    <t>INPUT CELLS</t>
  </si>
  <si>
    <t>LionFish Capital - Budget Breakdown</t>
  </si>
  <si>
    <t>LionFish Capital - Approximate Drawdown Profile</t>
  </si>
  <si>
    <t>VAT</t>
  </si>
  <si>
    <t>SEVENTH 6 MONTHS</t>
  </si>
  <si>
    <t>EIGHTH 6 MONTHS</t>
  </si>
  <si>
    <t>NINTH 6 MONTHS</t>
  </si>
  <si>
    <t>TENTH 6 MONTHS</t>
  </si>
  <si>
    <r>
      <t xml:space="preserve">TIMELINES 
</t>
    </r>
    <r>
      <rPr>
        <i/>
        <sz val="11"/>
        <color rgb="FF03444E"/>
        <rFont val="Calibri"/>
        <family val="2"/>
        <scheme val="minor"/>
      </rPr>
      <t>(Insert Stage of Case)</t>
    </r>
  </si>
  <si>
    <t>Lawyer Fee</t>
  </si>
  <si>
    <t xml:space="preserve">  Deed of Indemnity / AAE (+IPT)</t>
  </si>
  <si>
    <t xml:space="preserve">  Upfront Premium </t>
  </si>
  <si>
    <t>ATE Upfront Premia</t>
  </si>
  <si>
    <t>Stage 1 (exc. upfront)</t>
  </si>
  <si>
    <t>Stage 2 (exc. upfront)</t>
  </si>
  <si>
    <t>Stage 3 (exc. upfront)</t>
  </si>
  <si>
    <t>Stage 4 (exc. upfront)</t>
  </si>
  <si>
    <t>Stage 5 (exc. upfront)</t>
  </si>
  <si>
    <t>Stage n (exc. upfront)</t>
  </si>
  <si>
    <t>** Figures should be based on full base costs exclusive of VAT and ignoring any contingency fees at risk.</t>
  </si>
  <si>
    <t>** VAT and contingency amounts to be added in next tab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</si>
</sst>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&quot;£&quot;#,##0.00"/>
    <numFmt numFmtId="166" formatCode="_-[$£-809]* #,##0_-;\-[$£-809]* #,##0_-;_-[$£-809]* &quot;-&quot;??_-;_-@_-"/>
  </numFmts>
  <fonts count="3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8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3444E"/>
      <name val="Calibri"/>
      <family val="2"/>
      <scheme val="minor"/>
    </font>
    <font>
      <sz val="11"/>
      <color rgb="FF03444E"/>
      <name val="Calibri"/>
      <family val="2"/>
      <scheme val="minor"/>
    </font>
    <font>
      <b/>
      <sz val="12"/>
      <color rgb="FFFEF9EE"/>
      <name val="Calibri"/>
      <family val="2"/>
      <scheme val="minor"/>
    </font>
    <font>
      <sz val="12"/>
      <color rgb="FFFEF9EE"/>
      <name val="Calibri"/>
      <family val="2"/>
      <scheme val="minor"/>
    </font>
    <font>
      <b/>
      <sz val="11"/>
      <color theme="1" tint="9.9978637043366805E-2"/>
      <name val="Calibri"/>
      <family val="2"/>
      <scheme val="minor"/>
    </font>
    <font>
      <b/>
      <sz val="12"/>
      <color rgb="FFFEF9EE"/>
      <name val="Arial Narrow"/>
      <family val="2"/>
    </font>
    <font>
      <i/>
      <sz val="11"/>
      <color rgb="FF03444E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3444E"/>
        <bgColor indexed="64"/>
      </patternFill>
    </fill>
    <fill>
      <patternFill patternType="solid">
        <fgColor rgb="FFBEAEE8"/>
        <bgColor indexed="64"/>
      </patternFill>
    </fill>
    <fill>
      <patternFill patternType="solid">
        <fgColor theme="2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0" fontId="14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164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1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44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170">
    <xf numFmtId="0" fontId="0" fillId="0" borderId="0" xfId="0"/>
    <xf numFmtId="0" fontId="0" fillId="0" borderId="0" xfId="0" applyAlignment="1">
      <alignment vertical="center" wrapText="1"/>
    </xf>
    <xf numFmtId="0" fontId="19" fillId="0" borderId="3" xfId="13" applyFont="1" applyBorder="1" applyAlignment="1">
      <alignment vertical="center" wrapText="1"/>
    </xf>
    <xf numFmtId="0" fontId="19" fillId="0" borderId="10" xfId="13" applyFont="1" applyBorder="1" applyAlignment="1">
      <alignment vertical="center" wrapText="1"/>
    </xf>
    <xf numFmtId="165" fontId="9" fillId="0" borderId="18" xfId="13" applyNumberFormat="1" applyBorder="1" applyAlignment="1">
      <alignment vertical="center" wrapText="1"/>
    </xf>
    <xf numFmtId="0" fontId="9" fillId="0" borderId="0" xfId="13" applyAlignment="1">
      <alignment vertical="center" wrapText="1"/>
    </xf>
    <xf numFmtId="0" fontId="15" fillId="0" borderId="0" xfId="13" applyFont="1" applyAlignment="1">
      <alignment vertical="center"/>
    </xf>
    <xf numFmtId="166" fontId="15" fillId="0" borderId="0" xfId="13" applyNumberFormat="1" applyFont="1" applyAlignment="1">
      <alignment vertical="center"/>
    </xf>
    <xf numFmtId="0" fontId="16" fillId="0" borderId="0" xfId="13" applyFont="1" applyAlignment="1">
      <alignment vertical="center"/>
    </xf>
    <xf numFmtId="0" fontId="17" fillId="0" borderId="0" xfId="13" applyFont="1" applyAlignment="1">
      <alignment vertical="center"/>
    </xf>
    <xf numFmtId="166" fontId="17" fillId="0" borderId="0" xfId="13" applyNumberFormat="1" applyFont="1" applyAlignment="1">
      <alignment vertical="center"/>
    </xf>
    <xf numFmtId="166" fontId="9" fillId="0" borderId="0" xfId="13" applyNumberFormat="1" applyAlignment="1">
      <alignment vertical="center" wrapText="1"/>
    </xf>
    <xf numFmtId="9" fontId="0" fillId="0" borderId="3" xfId="15" applyFont="1" applyBorder="1" applyAlignment="1">
      <alignment horizontal="center" vertical="center" wrapText="1"/>
    </xf>
    <xf numFmtId="0" fontId="9" fillId="0" borderId="0" xfId="13" applyAlignment="1">
      <alignment horizontal="center" vertical="center" wrapText="1"/>
    </xf>
    <xf numFmtId="0" fontId="9" fillId="0" borderId="0" xfId="13"/>
    <xf numFmtId="0" fontId="9" fillId="0" borderId="0" xfId="0" applyFont="1" applyAlignment="1">
      <alignment vertical="center" wrapText="1"/>
    </xf>
    <xf numFmtId="165" fontId="12" fillId="0" borderId="16" xfId="3" applyNumberFormat="1" applyBorder="1" applyAlignment="1">
      <alignment vertical="center" wrapText="1"/>
    </xf>
    <xf numFmtId="9" fontId="0" fillId="0" borderId="10" xfId="9" applyFont="1" applyBorder="1" applyAlignment="1">
      <alignment horizontal="center" vertical="center" wrapText="1"/>
    </xf>
    <xf numFmtId="165" fontId="12" fillId="0" borderId="12" xfId="3" applyNumberFormat="1" applyBorder="1" applyAlignment="1">
      <alignment vertical="center" wrapText="1"/>
    </xf>
    <xf numFmtId="0" fontId="19" fillId="0" borderId="0" xfId="13" applyFont="1" applyAlignment="1">
      <alignment vertical="center"/>
    </xf>
    <xf numFmtId="0" fontId="19" fillId="0" borderId="0" xfId="13" applyFont="1" applyAlignment="1">
      <alignment vertical="center" wrapText="1"/>
    </xf>
    <xf numFmtId="0" fontId="19" fillId="0" borderId="36" xfId="13" applyFont="1" applyBorder="1" applyAlignment="1">
      <alignment vertical="center" wrapText="1"/>
    </xf>
    <xf numFmtId="165" fontId="23" fillId="0" borderId="37" xfId="13" applyNumberFormat="1" applyFont="1" applyBorder="1" applyAlignment="1">
      <alignment vertical="center" wrapText="1"/>
    </xf>
    <xf numFmtId="165" fontId="23" fillId="0" borderId="38" xfId="13" applyNumberFormat="1" applyFont="1" applyBorder="1" applyAlignment="1">
      <alignment vertical="center" wrapText="1"/>
    </xf>
    <xf numFmtId="165" fontId="23" fillId="0" borderId="35" xfId="13" applyNumberFormat="1" applyFont="1" applyBorder="1" applyAlignment="1">
      <alignment vertical="center" wrapText="1"/>
    </xf>
    <xf numFmtId="165" fontId="7" fillId="0" borderId="11" xfId="21" applyNumberFormat="1" applyBorder="1" applyAlignment="1">
      <alignment vertical="center" wrapText="1"/>
    </xf>
    <xf numFmtId="0" fontId="7" fillId="0" borderId="0" xfId="21" applyAlignment="1">
      <alignment vertical="center" wrapText="1"/>
    </xf>
    <xf numFmtId="0" fontId="7" fillId="0" borderId="0" xfId="0" applyFont="1" applyAlignment="1">
      <alignment vertical="center" wrapText="1"/>
    </xf>
    <xf numFmtId="165" fontId="7" fillId="0" borderId="0" xfId="21" applyNumberFormat="1" applyAlignment="1">
      <alignment vertical="center" wrapText="1"/>
    </xf>
    <xf numFmtId="165" fontId="21" fillId="2" borderId="14" xfId="21" applyNumberFormat="1" applyFont="1" applyFill="1" applyBorder="1" applyAlignment="1">
      <alignment horizontal="center" vertical="center" wrapText="1"/>
    </xf>
    <xf numFmtId="0" fontId="19" fillId="0" borderId="0" xfId="21" applyFont="1" applyAlignment="1">
      <alignment horizontal="center" vertical="center" wrapText="1"/>
    </xf>
    <xf numFmtId="165" fontId="19" fillId="0" borderId="35" xfId="21" applyNumberFormat="1" applyFont="1" applyBorder="1" applyAlignment="1">
      <alignment horizontal="center" vertical="center" wrapText="1"/>
    </xf>
    <xf numFmtId="165" fontId="19" fillId="0" borderId="22" xfId="13" applyNumberFormat="1" applyFont="1" applyBorder="1" applyAlignment="1">
      <alignment vertical="center" wrapText="1"/>
    </xf>
    <xf numFmtId="165" fontId="21" fillId="2" borderId="33" xfId="21" applyNumberFormat="1" applyFont="1" applyFill="1" applyBorder="1" applyAlignment="1">
      <alignment horizontal="center" vertical="center" wrapText="1"/>
    </xf>
    <xf numFmtId="165" fontId="19" fillId="0" borderId="33" xfId="13" applyNumberFormat="1" applyFont="1" applyBorder="1" applyAlignment="1">
      <alignment vertical="center" wrapText="1"/>
    </xf>
    <xf numFmtId="165" fontId="12" fillId="0" borderId="51" xfId="3" applyNumberFormat="1" applyBorder="1" applyAlignment="1">
      <alignment vertical="center" wrapText="1"/>
    </xf>
    <xf numFmtId="0" fontId="19" fillId="0" borderId="3" xfId="21" applyFont="1" applyBorder="1" applyAlignment="1">
      <alignment vertical="center" wrapText="1"/>
    </xf>
    <xf numFmtId="165" fontId="23" fillId="0" borderId="41" xfId="13" applyNumberFormat="1" applyFont="1" applyBorder="1" applyAlignment="1">
      <alignment vertical="center" wrapText="1"/>
    </xf>
    <xf numFmtId="165" fontId="2" fillId="0" borderId="34" xfId="13" applyNumberFormat="1" applyFont="1" applyBorder="1" applyAlignment="1">
      <alignment vertical="center" wrapText="1"/>
    </xf>
    <xf numFmtId="165" fontId="2" fillId="0" borderId="33" xfId="13" applyNumberFormat="1" applyFont="1" applyBorder="1" applyAlignment="1">
      <alignment vertical="center" wrapText="1"/>
    </xf>
    <xf numFmtId="165" fontId="2" fillId="0" borderId="33" xfId="3" applyNumberFormat="1" applyFont="1" applyBorder="1" applyAlignment="1">
      <alignment vertical="center" wrapText="1"/>
    </xf>
    <xf numFmtId="165" fontId="2" fillId="0" borderId="34" xfId="3" applyNumberFormat="1" applyFont="1" applyBorder="1" applyAlignment="1">
      <alignment vertical="center" wrapText="1"/>
    </xf>
    <xf numFmtId="165" fontId="21" fillId="3" borderId="5" xfId="13" applyNumberFormat="1" applyFont="1" applyFill="1" applyBorder="1" applyAlignment="1">
      <alignment horizontal="center" vertical="center" wrapText="1"/>
    </xf>
    <xf numFmtId="165" fontId="21" fillId="3" borderId="20" xfId="13" applyNumberFormat="1" applyFont="1" applyFill="1" applyBorder="1" applyAlignment="1">
      <alignment horizontal="center" vertical="center" wrapText="1"/>
    </xf>
    <xf numFmtId="0" fontId="27" fillId="3" borderId="8" xfId="13" applyFont="1" applyFill="1" applyBorder="1" applyAlignment="1">
      <alignment horizontal="center" vertical="center" wrapText="1"/>
    </xf>
    <xf numFmtId="165" fontId="27" fillId="3" borderId="5" xfId="13" applyNumberFormat="1" applyFont="1" applyFill="1" applyBorder="1" applyAlignment="1">
      <alignment horizontal="center" vertical="center" wrapText="1"/>
    </xf>
    <xf numFmtId="165" fontId="27" fillId="3" borderId="47" xfId="13" applyNumberFormat="1" applyFont="1" applyFill="1" applyBorder="1" applyAlignment="1">
      <alignment horizontal="center" vertical="center" wrapText="1"/>
    </xf>
    <xf numFmtId="165" fontId="27" fillId="3" borderId="20" xfId="13" applyNumberFormat="1" applyFont="1" applyFill="1" applyBorder="1" applyAlignment="1">
      <alignment horizontal="center" vertical="center" wrapText="1"/>
    </xf>
    <xf numFmtId="165" fontId="27" fillId="3" borderId="9" xfId="13" applyNumberFormat="1" applyFont="1" applyFill="1" applyBorder="1" applyAlignment="1">
      <alignment horizontal="center" vertical="center" wrapText="1"/>
    </xf>
    <xf numFmtId="0" fontId="19" fillId="4" borderId="6" xfId="13" applyFont="1" applyFill="1" applyBorder="1" applyAlignment="1">
      <alignment vertical="center" wrapText="1"/>
    </xf>
    <xf numFmtId="165" fontId="19" fillId="4" borderId="7" xfId="13" applyNumberFormat="1" applyFont="1" applyFill="1" applyBorder="1" applyAlignment="1">
      <alignment vertical="center" wrapText="1"/>
    </xf>
    <xf numFmtId="165" fontId="19" fillId="4" borderId="17" xfId="13" applyNumberFormat="1" applyFont="1" applyFill="1" applyBorder="1" applyAlignment="1">
      <alignment vertical="center" wrapText="1"/>
    </xf>
    <xf numFmtId="165" fontId="19" fillId="4" borderId="13" xfId="13" applyNumberFormat="1" applyFont="1" applyFill="1" applyBorder="1" applyAlignment="1">
      <alignment vertical="center" wrapText="1"/>
    </xf>
    <xf numFmtId="165" fontId="19" fillId="4" borderId="32" xfId="13" applyNumberFormat="1" applyFont="1" applyFill="1" applyBorder="1" applyAlignment="1">
      <alignment vertical="center" wrapText="1"/>
    </xf>
    <xf numFmtId="166" fontId="30" fillId="3" borderId="35" xfId="21" applyNumberFormat="1" applyFont="1" applyFill="1" applyBorder="1" applyAlignment="1">
      <alignment horizontal="center" vertical="center"/>
    </xf>
    <xf numFmtId="165" fontId="29" fillId="5" borderId="32" xfId="21" applyNumberFormat="1" applyFont="1" applyFill="1" applyBorder="1" applyAlignment="1">
      <alignment horizontal="center" vertical="center" wrapText="1"/>
    </xf>
    <xf numFmtId="165" fontId="29" fillId="5" borderId="11" xfId="21" applyNumberFormat="1" applyFont="1" applyFill="1" applyBorder="1" applyAlignment="1">
      <alignment vertical="center" wrapText="1"/>
    </xf>
    <xf numFmtId="165" fontId="29" fillId="5" borderId="29" xfId="21" applyNumberFormat="1" applyFont="1" applyFill="1" applyBorder="1" applyAlignment="1">
      <alignment vertical="center" wrapText="1"/>
    </xf>
    <xf numFmtId="165" fontId="29" fillId="5" borderId="12" xfId="21" applyNumberFormat="1" applyFont="1" applyFill="1" applyBorder="1" applyAlignment="1">
      <alignment vertical="center" wrapText="1"/>
    </xf>
    <xf numFmtId="165" fontId="29" fillId="5" borderId="18" xfId="21" applyNumberFormat="1" applyFont="1" applyFill="1" applyBorder="1" applyAlignment="1">
      <alignment vertical="center" wrapText="1"/>
    </xf>
    <xf numFmtId="165" fontId="29" fillId="5" borderId="27" xfId="21" applyNumberFormat="1" applyFont="1" applyFill="1" applyBorder="1" applyAlignment="1">
      <alignment vertical="center" wrapText="1"/>
    </xf>
    <xf numFmtId="165" fontId="29" fillId="5" borderId="16" xfId="21" applyNumberFormat="1" applyFont="1" applyFill="1" applyBorder="1" applyAlignment="1">
      <alignment vertical="center" wrapText="1"/>
    </xf>
    <xf numFmtId="166" fontId="29" fillId="5" borderId="34" xfId="21" applyNumberFormat="1" applyFont="1" applyFill="1" applyBorder="1" applyAlignment="1">
      <alignment horizontal="left" vertical="center" wrapText="1"/>
    </xf>
    <xf numFmtId="166" fontId="29" fillId="5" borderId="33" xfId="21" applyNumberFormat="1" applyFont="1" applyFill="1" applyBorder="1" applyAlignment="1">
      <alignment horizontal="left" vertical="center" wrapText="1"/>
    </xf>
    <xf numFmtId="166" fontId="29" fillId="5" borderId="9" xfId="21" applyNumberFormat="1" applyFont="1" applyFill="1" applyBorder="1" applyAlignment="1">
      <alignment horizontal="left" vertical="center" wrapText="1"/>
    </xf>
    <xf numFmtId="0" fontId="21" fillId="3" borderId="1" xfId="13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21" fillId="3" borderId="2" xfId="13" applyFont="1" applyFill="1" applyBorder="1" applyAlignment="1">
      <alignment horizontal="center" vertical="center" wrapText="1"/>
    </xf>
    <xf numFmtId="0" fontId="2" fillId="0" borderId="3" xfId="13" applyFont="1" applyBorder="1" applyAlignment="1">
      <alignment vertical="center" wrapText="1"/>
    </xf>
    <xf numFmtId="165" fontId="2" fillId="0" borderId="16" xfId="13" applyNumberFormat="1" applyFont="1" applyBorder="1" applyAlignment="1">
      <alignment vertical="center" wrapText="1"/>
    </xf>
    <xf numFmtId="165" fontId="2" fillId="0" borderId="18" xfId="13" applyNumberFormat="1" applyFont="1" applyBorder="1" applyAlignment="1">
      <alignment vertical="center" wrapText="1"/>
    </xf>
    <xf numFmtId="165" fontId="2" fillId="0" borderId="21" xfId="13" applyNumberFormat="1" applyFont="1" applyBorder="1" applyAlignment="1">
      <alignment vertical="center" wrapText="1"/>
    </xf>
    <xf numFmtId="165" fontId="2" fillId="0" borderId="16" xfId="3" applyNumberFormat="1" applyFont="1" applyBorder="1" applyAlignment="1">
      <alignment vertical="center" wrapText="1"/>
    </xf>
    <xf numFmtId="165" fontId="2" fillId="0" borderId="18" xfId="3" applyNumberFormat="1" applyFont="1" applyBorder="1" applyAlignment="1">
      <alignment vertical="center" wrapText="1"/>
    </xf>
    <xf numFmtId="165" fontId="2" fillId="0" borderId="12" xfId="3" applyNumberFormat="1" applyFont="1" applyBorder="1" applyAlignment="1">
      <alignment vertical="center" wrapText="1"/>
    </xf>
    <xf numFmtId="165" fontId="2" fillId="0" borderId="11" xfId="3" applyNumberFormat="1" applyFont="1" applyBorder="1" applyAlignment="1">
      <alignment vertical="center" wrapText="1"/>
    </xf>
    <xf numFmtId="165" fontId="2" fillId="0" borderId="50" xfId="3" applyNumberFormat="1" applyFont="1" applyBorder="1" applyAlignment="1">
      <alignment vertical="center" wrapText="1"/>
    </xf>
    <xf numFmtId="165" fontId="2" fillId="0" borderId="49" xfId="3" applyNumberFormat="1" applyFont="1" applyBorder="1" applyAlignment="1">
      <alignment vertical="center" wrapText="1"/>
    </xf>
    <xf numFmtId="165" fontId="2" fillId="0" borderId="16" xfId="8" applyNumberFormat="1" applyFont="1" applyBorder="1" applyAlignment="1">
      <alignment vertical="center" wrapText="1"/>
    </xf>
    <xf numFmtId="165" fontId="2" fillId="0" borderId="18" xfId="8" applyNumberFormat="1" applyFont="1" applyBorder="1" applyAlignment="1">
      <alignment vertical="center" wrapText="1"/>
    </xf>
    <xf numFmtId="9" fontId="19" fillId="4" borderId="6" xfId="15" applyFont="1" applyFill="1" applyBorder="1" applyAlignment="1">
      <alignment horizontal="center" vertical="center" wrapText="1"/>
    </xf>
    <xf numFmtId="165" fontId="19" fillId="4" borderId="15" xfId="13" applyNumberFormat="1" applyFont="1" applyFill="1" applyBorder="1" applyAlignment="1">
      <alignment vertical="center" wrapText="1"/>
    </xf>
    <xf numFmtId="9" fontId="29" fillId="5" borderId="3" xfId="15" applyFont="1" applyFill="1" applyBorder="1" applyAlignment="1">
      <alignment horizontal="center" vertical="center" wrapText="1"/>
    </xf>
    <xf numFmtId="165" fontId="29" fillId="5" borderId="49" xfId="21" applyNumberFormat="1" applyFont="1" applyFill="1" applyBorder="1" applyAlignment="1">
      <alignment vertical="center" wrapText="1"/>
    </xf>
    <xf numFmtId="165" fontId="9" fillId="0" borderId="3" xfId="13" applyNumberFormat="1" applyBorder="1" applyAlignment="1">
      <alignment vertical="center" wrapText="1"/>
    </xf>
    <xf numFmtId="9" fontId="29" fillId="5" borderId="19" xfId="15" applyFont="1" applyFill="1" applyBorder="1" applyAlignment="1">
      <alignment horizontal="center" vertical="center" wrapText="1"/>
    </xf>
    <xf numFmtId="165" fontId="29" fillId="0" borderId="18" xfId="21" applyNumberFormat="1" applyFont="1" applyBorder="1" applyAlignment="1">
      <alignment vertical="center" wrapText="1"/>
    </xf>
    <xf numFmtId="165" fontId="29" fillId="0" borderId="27" xfId="21" applyNumberFormat="1" applyFont="1" applyBorder="1" applyAlignment="1">
      <alignment vertical="center" wrapText="1"/>
    </xf>
    <xf numFmtId="165" fontId="29" fillId="0" borderId="16" xfId="21" applyNumberFormat="1" applyFont="1" applyBorder="1" applyAlignment="1">
      <alignment vertical="center" wrapText="1"/>
    </xf>
    <xf numFmtId="165" fontId="29" fillId="0" borderId="11" xfId="21" applyNumberFormat="1" applyFont="1" applyBorder="1" applyAlignment="1">
      <alignment vertical="center" wrapText="1"/>
    </xf>
    <xf numFmtId="165" fontId="29" fillId="0" borderId="29" xfId="21" applyNumberFormat="1" applyFont="1" applyBorder="1" applyAlignment="1">
      <alignment vertical="center" wrapText="1"/>
    </xf>
    <xf numFmtId="165" fontId="29" fillId="0" borderId="12" xfId="21" applyNumberFormat="1" applyFont="1" applyBorder="1" applyAlignment="1">
      <alignment vertical="center" wrapText="1"/>
    </xf>
    <xf numFmtId="0" fontId="25" fillId="0" borderId="10" xfId="13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165" fontId="25" fillId="0" borderId="40" xfId="21" applyNumberFormat="1" applyFont="1" applyBorder="1" applyAlignment="1">
      <alignment horizontal="center" vertical="center" wrapText="1"/>
    </xf>
    <xf numFmtId="165" fontId="25" fillId="0" borderId="46" xfId="13" applyNumberFormat="1" applyFont="1" applyBorder="1" applyAlignment="1">
      <alignment vertical="center" wrapText="1"/>
    </xf>
    <xf numFmtId="165" fontId="25" fillId="0" borderId="45" xfId="13" applyNumberFormat="1" applyFont="1" applyBorder="1" applyAlignment="1">
      <alignment vertical="center" wrapText="1"/>
    </xf>
    <xf numFmtId="165" fontId="25" fillId="0" borderId="45" xfId="0" applyNumberFormat="1" applyFont="1" applyBorder="1" applyAlignment="1">
      <alignment vertical="center" wrapText="1"/>
    </xf>
    <xf numFmtId="0" fontId="25" fillId="0" borderId="36" xfId="21" applyFont="1" applyBorder="1" applyAlignment="1">
      <alignment horizontal="center" vertical="center" wrapText="1"/>
    </xf>
    <xf numFmtId="0" fontId="25" fillId="4" borderId="6" xfId="13" applyFont="1" applyFill="1" applyBorder="1" applyAlignment="1">
      <alignment vertical="center" wrapText="1"/>
    </xf>
    <xf numFmtId="165" fontId="25" fillId="4" borderId="6" xfId="13" applyNumberFormat="1" applyFont="1" applyFill="1" applyBorder="1" applyAlignment="1">
      <alignment horizontal="right" vertical="center" wrapText="1"/>
    </xf>
    <xf numFmtId="165" fontId="25" fillId="4" borderId="6" xfId="21" applyNumberFormat="1" applyFont="1" applyFill="1" applyBorder="1" applyAlignment="1">
      <alignment vertical="center" wrapText="1"/>
    </xf>
    <xf numFmtId="165" fontId="25" fillId="4" borderId="17" xfId="21" applyNumberFormat="1" applyFont="1" applyFill="1" applyBorder="1" applyAlignment="1">
      <alignment vertical="center" wrapText="1"/>
    </xf>
    <xf numFmtId="165" fontId="25" fillId="4" borderId="31" xfId="21" applyNumberFormat="1" applyFont="1" applyFill="1" applyBorder="1" applyAlignment="1">
      <alignment vertical="center" wrapText="1"/>
    </xf>
    <xf numFmtId="165" fontId="25" fillId="4" borderId="48" xfId="21" applyNumberFormat="1" applyFont="1" applyFill="1" applyBorder="1" applyAlignment="1">
      <alignment vertical="center" wrapText="1"/>
    </xf>
    <xf numFmtId="165" fontId="25" fillId="4" borderId="15" xfId="21" applyNumberFormat="1" applyFont="1" applyFill="1" applyBorder="1" applyAlignment="1">
      <alignment vertical="center" wrapText="1"/>
    </xf>
    <xf numFmtId="165" fontId="19" fillId="4" borderId="6" xfId="13" applyNumberFormat="1" applyFont="1" applyFill="1" applyBorder="1" applyAlignment="1">
      <alignment horizontal="right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" fontId="21" fillId="3" borderId="25" xfId="0" applyNumberFormat="1" applyFont="1" applyFill="1" applyBorder="1" applyAlignment="1">
      <alignment horizontal="center" vertical="center" wrapText="1"/>
    </xf>
    <xf numFmtId="1" fontId="21" fillId="3" borderId="26" xfId="0" applyNumberFormat="1" applyFont="1" applyFill="1" applyBorder="1" applyAlignment="1">
      <alignment horizontal="center" vertical="center" wrapText="1"/>
    </xf>
    <xf numFmtId="1" fontId="21" fillId="3" borderId="20" xfId="0" applyNumberFormat="1" applyFont="1" applyFill="1" applyBorder="1" applyAlignment="1">
      <alignment horizontal="center" vertical="center" wrapText="1"/>
    </xf>
    <xf numFmtId="165" fontId="21" fillId="3" borderId="9" xfId="0" applyNumberFormat="1" applyFont="1" applyFill="1" applyBorder="1" applyAlignment="1">
      <alignment horizontal="center" vertical="center" wrapText="1"/>
    </xf>
    <xf numFmtId="165" fontId="21" fillId="3" borderId="47" xfId="0" applyNumberFormat="1" applyFont="1" applyFill="1" applyBorder="1" applyAlignment="1">
      <alignment horizontal="center" vertical="center" wrapText="1"/>
    </xf>
    <xf numFmtId="17" fontId="21" fillId="3" borderId="6" xfId="0" applyNumberFormat="1" applyFont="1" applyFill="1" applyBorder="1" applyAlignment="1">
      <alignment horizontal="center" vertical="center" wrapText="1"/>
    </xf>
    <xf numFmtId="17" fontId="21" fillId="3" borderId="17" xfId="0" applyNumberFormat="1" applyFont="1" applyFill="1" applyBorder="1" applyAlignment="1">
      <alignment horizontal="center" vertical="center" wrapText="1"/>
    </xf>
    <xf numFmtId="17" fontId="21" fillId="3" borderId="31" xfId="0" applyNumberFormat="1" applyFont="1" applyFill="1" applyBorder="1" applyAlignment="1">
      <alignment horizontal="center" vertical="center" wrapText="1"/>
    </xf>
    <xf numFmtId="17" fontId="21" fillId="3" borderId="15" xfId="0" applyNumberFormat="1" applyFont="1" applyFill="1" applyBorder="1" applyAlignment="1">
      <alignment horizontal="center" vertical="center" wrapText="1"/>
    </xf>
    <xf numFmtId="165" fontId="29" fillId="5" borderId="36" xfId="21" applyNumberFormat="1" applyFont="1" applyFill="1" applyBorder="1" applyAlignment="1">
      <alignment horizontal="center" vertical="top" wrapText="1"/>
    </xf>
    <xf numFmtId="165" fontId="29" fillId="5" borderId="41" xfId="21" applyNumberFormat="1" applyFont="1" applyFill="1" applyBorder="1" applyAlignment="1">
      <alignment horizontal="center" vertical="top" wrapText="1"/>
    </xf>
    <xf numFmtId="165" fontId="29" fillId="5" borderId="44" xfId="21" applyNumberFormat="1" applyFont="1" applyFill="1" applyBorder="1" applyAlignment="1">
      <alignment horizontal="center" vertical="top" wrapText="1"/>
    </xf>
    <xf numFmtId="165" fontId="29" fillId="5" borderId="41" xfId="21" applyNumberFormat="1" applyFont="1" applyFill="1" applyBorder="1" applyAlignment="1">
      <alignment horizontal="center" vertical="center" wrapText="1"/>
    </xf>
    <xf numFmtId="165" fontId="29" fillId="5" borderId="44" xfId="21" applyNumberFormat="1" applyFont="1" applyFill="1" applyBorder="1" applyAlignment="1">
      <alignment horizontal="center" vertical="center" wrapText="1"/>
    </xf>
    <xf numFmtId="165" fontId="29" fillId="5" borderId="36" xfId="21" applyNumberFormat="1" applyFont="1" applyFill="1" applyBorder="1" applyAlignment="1">
      <alignment horizontal="center" vertical="center" wrapText="1"/>
    </xf>
    <xf numFmtId="165" fontId="29" fillId="5" borderId="42" xfId="21" applyNumberFormat="1" applyFont="1" applyFill="1" applyBorder="1" applyAlignment="1">
      <alignment horizontal="center" vertical="center" wrapText="1"/>
    </xf>
    <xf numFmtId="165" fontId="29" fillId="5" borderId="3" xfId="0" applyNumberFormat="1" applyFont="1" applyFill="1" applyBorder="1" applyAlignment="1">
      <alignment vertical="center" wrapText="1"/>
    </xf>
    <xf numFmtId="165" fontId="29" fillId="5" borderId="27" xfId="0" applyNumberFormat="1" applyFont="1" applyFill="1" applyBorder="1" applyAlignment="1">
      <alignment vertical="center" wrapText="1"/>
    </xf>
    <xf numFmtId="165" fontId="29" fillId="5" borderId="28" xfId="0" applyNumberFormat="1" applyFont="1" applyFill="1" applyBorder="1" applyAlignment="1">
      <alignment vertical="center" wrapText="1"/>
    </xf>
    <xf numFmtId="165" fontId="29" fillId="5" borderId="21" xfId="0" applyNumberFormat="1" applyFont="1" applyFill="1" applyBorder="1" applyAlignment="1">
      <alignment vertical="center" wrapText="1"/>
    </xf>
    <xf numFmtId="165" fontId="29" fillId="0" borderId="10" xfId="21" applyNumberFormat="1" applyFont="1" applyBorder="1" applyAlignment="1">
      <alignment vertical="center" wrapText="1"/>
    </xf>
    <xf numFmtId="165" fontId="29" fillId="0" borderId="30" xfId="21" applyNumberFormat="1" applyFont="1" applyBorder="1" applyAlignment="1">
      <alignment vertical="center" wrapText="1"/>
    </xf>
    <xf numFmtId="165" fontId="29" fillId="0" borderId="43" xfId="21" applyNumberFormat="1" applyFont="1" applyBorder="1" applyAlignment="1">
      <alignment vertical="center" wrapText="1"/>
    </xf>
    <xf numFmtId="165" fontId="29" fillId="0" borderId="10" xfId="39" applyNumberFormat="1" applyFont="1" applyBorder="1" applyAlignment="1">
      <alignment vertical="center" wrapText="1"/>
    </xf>
    <xf numFmtId="165" fontId="29" fillId="0" borderId="29" xfId="39" applyNumberFormat="1" applyFont="1" applyBorder="1" applyAlignment="1">
      <alignment vertical="center" wrapText="1"/>
    </xf>
    <xf numFmtId="165" fontId="29" fillId="0" borderId="30" xfId="39" applyNumberFormat="1" applyFont="1" applyBorder="1" applyAlignment="1">
      <alignment vertical="center" wrapText="1"/>
    </xf>
    <xf numFmtId="165" fontId="29" fillId="0" borderId="43" xfId="39" applyNumberFormat="1" applyFont="1" applyBorder="1" applyAlignment="1">
      <alignment vertical="center" wrapText="1"/>
    </xf>
    <xf numFmtId="10" fontId="18" fillId="3" borderId="1" xfId="40" applyNumberFormat="1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vertical="center" wrapText="1"/>
    </xf>
    <xf numFmtId="10" fontId="18" fillId="3" borderId="2" xfId="40" applyNumberFormat="1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vertical="center" wrapText="1"/>
    </xf>
    <xf numFmtId="0" fontId="26" fillId="0" borderId="36" xfId="13" applyFont="1" applyBorder="1" applyAlignment="1">
      <alignment vertical="center" wrapText="1"/>
    </xf>
    <xf numFmtId="0" fontId="26" fillId="0" borderId="1" xfId="13" applyFont="1" applyBorder="1" applyAlignment="1">
      <alignment vertical="center" wrapText="1"/>
    </xf>
    <xf numFmtId="0" fontId="26" fillId="0" borderId="3" xfId="13" applyFont="1" applyBorder="1" applyAlignment="1">
      <alignment vertical="center" wrapText="1"/>
    </xf>
    <xf numFmtId="0" fontId="26" fillId="0" borderId="2" xfId="13" applyFont="1" applyBorder="1" applyAlignment="1">
      <alignment vertical="center" wrapText="1"/>
    </xf>
    <xf numFmtId="0" fontId="26" fillId="0" borderId="34" xfId="13" applyFont="1" applyBorder="1" applyAlignment="1">
      <alignment vertical="center" wrapText="1"/>
    </xf>
    <xf numFmtId="165" fontId="26" fillId="0" borderId="11" xfId="21" applyNumberFormat="1" applyFont="1" applyBorder="1" applyAlignment="1">
      <alignment vertical="center" wrapText="1"/>
    </xf>
    <xf numFmtId="165" fontId="20" fillId="0" borderId="37" xfId="21" applyNumberFormat="1" applyFont="1" applyBorder="1" applyAlignment="1">
      <alignment vertical="center" wrapText="1"/>
    </xf>
    <xf numFmtId="165" fontId="12" fillId="0" borderId="38" xfId="3" applyNumberFormat="1" applyBorder="1" applyAlignment="1">
      <alignment vertical="center" wrapText="1"/>
    </xf>
    <xf numFmtId="165" fontId="29" fillId="5" borderId="35" xfId="21" applyNumberFormat="1" applyFont="1" applyFill="1" applyBorder="1" applyAlignment="1">
      <alignment horizontal="center" vertical="center" wrapText="1"/>
    </xf>
    <xf numFmtId="165" fontId="29" fillId="5" borderId="5" xfId="21" applyNumberFormat="1" applyFont="1" applyFill="1" applyBorder="1" applyAlignment="1">
      <alignment vertical="center" wrapText="1"/>
    </xf>
    <xf numFmtId="10" fontId="29" fillId="5" borderId="10" xfId="40" applyNumberFormat="1" applyFont="1" applyFill="1" applyBorder="1" applyAlignment="1">
      <alignment horizontal="center" vertical="center" wrapText="1"/>
    </xf>
    <xf numFmtId="10" fontId="29" fillId="5" borderId="3" xfId="40" applyNumberFormat="1" applyFont="1" applyFill="1" applyBorder="1" applyAlignment="1">
      <alignment horizontal="center" vertical="center" wrapText="1"/>
    </xf>
    <xf numFmtId="10" fontId="29" fillId="5" borderId="2" xfId="40" applyNumberFormat="1" applyFont="1" applyFill="1" applyBorder="1" applyAlignment="1">
      <alignment horizontal="center" vertical="center" wrapText="1"/>
    </xf>
    <xf numFmtId="0" fontId="29" fillId="5" borderId="33" xfId="13" applyFont="1" applyFill="1" applyBorder="1" applyAlignment="1">
      <alignment vertical="center" wrapText="1"/>
    </xf>
    <xf numFmtId="0" fontId="29" fillId="5" borderId="9" xfId="13" applyFont="1" applyFill="1" applyBorder="1" applyAlignment="1">
      <alignment vertical="center" wrapText="1"/>
    </xf>
    <xf numFmtId="0" fontId="27" fillId="3" borderId="4" xfId="13" applyFont="1" applyFill="1" applyBorder="1" applyAlignment="1">
      <alignment horizontal="center" vertical="center" wrapText="1"/>
    </xf>
    <xf numFmtId="0" fontId="27" fillId="3" borderId="23" xfId="13" applyFont="1" applyFill="1" applyBorder="1" applyAlignment="1">
      <alignment horizontal="center" vertical="center" wrapText="1"/>
    </xf>
    <xf numFmtId="0" fontId="28" fillId="3" borderId="19" xfId="13" applyFont="1" applyFill="1" applyBorder="1" applyAlignment="1">
      <alignment horizontal="center" vertical="center" wrapText="1"/>
    </xf>
    <xf numFmtId="0" fontId="21" fillId="3" borderId="4" xfId="13" applyFont="1" applyFill="1" applyBorder="1" applyAlignment="1">
      <alignment horizontal="center" vertical="center" wrapText="1"/>
    </xf>
    <xf numFmtId="0" fontId="22" fillId="3" borderId="19" xfId="13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9" xfId="0" applyFont="1" applyFill="1" applyBorder="1" applyAlignment="1">
      <alignment horizontal="center" vertical="center" wrapText="1"/>
    </xf>
    <xf numFmtId="0" fontId="1" fillId="0" borderId="3" xfId="13" applyFont="1" applyBorder="1" applyAlignment="1">
      <alignment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52" xfId="0" applyFont="1" applyFill="1" applyBorder="1" applyAlignment="1">
      <alignment horizontal="center" vertical="center" wrapText="1"/>
    </xf>
  </cellXfs>
  <cellStyles count="55">
    <cellStyle name="Currency 2" xfId="18" xr:uid="{00000000-0005-0000-0000-000000000000}"/>
    <cellStyle name="Currency 2 2" xfId="47" xr:uid="{0E95859E-CCDD-47F9-AA15-1F4F17A5B6EC}"/>
    <cellStyle name="Normal" xfId="0" builtinId="0"/>
    <cellStyle name="Normal 2" xfId="1" xr:uid="{00000000-0005-0000-0000-000002000000}"/>
    <cellStyle name="Normal 2 2" xfId="6" xr:uid="{00000000-0005-0000-0000-000003000000}"/>
    <cellStyle name="Normal 2 3" xfId="11" xr:uid="{00000000-0005-0000-0000-000004000000}"/>
    <cellStyle name="Normal 2 3 2" xfId="31" xr:uid="{00000000-0005-0000-0000-000005000000}"/>
    <cellStyle name="Normal 2 4" xfId="22" xr:uid="{00000000-0005-0000-0000-000006000000}"/>
    <cellStyle name="Normal 3" xfId="3" xr:uid="{00000000-0005-0000-0000-000007000000}"/>
    <cellStyle name="Normal 3 2" xfId="8" xr:uid="{00000000-0005-0000-0000-000008000000}"/>
    <cellStyle name="Normal 3 2 2" xfId="13" xr:uid="{00000000-0005-0000-0000-000009000000}"/>
    <cellStyle name="Normal 3 2 2 2" xfId="21" xr:uid="{00000000-0005-0000-0000-00000A000000}"/>
    <cellStyle name="Normal 3 2 2 2 2" xfId="39" xr:uid="{00000000-0005-0000-0000-00000B000000}"/>
    <cellStyle name="Normal 3 2 2 2 3" xfId="43" xr:uid="{D033F017-4596-4376-B8A2-7E3236DD1F61}"/>
    <cellStyle name="Normal 3 2 2 2 3 2" xfId="49" xr:uid="{A8BD0F6E-F479-45E6-94B9-A8CBE1371892}"/>
    <cellStyle name="Normal 3 2 2 2 3 3" xfId="54" xr:uid="{5B159449-E1AC-4A04-9640-649AAE9A6926}"/>
    <cellStyle name="Normal 3 2 2 2 4" xfId="53" xr:uid="{7C9A7CE2-D8B1-4D03-8E40-83FC9DA06A31}"/>
    <cellStyle name="Normal 3 2 2 3" xfId="33" xr:uid="{00000000-0005-0000-0000-00000C000000}"/>
    <cellStyle name="Normal 3 2 2 4" xfId="52" xr:uid="{CB3C30BC-ED42-4ADE-988E-EC9E47E04FF7}"/>
    <cellStyle name="Normal 3 2 3" xfId="28" xr:uid="{00000000-0005-0000-0000-00000D000000}"/>
    <cellStyle name="Normal 3 2 4" xfId="41" xr:uid="{31BABE21-3DA1-4F6D-AA31-555284332775}"/>
    <cellStyle name="Normal 3 2 4 2" xfId="50" xr:uid="{2C1D8D23-FC4F-4786-8938-CE2D65021652}"/>
    <cellStyle name="Normal 3 3" xfId="12" xr:uid="{00000000-0005-0000-0000-00000E000000}"/>
    <cellStyle name="Normal 3 3 2" xfId="32" xr:uid="{00000000-0005-0000-0000-00000F000000}"/>
    <cellStyle name="Normal 3 4" xfId="17" xr:uid="{00000000-0005-0000-0000-000010000000}"/>
    <cellStyle name="Normal 3 4 2" xfId="37" xr:uid="{00000000-0005-0000-0000-000011000000}"/>
    <cellStyle name="Normal 3 4 3" xfId="46" xr:uid="{4C93D99A-EBB5-4D32-A102-FF9DF2E2844C}"/>
    <cellStyle name="Normal 3 5" xfId="24" xr:uid="{00000000-0005-0000-0000-000012000000}"/>
    <cellStyle name="Normal 4" xfId="5" xr:uid="{00000000-0005-0000-0000-000013000000}"/>
    <cellStyle name="Normal 4 2" xfId="26" xr:uid="{00000000-0005-0000-0000-000014000000}"/>
    <cellStyle name="Normal 5" xfId="16" xr:uid="{00000000-0005-0000-0000-000015000000}"/>
    <cellStyle name="Normal 5 2" xfId="36" xr:uid="{00000000-0005-0000-0000-000016000000}"/>
    <cellStyle name="Normal 5 3" xfId="45" xr:uid="{35A59A87-B1BA-4211-B9C1-2D2C4931DD9C}"/>
    <cellStyle name="Normal 6" xfId="44" xr:uid="{76167FE4-0E0E-4ABF-BD04-DC1DEA7AD126}"/>
    <cellStyle name="Normal 6 2" xfId="51" xr:uid="{E1E34057-01C0-4751-B5DA-590A0DF42042}"/>
    <cellStyle name="Per cent" xfId="40" builtinId="5"/>
    <cellStyle name="Percent 2" xfId="2" xr:uid="{00000000-0005-0000-0000-000018000000}"/>
    <cellStyle name="Percent 2 2" xfId="10" xr:uid="{00000000-0005-0000-0000-000019000000}"/>
    <cellStyle name="Percent 2 2 2" xfId="30" xr:uid="{00000000-0005-0000-0000-00001A000000}"/>
    <cellStyle name="Percent 2 2 3" xfId="42" xr:uid="{A04A816D-B3CA-4FF1-BA7B-BD42EBA24651}"/>
    <cellStyle name="Percent 2 3" xfId="20" xr:uid="{00000000-0005-0000-0000-00001B000000}"/>
    <cellStyle name="Percent 2 4" xfId="23" xr:uid="{00000000-0005-0000-0000-00001C000000}"/>
    <cellStyle name="Percent 3" xfId="4" xr:uid="{00000000-0005-0000-0000-00001D000000}"/>
    <cellStyle name="Percent 3 2" xfId="9" xr:uid="{00000000-0005-0000-0000-00001E000000}"/>
    <cellStyle name="Percent 3 2 2" xfId="15" xr:uid="{00000000-0005-0000-0000-00001F000000}"/>
    <cellStyle name="Percent 3 2 2 2" xfId="35" xr:uid="{00000000-0005-0000-0000-000020000000}"/>
    <cellStyle name="Percent 3 2 3" xfId="29" xr:uid="{00000000-0005-0000-0000-000021000000}"/>
    <cellStyle name="Percent 3 3" xfId="14" xr:uid="{00000000-0005-0000-0000-000022000000}"/>
    <cellStyle name="Percent 3 3 2" xfId="34" xr:uid="{00000000-0005-0000-0000-000023000000}"/>
    <cellStyle name="Percent 3 4" xfId="25" xr:uid="{00000000-0005-0000-0000-000024000000}"/>
    <cellStyle name="Percent 4" xfId="7" xr:uid="{00000000-0005-0000-0000-000025000000}"/>
    <cellStyle name="Percent 4 2" xfId="27" xr:uid="{00000000-0005-0000-0000-000026000000}"/>
    <cellStyle name="Percent 5" xfId="19" xr:uid="{00000000-0005-0000-0000-000027000000}"/>
    <cellStyle name="Percent 5 2" xfId="38" xr:uid="{00000000-0005-0000-0000-000028000000}"/>
    <cellStyle name="Percent 5 3" xfId="48" xr:uid="{13D59794-DE51-466F-AEAF-D69FF3D6CACE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3444E"/>
      <color rgb="FFBEAEE8"/>
      <color rgb="FFF9A920"/>
      <color rgb="FFFEF9EE"/>
      <color rgb="FF02173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83342</xdr:colOff>
      <xdr:row>0</xdr:row>
      <xdr:rowOff>119061</xdr:rowOff>
    </xdr:from>
    <xdr:to>
      <xdr:col>1</xdr:col>
      <xdr:colOff>2000249</xdr:colOff>
      <xdr:row>0</xdr:row>
      <xdr:rowOff>767531</xdr:rowOff>
    </xdr:to>
    <xdr:pic>
      <xdr:nvPicPr>
        <xdr:cNvPr id="2" name="Picture 1" descr="A black background with blue text&#10;&#10;AI-generated content may be incorrect.">
          <a:extLst>
            <a:ext uri="{FF2B5EF4-FFF2-40B4-BE49-F238E27FC236}">
              <a16:creationId xmlns:a16="http://schemas.microsoft.com/office/drawing/2014/main" id="{7AA7815E-0BE6-4917-B93B-767B6E884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6" y="119061"/>
          <a:ext cx="1916907" cy="6484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83345</xdr:colOff>
      <xdr:row>0</xdr:row>
      <xdr:rowOff>119060</xdr:rowOff>
    </xdr:from>
    <xdr:to>
      <xdr:col>1</xdr:col>
      <xdr:colOff>2000252</xdr:colOff>
      <xdr:row>0</xdr:row>
      <xdr:rowOff>767530</xdr:rowOff>
    </xdr:to>
    <xdr:pic>
      <xdr:nvPicPr>
        <xdr:cNvPr id="2" name="Picture 1" descr="A black background with blue text&#10;&#10;AI-generated content may be incorrect.">
          <a:extLst>
            <a:ext uri="{FF2B5EF4-FFF2-40B4-BE49-F238E27FC236}">
              <a16:creationId xmlns:a16="http://schemas.microsoft.com/office/drawing/2014/main" id="{AEAF36F4-6DD1-498F-A340-51D6FA83B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9" y="119060"/>
          <a:ext cx="1916907" cy="6484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0</xdr:row>
      <xdr:rowOff>119060</xdr:rowOff>
    </xdr:from>
    <xdr:to>
      <xdr:col>1</xdr:col>
      <xdr:colOff>2000251</xdr:colOff>
      <xdr:row>0</xdr:row>
      <xdr:rowOff>767530</xdr:rowOff>
    </xdr:to>
    <xdr:pic>
      <xdr:nvPicPr>
        <xdr:cNvPr id="3" name="Picture 2" descr="A black background with blue text&#10;&#10;AI-generated content may be incorrect.">
          <a:extLst>
            <a:ext uri="{FF2B5EF4-FFF2-40B4-BE49-F238E27FC236}">
              <a16:creationId xmlns:a16="http://schemas.microsoft.com/office/drawing/2014/main" id="{9A34C76D-333F-4916-813D-C95E80F62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8" y="119060"/>
          <a:ext cx="1916907" cy="6484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83345</xdr:colOff>
      <xdr:row>0</xdr:row>
      <xdr:rowOff>119060</xdr:rowOff>
    </xdr:from>
    <xdr:to>
      <xdr:col>1</xdr:col>
      <xdr:colOff>2000252</xdr:colOff>
      <xdr:row>0</xdr:row>
      <xdr:rowOff>767530</xdr:rowOff>
    </xdr:to>
    <xdr:pic>
      <xdr:nvPicPr>
        <xdr:cNvPr id="3" name="Picture 2" descr="A black background with blue text&#10;&#10;AI-generated content may be incorrect.">
          <a:extLst>
            <a:ext uri="{FF2B5EF4-FFF2-40B4-BE49-F238E27FC236}">
              <a16:creationId xmlns:a16="http://schemas.microsoft.com/office/drawing/2014/main" id="{C6BAE248-49DB-4E7D-8B67-BF592FDBB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9" y="119060"/>
          <a:ext cx="1916907" cy="648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ew LFC Palette">
      <a:dk1>
        <a:srgbClr val="03444E"/>
      </a:dk1>
      <a:lt1>
        <a:srgbClr val="FEF9EE"/>
      </a:lt1>
      <a:dk2>
        <a:srgbClr val="021732"/>
      </a:dk2>
      <a:lt2>
        <a:srgbClr val="F9A920"/>
      </a:lt2>
      <a:accent1>
        <a:srgbClr val="BEAEE8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80" zoomScaleNormal="80" workbookViewId="0">
      <pane xSplit="2" ySplit="4" topLeftCell="C5" activePane="bottomRight" state="frozenSplit"/>
      <selection activeCell="I27" sqref="I27"/>
      <selection pane="topRight" activeCell="I27" sqref="I27"/>
      <selection pane="bottomLeft" activeCell="I27" sqref="I27"/>
      <selection pane="bottomRight" activeCell="B21" sqref="B21"/>
    </sheetView>
  </sheetViews>
  <sheetFormatPr defaultColWidth="9" defaultRowHeight="21" customHeight="1" x14ac:dyDescent="0.25"/>
  <cols>
    <col min="1" max="1" width="3.625" style="5" customWidth="1"/>
    <col min="2" max="2" width="36" style="5" customWidth="1"/>
    <col min="3" max="4" width="15.375" style="5" customWidth="1"/>
    <col min="5" max="5" width="15.375" style="14" customWidth="1"/>
    <col min="6" max="7" width="15.375" style="5" customWidth="1"/>
    <col min="8" max="8" width="15.375" style="14" customWidth="1"/>
    <col min="9" max="9" width="15.375" style="5" customWidth="1"/>
    <col min="10" max="10" width="83" style="11" customWidth="1"/>
    <col min="11" max="16384" width="9" style="5"/>
  </cols>
  <sheetData>
    <row r="1" spans="1:10" s="6" customFormat="1" ht="66" customHeight="1" thickBot="1" x14ac:dyDescent="0.3">
      <c r="J1" s="7"/>
    </row>
    <row r="2" spans="1:10" s="9" customFormat="1" ht="24" customHeight="1" thickBot="1" x14ac:dyDescent="0.3">
      <c r="B2" s="8" t="s">
        <v>77</v>
      </c>
      <c r="E2" s="55" t="s">
        <v>80</v>
      </c>
      <c r="J2" s="10"/>
    </row>
    <row r="3" spans="1:10" ht="20.25" customHeight="1" x14ac:dyDescent="0.25">
      <c r="B3" s="168"/>
      <c r="C3" s="158" t="s">
        <v>18</v>
      </c>
      <c r="D3" s="159"/>
      <c r="E3" s="160"/>
      <c r="F3" s="158" t="s">
        <v>19</v>
      </c>
      <c r="G3" s="159"/>
      <c r="H3" s="160"/>
      <c r="I3" s="44" t="s">
        <v>12</v>
      </c>
    </row>
    <row r="4" spans="1:10" ht="20.25" customHeight="1" thickBot="1" x14ac:dyDescent="0.3">
      <c r="B4" s="169"/>
      <c r="C4" s="45" t="s">
        <v>20</v>
      </c>
      <c r="D4" s="46" t="s">
        <v>79</v>
      </c>
      <c r="E4" s="47" t="s">
        <v>21</v>
      </c>
      <c r="F4" s="45" t="s">
        <v>20</v>
      </c>
      <c r="G4" s="46" t="s">
        <v>79</v>
      </c>
      <c r="H4" s="47" t="s">
        <v>21</v>
      </c>
      <c r="I4" s="48" t="s">
        <v>12</v>
      </c>
      <c r="J4" s="48" t="s">
        <v>52</v>
      </c>
    </row>
    <row r="5" spans="1:10" ht="27" customHeight="1" thickBot="1" x14ac:dyDescent="0.3">
      <c r="A5" s="20"/>
      <c r="B5" s="21" t="s">
        <v>33</v>
      </c>
      <c r="C5" s="22"/>
      <c r="D5" s="37"/>
      <c r="E5" s="23"/>
      <c r="F5" s="22"/>
      <c r="G5" s="37"/>
      <c r="H5" s="23"/>
      <c r="I5" s="24"/>
      <c r="J5" s="54" t="s">
        <v>34</v>
      </c>
    </row>
    <row r="6" spans="1:10" ht="27" customHeight="1" thickTop="1" x14ac:dyDescent="0.25">
      <c r="B6" s="3" t="s">
        <v>22</v>
      </c>
      <c r="C6" s="56">
        <v>0</v>
      </c>
      <c r="D6" s="57">
        <v>0</v>
      </c>
      <c r="E6" s="58">
        <v>0</v>
      </c>
      <c r="F6" s="56">
        <v>0</v>
      </c>
      <c r="G6" s="57">
        <v>0</v>
      </c>
      <c r="H6" s="58">
        <v>0</v>
      </c>
      <c r="I6" s="38">
        <f>SUM(C6:H6)</f>
        <v>0</v>
      </c>
      <c r="J6" s="62" t="s">
        <v>35</v>
      </c>
    </row>
    <row r="7" spans="1:10" ht="27" customHeight="1" x14ac:dyDescent="0.25">
      <c r="B7" s="2" t="s">
        <v>23</v>
      </c>
      <c r="C7" s="59">
        <v>0</v>
      </c>
      <c r="D7" s="60">
        <v>0</v>
      </c>
      <c r="E7" s="61">
        <v>0</v>
      </c>
      <c r="F7" s="59">
        <v>0</v>
      </c>
      <c r="G7" s="60">
        <v>0</v>
      </c>
      <c r="H7" s="61">
        <v>0</v>
      </c>
      <c r="I7" s="39">
        <f t="shared" ref="I7:I17" si="0">SUM(C7:H7)</f>
        <v>0</v>
      </c>
      <c r="J7" s="63" t="s">
        <v>36</v>
      </c>
    </row>
    <row r="8" spans="1:10" ht="27" customHeight="1" x14ac:dyDescent="0.25">
      <c r="B8" s="36" t="s">
        <v>70</v>
      </c>
      <c r="C8" s="59">
        <v>0</v>
      </c>
      <c r="D8" s="60">
        <v>0</v>
      </c>
      <c r="E8" s="61">
        <v>0</v>
      </c>
      <c r="F8" s="59">
        <v>0</v>
      </c>
      <c r="G8" s="60">
        <v>0</v>
      </c>
      <c r="H8" s="61">
        <v>0</v>
      </c>
      <c r="I8" s="39">
        <f t="shared" si="0"/>
        <v>0</v>
      </c>
      <c r="J8" s="63" t="s">
        <v>78</v>
      </c>
    </row>
    <row r="9" spans="1:10" ht="27" customHeight="1" x14ac:dyDescent="0.25">
      <c r="B9" s="2" t="s">
        <v>24</v>
      </c>
      <c r="C9" s="59">
        <v>0</v>
      </c>
      <c r="D9" s="60">
        <v>0</v>
      </c>
      <c r="E9" s="61">
        <v>0</v>
      </c>
      <c r="F9" s="59">
        <v>0</v>
      </c>
      <c r="G9" s="60">
        <v>0</v>
      </c>
      <c r="H9" s="61">
        <v>0</v>
      </c>
      <c r="I9" s="39">
        <f t="shared" si="0"/>
        <v>0</v>
      </c>
      <c r="J9" s="63" t="s">
        <v>51</v>
      </c>
    </row>
    <row r="10" spans="1:10" ht="27" customHeight="1" x14ac:dyDescent="0.25">
      <c r="B10" s="2" t="s">
        <v>25</v>
      </c>
      <c r="C10" s="59">
        <v>0</v>
      </c>
      <c r="D10" s="60">
        <v>0</v>
      </c>
      <c r="E10" s="61">
        <v>0</v>
      </c>
      <c r="F10" s="59">
        <v>0</v>
      </c>
      <c r="G10" s="60">
        <v>0</v>
      </c>
      <c r="H10" s="61">
        <v>0</v>
      </c>
      <c r="I10" s="39">
        <f t="shared" si="0"/>
        <v>0</v>
      </c>
      <c r="J10" s="63" t="s">
        <v>37</v>
      </c>
    </row>
    <row r="11" spans="1:10" ht="27" customHeight="1" x14ac:dyDescent="0.25">
      <c r="B11" s="2" t="s">
        <v>26</v>
      </c>
      <c r="C11" s="59">
        <v>0</v>
      </c>
      <c r="D11" s="60">
        <v>0</v>
      </c>
      <c r="E11" s="61">
        <v>0</v>
      </c>
      <c r="F11" s="59">
        <v>0</v>
      </c>
      <c r="G11" s="60">
        <v>0</v>
      </c>
      <c r="H11" s="61">
        <v>0</v>
      </c>
      <c r="I11" s="39">
        <f t="shared" si="0"/>
        <v>0</v>
      </c>
      <c r="J11" s="63" t="s">
        <v>50</v>
      </c>
    </row>
    <row r="12" spans="1:10" ht="27" customHeight="1" x14ac:dyDescent="0.25">
      <c r="B12" s="2" t="s">
        <v>27</v>
      </c>
      <c r="C12" s="59">
        <v>0</v>
      </c>
      <c r="D12" s="60">
        <v>0</v>
      </c>
      <c r="E12" s="61">
        <v>0</v>
      </c>
      <c r="F12" s="59">
        <v>0</v>
      </c>
      <c r="G12" s="60">
        <v>0</v>
      </c>
      <c r="H12" s="61">
        <v>0</v>
      </c>
      <c r="I12" s="39">
        <f t="shared" si="0"/>
        <v>0</v>
      </c>
      <c r="J12" s="63" t="s">
        <v>49</v>
      </c>
    </row>
    <row r="13" spans="1:10" ht="27" customHeight="1" x14ac:dyDescent="0.25">
      <c r="B13" s="2" t="s">
        <v>28</v>
      </c>
      <c r="C13" s="59">
        <v>0</v>
      </c>
      <c r="D13" s="60">
        <v>0</v>
      </c>
      <c r="E13" s="61">
        <v>0</v>
      </c>
      <c r="F13" s="59">
        <v>0</v>
      </c>
      <c r="G13" s="60">
        <v>0</v>
      </c>
      <c r="H13" s="61">
        <v>0</v>
      </c>
      <c r="I13" s="39">
        <f t="shared" si="0"/>
        <v>0</v>
      </c>
      <c r="J13" s="63" t="s">
        <v>48</v>
      </c>
    </row>
    <row r="14" spans="1:10" ht="27" customHeight="1" x14ac:dyDescent="0.25">
      <c r="B14" s="2" t="s">
        <v>29</v>
      </c>
      <c r="C14" s="59">
        <v>0</v>
      </c>
      <c r="D14" s="60">
        <v>0</v>
      </c>
      <c r="E14" s="61">
        <v>0</v>
      </c>
      <c r="F14" s="59">
        <v>0</v>
      </c>
      <c r="G14" s="60">
        <v>0</v>
      </c>
      <c r="H14" s="61">
        <v>0</v>
      </c>
      <c r="I14" s="40">
        <f t="shared" si="0"/>
        <v>0</v>
      </c>
      <c r="J14" s="63" t="s">
        <v>47</v>
      </c>
    </row>
    <row r="15" spans="1:10" ht="27" customHeight="1" x14ac:dyDescent="0.25">
      <c r="B15" s="3" t="s">
        <v>30</v>
      </c>
      <c r="C15" s="56">
        <v>0</v>
      </c>
      <c r="D15" s="57">
        <v>0</v>
      </c>
      <c r="E15" s="58">
        <v>0</v>
      </c>
      <c r="F15" s="56">
        <v>0</v>
      </c>
      <c r="G15" s="57">
        <v>0</v>
      </c>
      <c r="H15" s="58">
        <v>0</v>
      </c>
      <c r="I15" s="41">
        <f t="shared" si="0"/>
        <v>0</v>
      </c>
      <c r="J15" s="63" t="s">
        <v>38</v>
      </c>
    </row>
    <row r="16" spans="1:10" ht="27" customHeight="1" x14ac:dyDescent="0.25">
      <c r="B16" s="2" t="s">
        <v>32</v>
      </c>
      <c r="C16" s="86"/>
      <c r="D16" s="87"/>
      <c r="E16" s="88"/>
      <c r="F16" s="59">
        <v>0</v>
      </c>
      <c r="G16" s="60">
        <v>0</v>
      </c>
      <c r="H16" s="61">
        <v>0</v>
      </c>
      <c r="I16" s="40">
        <f t="shared" si="0"/>
        <v>0</v>
      </c>
      <c r="J16" s="63" t="s">
        <v>38</v>
      </c>
    </row>
    <row r="17" spans="2:10" ht="27" customHeight="1" thickBot="1" x14ac:dyDescent="0.3">
      <c r="B17" s="3" t="s">
        <v>31</v>
      </c>
      <c r="C17" s="89"/>
      <c r="D17" s="90"/>
      <c r="E17" s="91"/>
      <c r="F17" s="56">
        <v>0</v>
      </c>
      <c r="G17" s="57">
        <v>0</v>
      </c>
      <c r="H17" s="58">
        <v>0</v>
      </c>
      <c r="I17" s="41">
        <f t="shared" si="0"/>
        <v>0</v>
      </c>
      <c r="J17" s="64" t="s">
        <v>38</v>
      </c>
    </row>
    <row r="18" spans="2:10" ht="27" customHeight="1" thickBot="1" x14ac:dyDescent="0.3">
      <c r="B18" s="49" t="s">
        <v>12</v>
      </c>
      <c r="C18" s="50">
        <f t="shared" ref="C18:E18" si="1">SUM(C6:C17)</f>
        <v>0</v>
      </c>
      <c r="D18" s="51">
        <f t="shared" si="1"/>
        <v>0</v>
      </c>
      <c r="E18" s="52">
        <f t="shared" si="1"/>
        <v>0</v>
      </c>
      <c r="F18" s="50">
        <f>SUM(F6:F17)</f>
        <v>0</v>
      </c>
      <c r="G18" s="51">
        <f t="shared" ref="G18" si="2">SUM(G6:G17)</f>
        <v>0</v>
      </c>
      <c r="H18" s="52">
        <f t="shared" ref="H18:I18" si="3">SUM(H6:H17)</f>
        <v>0</v>
      </c>
      <c r="I18" s="53">
        <f t="shared" si="3"/>
        <v>0</v>
      </c>
    </row>
    <row r="20" spans="2:10" ht="21" customHeight="1" x14ac:dyDescent="0.25">
      <c r="B20" s="19" t="s">
        <v>99</v>
      </c>
    </row>
    <row r="21" spans="2:10" ht="21" customHeight="1" x14ac:dyDescent="0.25">
      <c r="B21" s="19" t="s">
        <v>100</v>
      </c>
    </row>
  </sheetData>
  <mergeCells count="3">
    <mergeCell ref="C3:E3"/>
    <mergeCell ref="F3:H3"/>
    <mergeCell ref="B3:B4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1"/>
  <sheetViews>
    <sheetView zoomScale="80" zoomScaleNormal="80" workbookViewId="0">
      <pane xSplit="2" ySplit="4" topLeftCell="C5" activePane="bottomRight" state="frozenSplit"/>
      <selection activeCell="F1" sqref="F1"/>
      <selection pane="topRight" activeCell="F1" sqref="F1"/>
      <selection pane="bottomLeft" activeCell="F1" sqref="F1"/>
      <selection pane="bottomRight" activeCell="B3" sqref="B3:B4"/>
    </sheetView>
  </sheetViews>
  <sheetFormatPr defaultColWidth="9" defaultRowHeight="21" customHeight="1" x14ac:dyDescent="0.25"/>
  <cols>
    <col min="1" max="1" width="3.625" style="5" customWidth="1"/>
    <col min="2" max="2" width="35.5" style="5" customWidth="1"/>
    <col min="3" max="3" width="12.125" style="13" customWidth="1"/>
    <col min="4" max="4" width="15.375" style="5" customWidth="1"/>
    <col min="5" max="5" width="15.375" style="14" customWidth="1"/>
    <col min="6" max="6" width="15.375" style="5" customWidth="1"/>
    <col min="7" max="7" width="15.375" style="14" customWidth="1"/>
    <col min="8" max="8" width="15.375" style="5" customWidth="1"/>
    <col min="9" max="9" width="15.375" style="14" customWidth="1"/>
    <col min="10" max="10" width="14" style="11" customWidth="1"/>
    <col min="11" max="16384" width="9" style="5"/>
  </cols>
  <sheetData>
    <row r="1" spans="2:10" s="6" customFormat="1" ht="66" customHeight="1" thickBot="1" x14ac:dyDescent="0.3">
      <c r="J1" s="7"/>
    </row>
    <row r="2" spans="2:10" s="9" customFormat="1" ht="24" customHeight="1" thickBot="1" x14ac:dyDescent="0.3">
      <c r="B2" s="8" t="s">
        <v>81</v>
      </c>
      <c r="E2" s="55" t="s">
        <v>80</v>
      </c>
      <c r="J2" s="10"/>
    </row>
    <row r="3" spans="2:10" ht="20.25" customHeight="1" x14ac:dyDescent="0.25">
      <c r="B3" s="168"/>
      <c r="C3" s="65" t="s">
        <v>0</v>
      </c>
      <c r="D3" s="161" t="s">
        <v>1</v>
      </c>
      <c r="E3" s="162"/>
      <c r="F3" s="161" t="s">
        <v>2</v>
      </c>
      <c r="G3" s="162"/>
      <c r="H3" s="161" t="s">
        <v>3</v>
      </c>
      <c r="I3" s="162"/>
    </row>
    <row r="4" spans="2:10" ht="20.25" customHeight="1" thickBot="1" x14ac:dyDescent="0.3">
      <c r="B4" s="169"/>
      <c r="C4" s="67" t="s">
        <v>4</v>
      </c>
      <c r="D4" s="42" t="s">
        <v>5</v>
      </c>
      <c r="E4" s="43" t="s">
        <v>6</v>
      </c>
      <c r="F4" s="42" t="s">
        <v>5</v>
      </c>
      <c r="G4" s="43" t="s">
        <v>6</v>
      </c>
      <c r="H4" s="42" t="s">
        <v>7</v>
      </c>
      <c r="I4" s="43" t="s">
        <v>6</v>
      </c>
    </row>
    <row r="5" spans="2:10" ht="27" customHeight="1" x14ac:dyDescent="0.25">
      <c r="B5" s="2" t="s">
        <v>83</v>
      </c>
      <c r="C5" s="12"/>
      <c r="D5" s="84"/>
      <c r="E5" s="85">
        <v>0</v>
      </c>
      <c r="F5" s="70"/>
      <c r="G5" s="71"/>
      <c r="H5" s="70"/>
      <c r="I5" s="71"/>
    </row>
    <row r="6" spans="2:10" ht="27" customHeight="1" x14ac:dyDescent="0.25">
      <c r="B6" s="2" t="s">
        <v>89</v>
      </c>
      <c r="C6" s="12"/>
      <c r="D6" s="4"/>
      <c r="E6" s="69"/>
      <c r="F6" s="70"/>
      <c r="G6" s="71"/>
      <c r="H6" s="70"/>
      <c r="I6" s="71"/>
    </row>
    <row r="7" spans="2:10" ht="27" customHeight="1" x14ac:dyDescent="0.25">
      <c r="B7" s="68" t="s">
        <v>39</v>
      </c>
      <c r="C7" s="82">
        <v>0</v>
      </c>
      <c r="D7" s="59">
        <v>0</v>
      </c>
      <c r="E7" s="72">
        <f>D7*1.2</f>
        <v>0</v>
      </c>
      <c r="F7" s="73">
        <f>D7-H7</f>
        <v>0</v>
      </c>
      <c r="G7" s="72">
        <f>F7*1.2</f>
        <v>0</v>
      </c>
      <c r="H7" s="73">
        <f>D7*(1-C7)</f>
        <v>0</v>
      </c>
      <c r="I7" s="72">
        <f>H7*1.2</f>
        <v>0</v>
      </c>
    </row>
    <row r="8" spans="2:10" ht="27" customHeight="1" x14ac:dyDescent="0.25">
      <c r="B8" s="68" t="s">
        <v>40</v>
      </c>
      <c r="C8" s="82">
        <v>0</v>
      </c>
      <c r="D8" s="59">
        <v>0</v>
      </c>
      <c r="E8" s="72">
        <f>D8*1.2</f>
        <v>0</v>
      </c>
      <c r="F8" s="73">
        <f>D8-H8</f>
        <v>0</v>
      </c>
      <c r="G8" s="72">
        <f>F8*1.2</f>
        <v>0</v>
      </c>
      <c r="H8" s="73">
        <f>D8*(1-C8)</f>
        <v>0</v>
      </c>
      <c r="I8" s="72">
        <f>H8*1.2</f>
        <v>0</v>
      </c>
    </row>
    <row r="9" spans="2:10" ht="27" customHeight="1" x14ac:dyDescent="0.25">
      <c r="B9" s="3" t="s">
        <v>8</v>
      </c>
      <c r="C9" s="17"/>
      <c r="D9" s="25"/>
      <c r="E9" s="74"/>
      <c r="F9" s="75"/>
      <c r="G9" s="74"/>
      <c r="H9" s="75"/>
      <c r="I9" s="74"/>
    </row>
    <row r="10" spans="2:10" ht="27" customHeight="1" x14ac:dyDescent="0.25">
      <c r="B10" s="68" t="s">
        <v>39</v>
      </c>
      <c r="C10" s="82">
        <v>0</v>
      </c>
      <c r="D10" s="59">
        <v>0</v>
      </c>
      <c r="E10" s="72">
        <f t="shared" ref="E10" si="0">D10*1.2</f>
        <v>0</v>
      </c>
      <c r="F10" s="73">
        <f>D10-H10</f>
        <v>0</v>
      </c>
      <c r="G10" s="72">
        <f t="shared" ref="G10" si="1">F10*1.2</f>
        <v>0</v>
      </c>
      <c r="H10" s="73">
        <f>D10*(1-C10)</f>
        <v>0</v>
      </c>
      <c r="I10" s="72">
        <f t="shared" ref="I10" si="2">H10*1.2</f>
        <v>0</v>
      </c>
    </row>
    <row r="11" spans="2:10" ht="27" customHeight="1" x14ac:dyDescent="0.25">
      <c r="B11" s="68" t="s">
        <v>40</v>
      </c>
      <c r="C11" s="82">
        <v>0</v>
      </c>
      <c r="D11" s="59">
        <f>'0 Budget Summary'!F18</f>
        <v>0</v>
      </c>
      <c r="E11" s="72">
        <f t="shared" ref="E11:G11" si="3">D11*1.2</f>
        <v>0</v>
      </c>
      <c r="F11" s="73">
        <f>D11-H11</f>
        <v>0</v>
      </c>
      <c r="G11" s="72">
        <f t="shared" si="3"/>
        <v>0</v>
      </c>
      <c r="H11" s="73">
        <f>D11*(1-C11)</f>
        <v>0</v>
      </c>
      <c r="I11" s="72">
        <f t="shared" ref="I11" si="4">H11*1.2</f>
        <v>0</v>
      </c>
    </row>
    <row r="12" spans="2:10" ht="27" customHeight="1" x14ac:dyDescent="0.25">
      <c r="B12" s="3" t="s">
        <v>9</v>
      </c>
      <c r="C12" s="17"/>
      <c r="D12" s="25"/>
      <c r="E12" s="74"/>
      <c r="F12" s="75"/>
      <c r="G12" s="74"/>
      <c r="H12" s="75"/>
      <c r="I12" s="74"/>
    </row>
    <row r="13" spans="2:10" ht="27" customHeight="1" x14ac:dyDescent="0.25">
      <c r="B13" s="68" t="s">
        <v>15</v>
      </c>
      <c r="C13" s="82">
        <v>0</v>
      </c>
      <c r="D13" s="59">
        <v>0</v>
      </c>
      <c r="E13" s="72">
        <f t="shared" ref="E13:G13" si="5">D13*1.2</f>
        <v>0</v>
      </c>
      <c r="F13" s="73">
        <f t="shared" ref="F13:F17" si="6">D13-H13</f>
        <v>0</v>
      </c>
      <c r="G13" s="72">
        <f t="shared" si="5"/>
        <v>0</v>
      </c>
      <c r="H13" s="73">
        <f>D13*(1-C13)</f>
        <v>0</v>
      </c>
      <c r="I13" s="72">
        <f t="shared" ref="I13" si="7">H13*1.2</f>
        <v>0</v>
      </c>
    </row>
    <row r="14" spans="2:10" ht="27" customHeight="1" x14ac:dyDescent="0.25">
      <c r="B14" s="68" t="s">
        <v>71</v>
      </c>
      <c r="C14" s="82">
        <v>0</v>
      </c>
      <c r="D14" s="59">
        <v>0</v>
      </c>
      <c r="E14" s="72">
        <f>D14*1</f>
        <v>0</v>
      </c>
      <c r="F14" s="73">
        <f t="shared" si="6"/>
        <v>0</v>
      </c>
      <c r="G14" s="72">
        <f>F14*1</f>
        <v>0</v>
      </c>
      <c r="H14" s="73">
        <f>D14*(1-C14)</f>
        <v>0</v>
      </c>
      <c r="I14" s="72">
        <f>H14*1</f>
        <v>0</v>
      </c>
    </row>
    <row r="15" spans="2:10" ht="27" customHeight="1" x14ac:dyDescent="0.25">
      <c r="B15" s="68" t="s">
        <v>41</v>
      </c>
      <c r="C15" s="82">
        <v>0</v>
      </c>
      <c r="D15" s="59">
        <v>0</v>
      </c>
      <c r="E15" s="72">
        <f>D15</f>
        <v>0</v>
      </c>
      <c r="F15" s="73">
        <f t="shared" si="6"/>
        <v>0</v>
      </c>
      <c r="G15" s="72">
        <f>F15</f>
        <v>0</v>
      </c>
      <c r="H15" s="73">
        <f t="shared" ref="H15:H17" si="8">D15*(1-C15)</f>
        <v>0</v>
      </c>
      <c r="I15" s="72">
        <f>H15</f>
        <v>0</v>
      </c>
    </row>
    <row r="16" spans="2:10" ht="27" customHeight="1" x14ac:dyDescent="0.25">
      <c r="B16" s="68" t="s">
        <v>17</v>
      </c>
      <c r="C16" s="82">
        <v>0</v>
      </c>
      <c r="D16" s="59">
        <v>0</v>
      </c>
      <c r="E16" s="72">
        <f t="shared" ref="E16:G16" si="9">D16*1.2</f>
        <v>0</v>
      </c>
      <c r="F16" s="73">
        <f t="shared" si="6"/>
        <v>0</v>
      </c>
      <c r="G16" s="72">
        <f t="shared" si="9"/>
        <v>0</v>
      </c>
      <c r="H16" s="73">
        <f t="shared" si="8"/>
        <v>0</v>
      </c>
      <c r="I16" s="72">
        <f t="shared" ref="I16" si="10">H16*1.2</f>
        <v>0</v>
      </c>
    </row>
    <row r="17" spans="2:9" ht="27" customHeight="1" x14ac:dyDescent="0.25">
      <c r="B17" s="68" t="s">
        <v>42</v>
      </c>
      <c r="C17" s="82">
        <v>0</v>
      </c>
      <c r="D17" s="59">
        <v>0</v>
      </c>
      <c r="E17" s="72">
        <f>D17*1.12</f>
        <v>0</v>
      </c>
      <c r="F17" s="73">
        <f t="shared" si="6"/>
        <v>0</v>
      </c>
      <c r="G17" s="72">
        <f>F17*1.12</f>
        <v>0</v>
      </c>
      <c r="H17" s="73">
        <f t="shared" si="8"/>
        <v>0</v>
      </c>
      <c r="I17" s="72">
        <f>H17*1.12</f>
        <v>0</v>
      </c>
    </row>
    <row r="18" spans="2:9" ht="27" customHeight="1" x14ac:dyDescent="0.25">
      <c r="B18" s="3" t="s">
        <v>92</v>
      </c>
      <c r="C18" s="17"/>
      <c r="D18" s="25"/>
      <c r="E18" s="74"/>
      <c r="F18" s="75"/>
      <c r="G18" s="74"/>
      <c r="H18" s="75"/>
      <c r="I18" s="74"/>
    </row>
    <row r="19" spans="2:9" ht="27" customHeight="1" x14ac:dyDescent="0.25">
      <c r="B19" s="167" t="s">
        <v>91</v>
      </c>
      <c r="C19" s="82">
        <v>0</v>
      </c>
      <c r="D19" s="83">
        <f>'3 ATE Terms'!D6</f>
        <v>0</v>
      </c>
      <c r="E19" s="76">
        <f>D19*1.12</f>
        <v>0</v>
      </c>
      <c r="F19" s="77">
        <f t="shared" ref="F19:F20" si="11">D19-H19</f>
        <v>0</v>
      </c>
      <c r="G19" s="76">
        <f>F19*1.12</f>
        <v>0</v>
      </c>
      <c r="H19" s="77">
        <f>D19*(1-C19)</f>
        <v>0</v>
      </c>
      <c r="I19" s="76">
        <f>H19*1.12</f>
        <v>0</v>
      </c>
    </row>
    <row r="20" spans="2:9" ht="27" customHeight="1" thickBot="1" x14ac:dyDescent="0.3">
      <c r="B20" s="167" t="s">
        <v>90</v>
      </c>
      <c r="C20" s="82">
        <v>0</v>
      </c>
      <c r="D20" s="59">
        <v>0</v>
      </c>
      <c r="E20" s="78">
        <f>D20*1.12</f>
        <v>0</v>
      </c>
      <c r="F20" s="79">
        <f t="shared" si="11"/>
        <v>0</v>
      </c>
      <c r="G20" s="78">
        <f>F20*1.12</f>
        <v>0</v>
      </c>
      <c r="H20" s="79">
        <f t="shared" ref="H20" si="12">D20*(1-C20)</f>
        <v>0</v>
      </c>
      <c r="I20" s="78">
        <f>H20*1.12</f>
        <v>0</v>
      </c>
    </row>
    <row r="21" spans="2:9" ht="27" customHeight="1" thickBot="1" x14ac:dyDescent="0.3">
      <c r="B21" s="49" t="s">
        <v>12</v>
      </c>
      <c r="C21" s="80"/>
      <c r="D21" s="50">
        <f t="shared" ref="D21:I21" si="13">SUM(D7:D20)</f>
        <v>0</v>
      </c>
      <c r="E21" s="81">
        <f t="shared" si="13"/>
        <v>0</v>
      </c>
      <c r="F21" s="50">
        <f t="shared" si="13"/>
        <v>0</v>
      </c>
      <c r="G21" s="81">
        <f t="shared" si="13"/>
        <v>0</v>
      </c>
      <c r="H21" s="50">
        <f t="shared" si="13"/>
        <v>0</v>
      </c>
      <c r="I21" s="81">
        <f t="shared" si="13"/>
        <v>0</v>
      </c>
    </row>
  </sheetData>
  <mergeCells count="4">
    <mergeCell ref="D3:E3"/>
    <mergeCell ref="F3:G3"/>
    <mergeCell ref="H3:I3"/>
    <mergeCell ref="B3:B4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E24"/>
  <sheetViews>
    <sheetView zoomScale="80" zoomScaleNormal="80" workbookViewId="0">
      <pane xSplit="4" ySplit="5" topLeftCell="E6" activePane="bottomRight" state="frozenSplit"/>
      <selection activeCell="F1" sqref="F1"/>
      <selection pane="topRight" activeCell="F1" sqref="F1"/>
      <selection pane="bottomLeft" activeCell="F1" sqref="F1"/>
      <selection pane="bottomRight" activeCell="B3" sqref="B3:B4"/>
    </sheetView>
  </sheetViews>
  <sheetFormatPr defaultColWidth="9" defaultRowHeight="15" x14ac:dyDescent="0.25"/>
  <cols>
    <col min="1" max="1" width="3.625" style="5" customWidth="1"/>
    <col min="2" max="2" width="36.125" style="5" customWidth="1"/>
    <col min="3" max="3" width="6.75" style="14" customWidth="1"/>
    <col min="4" max="4" width="11.875" style="14" customWidth="1"/>
    <col min="5" max="64" width="12.25" style="5" customWidth="1"/>
    <col min="65" max="16384" width="9" style="5"/>
  </cols>
  <sheetData>
    <row r="1" spans="2:83" s="6" customFormat="1" ht="66" customHeight="1" thickBot="1" x14ac:dyDescent="0.3"/>
    <row r="2" spans="2:83" s="9" customFormat="1" ht="24" thickBot="1" x14ac:dyDescent="0.3">
      <c r="B2" s="8" t="s">
        <v>82</v>
      </c>
      <c r="F2" s="55" t="s">
        <v>80</v>
      </c>
    </row>
    <row r="3" spans="2:83" s="1" customFormat="1" ht="21.75" customHeight="1" x14ac:dyDescent="0.25">
      <c r="B3" s="168"/>
      <c r="C3" s="107"/>
      <c r="D3" s="108"/>
      <c r="E3" s="163" t="s">
        <v>10</v>
      </c>
      <c r="F3" s="164"/>
      <c r="G3" s="164"/>
      <c r="H3" s="164"/>
      <c r="I3" s="164"/>
      <c r="J3" s="165"/>
      <c r="K3" s="163" t="s">
        <v>11</v>
      </c>
      <c r="L3" s="164"/>
      <c r="M3" s="164"/>
      <c r="N3" s="164"/>
      <c r="O3" s="164"/>
      <c r="P3" s="165"/>
      <c r="Q3" s="163" t="s">
        <v>14</v>
      </c>
      <c r="R3" s="164"/>
      <c r="S3" s="164"/>
      <c r="T3" s="164"/>
      <c r="U3" s="164"/>
      <c r="V3" s="165"/>
      <c r="W3" s="163" t="s">
        <v>16</v>
      </c>
      <c r="X3" s="164"/>
      <c r="Y3" s="164"/>
      <c r="Z3" s="164"/>
      <c r="AA3" s="164"/>
      <c r="AB3" s="165"/>
      <c r="AC3" s="163" t="s">
        <v>44</v>
      </c>
      <c r="AD3" s="164"/>
      <c r="AE3" s="164"/>
      <c r="AF3" s="164"/>
      <c r="AG3" s="164"/>
      <c r="AH3" s="165"/>
      <c r="AI3" s="163" t="s">
        <v>45</v>
      </c>
      <c r="AJ3" s="164"/>
      <c r="AK3" s="164"/>
      <c r="AL3" s="164"/>
      <c r="AM3" s="164"/>
      <c r="AN3" s="165"/>
      <c r="AO3" s="163" t="s">
        <v>84</v>
      </c>
      <c r="AP3" s="164"/>
      <c r="AQ3" s="164"/>
      <c r="AR3" s="164"/>
      <c r="AS3" s="164"/>
      <c r="AT3" s="165"/>
      <c r="AU3" s="163" t="s">
        <v>85</v>
      </c>
      <c r="AV3" s="164"/>
      <c r="AW3" s="164"/>
      <c r="AX3" s="164"/>
      <c r="AY3" s="164"/>
      <c r="AZ3" s="165"/>
      <c r="BA3" s="163" t="s">
        <v>86</v>
      </c>
      <c r="BB3" s="164"/>
      <c r="BC3" s="164"/>
      <c r="BD3" s="164"/>
      <c r="BE3" s="164"/>
      <c r="BF3" s="165"/>
      <c r="BG3" s="163" t="s">
        <v>87</v>
      </c>
      <c r="BH3" s="164"/>
      <c r="BI3" s="164"/>
      <c r="BJ3" s="164"/>
      <c r="BK3" s="164"/>
      <c r="BL3" s="166"/>
    </row>
    <row r="4" spans="2:83" s="1" customFormat="1" ht="21.75" customHeight="1" thickBot="1" x14ac:dyDescent="0.3">
      <c r="B4" s="169"/>
      <c r="C4" s="109"/>
      <c r="D4" s="110"/>
      <c r="E4" s="111">
        <v>1</v>
      </c>
      <c r="F4" s="112">
        <f>E4+1</f>
        <v>2</v>
      </c>
      <c r="G4" s="112">
        <f t="shared" ref="G4:Q4" si="0">F4+1</f>
        <v>3</v>
      </c>
      <c r="H4" s="112">
        <f t="shared" si="0"/>
        <v>4</v>
      </c>
      <c r="I4" s="112">
        <f t="shared" si="0"/>
        <v>5</v>
      </c>
      <c r="J4" s="113">
        <f t="shared" si="0"/>
        <v>6</v>
      </c>
      <c r="K4" s="111">
        <f t="shared" si="0"/>
        <v>7</v>
      </c>
      <c r="L4" s="112">
        <f t="shared" si="0"/>
        <v>8</v>
      </c>
      <c r="M4" s="112">
        <f t="shared" si="0"/>
        <v>9</v>
      </c>
      <c r="N4" s="112">
        <f t="shared" si="0"/>
        <v>10</v>
      </c>
      <c r="O4" s="112">
        <f t="shared" si="0"/>
        <v>11</v>
      </c>
      <c r="P4" s="113">
        <f t="shared" si="0"/>
        <v>12</v>
      </c>
      <c r="Q4" s="111">
        <f t="shared" si="0"/>
        <v>13</v>
      </c>
      <c r="R4" s="112">
        <f t="shared" ref="R4" si="1">Q4+1</f>
        <v>14</v>
      </c>
      <c r="S4" s="112">
        <f t="shared" ref="S4" si="2">R4+1</f>
        <v>15</v>
      </c>
      <c r="T4" s="112">
        <f t="shared" ref="T4" si="3">S4+1</f>
        <v>16</v>
      </c>
      <c r="U4" s="112">
        <f t="shared" ref="U4" si="4">T4+1</f>
        <v>17</v>
      </c>
      <c r="V4" s="113">
        <f t="shared" ref="V4" si="5">U4+1</f>
        <v>18</v>
      </c>
      <c r="W4" s="111">
        <f t="shared" ref="W4" si="6">V4+1</f>
        <v>19</v>
      </c>
      <c r="X4" s="112">
        <f t="shared" ref="X4" si="7">W4+1</f>
        <v>20</v>
      </c>
      <c r="Y4" s="112">
        <f t="shared" ref="Y4" si="8">X4+1</f>
        <v>21</v>
      </c>
      <c r="Z4" s="112">
        <f t="shared" ref="Z4" si="9">Y4+1</f>
        <v>22</v>
      </c>
      <c r="AA4" s="112">
        <f t="shared" ref="AA4" si="10">Z4+1</f>
        <v>23</v>
      </c>
      <c r="AB4" s="113">
        <f t="shared" ref="AB4" si="11">AA4+1</f>
        <v>24</v>
      </c>
      <c r="AC4" s="111">
        <f t="shared" ref="AC4" si="12">AB4+1</f>
        <v>25</v>
      </c>
      <c r="AD4" s="112">
        <f t="shared" ref="AD4" si="13">AC4+1</f>
        <v>26</v>
      </c>
      <c r="AE4" s="112">
        <f t="shared" ref="AE4" si="14">AD4+1</f>
        <v>27</v>
      </c>
      <c r="AF4" s="112">
        <f t="shared" ref="AF4" si="15">AE4+1</f>
        <v>28</v>
      </c>
      <c r="AG4" s="112">
        <f t="shared" ref="AG4" si="16">AF4+1</f>
        <v>29</v>
      </c>
      <c r="AH4" s="113">
        <f t="shared" ref="AH4" si="17">AG4+1</f>
        <v>30</v>
      </c>
      <c r="AI4" s="111">
        <f t="shared" ref="AI4" si="18">AH4+1</f>
        <v>31</v>
      </c>
      <c r="AJ4" s="112">
        <f t="shared" ref="AJ4" si="19">AI4+1</f>
        <v>32</v>
      </c>
      <c r="AK4" s="112">
        <f t="shared" ref="AK4" si="20">AJ4+1</f>
        <v>33</v>
      </c>
      <c r="AL4" s="112">
        <f t="shared" ref="AL4" si="21">AK4+1</f>
        <v>34</v>
      </c>
      <c r="AM4" s="112">
        <f t="shared" ref="AM4" si="22">AL4+1</f>
        <v>35</v>
      </c>
      <c r="AN4" s="113">
        <f t="shared" ref="AN4" si="23">AM4+1</f>
        <v>36</v>
      </c>
      <c r="AO4" s="111">
        <f t="shared" ref="AO4" si="24">AN4+1</f>
        <v>37</v>
      </c>
      <c r="AP4" s="112">
        <f t="shared" ref="AP4" si="25">AO4+1</f>
        <v>38</v>
      </c>
      <c r="AQ4" s="112">
        <f t="shared" ref="AQ4" si="26">AP4+1</f>
        <v>39</v>
      </c>
      <c r="AR4" s="112">
        <f t="shared" ref="AR4" si="27">AQ4+1</f>
        <v>40</v>
      </c>
      <c r="AS4" s="112">
        <f t="shared" ref="AS4" si="28">AR4+1</f>
        <v>41</v>
      </c>
      <c r="AT4" s="113">
        <f t="shared" ref="AT4" si="29">AS4+1</f>
        <v>42</v>
      </c>
      <c r="AU4" s="111">
        <f t="shared" ref="AU4" si="30">AT4+1</f>
        <v>43</v>
      </c>
      <c r="AV4" s="112">
        <f t="shared" ref="AV4" si="31">AU4+1</f>
        <v>44</v>
      </c>
      <c r="AW4" s="112">
        <f t="shared" ref="AW4" si="32">AV4+1</f>
        <v>45</v>
      </c>
      <c r="AX4" s="112">
        <f t="shared" ref="AX4" si="33">AW4+1</f>
        <v>46</v>
      </c>
      <c r="AY4" s="112">
        <f t="shared" ref="AY4" si="34">AX4+1</f>
        <v>47</v>
      </c>
      <c r="AZ4" s="113">
        <f t="shared" ref="AZ4" si="35">AY4+1</f>
        <v>48</v>
      </c>
      <c r="BA4" s="111">
        <f t="shared" ref="BA4" si="36">AZ4+1</f>
        <v>49</v>
      </c>
      <c r="BB4" s="112">
        <f t="shared" ref="BB4" si="37">BA4+1</f>
        <v>50</v>
      </c>
      <c r="BC4" s="112">
        <f t="shared" ref="BC4" si="38">BB4+1</f>
        <v>51</v>
      </c>
      <c r="BD4" s="112">
        <f t="shared" ref="BD4" si="39">BC4+1</f>
        <v>52</v>
      </c>
      <c r="BE4" s="112">
        <f t="shared" ref="BE4" si="40">BD4+1</f>
        <v>53</v>
      </c>
      <c r="BF4" s="113">
        <f t="shared" ref="BF4" si="41">BE4+1</f>
        <v>54</v>
      </c>
      <c r="BG4" s="111">
        <f t="shared" ref="BG4" si="42">BF4+1</f>
        <v>55</v>
      </c>
      <c r="BH4" s="112">
        <f t="shared" ref="BH4" si="43">BG4+1</f>
        <v>56</v>
      </c>
      <c r="BI4" s="112">
        <f t="shared" ref="BI4" si="44">BH4+1</f>
        <v>57</v>
      </c>
      <c r="BJ4" s="112">
        <f t="shared" ref="BJ4" si="45">BI4+1</f>
        <v>58</v>
      </c>
      <c r="BK4" s="112">
        <f t="shared" ref="BK4" si="46">BJ4+1</f>
        <v>59</v>
      </c>
      <c r="BL4" s="114">
        <f t="shared" ref="BL4" si="47">BK4+1</f>
        <v>60</v>
      </c>
    </row>
    <row r="5" spans="2:83" s="1" customFormat="1" ht="21.75" customHeight="1" thickBot="1" x14ac:dyDescent="0.3">
      <c r="B5" s="66" t="str">
        <f>'0 Budget Summary'!B5</f>
        <v>WORK DONE / TO BE DONE</v>
      </c>
      <c r="C5" s="115" t="s">
        <v>46</v>
      </c>
      <c r="D5" s="116" t="s">
        <v>12</v>
      </c>
      <c r="E5" s="117">
        <v>45901</v>
      </c>
      <c r="F5" s="118">
        <f>DATE(YEAR(E5),MONTH(E5)+1,DAY(E5))</f>
        <v>45931</v>
      </c>
      <c r="G5" s="118">
        <f>DATE(YEAR(F5),MONTH(F5)+1,DAY(F5))</f>
        <v>45962</v>
      </c>
      <c r="H5" s="118">
        <f>DATE(YEAR(G5),MONTH(G5)+1,DAY(G5))</f>
        <v>45992</v>
      </c>
      <c r="I5" s="118">
        <f>DATE(YEAR(H5),MONTH(H5)+1,DAY(H5))</f>
        <v>46023</v>
      </c>
      <c r="J5" s="119">
        <f>DATE(YEAR(I5),MONTH(I5)+1,DAY(I5))</f>
        <v>46054</v>
      </c>
      <c r="K5" s="117">
        <f t="shared" ref="K5:Q5" si="48">DATE(YEAR(J5),MONTH(J5)+1,DAY(J5))</f>
        <v>46082</v>
      </c>
      <c r="L5" s="118">
        <f t="shared" si="48"/>
        <v>46113</v>
      </c>
      <c r="M5" s="118">
        <f t="shared" si="48"/>
        <v>46143</v>
      </c>
      <c r="N5" s="118">
        <f t="shared" si="48"/>
        <v>46174</v>
      </c>
      <c r="O5" s="118">
        <f t="shared" si="48"/>
        <v>46204</v>
      </c>
      <c r="P5" s="119">
        <f t="shared" si="48"/>
        <v>46235</v>
      </c>
      <c r="Q5" s="117">
        <f t="shared" si="48"/>
        <v>46266</v>
      </c>
      <c r="R5" s="118">
        <f t="shared" ref="R5" si="49">DATE(YEAR(Q5),MONTH(Q5)+1,DAY(Q5))</f>
        <v>46296</v>
      </c>
      <c r="S5" s="118">
        <f t="shared" ref="S5" si="50">DATE(YEAR(R5),MONTH(R5)+1,DAY(R5))</f>
        <v>46327</v>
      </c>
      <c r="T5" s="118">
        <f t="shared" ref="T5" si="51">DATE(YEAR(S5),MONTH(S5)+1,DAY(S5))</f>
        <v>46357</v>
      </c>
      <c r="U5" s="118">
        <f t="shared" ref="U5" si="52">DATE(YEAR(T5),MONTH(T5)+1,DAY(T5))</f>
        <v>46388</v>
      </c>
      <c r="V5" s="119">
        <f t="shared" ref="V5" si="53">DATE(YEAR(U5),MONTH(U5)+1,DAY(U5))</f>
        <v>46419</v>
      </c>
      <c r="W5" s="117">
        <f t="shared" ref="W5" si="54">DATE(YEAR(V5),MONTH(V5)+1,DAY(V5))</f>
        <v>46447</v>
      </c>
      <c r="X5" s="118">
        <f t="shared" ref="X5" si="55">DATE(YEAR(W5),MONTH(W5)+1,DAY(W5))</f>
        <v>46478</v>
      </c>
      <c r="Y5" s="118">
        <f t="shared" ref="Y5" si="56">DATE(YEAR(X5),MONTH(X5)+1,DAY(X5))</f>
        <v>46508</v>
      </c>
      <c r="Z5" s="118">
        <f t="shared" ref="Z5" si="57">DATE(YEAR(Y5),MONTH(Y5)+1,DAY(Y5))</f>
        <v>46539</v>
      </c>
      <c r="AA5" s="118">
        <f t="shared" ref="AA5" si="58">DATE(YEAR(Z5),MONTH(Z5)+1,DAY(Z5))</f>
        <v>46569</v>
      </c>
      <c r="AB5" s="119">
        <f t="shared" ref="AB5" si="59">DATE(YEAR(AA5),MONTH(AA5)+1,DAY(AA5))</f>
        <v>46600</v>
      </c>
      <c r="AC5" s="117">
        <f t="shared" ref="AC5" si="60">DATE(YEAR(AB5),MONTH(AB5)+1,DAY(AB5))</f>
        <v>46631</v>
      </c>
      <c r="AD5" s="118">
        <f t="shared" ref="AD5" si="61">DATE(YEAR(AC5),MONTH(AC5)+1,DAY(AC5))</f>
        <v>46661</v>
      </c>
      <c r="AE5" s="118">
        <f t="shared" ref="AE5" si="62">DATE(YEAR(AD5),MONTH(AD5)+1,DAY(AD5))</f>
        <v>46692</v>
      </c>
      <c r="AF5" s="118">
        <f t="shared" ref="AF5" si="63">DATE(YEAR(AE5),MONTH(AE5)+1,DAY(AE5))</f>
        <v>46722</v>
      </c>
      <c r="AG5" s="118">
        <f t="shared" ref="AG5" si="64">DATE(YEAR(AF5),MONTH(AF5)+1,DAY(AF5))</f>
        <v>46753</v>
      </c>
      <c r="AH5" s="119">
        <f t="shared" ref="AH5" si="65">DATE(YEAR(AG5),MONTH(AG5)+1,DAY(AG5))</f>
        <v>46784</v>
      </c>
      <c r="AI5" s="117">
        <f t="shared" ref="AI5" si="66">DATE(YEAR(AH5),MONTH(AH5)+1,DAY(AH5))</f>
        <v>46813</v>
      </c>
      <c r="AJ5" s="118">
        <f t="shared" ref="AJ5" si="67">DATE(YEAR(AI5),MONTH(AI5)+1,DAY(AI5))</f>
        <v>46844</v>
      </c>
      <c r="AK5" s="118">
        <f t="shared" ref="AK5" si="68">DATE(YEAR(AJ5),MONTH(AJ5)+1,DAY(AJ5))</f>
        <v>46874</v>
      </c>
      <c r="AL5" s="118">
        <f t="shared" ref="AL5" si="69">DATE(YEAR(AK5),MONTH(AK5)+1,DAY(AK5))</f>
        <v>46905</v>
      </c>
      <c r="AM5" s="118">
        <f t="shared" ref="AM5" si="70">DATE(YEAR(AL5),MONTH(AL5)+1,DAY(AL5))</f>
        <v>46935</v>
      </c>
      <c r="AN5" s="119">
        <f t="shared" ref="AN5" si="71">DATE(YEAR(AM5),MONTH(AM5)+1,DAY(AM5))</f>
        <v>46966</v>
      </c>
      <c r="AO5" s="117">
        <f t="shared" ref="AO5" si="72">DATE(YEAR(AN5),MONTH(AN5)+1,DAY(AN5))</f>
        <v>46997</v>
      </c>
      <c r="AP5" s="118">
        <f t="shared" ref="AP5" si="73">DATE(YEAR(AO5),MONTH(AO5)+1,DAY(AO5))</f>
        <v>47027</v>
      </c>
      <c r="AQ5" s="118">
        <f t="shared" ref="AQ5" si="74">DATE(YEAR(AP5),MONTH(AP5)+1,DAY(AP5))</f>
        <v>47058</v>
      </c>
      <c r="AR5" s="118">
        <f t="shared" ref="AR5" si="75">DATE(YEAR(AQ5),MONTH(AQ5)+1,DAY(AQ5))</f>
        <v>47088</v>
      </c>
      <c r="AS5" s="118">
        <f t="shared" ref="AS5" si="76">DATE(YEAR(AR5),MONTH(AR5)+1,DAY(AR5))</f>
        <v>47119</v>
      </c>
      <c r="AT5" s="119">
        <f t="shared" ref="AT5" si="77">DATE(YEAR(AS5),MONTH(AS5)+1,DAY(AS5))</f>
        <v>47150</v>
      </c>
      <c r="AU5" s="117">
        <f t="shared" ref="AU5" si="78">DATE(YEAR(AT5),MONTH(AT5)+1,DAY(AT5))</f>
        <v>47178</v>
      </c>
      <c r="AV5" s="118">
        <f t="shared" ref="AV5" si="79">DATE(YEAR(AU5),MONTH(AU5)+1,DAY(AU5))</f>
        <v>47209</v>
      </c>
      <c r="AW5" s="118">
        <f t="shared" ref="AW5" si="80">DATE(YEAR(AV5),MONTH(AV5)+1,DAY(AV5))</f>
        <v>47239</v>
      </c>
      <c r="AX5" s="118">
        <f t="shared" ref="AX5" si="81">DATE(YEAR(AW5),MONTH(AW5)+1,DAY(AW5))</f>
        <v>47270</v>
      </c>
      <c r="AY5" s="118">
        <f t="shared" ref="AY5" si="82">DATE(YEAR(AX5),MONTH(AX5)+1,DAY(AX5))</f>
        <v>47300</v>
      </c>
      <c r="AZ5" s="119">
        <f t="shared" ref="AZ5" si="83">DATE(YEAR(AY5),MONTH(AY5)+1,DAY(AY5))</f>
        <v>47331</v>
      </c>
      <c r="BA5" s="117">
        <f t="shared" ref="BA5" si="84">DATE(YEAR(AZ5),MONTH(AZ5)+1,DAY(AZ5))</f>
        <v>47362</v>
      </c>
      <c r="BB5" s="118">
        <f t="shared" ref="BB5" si="85">DATE(YEAR(BA5),MONTH(BA5)+1,DAY(BA5))</f>
        <v>47392</v>
      </c>
      <c r="BC5" s="118">
        <f t="shared" ref="BC5" si="86">DATE(YEAR(BB5),MONTH(BB5)+1,DAY(BB5))</f>
        <v>47423</v>
      </c>
      <c r="BD5" s="118">
        <f t="shared" ref="BD5" si="87">DATE(YEAR(BC5),MONTH(BC5)+1,DAY(BC5))</f>
        <v>47453</v>
      </c>
      <c r="BE5" s="118">
        <f t="shared" ref="BE5" si="88">DATE(YEAR(BD5),MONTH(BD5)+1,DAY(BD5))</f>
        <v>47484</v>
      </c>
      <c r="BF5" s="119">
        <f t="shared" ref="BF5" si="89">DATE(YEAR(BE5),MONTH(BE5)+1,DAY(BE5))</f>
        <v>47515</v>
      </c>
      <c r="BG5" s="117">
        <f t="shared" ref="BG5" si="90">DATE(YEAR(BF5),MONTH(BF5)+1,DAY(BF5))</f>
        <v>47543</v>
      </c>
      <c r="BH5" s="118">
        <f t="shared" ref="BH5" si="91">DATE(YEAR(BG5),MONTH(BG5)+1,DAY(BG5))</f>
        <v>47574</v>
      </c>
      <c r="BI5" s="118">
        <f t="shared" ref="BI5" si="92">DATE(YEAR(BH5),MONTH(BH5)+1,DAY(BH5))</f>
        <v>47604</v>
      </c>
      <c r="BJ5" s="118">
        <f t="shared" ref="BJ5" si="93">DATE(YEAR(BI5),MONTH(BI5)+1,DAY(BI5))</f>
        <v>47635</v>
      </c>
      <c r="BK5" s="118">
        <f t="shared" ref="BK5" si="94">DATE(YEAR(BJ5),MONTH(BJ5)+1,DAY(BJ5))</f>
        <v>47665</v>
      </c>
      <c r="BL5" s="120">
        <f t="shared" ref="BL5" si="95">DATE(YEAR(BK5),MONTH(BK5)+1,DAY(BK5))</f>
        <v>47696</v>
      </c>
    </row>
    <row r="6" spans="2:83" s="30" customFormat="1" ht="90.75" thickBot="1" x14ac:dyDescent="0.3">
      <c r="B6" s="98" t="s">
        <v>88</v>
      </c>
      <c r="C6" s="31"/>
      <c r="D6" s="94" t="s">
        <v>43</v>
      </c>
      <c r="E6" s="121" t="s">
        <v>53</v>
      </c>
      <c r="F6" s="122" t="s">
        <v>54</v>
      </c>
      <c r="G6" s="122" t="s">
        <v>55</v>
      </c>
      <c r="H6" s="122" t="s">
        <v>56</v>
      </c>
      <c r="I6" s="122" t="s">
        <v>57</v>
      </c>
      <c r="J6" s="123" t="s">
        <v>57</v>
      </c>
      <c r="K6" s="121" t="s">
        <v>24</v>
      </c>
      <c r="L6" s="122" t="s">
        <v>24</v>
      </c>
      <c r="M6" s="122" t="s">
        <v>58</v>
      </c>
      <c r="N6" s="122" t="s">
        <v>59</v>
      </c>
      <c r="O6" s="122" t="s">
        <v>59</v>
      </c>
      <c r="P6" s="123" t="s">
        <v>59</v>
      </c>
      <c r="Q6" s="121" t="s">
        <v>60</v>
      </c>
      <c r="R6" s="122" t="s">
        <v>61</v>
      </c>
      <c r="S6" s="122" t="s">
        <v>61</v>
      </c>
      <c r="T6" s="122" t="s">
        <v>62</v>
      </c>
      <c r="U6" s="124"/>
      <c r="V6" s="125"/>
      <c r="W6" s="126"/>
      <c r="X6" s="124"/>
      <c r="Y6" s="124"/>
      <c r="Z6" s="124"/>
      <c r="AA6" s="124"/>
      <c r="AB6" s="125"/>
      <c r="AC6" s="126"/>
      <c r="AD6" s="124"/>
      <c r="AE6" s="124"/>
      <c r="AF6" s="124"/>
      <c r="AG6" s="124"/>
      <c r="AH6" s="125"/>
      <c r="AI6" s="126"/>
      <c r="AJ6" s="124"/>
      <c r="AK6" s="124"/>
      <c r="AL6" s="124"/>
      <c r="AM6" s="124"/>
      <c r="AN6" s="125"/>
      <c r="AO6" s="126"/>
      <c r="AP6" s="124"/>
      <c r="AQ6" s="124"/>
      <c r="AR6" s="124"/>
      <c r="AS6" s="124"/>
      <c r="AT6" s="125"/>
      <c r="AU6" s="126"/>
      <c r="AV6" s="124"/>
      <c r="AW6" s="124"/>
      <c r="AX6" s="124"/>
      <c r="AY6" s="124"/>
      <c r="AZ6" s="125"/>
      <c r="BA6" s="126"/>
      <c r="BB6" s="124"/>
      <c r="BC6" s="124"/>
      <c r="BD6" s="124"/>
      <c r="BE6" s="124"/>
      <c r="BF6" s="125"/>
      <c r="BG6" s="126"/>
      <c r="BH6" s="124"/>
      <c r="BI6" s="124"/>
      <c r="BJ6" s="124"/>
      <c r="BK6" s="124"/>
      <c r="BL6" s="127"/>
    </row>
    <row r="7" spans="2:83" ht="27.75" customHeight="1" thickTop="1" x14ac:dyDescent="0.25">
      <c r="B7" s="92" t="str">
        <f>'1 Budget Breakdown'!B6</f>
        <v>Lawyer Fee</v>
      </c>
      <c r="C7" s="32"/>
      <c r="D7" s="95"/>
      <c r="E7" s="132"/>
      <c r="F7" s="90"/>
      <c r="G7" s="90"/>
      <c r="H7" s="90"/>
      <c r="I7" s="90"/>
      <c r="J7" s="133"/>
      <c r="K7" s="132"/>
      <c r="L7" s="90"/>
      <c r="M7" s="90"/>
      <c r="N7" s="90"/>
      <c r="O7" s="90"/>
      <c r="P7" s="133"/>
      <c r="Q7" s="132"/>
      <c r="R7" s="90"/>
      <c r="S7" s="90"/>
      <c r="T7" s="90"/>
      <c r="U7" s="90"/>
      <c r="V7" s="133"/>
      <c r="W7" s="132"/>
      <c r="X7" s="90"/>
      <c r="Y7" s="90"/>
      <c r="Z7" s="90"/>
      <c r="AA7" s="90"/>
      <c r="AB7" s="133"/>
      <c r="AC7" s="132"/>
      <c r="AD7" s="90"/>
      <c r="AE7" s="90"/>
      <c r="AF7" s="90"/>
      <c r="AG7" s="90"/>
      <c r="AH7" s="133"/>
      <c r="AI7" s="132"/>
      <c r="AJ7" s="90"/>
      <c r="AK7" s="90"/>
      <c r="AL7" s="90"/>
      <c r="AM7" s="90"/>
      <c r="AN7" s="133"/>
      <c r="AO7" s="132"/>
      <c r="AP7" s="90"/>
      <c r="AQ7" s="90"/>
      <c r="AR7" s="90"/>
      <c r="AS7" s="90"/>
      <c r="AT7" s="133"/>
      <c r="AU7" s="132"/>
      <c r="AV7" s="90"/>
      <c r="AW7" s="90"/>
      <c r="AX7" s="90"/>
      <c r="AY7" s="90"/>
      <c r="AZ7" s="133"/>
      <c r="BA7" s="132"/>
      <c r="BB7" s="90"/>
      <c r="BC7" s="90"/>
      <c r="BD7" s="90"/>
      <c r="BE7" s="90"/>
      <c r="BF7" s="133"/>
      <c r="BG7" s="132"/>
      <c r="BH7" s="90"/>
      <c r="BI7" s="90"/>
      <c r="BJ7" s="90"/>
      <c r="BK7" s="90"/>
      <c r="BL7" s="134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</row>
    <row r="8" spans="2:83" s="15" customFormat="1" ht="27.75" customHeight="1" x14ac:dyDescent="0.25">
      <c r="B8" s="93" t="str">
        <f>'1 Budget Breakdown'!B7</f>
        <v xml:space="preserve">  Fees - Incurred to Date</v>
      </c>
      <c r="C8" s="33" t="str">
        <f>IF(D8=ROUND(SUM(E8:BL8),2),"OK","CHECK")</f>
        <v>OK</v>
      </c>
      <c r="D8" s="96">
        <f>'1 Budget Breakdown'!I7</f>
        <v>0</v>
      </c>
      <c r="E8" s="128"/>
      <c r="F8" s="129"/>
      <c r="G8" s="129"/>
      <c r="H8" s="129"/>
      <c r="I8" s="129"/>
      <c r="J8" s="130"/>
      <c r="K8" s="128"/>
      <c r="L8" s="129"/>
      <c r="M8" s="129"/>
      <c r="N8" s="129"/>
      <c r="O8" s="129"/>
      <c r="P8" s="130"/>
      <c r="Q8" s="128"/>
      <c r="R8" s="129"/>
      <c r="S8" s="129"/>
      <c r="T8" s="129"/>
      <c r="U8" s="129"/>
      <c r="V8" s="130"/>
      <c r="W8" s="128"/>
      <c r="X8" s="129"/>
      <c r="Y8" s="129"/>
      <c r="Z8" s="129"/>
      <c r="AA8" s="129"/>
      <c r="AB8" s="130"/>
      <c r="AC8" s="128"/>
      <c r="AD8" s="129"/>
      <c r="AE8" s="129"/>
      <c r="AF8" s="129"/>
      <c r="AG8" s="129"/>
      <c r="AH8" s="130"/>
      <c r="AI8" s="128"/>
      <c r="AJ8" s="129"/>
      <c r="AK8" s="129"/>
      <c r="AL8" s="129"/>
      <c r="AM8" s="129"/>
      <c r="AN8" s="130"/>
      <c r="AO8" s="128"/>
      <c r="AP8" s="129"/>
      <c r="AQ8" s="129"/>
      <c r="AR8" s="129"/>
      <c r="AS8" s="129"/>
      <c r="AT8" s="130"/>
      <c r="AU8" s="128"/>
      <c r="AV8" s="129"/>
      <c r="AW8" s="129"/>
      <c r="AX8" s="129"/>
      <c r="AY8" s="129"/>
      <c r="AZ8" s="130"/>
      <c r="BA8" s="128"/>
      <c r="BB8" s="129"/>
      <c r="BC8" s="129"/>
      <c r="BD8" s="129"/>
      <c r="BE8" s="129"/>
      <c r="BF8" s="130"/>
      <c r="BG8" s="128"/>
      <c r="BH8" s="129"/>
      <c r="BI8" s="129"/>
      <c r="BJ8" s="129"/>
      <c r="BK8" s="129"/>
      <c r="BL8" s="131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</row>
    <row r="9" spans="2:83" s="15" customFormat="1" ht="27.75" customHeight="1" x14ac:dyDescent="0.25">
      <c r="B9" s="93" t="str">
        <f>'1 Budget Breakdown'!B8</f>
        <v xml:space="preserve">  Fees to Trial</v>
      </c>
      <c r="C9" s="33" t="str">
        <f>IF(D9=ROUND(SUM(E9:BL9),2),"OK","CHECK")</f>
        <v>OK</v>
      </c>
      <c r="D9" s="96">
        <f>'1 Budget Breakdown'!I8</f>
        <v>0</v>
      </c>
      <c r="E9" s="128"/>
      <c r="F9" s="129"/>
      <c r="G9" s="129"/>
      <c r="H9" s="129"/>
      <c r="I9" s="129"/>
      <c r="J9" s="130"/>
      <c r="K9" s="128"/>
      <c r="L9" s="129"/>
      <c r="M9" s="129"/>
      <c r="N9" s="129"/>
      <c r="O9" s="129"/>
      <c r="P9" s="130"/>
      <c r="Q9" s="128"/>
      <c r="R9" s="129"/>
      <c r="S9" s="129"/>
      <c r="T9" s="129"/>
      <c r="U9" s="129"/>
      <c r="V9" s="130"/>
      <c r="W9" s="128"/>
      <c r="X9" s="129"/>
      <c r="Y9" s="129"/>
      <c r="Z9" s="129"/>
      <c r="AA9" s="129"/>
      <c r="AB9" s="130"/>
      <c r="AC9" s="128"/>
      <c r="AD9" s="129"/>
      <c r="AE9" s="129"/>
      <c r="AF9" s="129"/>
      <c r="AG9" s="129"/>
      <c r="AH9" s="130"/>
      <c r="AI9" s="128"/>
      <c r="AJ9" s="129"/>
      <c r="AK9" s="129"/>
      <c r="AL9" s="129"/>
      <c r="AM9" s="129"/>
      <c r="AN9" s="130"/>
      <c r="AO9" s="128"/>
      <c r="AP9" s="129"/>
      <c r="AQ9" s="129"/>
      <c r="AR9" s="129"/>
      <c r="AS9" s="129"/>
      <c r="AT9" s="130"/>
      <c r="AU9" s="128"/>
      <c r="AV9" s="129"/>
      <c r="AW9" s="129"/>
      <c r="AX9" s="129"/>
      <c r="AY9" s="129"/>
      <c r="AZ9" s="130"/>
      <c r="BA9" s="128"/>
      <c r="BB9" s="129"/>
      <c r="BC9" s="129"/>
      <c r="BD9" s="129"/>
      <c r="BE9" s="129"/>
      <c r="BF9" s="130"/>
      <c r="BG9" s="128"/>
      <c r="BH9" s="129"/>
      <c r="BI9" s="129"/>
      <c r="BJ9" s="129"/>
      <c r="BK9" s="129"/>
      <c r="BL9" s="131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</row>
    <row r="10" spans="2:83" ht="27.75" customHeight="1" x14ac:dyDescent="0.25">
      <c r="B10" s="92" t="str">
        <f>'1 Budget Breakdown'!B9</f>
        <v>Counsel Fees</v>
      </c>
      <c r="C10" s="34"/>
      <c r="D10" s="95"/>
      <c r="E10" s="135"/>
      <c r="F10" s="136"/>
      <c r="G10" s="136"/>
      <c r="H10" s="136"/>
      <c r="I10" s="136"/>
      <c r="J10" s="137"/>
      <c r="K10" s="135"/>
      <c r="L10" s="136"/>
      <c r="M10" s="136"/>
      <c r="N10" s="136"/>
      <c r="O10" s="136"/>
      <c r="P10" s="137"/>
      <c r="Q10" s="135"/>
      <c r="R10" s="136"/>
      <c r="S10" s="136"/>
      <c r="T10" s="136"/>
      <c r="U10" s="136"/>
      <c r="V10" s="137"/>
      <c r="W10" s="135"/>
      <c r="X10" s="136"/>
      <c r="Y10" s="136"/>
      <c r="Z10" s="136"/>
      <c r="AA10" s="136"/>
      <c r="AB10" s="137"/>
      <c r="AC10" s="135"/>
      <c r="AD10" s="136"/>
      <c r="AE10" s="136"/>
      <c r="AF10" s="136"/>
      <c r="AG10" s="136"/>
      <c r="AH10" s="137"/>
      <c r="AI10" s="135"/>
      <c r="AJ10" s="136"/>
      <c r="AK10" s="136"/>
      <c r="AL10" s="136"/>
      <c r="AM10" s="136"/>
      <c r="AN10" s="137"/>
      <c r="AO10" s="135"/>
      <c r="AP10" s="136"/>
      <c r="AQ10" s="136"/>
      <c r="AR10" s="136"/>
      <c r="AS10" s="136"/>
      <c r="AT10" s="137"/>
      <c r="AU10" s="135"/>
      <c r="AV10" s="136"/>
      <c r="AW10" s="136"/>
      <c r="AX10" s="136"/>
      <c r="AY10" s="136"/>
      <c r="AZ10" s="137"/>
      <c r="BA10" s="135"/>
      <c r="BB10" s="136"/>
      <c r="BC10" s="136"/>
      <c r="BD10" s="136"/>
      <c r="BE10" s="136"/>
      <c r="BF10" s="137"/>
      <c r="BG10" s="135"/>
      <c r="BH10" s="136"/>
      <c r="BI10" s="136"/>
      <c r="BJ10" s="136"/>
      <c r="BK10" s="136"/>
      <c r="BL10" s="138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</row>
    <row r="11" spans="2:83" s="15" customFormat="1" ht="27.75" customHeight="1" x14ac:dyDescent="0.25">
      <c r="B11" s="93" t="str">
        <f>'1 Budget Breakdown'!B10</f>
        <v xml:space="preserve">  Fees - Incurred to Date</v>
      </c>
      <c r="C11" s="33" t="str">
        <f>IF(D11=ROUND(SUM(E11:BL11),2),"OK","CHECK")</f>
        <v>OK</v>
      </c>
      <c r="D11" s="97">
        <f>'1 Budget Breakdown'!I10</f>
        <v>0</v>
      </c>
      <c r="E11" s="128"/>
      <c r="F11" s="129"/>
      <c r="G11" s="129"/>
      <c r="H11" s="129"/>
      <c r="I11" s="129"/>
      <c r="J11" s="130"/>
      <c r="K11" s="128"/>
      <c r="L11" s="129"/>
      <c r="M11" s="129"/>
      <c r="N11" s="129"/>
      <c r="O11" s="129"/>
      <c r="P11" s="130"/>
      <c r="Q11" s="128"/>
      <c r="R11" s="129"/>
      <c r="S11" s="129"/>
      <c r="T11" s="129"/>
      <c r="U11" s="129"/>
      <c r="V11" s="130"/>
      <c r="W11" s="128"/>
      <c r="X11" s="129"/>
      <c r="Y11" s="129"/>
      <c r="Z11" s="129"/>
      <c r="AA11" s="129"/>
      <c r="AB11" s="130"/>
      <c r="AC11" s="128"/>
      <c r="AD11" s="129"/>
      <c r="AE11" s="129"/>
      <c r="AF11" s="129"/>
      <c r="AG11" s="129"/>
      <c r="AH11" s="130"/>
      <c r="AI11" s="128"/>
      <c r="AJ11" s="129"/>
      <c r="AK11" s="129"/>
      <c r="AL11" s="129"/>
      <c r="AM11" s="129"/>
      <c r="AN11" s="130"/>
      <c r="AO11" s="128"/>
      <c r="AP11" s="129"/>
      <c r="AQ11" s="129"/>
      <c r="AR11" s="129"/>
      <c r="AS11" s="129"/>
      <c r="AT11" s="130"/>
      <c r="AU11" s="128"/>
      <c r="AV11" s="129"/>
      <c r="AW11" s="129"/>
      <c r="AX11" s="129"/>
      <c r="AY11" s="129"/>
      <c r="AZ11" s="130"/>
      <c r="BA11" s="128"/>
      <c r="BB11" s="129"/>
      <c r="BC11" s="129"/>
      <c r="BD11" s="129"/>
      <c r="BE11" s="129"/>
      <c r="BF11" s="130"/>
      <c r="BG11" s="128"/>
      <c r="BH11" s="129"/>
      <c r="BI11" s="129"/>
      <c r="BJ11" s="129"/>
      <c r="BK11" s="129"/>
      <c r="BL11" s="131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</row>
    <row r="12" spans="2:83" s="15" customFormat="1" ht="27.75" customHeight="1" x14ac:dyDescent="0.25">
      <c r="B12" s="93" t="str">
        <f>'1 Budget Breakdown'!B11</f>
        <v xml:space="preserve">  Fees to Trial</v>
      </c>
      <c r="C12" s="33" t="str">
        <f>IF(D12=ROUND(SUM(E12:BL12),2),"OK","CHECK")</f>
        <v>OK</v>
      </c>
      <c r="D12" s="97">
        <f>'1 Budget Breakdown'!I11</f>
        <v>0</v>
      </c>
      <c r="E12" s="128"/>
      <c r="F12" s="129"/>
      <c r="G12" s="129"/>
      <c r="H12" s="129"/>
      <c r="I12" s="129"/>
      <c r="J12" s="130"/>
      <c r="K12" s="128"/>
      <c r="L12" s="129"/>
      <c r="M12" s="129"/>
      <c r="N12" s="129"/>
      <c r="O12" s="129"/>
      <c r="P12" s="130"/>
      <c r="Q12" s="128"/>
      <c r="R12" s="129"/>
      <c r="S12" s="129"/>
      <c r="T12" s="129"/>
      <c r="U12" s="129"/>
      <c r="V12" s="130"/>
      <c r="W12" s="128"/>
      <c r="X12" s="129"/>
      <c r="Y12" s="129"/>
      <c r="Z12" s="129"/>
      <c r="AA12" s="129"/>
      <c r="AB12" s="130"/>
      <c r="AC12" s="128"/>
      <c r="AD12" s="129"/>
      <c r="AE12" s="129"/>
      <c r="AF12" s="129"/>
      <c r="AG12" s="129"/>
      <c r="AH12" s="130"/>
      <c r="AI12" s="128"/>
      <c r="AJ12" s="129"/>
      <c r="AK12" s="129"/>
      <c r="AL12" s="129"/>
      <c r="AM12" s="129"/>
      <c r="AN12" s="130"/>
      <c r="AO12" s="128"/>
      <c r="AP12" s="129"/>
      <c r="AQ12" s="129"/>
      <c r="AR12" s="129"/>
      <c r="AS12" s="129"/>
      <c r="AT12" s="130"/>
      <c r="AU12" s="128"/>
      <c r="AV12" s="129"/>
      <c r="AW12" s="129"/>
      <c r="AX12" s="129"/>
      <c r="AY12" s="129"/>
      <c r="AZ12" s="130"/>
      <c r="BA12" s="128"/>
      <c r="BB12" s="129"/>
      <c r="BC12" s="129"/>
      <c r="BD12" s="129"/>
      <c r="BE12" s="129"/>
      <c r="BF12" s="130"/>
      <c r="BG12" s="128"/>
      <c r="BH12" s="129"/>
      <c r="BI12" s="129"/>
      <c r="BJ12" s="129"/>
      <c r="BK12" s="129"/>
      <c r="BL12" s="131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</row>
    <row r="13" spans="2:83" ht="27.75" customHeight="1" x14ac:dyDescent="0.25">
      <c r="B13" s="92" t="str">
        <f>'1 Budget Breakdown'!B12</f>
        <v>Disbursements</v>
      </c>
      <c r="C13" s="34"/>
      <c r="D13" s="95"/>
      <c r="E13" s="135"/>
      <c r="F13" s="136"/>
      <c r="G13" s="136"/>
      <c r="H13" s="136"/>
      <c r="I13" s="136"/>
      <c r="J13" s="137"/>
      <c r="K13" s="135"/>
      <c r="L13" s="136"/>
      <c r="M13" s="136"/>
      <c r="N13" s="136"/>
      <c r="O13" s="136"/>
      <c r="P13" s="137"/>
      <c r="Q13" s="135"/>
      <c r="R13" s="136"/>
      <c r="S13" s="136"/>
      <c r="T13" s="136"/>
      <c r="U13" s="136"/>
      <c r="V13" s="137"/>
      <c r="W13" s="135"/>
      <c r="X13" s="136"/>
      <c r="Y13" s="136"/>
      <c r="Z13" s="136"/>
      <c r="AA13" s="136"/>
      <c r="AB13" s="137"/>
      <c r="AC13" s="135"/>
      <c r="AD13" s="136"/>
      <c r="AE13" s="136"/>
      <c r="AF13" s="136"/>
      <c r="AG13" s="136"/>
      <c r="AH13" s="137"/>
      <c r="AI13" s="135"/>
      <c r="AJ13" s="136"/>
      <c r="AK13" s="136"/>
      <c r="AL13" s="136"/>
      <c r="AM13" s="136"/>
      <c r="AN13" s="137"/>
      <c r="AO13" s="135"/>
      <c r="AP13" s="136"/>
      <c r="AQ13" s="136"/>
      <c r="AR13" s="136"/>
      <c r="AS13" s="136"/>
      <c r="AT13" s="137"/>
      <c r="AU13" s="135"/>
      <c r="AV13" s="136"/>
      <c r="AW13" s="136"/>
      <c r="AX13" s="136"/>
      <c r="AY13" s="136"/>
      <c r="AZ13" s="137"/>
      <c r="BA13" s="135"/>
      <c r="BB13" s="136"/>
      <c r="BC13" s="136"/>
      <c r="BD13" s="136"/>
      <c r="BE13" s="136"/>
      <c r="BF13" s="137"/>
      <c r="BG13" s="135"/>
      <c r="BH13" s="136"/>
      <c r="BI13" s="136"/>
      <c r="BJ13" s="136"/>
      <c r="BK13" s="136"/>
      <c r="BL13" s="138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</row>
    <row r="14" spans="2:83" s="15" customFormat="1" ht="27.75" customHeight="1" x14ac:dyDescent="0.25">
      <c r="B14" s="93" t="str">
        <f>'1 Budget Breakdown'!B13</f>
        <v xml:space="preserve">  General Disbursements</v>
      </c>
      <c r="C14" s="33" t="str">
        <f t="shared" ref="C14:C18" si="96">IF(D14=ROUND(SUM(E14:BL14),2),"OK","CHECK")</f>
        <v>OK</v>
      </c>
      <c r="D14" s="97">
        <f>'1 Budget Breakdown'!I13</f>
        <v>0</v>
      </c>
      <c r="E14" s="128"/>
      <c r="F14" s="129"/>
      <c r="G14" s="129"/>
      <c r="H14" s="129"/>
      <c r="I14" s="129"/>
      <c r="J14" s="130"/>
      <c r="K14" s="128"/>
      <c r="L14" s="129"/>
      <c r="M14" s="129"/>
      <c r="N14" s="129"/>
      <c r="O14" s="129"/>
      <c r="P14" s="130"/>
      <c r="Q14" s="128"/>
      <c r="R14" s="129"/>
      <c r="S14" s="129"/>
      <c r="T14" s="129"/>
      <c r="U14" s="129"/>
      <c r="V14" s="130"/>
      <c r="W14" s="128"/>
      <c r="X14" s="129"/>
      <c r="Y14" s="129"/>
      <c r="Z14" s="129"/>
      <c r="AA14" s="129"/>
      <c r="AB14" s="130"/>
      <c r="AC14" s="128"/>
      <c r="AD14" s="129"/>
      <c r="AE14" s="129"/>
      <c r="AF14" s="129"/>
      <c r="AG14" s="129"/>
      <c r="AH14" s="130"/>
      <c r="AI14" s="128"/>
      <c r="AJ14" s="129"/>
      <c r="AK14" s="129"/>
      <c r="AL14" s="129"/>
      <c r="AM14" s="129"/>
      <c r="AN14" s="130"/>
      <c r="AO14" s="128"/>
      <c r="AP14" s="129"/>
      <c r="AQ14" s="129"/>
      <c r="AR14" s="129"/>
      <c r="AS14" s="129"/>
      <c r="AT14" s="130"/>
      <c r="AU14" s="128"/>
      <c r="AV14" s="129"/>
      <c r="AW14" s="129"/>
      <c r="AX14" s="129"/>
      <c r="AY14" s="129"/>
      <c r="AZ14" s="130"/>
      <c r="BA14" s="128"/>
      <c r="BB14" s="129"/>
      <c r="BC14" s="129"/>
      <c r="BD14" s="129"/>
      <c r="BE14" s="129"/>
      <c r="BF14" s="130"/>
      <c r="BG14" s="128"/>
      <c r="BH14" s="129"/>
      <c r="BI14" s="129"/>
      <c r="BJ14" s="129"/>
      <c r="BK14" s="129"/>
      <c r="BL14" s="13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</row>
    <row r="15" spans="2:83" s="15" customFormat="1" ht="27.75" customHeight="1" x14ac:dyDescent="0.25">
      <c r="B15" s="93" t="str">
        <f>'1 Budget Breakdown'!B14</f>
        <v xml:space="preserve">  Experts</v>
      </c>
      <c r="C15" s="33" t="str">
        <f t="shared" si="96"/>
        <v>OK</v>
      </c>
      <c r="D15" s="97">
        <f>'1 Budget Breakdown'!I14</f>
        <v>0</v>
      </c>
      <c r="E15" s="128"/>
      <c r="F15" s="129"/>
      <c r="G15" s="129"/>
      <c r="H15" s="129"/>
      <c r="I15" s="129"/>
      <c r="J15" s="130"/>
      <c r="K15" s="128"/>
      <c r="L15" s="129"/>
      <c r="M15" s="129"/>
      <c r="N15" s="129"/>
      <c r="O15" s="129"/>
      <c r="P15" s="130"/>
      <c r="Q15" s="128"/>
      <c r="R15" s="129"/>
      <c r="S15" s="129"/>
      <c r="T15" s="129"/>
      <c r="U15" s="129"/>
      <c r="V15" s="130"/>
      <c r="W15" s="128"/>
      <c r="X15" s="129"/>
      <c r="Y15" s="129"/>
      <c r="Z15" s="129"/>
      <c r="AA15" s="129"/>
      <c r="AB15" s="130"/>
      <c r="AC15" s="128"/>
      <c r="AD15" s="129"/>
      <c r="AE15" s="129"/>
      <c r="AF15" s="129"/>
      <c r="AG15" s="129"/>
      <c r="AH15" s="130"/>
      <c r="AI15" s="128"/>
      <c r="AJ15" s="129"/>
      <c r="AK15" s="129"/>
      <c r="AL15" s="129"/>
      <c r="AM15" s="129"/>
      <c r="AN15" s="130"/>
      <c r="AO15" s="128"/>
      <c r="AP15" s="129"/>
      <c r="AQ15" s="129"/>
      <c r="AR15" s="129"/>
      <c r="AS15" s="129"/>
      <c r="AT15" s="130"/>
      <c r="AU15" s="128"/>
      <c r="AV15" s="129"/>
      <c r="AW15" s="129"/>
      <c r="AX15" s="129"/>
      <c r="AY15" s="129"/>
      <c r="AZ15" s="130"/>
      <c r="BA15" s="128"/>
      <c r="BB15" s="129"/>
      <c r="BC15" s="129"/>
      <c r="BD15" s="129"/>
      <c r="BE15" s="129"/>
      <c r="BF15" s="130"/>
      <c r="BG15" s="128"/>
      <c r="BH15" s="129"/>
      <c r="BI15" s="129"/>
      <c r="BJ15" s="129"/>
      <c r="BK15" s="129"/>
      <c r="BL15" s="131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</row>
    <row r="16" spans="2:83" s="15" customFormat="1" ht="27.75" customHeight="1" x14ac:dyDescent="0.25">
      <c r="B16" s="93" t="str">
        <f>'1 Budget Breakdown'!B15</f>
        <v xml:space="preserve">  Court Fees (no VAT)</v>
      </c>
      <c r="C16" s="33" t="str">
        <f t="shared" si="96"/>
        <v>OK</v>
      </c>
      <c r="D16" s="97">
        <f>'1 Budget Breakdown'!I15</f>
        <v>0</v>
      </c>
      <c r="E16" s="128"/>
      <c r="F16" s="129"/>
      <c r="G16" s="129"/>
      <c r="H16" s="129"/>
      <c r="I16" s="129"/>
      <c r="J16" s="130"/>
      <c r="K16" s="128"/>
      <c r="L16" s="129"/>
      <c r="M16" s="129"/>
      <c r="N16" s="129"/>
      <c r="O16" s="129"/>
      <c r="P16" s="130"/>
      <c r="Q16" s="128"/>
      <c r="R16" s="129"/>
      <c r="S16" s="129"/>
      <c r="T16" s="129"/>
      <c r="U16" s="129"/>
      <c r="V16" s="130"/>
      <c r="W16" s="128"/>
      <c r="X16" s="129"/>
      <c r="Y16" s="129"/>
      <c r="Z16" s="129"/>
      <c r="AA16" s="129"/>
      <c r="AB16" s="130"/>
      <c r="AC16" s="128"/>
      <c r="AD16" s="129"/>
      <c r="AE16" s="129"/>
      <c r="AF16" s="129"/>
      <c r="AG16" s="129"/>
      <c r="AH16" s="130"/>
      <c r="AI16" s="128"/>
      <c r="AJ16" s="129"/>
      <c r="AK16" s="129"/>
      <c r="AL16" s="129"/>
      <c r="AM16" s="129"/>
      <c r="AN16" s="130"/>
      <c r="AO16" s="128"/>
      <c r="AP16" s="129"/>
      <c r="AQ16" s="129"/>
      <c r="AR16" s="129"/>
      <c r="AS16" s="129"/>
      <c r="AT16" s="130"/>
      <c r="AU16" s="128"/>
      <c r="AV16" s="129"/>
      <c r="AW16" s="129"/>
      <c r="AX16" s="129"/>
      <c r="AY16" s="129"/>
      <c r="AZ16" s="130"/>
      <c r="BA16" s="128"/>
      <c r="BB16" s="129"/>
      <c r="BC16" s="129"/>
      <c r="BD16" s="129"/>
      <c r="BE16" s="129"/>
      <c r="BF16" s="130"/>
      <c r="BG16" s="128"/>
      <c r="BH16" s="129"/>
      <c r="BI16" s="129"/>
      <c r="BJ16" s="129"/>
      <c r="BK16" s="129"/>
      <c r="BL16" s="131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</row>
    <row r="17" spans="2:83" s="15" customFormat="1" ht="27.75" customHeight="1" x14ac:dyDescent="0.25">
      <c r="B17" s="93" t="str">
        <f>'1 Budget Breakdown'!B16</f>
        <v xml:space="preserve">  Contingency</v>
      </c>
      <c r="C17" s="33" t="str">
        <f t="shared" si="96"/>
        <v>OK</v>
      </c>
      <c r="D17" s="97">
        <f>'1 Budget Breakdown'!I16</f>
        <v>0</v>
      </c>
      <c r="E17" s="128"/>
      <c r="F17" s="129"/>
      <c r="G17" s="129"/>
      <c r="H17" s="129"/>
      <c r="I17" s="129"/>
      <c r="J17" s="130"/>
      <c r="K17" s="128"/>
      <c r="L17" s="129"/>
      <c r="M17" s="129"/>
      <c r="N17" s="129"/>
      <c r="O17" s="129"/>
      <c r="P17" s="130"/>
      <c r="Q17" s="128"/>
      <c r="R17" s="129"/>
      <c r="S17" s="129"/>
      <c r="T17" s="129"/>
      <c r="U17" s="129"/>
      <c r="V17" s="130"/>
      <c r="W17" s="128"/>
      <c r="X17" s="129"/>
      <c r="Y17" s="129"/>
      <c r="Z17" s="129"/>
      <c r="AA17" s="129"/>
      <c r="AB17" s="130"/>
      <c r="AC17" s="128"/>
      <c r="AD17" s="129"/>
      <c r="AE17" s="129"/>
      <c r="AF17" s="129"/>
      <c r="AG17" s="129"/>
      <c r="AH17" s="130"/>
      <c r="AI17" s="128"/>
      <c r="AJ17" s="129"/>
      <c r="AK17" s="129"/>
      <c r="AL17" s="129"/>
      <c r="AM17" s="129"/>
      <c r="AN17" s="130"/>
      <c r="AO17" s="128"/>
      <c r="AP17" s="129"/>
      <c r="AQ17" s="129"/>
      <c r="AR17" s="129"/>
      <c r="AS17" s="129"/>
      <c r="AT17" s="130"/>
      <c r="AU17" s="128"/>
      <c r="AV17" s="129"/>
      <c r="AW17" s="129"/>
      <c r="AX17" s="129"/>
      <c r="AY17" s="129"/>
      <c r="AZ17" s="130"/>
      <c r="BA17" s="128"/>
      <c r="BB17" s="129"/>
      <c r="BC17" s="129"/>
      <c r="BD17" s="129"/>
      <c r="BE17" s="129"/>
      <c r="BF17" s="130"/>
      <c r="BG17" s="128"/>
      <c r="BH17" s="129"/>
      <c r="BI17" s="129"/>
      <c r="BJ17" s="129"/>
      <c r="BK17" s="129"/>
      <c r="BL17" s="131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</row>
    <row r="18" spans="2:83" s="15" customFormat="1" ht="27.75" customHeight="1" x14ac:dyDescent="0.25">
      <c r="B18" s="93" t="str">
        <f>'1 Budget Breakdown'!B17</f>
        <v xml:space="preserve">  X-Undertaking Insurance (+IPT)</v>
      </c>
      <c r="C18" s="33" t="str">
        <f t="shared" si="96"/>
        <v>OK</v>
      </c>
      <c r="D18" s="97">
        <f>'1 Budget Breakdown'!I17</f>
        <v>0</v>
      </c>
      <c r="E18" s="128"/>
      <c r="F18" s="129"/>
      <c r="G18" s="129"/>
      <c r="H18" s="129"/>
      <c r="I18" s="129"/>
      <c r="J18" s="130"/>
      <c r="K18" s="128"/>
      <c r="L18" s="129"/>
      <c r="M18" s="129"/>
      <c r="N18" s="129"/>
      <c r="O18" s="129"/>
      <c r="P18" s="130"/>
      <c r="Q18" s="128"/>
      <c r="R18" s="129"/>
      <c r="S18" s="129"/>
      <c r="T18" s="129"/>
      <c r="U18" s="129"/>
      <c r="V18" s="130"/>
      <c r="W18" s="128"/>
      <c r="X18" s="129"/>
      <c r="Y18" s="129"/>
      <c r="Z18" s="129"/>
      <c r="AA18" s="129"/>
      <c r="AB18" s="130"/>
      <c r="AC18" s="128"/>
      <c r="AD18" s="129"/>
      <c r="AE18" s="129"/>
      <c r="AF18" s="129"/>
      <c r="AG18" s="129"/>
      <c r="AH18" s="130"/>
      <c r="AI18" s="128"/>
      <c r="AJ18" s="129"/>
      <c r="AK18" s="129"/>
      <c r="AL18" s="129"/>
      <c r="AM18" s="129"/>
      <c r="AN18" s="130"/>
      <c r="AO18" s="128"/>
      <c r="AP18" s="129"/>
      <c r="AQ18" s="129"/>
      <c r="AR18" s="129"/>
      <c r="AS18" s="129"/>
      <c r="AT18" s="130"/>
      <c r="AU18" s="128"/>
      <c r="AV18" s="129"/>
      <c r="AW18" s="129"/>
      <c r="AX18" s="129"/>
      <c r="AY18" s="129"/>
      <c r="AZ18" s="130"/>
      <c r="BA18" s="128"/>
      <c r="BB18" s="129"/>
      <c r="BC18" s="129"/>
      <c r="BD18" s="129"/>
      <c r="BE18" s="129"/>
      <c r="BF18" s="130"/>
      <c r="BG18" s="128"/>
      <c r="BH18" s="129"/>
      <c r="BI18" s="129"/>
      <c r="BJ18" s="129"/>
      <c r="BK18" s="129"/>
      <c r="BL18" s="131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</row>
    <row r="19" spans="2:83" ht="27.75" customHeight="1" x14ac:dyDescent="0.25">
      <c r="B19" s="92" t="str">
        <f>'1 Budget Breakdown'!B18</f>
        <v>ATE Upfront Premia</v>
      </c>
      <c r="C19" s="34"/>
      <c r="D19" s="95"/>
      <c r="E19" s="135"/>
      <c r="F19" s="136"/>
      <c r="G19" s="136"/>
      <c r="H19" s="136"/>
      <c r="I19" s="136"/>
      <c r="J19" s="137"/>
      <c r="K19" s="135"/>
      <c r="L19" s="136"/>
      <c r="M19" s="136"/>
      <c r="N19" s="136"/>
      <c r="O19" s="136"/>
      <c r="P19" s="137"/>
      <c r="Q19" s="135"/>
      <c r="R19" s="136"/>
      <c r="S19" s="136"/>
      <c r="T19" s="136"/>
      <c r="U19" s="136"/>
      <c r="V19" s="137"/>
      <c r="W19" s="135"/>
      <c r="X19" s="136"/>
      <c r="Y19" s="136"/>
      <c r="Z19" s="136"/>
      <c r="AA19" s="136"/>
      <c r="AB19" s="137"/>
      <c r="AC19" s="135"/>
      <c r="AD19" s="136"/>
      <c r="AE19" s="136"/>
      <c r="AF19" s="136"/>
      <c r="AG19" s="136"/>
      <c r="AH19" s="137"/>
      <c r="AI19" s="135"/>
      <c r="AJ19" s="136"/>
      <c r="AK19" s="136"/>
      <c r="AL19" s="136"/>
      <c r="AM19" s="136"/>
      <c r="AN19" s="137"/>
      <c r="AO19" s="135"/>
      <c r="AP19" s="136"/>
      <c r="AQ19" s="136"/>
      <c r="AR19" s="136"/>
      <c r="AS19" s="136"/>
      <c r="AT19" s="137"/>
      <c r="AU19" s="135"/>
      <c r="AV19" s="136"/>
      <c r="AW19" s="136"/>
      <c r="AX19" s="136"/>
      <c r="AY19" s="136"/>
      <c r="AZ19" s="137"/>
      <c r="BA19" s="135"/>
      <c r="BB19" s="136"/>
      <c r="BC19" s="136"/>
      <c r="BD19" s="136"/>
      <c r="BE19" s="136"/>
      <c r="BF19" s="137"/>
      <c r="BG19" s="135"/>
      <c r="BH19" s="136"/>
      <c r="BI19" s="136"/>
      <c r="BJ19" s="136"/>
      <c r="BK19" s="136"/>
      <c r="BL19" s="13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</row>
    <row r="20" spans="2:83" s="15" customFormat="1" ht="27.75" customHeight="1" x14ac:dyDescent="0.25">
      <c r="B20" s="93" t="str">
        <f>'1 Budget Breakdown'!B19</f>
        <v xml:space="preserve">  Upfront Premium </v>
      </c>
      <c r="C20" s="33" t="str">
        <f t="shared" ref="C20:C21" si="97">IF(D20=ROUND(SUM(E20:BL20),2),"OK","CHECK")</f>
        <v>OK</v>
      </c>
      <c r="D20" s="97">
        <f>'1 Budget Breakdown'!I19</f>
        <v>0</v>
      </c>
      <c r="E20" s="128"/>
      <c r="F20" s="129"/>
      <c r="G20" s="129"/>
      <c r="H20" s="129"/>
      <c r="I20" s="129"/>
      <c r="J20" s="130"/>
      <c r="K20" s="128"/>
      <c r="L20" s="129"/>
      <c r="M20" s="129"/>
      <c r="N20" s="129"/>
      <c r="O20" s="129"/>
      <c r="P20" s="130"/>
      <c r="Q20" s="128"/>
      <c r="R20" s="129"/>
      <c r="S20" s="129"/>
      <c r="T20" s="129"/>
      <c r="U20" s="129"/>
      <c r="V20" s="130"/>
      <c r="W20" s="128"/>
      <c r="X20" s="129"/>
      <c r="Y20" s="129"/>
      <c r="Z20" s="129"/>
      <c r="AA20" s="129"/>
      <c r="AB20" s="130"/>
      <c r="AC20" s="128"/>
      <c r="AD20" s="129"/>
      <c r="AE20" s="129"/>
      <c r="AF20" s="129"/>
      <c r="AG20" s="129"/>
      <c r="AH20" s="130"/>
      <c r="AI20" s="128"/>
      <c r="AJ20" s="129"/>
      <c r="AK20" s="129"/>
      <c r="AL20" s="129"/>
      <c r="AM20" s="129"/>
      <c r="AN20" s="130"/>
      <c r="AO20" s="128"/>
      <c r="AP20" s="129"/>
      <c r="AQ20" s="129"/>
      <c r="AR20" s="129"/>
      <c r="AS20" s="129"/>
      <c r="AT20" s="130"/>
      <c r="AU20" s="128"/>
      <c r="AV20" s="129"/>
      <c r="AW20" s="129"/>
      <c r="AX20" s="129"/>
      <c r="AY20" s="129"/>
      <c r="AZ20" s="130"/>
      <c r="BA20" s="128"/>
      <c r="BB20" s="129"/>
      <c r="BC20" s="129"/>
      <c r="BD20" s="129"/>
      <c r="BE20" s="129"/>
      <c r="BF20" s="130"/>
      <c r="BG20" s="128"/>
      <c r="BH20" s="129"/>
      <c r="BI20" s="129"/>
      <c r="BJ20" s="129"/>
      <c r="BK20" s="129"/>
      <c r="BL20" s="13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</row>
    <row r="21" spans="2:83" s="15" customFormat="1" ht="27.75" customHeight="1" thickBot="1" x14ac:dyDescent="0.3">
      <c r="B21" s="93" t="str">
        <f>'1 Budget Breakdown'!B20</f>
        <v xml:space="preserve">  Deed of Indemnity / AAE (+IPT)</v>
      </c>
      <c r="C21" s="33" t="str">
        <f t="shared" si="97"/>
        <v>OK</v>
      </c>
      <c r="D21" s="97">
        <f>'1 Budget Breakdown'!I20</f>
        <v>0</v>
      </c>
      <c r="E21" s="128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30"/>
      <c r="Q21" s="128"/>
      <c r="R21" s="129"/>
      <c r="S21" s="129"/>
      <c r="T21" s="129"/>
      <c r="U21" s="129"/>
      <c r="V21" s="130"/>
      <c r="W21" s="128"/>
      <c r="X21" s="129"/>
      <c r="Y21" s="129"/>
      <c r="Z21" s="129"/>
      <c r="AA21" s="129"/>
      <c r="AB21" s="130"/>
      <c r="AC21" s="128"/>
      <c r="AD21" s="129"/>
      <c r="AE21" s="129"/>
      <c r="AF21" s="129"/>
      <c r="AG21" s="129"/>
      <c r="AH21" s="130"/>
      <c r="AI21" s="128"/>
      <c r="AJ21" s="129"/>
      <c r="AK21" s="129"/>
      <c r="AL21" s="129"/>
      <c r="AM21" s="129"/>
      <c r="AN21" s="130"/>
      <c r="AO21" s="128"/>
      <c r="AP21" s="129"/>
      <c r="AQ21" s="129"/>
      <c r="AR21" s="129"/>
      <c r="AS21" s="129"/>
      <c r="AT21" s="130"/>
      <c r="AU21" s="128"/>
      <c r="AV21" s="129"/>
      <c r="AW21" s="129"/>
      <c r="AX21" s="129"/>
      <c r="AY21" s="129"/>
      <c r="AZ21" s="130"/>
      <c r="BA21" s="128"/>
      <c r="BB21" s="129"/>
      <c r="BC21" s="129"/>
      <c r="BD21" s="129"/>
      <c r="BE21" s="129"/>
      <c r="BF21" s="130"/>
      <c r="BG21" s="128"/>
      <c r="BH21" s="129"/>
      <c r="BI21" s="129"/>
      <c r="BJ21" s="129"/>
      <c r="BK21" s="129"/>
      <c r="BL21" s="131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</row>
    <row r="22" spans="2:83" ht="27.75" customHeight="1" thickBot="1" x14ac:dyDescent="0.3">
      <c r="B22" s="99" t="s">
        <v>12</v>
      </c>
      <c r="C22" s="29" t="str">
        <f>IF(ROUND(SUM(D8:D21),2)=ROUND(SUM(E22:BL22),2),"OK","CHECK")</f>
        <v>OK</v>
      </c>
      <c r="D22" s="100">
        <f t="shared" ref="D22:AI22" si="98">SUM(D8:D21)</f>
        <v>0</v>
      </c>
      <c r="E22" s="101">
        <f t="shared" si="98"/>
        <v>0</v>
      </c>
      <c r="F22" s="102">
        <f t="shared" si="98"/>
        <v>0</v>
      </c>
      <c r="G22" s="102">
        <f t="shared" si="98"/>
        <v>0</v>
      </c>
      <c r="H22" s="102">
        <f t="shared" si="98"/>
        <v>0</v>
      </c>
      <c r="I22" s="102">
        <f t="shared" si="98"/>
        <v>0</v>
      </c>
      <c r="J22" s="103">
        <f t="shared" si="98"/>
        <v>0</v>
      </c>
      <c r="K22" s="104">
        <f t="shared" si="98"/>
        <v>0</v>
      </c>
      <c r="L22" s="102">
        <f t="shared" si="98"/>
        <v>0</v>
      </c>
      <c r="M22" s="102">
        <f t="shared" si="98"/>
        <v>0</v>
      </c>
      <c r="N22" s="102">
        <f t="shared" si="98"/>
        <v>0</v>
      </c>
      <c r="O22" s="102">
        <f t="shared" si="98"/>
        <v>0</v>
      </c>
      <c r="P22" s="103">
        <f t="shared" si="98"/>
        <v>0</v>
      </c>
      <c r="Q22" s="104">
        <f t="shared" si="98"/>
        <v>0</v>
      </c>
      <c r="R22" s="102">
        <f t="shared" si="98"/>
        <v>0</v>
      </c>
      <c r="S22" s="102">
        <f t="shared" si="98"/>
        <v>0</v>
      </c>
      <c r="T22" s="102">
        <f t="shared" si="98"/>
        <v>0</v>
      </c>
      <c r="U22" s="102">
        <f t="shared" si="98"/>
        <v>0</v>
      </c>
      <c r="V22" s="103">
        <f t="shared" si="98"/>
        <v>0</v>
      </c>
      <c r="W22" s="104">
        <f t="shared" si="98"/>
        <v>0</v>
      </c>
      <c r="X22" s="102">
        <f t="shared" si="98"/>
        <v>0</v>
      </c>
      <c r="Y22" s="102">
        <f t="shared" si="98"/>
        <v>0</v>
      </c>
      <c r="Z22" s="102">
        <f t="shared" si="98"/>
        <v>0</v>
      </c>
      <c r="AA22" s="102">
        <f t="shared" si="98"/>
        <v>0</v>
      </c>
      <c r="AB22" s="103">
        <f t="shared" si="98"/>
        <v>0</v>
      </c>
      <c r="AC22" s="104">
        <f t="shared" si="98"/>
        <v>0</v>
      </c>
      <c r="AD22" s="102">
        <f t="shared" si="98"/>
        <v>0</v>
      </c>
      <c r="AE22" s="102">
        <f t="shared" si="98"/>
        <v>0</v>
      </c>
      <c r="AF22" s="102">
        <f t="shared" si="98"/>
        <v>0</v>
      </c>
      <c r="AG22" s="102">
        <f t="shared" si="98"/>
        <v>0</v>
      </c>
      <c r="AH22" s="103">
        <f t="shared" si="98"/>
        <v>0</v>
      </c>
      <c r="AI22" s="104">
        <f t="shared" si="98"/>
        <v>0</v>
      </c>
      <c r="AJ22" s="102">
        <f t="shared" ref="AJ22:BO22" si="99">SUM(AJ8:AJ21)</f>
        <v>0</v>
      </c>
      <c r="AK22" s="102">
        <f t="shared" si="99"/>
        <v>0</v>
      </c>
      <c r="AL22" s="102">
        <f t="shared" si="99"/>
        <v>0</v>
      </c>
      <c r="AM22" s="102">
        <f t="shared" si="99"/>
        <v>0</v>
      </c>
      <c r="AN22" s="103">
        <f t="shared" si="99"/>
        <v>0</v>
      </c>
      <c r="AO22" s="104">
        <f t="shared" si="99"/>
        <v>0</v>
      </c>
      <c r="AP22" s="102">
        <f t="shared" si="99"/>
        <v>0</v>
      </c>
      <c r="AQ22" s="102">
        <f t="shared" si="99"/>
        <v>0</v>
      </c>
      <c r="AR22" s="102">
        <f t="shared" si="99"/>
        <v>0</v>
      </c>
      <c r="AS22" s="102">
        <f t="shared" si="99"/>
        <v>0</v>
      </c>
      <c r="AT22" s="103">
        <f t="shared" si="99"/>
        <v>0</v>
      </c>
      <c r="AU22" s="104">
        <f t="shared" si="99"/>
        <v>0</v>
      </c>
      <c r="AV22" s="102">
        <f t="shared" si="99"/>
        <v>0</v>
      </c>
      <c r="AW22" s="102">
        <f t="shared" si="99"/>
        <v>0</v>
      </c>
      <c r="AX22" s="102">
        <f t="shared" si="99"/>
        <v>0</v>
      </c>
      <c r="AY22" s="102">
        <f t="shared" si="99"/>
        <v>0</v>
      </c>
      <c r="AZ22" s="103">
        <f t="shared" si="99"/>
        <v>0</v>
      </c>
      <c r="BA22" s="104">
        <f t="shared" si="99"/>
        <v>0</v>
      </c>
      <c r="BB22" s="102">
        <f t="shared" si="99"/>
        <v>0</v>
      </c>
      <c r="BC22" s="102">
        <f t="shared" si="99"/>
        <v>0</v>
      </c>
      <c r="BD22" s="102">
        <f t="shared" si="99"/>
        <v>0</v>
      </c>
      <c r="BE22" s="102">
        <f t="shared" si="99"/>
        <v>0</v>
      </c>
      <c r="BF22" s="103">
        <f t="shared" si="99"/>
        <v>0</v>
      </c>
      <c r="BG22" s="104">
        <f t="shared" si="99"/>
        <v>0</v>
      </c>
      <c r="BH22" s="102">
        <f t="shared" si="99"/>
        <v>0</v>
      </c>
      <c r="BI22" s="102">
        <f t="shared" si="99"/>
        <v>0</v>
      </c>
      <c r="BJ22" s="102">
        <f t="shared" si="99"/>
        <v>0</v>
      </c>
      <c r="BK22" s="102">
        <f t="shared" si="99"/>
        <v>0</v>
      </c>
      <c r="BL22" s="105">
        <f t="shared" si="99"/>
        <v>0</v>
      </c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</row>
    <row r="23" spans="2:83" ht="27.75" customHeight="1" thickBot="1" x14ac:dyDescent="0.3">
      <c r="B23" s="99" t="s">
        <v>13</v>
      </c>
      <c r="C23" s="106"/>
      <c r="D23" s="100"/>
      <c r="E23" s="101">
        <f>SUM($E$22:E22)</f>
        <v>0</v>
      </c>
      <c r="F23" s="102">
        <f>SUM($E$22:F22)</f>
        <v>0</v>
      </c>
      <c r="G23" s="102">
        <f>SUM($E$22:G22)</f>
        <v>0</v>
      </c>
      <c r="H23" s="102">
        <f>SUM($E$22:H22)</f>
        <v>0</v>
      </c>
      <c r="I23" s="102">
        <f>SUM($E$22:I22)</f>
        <v>0</v>
      </c>
      <c r="J23" s="103">
        <f>SUM($E$22:J22)</f>
        <v>0</v>
      </c>
      <c r="K23" s="101">
        <f>SUM($E$22:K22)</f>
        <v>0</v>
      </c>
      <c r="L23" s="102">
        <f>SUM($E$22:L22)</f>
        <v>0</v>
      </c>
      <c r="M23" s="102">
        <f>SUM($E$22:M22)</f>
        <v>0</v>
      </c>
      <c r="N23" s="102">
        <f>SUM($E$22:N22)</f>
        <v>0</v>
      </c>
      <c r="O23" s="102">
        <f>SUM($E$22:O22)</f>
        <v>0</v>
      </c>
      <c r="P23" s="103">
        <f>SUM($E$22:P22)</f>
        <v>0</v>
      </c>
      <c r="Q23" s="101">
        <f>SUM($E$22:Q22)</f>
        <v>0</v>
      </c>
      <c r="R23" s="102">
        <f>SUM($E$22:R22)</f>
        <v>0</v>
      </c>
      <c r="S23" s="102">
        <f>SUM($E$22:S22)</f>
        <v>0</v>
      </c>
      <c r="T23" s="102">
        <f>SUM($E$22:T22)</f>
        <v>0</v>
      </c>
      <c r="U23" s="102">
        <f>SUM($E$22:U22)</f>
        <v>0</v>
      </c>
      <c r="V23" s="103">
        <f>SUM($E$22:V22)</f>
        <v>0</v>
      </c>
      <c r="W23" s="101">
        <f>SUM($E$22:W22)</f>
        <v>0</v>
      </c>
      <c r="X23" s="102">
        <f>SUM($E$22:X22)</f>
        <v>0</v>
      </c>
      <c r="Y23" s="102">
        <f>SUM($E$22:Y22)</f>
        <v>0</v>
      </c>
      <c r="Z23" s="102">
        <f>SUM($E$22:Z22)</f>
        <v>0</v>
      </c>
      <c r="AA23" s="102">
        <f>SUM($E$22:AA22)</f>
        <v>0</v>
      </c>
      <c r="AB23" s="103">
        <f>SUM($E$22:AB22)</f>
        <v>0</v>
      </c>
      <c r="AC23" s="101">
        <f>SUM($E$22:AC22)</f>
        <v>0</v>
      </c>
      <c r="AD23" s="102">
        <f>SUM($E$22:AD22)</f>
        <v>0</v>
      </c>
      <c r="AE23" s="102">
        <f>SUM($E$22:AE22)</f>
        <v>0</v>
      </c>
      <c r="AF23" s="102">
        <f>SUM($E$22:AF22)</f>
        <v>0</v>
      </c>
      <c r="AG23" s="102">
        <f>SUM($E$22:AG22)</f>
        <v>0</v>
      </c>
      <c r="AH23" s="103">
        <f>SUM($E$22:AH22)</f>
        <v>0</v>
      </c>
      <c r="AI23" s="101">
        <f>SUM($E$22:AI22)</f>
        <v>0</v>
      </c>
      <c r="AJ23" s="102">
        <f>SUM($E$22:AJ22)</f>
        <v>0</v>
      </c>
      <c r="AK23" s="102">
        <f>SUM($E$22:AK22)</f>
        <v>0</v>
      </c>
      <c r="AL23" s="102">
        <f>SUM($E$22:AL22)</f>
        <v>0</v>
      </c>
      <c r="AM23" s="102">
        <f>SUM($E$22:AM22)</f>
        <v>0</v>
      </c>
      <c r="AN23" s="103">
        <f>SUM($E$22:AN22)</f>
        <v>0</v>
      </c>
      <c r="AO23" s="101">
        <f>SUM($E$22:AO22)</f>
        <v>0</v>
      </c>
      <c r="AP23" s="102">
        <f>SUM($E$22:AP22)</f>
        <v>0</v>
      </c>
      <c r="AQ23" s="102">
        <f>SUM($E$22:AQ22)</f>
        <v>0</v>
      </c>
      <c r="AR23" s="102">
        <f>SUM($E$22:AR22)</f>
        <v>0</v>
      </c>
      <c r="AS23" s="102">
        <f>SUM($E$22:AS22)</f>
        <v>0</v>
      </c>
      <c r="AT23" s="103">
        <f>SUM($E$22:AT22)</f>
        <v>0</v>
      </c>
      <c r="AU23" s="101">
        <f>SUM($E$22:AU22)</f>
        <v>0</v>
      </c>
      <c r="AV23" s="102">
        <f>SUM($E$22:AV22)</f>
        <v>0</v>
      </c>
      <c r="AW23" s="102">
        <f>SUM($E$22:AW22)</f>
        <v>0</v>
      </c>
      <c r="AX23" s="102">
        <f>SUM($E$22:AX22)</f>
        <v>0</v>
      </c>
      <c r="AY23" s="102">
        <f>SUM($E$22:AY22)</f>
        <v>0</v>
      </c>
      <c r="AZ23" s="103">
        <f>SUM($E$22:AZ22)</f>
        <v>0</v>
      </c>
      <c r="BA23" s="101">
        <f>SUM($E$22:BA22)</f>
        <v>0</v>
      </c>
      <c r="BB23" s="102">
        <f>SUM($E$22:BB22)</f>
        <v>0</v>
      </c>
      <c r="BC23" s="102">
        <f>SUM($E$22:BC22)</f>
        <v>0</v>
      </c>
      <c r="BD23" s="102">
        <f>SUM($E$22:BD22)</f>
        <v>0</v>
      </c>
      <c r="BE23" s="102">
        <f>SUM($E$22:BE22)</f>
        <v>0</v>
      </c>
      <c r="BF23" s="103">
        <f>SUM($E$22:BF22)</f>
        <v>0</v>
      </c>
      <c r="BG23" s="101">
        <f>SUM($E$22:BG22)</f>
        <v>0</v>
      </c>
      <c r="BH23" s="102">
        <f>SUM($E$22:BH22)</f>
        <v>0</v>
      </c>
      <c r="BI23" s="102">
        <f>SUM($E$22:BI22)</f>
        <v>0</v>
      </c>
      <c r="BJ23" s="102">
        <f>SUM($E$22:BJ22)</f>
        <v>0</v>
      </c>
      <c r="BK23" s="102">
        <f>SUM($E$22:BK22)</f>
        <v>0</v>
      </c>
      <c r="BL23" s="105">
        <f>SUM($E$22:BL22)</f>
        <v>0</v>
      </c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</row>
    <row r="24" spans="2:83" s="26" customFormat="1" ht="21.75" customHeight="1" x14ac:dyDescent="0.25">
      <c r="B24" s="28"/>
      <c r="C24" s="14"/>
      <c r="F24" s="28"/>
    </row>
  </sheetData>
  <mergeCells count="11">
    <mergeCell ref="B3:B4"/>
    <mergeCell ref="AC3:AH3"/>
    <mergeCell ref="BG3:BL3"/>
    <mergeCell ref="E3:J3"/>
    <mergeCell ref="K3:P3"/>
    <mergeCell ref="Q3:V3"/>
    <mergeCell ref="W3:AB3"/>
    <mergeCell ref="AU3:AZ3"/>
    <mergeCell ref="BA3:BF3"/>
    <mergeCell ref="AI3:AN3"/>
    <mergeCell ref="AO3:AT3"/>
  </mergeCells>
  <conditionalFormatting sqref="C8:C9 C20:C22">
    <cfRule type="cellIs" dxfId="2" priority="8" operator="equal">
      <formula>"OK"</formula>
    </cfRule>
  </conditionalFormatting>
  <conditionalFormatting sqref="C11:C12">
    <cfRule type="cellIs" dxfId="1" priority="3" operator="equal">
      <formula>"OK"</formula>
    </cfRule>
  </conditionalFormatting>
  <conditionalFormatting sqref="C14:C18">
    <cfRule type="cellIs" dxfId="0" priority="4" operator="equal">
      <formula>"OK"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FCED-D409-4A97-A1A3-4F527DD3BDB6}">
  <dimension ref="B1:G12"/>
  <sheetViews>
    <sheetView zoomScale="80" zoomScaleNormal="80" workbookViewId="0">
      <pane xSplit="2" ySplit="4" topLeftCell="C5" activePane="bottomRight" state="frozenSplit"/>
      <selection activeCell="F1" sqref="F1"/>
      <selection pane="topRight" activeCell="F1" sqref="F1"/>
      <selection pane="bottomLeft" activeCell="F1" sqref="F1"/>
      <selection pane="bottomRight" activeCell="F6" sqref="F6"/>
    </sheetView>
  </sheetViews>
  <sheetFormatPr defaultColWidth="9" defaultRowHeight="21" customHeight="1" x14ac:dyDescent="0.25"/>
  <cols>
    <col min="1" max="1" width="3.625" style="5" customWidth="1"/>
    <col min="2" max="2" width="34.125" style="5" customWidth="1"/>
    <col min="3" max="4" width="15.375" style="5" customWidth="1"/>
    <col min="5" max="5" width="15.375" style="14" customWidth="1"/>
    <col min="6" max="6" width="34.125" style="5" customWidth="1"/>
    <col min="7" max="7" width="14" style="11" customWidth="1"/>
    <col min="8" max="16384" width="9" style="5"/>
  </cols>
  <sheetData>
    <row r="1" spans="2:7" s="6" customFormat="1" ht="66" customHeight="1" thickBot="1" x14ac:dyDescent="0.3">
      <c r="G1" s="7"/>
    </row>
    <row r="2" spans="2:7" s="9" customFormat="1" ht="24" customHeight="1" thickBot="1" x14ac:dyDescent="0.3">
      <c r="B2" s="8" t="s">
        <v>81</v>
      </c>
      <c r="E2" s="55" t="s">
        <v>80</v>
      </c>
      <c r="F2" s="8"/>
      <c r="G2" s="10"/>
    </row>
    <row r="3" spans="2:7" ht="20.25" customHeight="1" x14ac:dyDescent="0.25">
      <c r="B3" s="168"/>
      <c r="C3" s="139"/>
      <c r="D3" s="161" t="s">
        <v>69</v>
      </c>
      <c r="E3" s="162"/>
      <c r="F3" s="140"/>
    </row>
    <row r="4" spans="2:7" ht="20.25" customHeight="1" thickBot="1" x14ac:dyDescent="0.3">
      <c r="B4" s="169"/>
      <c r="C4" s="141" t="s">
        <v>73</v>
      </c>
      <c r="D4" s="42" t="s">
        <v>74</v>
      </c>
      <c r="E4" s="43" t="s">
        <v>75</v>
      </c>
      <c r="F4" s="142" t="s">
        <v>72</v>
      </c>
    </row>
    <row r="5" spans="2:7" ht="27" customHeight="1" thickBot="1" x14ac:dyDescent="0.3">
      <c r="B5" s="143" t="s">
        <v>76</v>
      </c>
      <c r="C5" s="151">
        <v>0</v>
      </c>
      <c r="D5" s="149"/>
      <c r="E5" s="150"/>
      <c r="F5" s="150"/>
    </row>
    <row r="6" spans="2:7" ht="27" customHeight="1" thickTop="1" x14ac:dyDescent="0.25">
      <c r="B6" s="144" t="s">
        <v>63</v>
      </c>
      <c r="C6" s="153">
        <v>0.15</v>
      </c>
      <c r="D6" s="148">
        <f>C5*C6</f>
        <v>0</v>
      </c>
      <c r="E6" s="18">
        <f>D6*1.12</f>
        <v>0</v>
      </c>
      <c r="F6" s="147" t="s">
        <v>64</v>
      </c>
    </row>
    <row r="7" spans="2:7" ht="27" customHeight="1" x14ac:dyDescent="0.25">
      <c r="B7" s="145" t="s">
        <v>93</v>
      </c>
      <c r="C7" s="154">
        <v>0.05</v>
      </c>
      <c r="D7" s="59">
        <v>0</v>
      </c>
      <c r="E7" s="16">
        <f t="shared" ref="E7:E12" si="0">D7*1.12</f>
        <v>0</v>
      </c>
      <c r="F7" s="156" t="s">
        <v>65</v>
      </c>
    </row>
    <row r="8" spans="2:7" ht="27" customHeight="1" x14ac:dyDescent="0.25">
      <c r="B8" s="145" t="s">
        <v>94</v>
      </c>
      <c r="C8" s="154">
        <v>0.1</v>
      </c>
      <c r="D8" s="59">
        <v>0</v>
      </c>
      <c r="E8" s="16">
        <f t="shared" si="0"/>
        <v>0</v>
      </c>
      <c r="F8" s="156" t="s">
        <v>66</v>
      </c>
    </row>
    <row r="9" spans="2:7" ht="27" customHeight="1" x14ac:dyDescent="0.25">
      <c r="B9" s="145" t="s">
        <v>95</v>
      </c>
      <c r="C9" s="154">
        <v>0.15</v>
      </c>
      <c r="D9" s="59">
        <v>0</v>
      </c>
      <c r="E9" s="16">
        <f t="shared" si="0"/>
        <v>0</v>
      </c>
      <c r="F9" s="156" t="s">
        <v>67</v>
      </c>
    </row>
    <row r="10" spans="2:7" ht="27" customHeight="1" x14ac:dyDescent="0.25">
      <c r="B10" s="145" t="s">
        <v>96</v>
      </c>
      <c r="C10" s="154">
        <v>0.2</v>
      </c>
      <c r="D10" s="59">
        <v>0</v>
      </c>
      <c r="E10" s="16">
        <f t="shared" si="0"/>
        <v>0</v>
      </c>
      <c r="F10" s="156" t="s">
        <v>68</v>
      </c>
    </row>
    <row r="11" spans="2:7" ht="27" customHeight="1" x14ac:dyDescent="0.25">
      <c r="B11" s="145" t="s">
        <v>97</v>
      </c>
      <c r="C11" s="154">
        <v>0.25</v>
      </c>
      <c r="D11" s="59">
        <v>0</v>
      </c>
      <c r="E11" s="16">
        <f t="shared" si="0"/>
        <v>0</v>
      </c>
      <c r="F11" s="156" t="s">
        <v>29</v>
      </c>
    </row>
    <row r="12" spans="2:7" ht="27" customHeight="1" thickBot="1" x14ac:dyDescent="0.3">
      <c r="B12" s="146" t="s">
        <v>98</v>
      </c>
      <c r="C12" s="155">
        <v>0.3</v>
      </c>
      <c r="D12" s="152">
        <v>0</v>
      </c>
      <c r="E12" s="35">
        <f t="shared" si="0"/>
        <v>0</v>
      </c>
      <c r="F12" s="157"/>
    </row>
  </sheetData>
  <mergeCells count="2">
    <mergeCell ref="D3:E3"/>
    <mergeCell ref="B3:B4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unt xmlns="f5eb8959-0fe2-491a-a2d0-4a8ce6580647" xsi:nil="true"/>
    <TaxCatchAll xmlns="b2a5b3c7-5370-4658-ab3b-829f67bd816a" xsi:nil="true"/>
    <lcf76f155ced4ddcb4097134ff3c332f xmlns="f5eb8959-0fe2-491a-a2d0-4a8ce658064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3833FAB217384D97511CA6FA191550" ma:contentTypeVersion="19" ma:contentTypeDescription="Create a new document." ma:contentTypeScope="" ma:versionID="2cdb4659ffdf4257d685c0229ff7c640">
  <xsd:schema xmlns:xsd="http://www.w3.org/2001/XMLSchema" xmlns:xs="http://www.w3.org/2001/XMLSchema" xmlns:p="http://schemas.microsoft.com/office/2006/metadata/properties" xmlns:ns2="f5eb8959-0fe2-491a-a2d0-4a8ce6580647" xmlns:ns3="b2a5b3c7-5370-4658-ab3b-829f67bd816a" targetNamespace="http://schemas.microsoft.com/office/2006/metadata/properties" ma:root="true" ma:fieldsID="4e881d9d070d27c48ac6444afddaf93e" ns2:_="" ns3:_="">
    <xsd:import namespace="f5eb8959-0fe2-491a-a2d0-4a8ce6580647"/>
    <xsd:import namespace="b2a5b3c7-5370-4658-ab3b-829f67bd8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Count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b8959-0fe2-491a-a2d0-4a8ce6580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Count" ma:index="19" nillable="true" ma:displayName="Count" ma:format="Dropdown" ma:internalName="Count" ma:percentage="FALSE">
      <xsd:simpleType>
        <xsd:restriction base="dms:Number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52684e7-f724-4a1f-99b2-5bdf8b32f8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5b3c7-5370-4658-ab3b-829f67bd816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cd1e47e-d141-40d8-b3f5-622048947196}" ma:internalName="TaxCatchAll" ma:showField="CatchAllData" ma:web="b2a5b3c7-5370-4658-ab3b-829f67bd81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25E7F4-7E54-4FDB-9F50-125854B175DC}">
  <ds:schemaRefs>
    <ds:schemaRef ds:uri="http://schemas.microsoft.com/office/2006/metadata/properties"/>
    <ds:schemaRef ds:uri="http://schemas.microsoft.com/office/infopath/2007/PartnerControls"/>
    <ds:schemaRef ds:uri="f5eb8959-0fe2-491a-a2d0-4a8ce6580647"/>
    <ds:schemaRef ds:uri="b2a5b3c7-5370-4658-ab3b-829f67bd816a"/>
  </ds:schemaRefs>
</ds:datastoreItem>
</file>

<file path=customXml/itemProps2.xml><?xml version="1.0" encoding="utf-8"?>
<ds:datastoreItem xmlns:ds="http://schemas.openxmlformats.org/officeDocument/2006/customXml" ds:itemID="{0D6B074A-7580-4E79-BF93-E1C542AD27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5F2064-685E-401F-86A7-B79C08C37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b8959-0fe2-491a-a2d0-4a8ce6580647"/>
    <ds:schemaRef ds:uri="b2a5b3c7-5370-4658-ab3b-829f67bd81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 Budget Summary</vt:lpstr>
      <vt:lpstr>1 Budget Breakdown</vt:lpstr>
      <vt:lpstr>2 Estimated Drawdown Profile</vt:lpstr>
      <vt:lpstr>3 ATE Terms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Wells (London - RPI)</dc:creator>
  <cp:lastModifiedBy>Tanya Lansky</cp:lastModifiedBy>
  <cp:lastPrinted>1900-01-01T05:00:00Z</cp:lastPrinted>
  <dcterms:created xsi:type="dcterms:W3CDTF">1900-01-01T05:00:00Z</dcterms:created>
  <dcterms:modified xsi:type="dcterms:W3CDTF">2025-09-02T02:39:46Z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0x010100063833FAB217384D97511CA6FA191550</vt:lpwstr>
  </property>
  <property fmtid="{D5CDD505-2E9C-101B-9397-08002B2CF9AE}" pid="3" name="MediaServiceImageTags">
    <vt:lpwstr/>
  </property>
</Properties>
</file>