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lowerfinancial-my.sharepoint.com/personal/rerb_lower_com/Documents/FHA Refi Worksheets/"/>
    </mc:Choice>
  </mc:AlternateContent>
  <xr:revisionPtr revIDLastSave="51" documentId="8_{A7AD877A-CBAC-4619-8648-1FB5BC0CF404}" xr6:coauthVersionLast="47" xr6:coauthVersionMax="47" xr10:uidLastSave="{0B174190-91E7-4DF7-B24E-A709C04C0C7B}"/>
  <bookViews>
    <workbookView xWindow="57480" yWindow="-120" windowWidth="29040" windowHeight="15720" xr2:uid="{8F8E3C1D-0F6C-4471-947F-6F6B402B7894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D16" i="1" l="1"/>
  <c r="D17" i="1"/>
  <c r="D18" i="1" s="1"/>
  <c r="D25" i="1" l="1"/>
  <c r="F25" i="1" s="1"/>
  <c r="D26" i="1"/>
  <c r="F26" i="1" s="1"/>
  <c r="D19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<sst xmlns="http://schemas.openxmlformats.org/spreadsheetml/2006/main" count="16" uniqueCount="16">
  <si>
    <t xml:space="preserve">Calculation 1- Maximum LTV/CLTV </t>
  </si>
  <si>
    <t xml:space="preserve">Appraised Value* </t>
  </si>
  <si>
    <t>X 80%</t>
  </si>
  <si>
    <t>Equals</t>
  </si>
  <si>
    <t>Calculation 2 - Nationwide Mortgage Limit</t>
  </si>
  <si>
    <t xml:space="preserve">Nationwide Mortgage Limit </t>
  </si>
  <si>
    <t>Maximum Base Loan Amount</t>
  </si>
  <si>
    <t xml:space="preserve">The Lesser of Calculations 1 or 2 </t>
  </si>
  <si>
    <t xml:space="preserve">Maximum Base Loan Amount </t>
  </si>
  <si>
    <t>Plus 1.75% UFMIP (Financed)</t>
  </si>
  <si>
    <t xml:space="preserve">Maximum Mortgage Amount </t>
  </si>
  <si>
    <t>Calculation 3 - Subordinate Financing</t>
  </si>
  <si>
    <t xml:space="preserve">Total Amount of All Subordinate Liens 
remaining after closing </t>
  </si>
  <si>
    <t xml:space="preserve">CLTV Limit Check </t>
  </si>
  <si>
    <t xml:space="preserve">Nationwide Mortgage Limit Check </t>
  </si>
  <si>
    <t>This document is intended solely for the information and use of Third-Party Originators (TPO), Brokers, and Independent Mortgage Bankers (IMB). It is not for borrower use or distribution. Information is subject to change without notice.
EQUAL HOUSING LENDER | NMLS ID #1124061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</si>
</sst>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19" x14ac:knownFonts="1">
    <font>
      <sz val="11"/>
      <color theme="1"/>
      <name val="Aptos Narrow"/>
      <family val="2"/>
      <scheme val="minor"/>
    </font>
    <font>
      <sz val="10"/>
      <color rgb="FF000000"/>
      <name val="Times New Roman"/>
      <family val="1"/>
    </font>
    <font>
      <sz val="12"/>
      <color rgb="FF0070C0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rgb="FF7030A0"/>
      <name val="Arial"/>
      <family val="2"/>
    </font>
    <font>
      <b/>
      <sz val="12"/>
      <color rgb="FFC00000"/>
      <name val="Arial"/>
      <family val="2"/>
    </font>
    <font>
      <sz val="12"/>
      <color theme="9" tint="-0.249977111117893"/>
      <name val="Arial"/>
      <family val="2"/>
    </font>
    <font>
      <b/>
      <sz val="11"/>
      <color rgb="FF00B050"/>
      <name val="Arial"/>
      <family val="2"/>
    </font>
    <font>
      <b/>
      <sz val="11"/>
      <color rgb="FFC00000"/>
      <name val="Arial"/>
      <family val="2"/>
    </font>
    <font>
      <b/>
      <sz val="12"/>
      <color rgb="FF132956"/>
      <name val="Arial"/>
      <family val="2"/>
    </font>
    <font>
      <sz val="12"/>
      <color rgb="FF0552C1"/>
      <name val="Arial"/>
      <family val="2"/>
    </font>
    <font>
      <sz val="12"/>
      <color rgb="FF132956"/>
      <name val="Arial"/>
      <family val="2"/>
    </font>
    <font>
      <sz val="11"/>
      <color rgb="FF132956"/>
      <name val="Arial"/>
      <family val="2"/>
    </font>
    <font>
      <sz val="12"/>
      <color theme="0"/>
      <name val="Arial"/>
      <family val="2"/>
    </font>
    <font>
      <sz val="8"/>
      <color rgb="FF13295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552C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132956"/>
        <bgColor indexed="64"/>
      </patternFill>
    </fill>
    <fill>
      <patternFill patternType="solid">
        <fgColor rgb="FFE8F2FC"/>
        <bgColor indexed="64"/>
      </patternFill>
    </fill>
  </fills>
  <borders count="9">
    <border>
      <left/>
      <right/>
      <top/>
      <bottom/>
      <diagonal/>
    </border>
    <border>
      <left style="medium">
        <color rgb="FF132956"/>
      </left>
      <right/>
      <top style="medium">
        <color rgb="FF132956"/>
      </top>
      <bottom/>
      <diagonal/>
    </border>
    <border>
      <left/>
      <right/>
      <top style="medium">
        <color rgb="FF132956"/>
      </top>
      <bottom/>
      <diagonal/>
    </border>
    <border>
      <left/>
      <right style="medium">
        <color rgb="FF132956"/>
      </right>
      <top style="medium">
        <color rgb="FF132956"/>
      </top>
      <bottom/>
      <diagonal/>
    </border>
    <border>
      <left style="medium">
        <color rgb="FF132956"/>
      </left>
      <right/>
      <top/>
      <bottom/>
      <diagonal/>
    </border>
    <border>
      <left/>
      <right style="medium">
        <color rgb="FF132956"/>
      </right>
      <top/>
      <bottom/>
      <diagonal/>
    </border>
    <border>
      <left style="medium">
        <color rgb="FF132956"/>
      </left>
      <right/>
      <top/>
      <bottom style="medium">
        <color rgb="FF132956"/>
      </bottom>
      <diagonal/>
    </border>
    <border>
      <left/>
      <right/>
      <top/>
      <bottom style="medium">
        <color rgb="FF132956"/>
      </bottom>
      <diagonal/>
    </border>
    <border>
      <left/>
      <right style="medium">
        <color rgb="FF132956"/>
      </right>
      <top/>
      <bottom style="medium">
        <color rgb="FF132956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3" fillId="0" borderId="7" xfId="0" applyFont="1" applyBorder="1" applyAlignment="1">
      <alignment vertical="center"/>
    </xf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164" fontId="14" fillId="3" borderId="0" xfId="0" applyNumberFormat="1" applyFont="1" applyFill="1" applyAlignment="1" applyProtection="1">
      <alignment horizontal="center" vertical="center"/>
      <protection locked="0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5" fillId="0" borderId="0" xfId="1" applyFont="1" applyAlignment="1">
      <alignment horizontal="left" vertical="center"/>
    </xf>
    <xf numFmtId="0" fontId="15" fillId="0" borderId="0" xfId="0" applyFont="1" applyAlignment="1">
      <alignment horizontal="right" vertical="center"/>
    </xf>
    <xf numFmtId="164" fontId="5" fillId="4" borderId="0" xfId="0" applyNumberFormat="1" applyFont="1" applyFill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164" fontId="14" fillId="3" borderId="0" xfId="0" applyNumberFormat="1" applyFont="1" applyFill="1" applyAlignment="1" applyProtection="1">
      <alignment vertical="center"/>
      <protection locked="0"/>
    </xf>
    <xf numFmtId="164" fontId="17" fillId="4" borderId="0" xfId="0" applyNumberFormat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164" fontId="17" fillId="4" borderId="0" xfId="0" applyNumberFormat="1" applyFont="1" applyFill="1" applyAlignment="1">
      <alignment vertical="center"/>
    </xf>
    <xf numFmtId="0" fontId="9" fillId="0" borderId="0" xfId="0" applyFont="1" applyAlignment="1">
      <alignment horizontal="left" vertical="center" wrapText="1"/>
    </xf>
    <xf numFmtId="165" fontId="17" fillId="4" borderId="0" xfId="0" applyNumberFormat="1" applyFont="1" applyFill="1" applyAlignment="1">
      <alignment vertical="center"/>
    </xf>
    <xf numFmtId="0" fontId="4" fillId="0" borderId="0" xfId="0" applyFont="1" applyAlignment="1">
      <alignment horizontal="left" vertical="center" wrapText="1"/>
    </xf>
    <xf numFmtId="164" fontId="5" fillId="2" borderId="0" xfId="0" applyNumberFormat="1" applyFont="1" applyFill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164" fontId="6" fillId="0" borderId="0" xfId="0" applyNumberFormat="1" applyFont="1" applyAlignment="1">
      <alignment horizontal="center" vertical="center"/>
    </xf>
    <xf numFmtId="0" fontId="14" fillId="3" borderId="0" xfId="0" applyFont="1" applyFill="1" applyAlignment="1" applyProtection="1">
      <alignment horizontal="center" vertical="center" wrapText="1"/>
      <protection locked="0"/>
    </xf>
    <xf numFmtId="0" fontId="15" fillId="0" borderId="0" xfId="0" applyFont="1" applyAlignment="1">
      <alignment vertical="center" wrapText="1"/>
    </xf>
    <xf numFmtId="10" fontId="5" fillId="4" borderId="0" xfId="0" applyNumberFormat="1" applyFont="1" applyFill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4" xfId="1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15" fillId="0" borderId="4" xfId="1" applyFont="1" applyBorder="1" applyAlignment="1">
      <alignment vertical="center"/>
    </xf>
    <xf numFmtId="0" fontId="10" fillId="0" borderId="4" xfId="1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164" fontId="5" fillId="4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8" fillId="0" borderId="2" xfId="0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/>
    </xf>
    <xf numFmtId="0" fontId="5" fillId="2" borderId="1" xfId="1" applyFont="1" applyFill="1" applyBorder="1" applyAlignment="1">
      <alignment horizontal="left" vertical="center"/>
    </xf>
    <xf numFmtId="0" fontId="5" fillId="2" borderId="2" xfId="1" applyFont="1" applyFill="1" applyBorder="1" applyAlignment="1">
      <alignment horizontal="left" vertical="center"/>
    </xf>
    <xf numFmtId="0" fontId="5" fillId="2" borderId="3" xfId="1" applyFont="1" applyFill="1" applyBorder="1" applyAlignment="1">
      <alignment horizontal="left" vertical="center"/>
    </xf>
    <xf numFmtId="0" fontId="5" fillId="2" borderId="4" xfId="1" applyFont="1" applyFill="1" applyBorder="1" applyAlignment="1">
      <alignment horizontal="left" vertical="center"/>
    </xf>
    <xf numFmtId="0" fontId="5" fillId="2" borderId="0" xfId="1" applyFont="1" applyFill="1" applyAlignment="1">
      <alignment horizontal="left" vertical="center"/>
    </xf>
    <xf numFmtId="0" fontId="5" fillId="2" borderId="5" xfId="1" applyFont="1" applyFill="1" applyBorder="1" applyAlignment="1">
      <alignment horizontal="left" vertical="center"/>
    </xf>
    <xf numFmtId="0" fontId="15" fillId="0" borderId="4" xfId="1" applyFont="1" applyBorder="1" applyAlignment="1">
      <alignment horizontal="right" vertical="center"/>
    </xf>
    <xf numFmtId="0" fontId="15" fillId="0" borderId="0" xfId="1" applyFont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right" vertical="center" wrapText="1"/>
    </xf>
    <xf numFmtId="0" fontId="15" fillId="0" borderId="0" xfId="0" applyFont="1" applyAlignment="1">
      <alignment horizontal="right" vertical="center" wrapText="1"/>
    </xf>
    <xf numFmtId="0" fontId="15" fillId="0" borderId="6" xfId="0" applyFont="1" applyBorder="1" applyAlignment="1">
      <alignment horizontal="right" vertical="center"/>
    </xf>
    <xf numFmtId="0" fontId="15" fillId="0" borderId="7" xfId="0" applyFont="1" applyBorder="1" applyAlignment="1">
      <alignment horizontal="right" vertical="center"/>
    </xf>
    <xf numFmtId="0" fontId="13" fillId="5" borderId="4" xfId="0" applyFont="1" applyFill="1" applyBorder="1" applyAlignment="1">
      <alignment horizontal="right" vertical="center"/>
    </xf>
    <xf numFmtId="0" fontId="13" fillId="5" borderId="0" xfId="0" applyFont="1" applyFill="1" applyAlignment="1">
      <alignment horizontal="right" vertical="center"/>
    </xf>
  </cellXfs>
  <cellStyles count="2">
    <cellStyle name="Normal" xfId="0" builtinId="0"/>
    <cellStyle name="Normal 2" xfId="1" xr:uid="{8AA27EDD-3B35-40A6-A1A1-057195818CA4}"/>
  </cellStyles>
  <dxfs count="5"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color rgb="FFFF0000"/>
      </font>
    </dxf>
    <dxf>
      <font>
        <b/>
        <i val="0"/>
        <color rgb="FFC00000"/>
      </font>
    </dxf>
  </dxfs>
  <tableStyles count="0" defaultTableStyle="TableStyleMedium2" defaultPivotStyle="PivotStyleLight16"/>
  <colors>
    <mruColors>
      <color rgb="FF132956"/>
      <color rgb="FF2BAAF7"/>
      <color rgb="FFE8F2FC"/>
      <color rgb="FF0552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C07EF-E130-4383-9BC7-8C25069B7465}">
  <dimension ref="A2:V30"/>
  <sheetViews>
    <sheetView showGridLines="0" showRowColHeaders="0" tabSelected="1" workbookViewId="0">
      <selection activeCell="D23" activeCellId="2" sqref="D6 D12 D23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25" x14ac:dyDescent="0.2"/>
  <cols>
    <col min="1" max="1" width="0.85546875" style="1" customWidth="1"/>
    <col min="2" max="2" width="26.5703125" style="1" customWidth="1"/>
    <col min="3" max="3" width="20.85546875" style="1" customWidth="1"/>
    <col min="4" max="4" width="28.42578125" style="1" bestFit="1" customWidth="1"/>
    <col min="5" max="5" width="0.85546875" style="1" customWidth="1"/>
    <col min="6" max="6" width="9.140625" style="1"/>
    <col min="7" max="7" width="5.140625" style="1" customWidth="1"/>
    <col min="8" max="8" width="0.85546875" style="1" customWidth="1"/>
    <col min="9" max="16384" width="9.140625" style="1"/>
  </cols>
  <sheetData>
    <row r="2" spans="1:22" ht="39.950000000000003" customHeight="1" x14ac:dyDescent="0.2">
      <c r="A2" s="5"/>
      <c r="B2" s="41" t="e" vm="1">
        <v>#VALUE!</v>
      </c>
      <c r="C2" s="41"/>
      <c r="D2" s="41"/>
      <c r="E2" s="41"/>
      <c r="F2" s="41"/>
      <c r="G2" s="41"/>
    </row>
    <row r="3" spans="1:22" ht="9.9499999999999993" customHeight="1" thickBot="1" x14ac:dyDescent="0.25">
      <c r="A3" s="5"/>
      <c r="B3" s="40"/>
      <c r="C3" s="40"/>
      <c r="D3" s="40"/>
      <c r="E3" s="40"/>
      <c r="F3" s="40"/>
      <c r="G3" s="40"/>
    </row>
    <row r="4" spans="1:22" ht="15.75" x14ac:dyDescent="0.25">
      <c r="A4" s="6"/>
      <c r="B4" s="44" t="s">
        <v>0</v>
      </c>
      <c r="C4" s="45"/>
      <c r="D4" s="45"/>
      <c r="E4" s="45"/>
      <c r="F4" s="45"/>
      <c r="G4" s="46"/>
    </row>
    <row r="5" spans="1:22" ht="4.5" customHeight="1" x14ac:dyDescent="0.25">
      <c r="A5" s="6"/>
      <c r="B5" s="31"/>
      <c r="C5" s="7"/>
      <c r="D5" s="7"/>
      <c r="E5" s="7"/>
      <c r="F5" s="7"/>
      <c r="G5" s="32"/>
    </row>
    <row r="6" spans="1:22" ht="15.75" x14ac:dyDescent="0.2">
      <c r="A6" s="2"/>
      <c r="B6" s="50" t="s">
        <v>1</v>
      </c>
      <c r="C6" s="51"/>
      <c r="D6" s="8"/>
      <c r="E6" s="9"/>
      <c r="F6" s="10"/>
      <c r="G6" s="33"/>
    </row>
    <row r="7" spans="1:22" ht="15" x14ac:dyDescent="0.2">
      <c r="A7" s="2"/>
      <c r="B7" s="34"/>
      <c r="C7" s="11"/>
      <c r="D7" s="12" t="s">
        <v>2</v>
      </c>
      <c r="E7" s="3"/>
      <c r="F7" s="3"/>
      <c r="G7" s="33"/>
    </row>
    <row r="8" spans="1:22" ht="15.75" x14ac:dyDescent="0.2">
      <c r="A8" s="2"/>
      <c r="B8" s="52" t="s">
        <v>3</v>
      </c>
      <c r="C8" s="53"/>
      <c r="D8" s="14">
        <f>ROUNDDOWN(D6*0.8,0)</f>
        <v>0</v>
      </c>
      <c r="E8" s="3"/>
      <c r="F8" s="3"/>
      <c r="G8" s="33"/>
    </row>
    <row r="9" spans="1:22" ht="4.5" customHeight="1" x14ac:dyDescent="0.2">
      <c r="A9" s="2"/>
      <c r="B9" s="35"/>
      <c r="C9" s="15"/>
      <c r="D9" s="15"/>
      <c r="E9" s="15"/>
      <c r="F9" s="15"/>
      <c r="G9" s="33"/>
    </row>
    <row r="10" spans="1:22" ht="15.75" x14ac:dyDescent="0.25">
      <c r="A10" s="6"/>
      <c r="B10" s="47" t="s">
        <v>4</v>
      </c>
      <c r="C10" s="48"/>
      <c r="D10" s="48"/>
      <c r="E10" s="48"/>
      <c r="F10" s="48"/>
      <c r="G10" s="49"/>
    </row>
    <row r="11" spans="1:22" ht="4.5" customHeight="1" x14ac:dyDescent="0.25">
      <c r="A11" s="6"/>
      <c r="B11" s="31"/>
      <c r="C11" s="7"/>
      <c r="D11" s="7"/>
      <c r="E11" s="7"/>
      <c r="F11" s="7"/>
      <c r="G11" s="32"/>
    </row>
    <row r="12" spans="1:22" ht="15" x14ac:dyDescent="0.2">
      <c r="A12" s="2"/>
      <c r="B12" s="54" t="s">
        <v>5</v>
      </c>
      <c r="C12" s="55"/>
      <c r="D12" s="16"/>
      <c r="E12" s="3"/>
      <c r="F12" s="3"/>
      <c r="G12" s="33"/>
    </row>
    <row r="13" spans="1:22" ht="4.5" customHeight="1" x14ac:dyDescent="0.2">
      <c r="A13" s="2"/>
      <c r="B13" s="36"/>
      <c r="C13" s="3"/>
      <c r="D13" s="3"/>
      <c r="E13" s="3"/>
      <c r="F13" s="3"/>
      <c r="G13" s="33"/>
    </row>
    <row r="14" spans="1:22" ht="15.75" x14ac:dyDescent="0.25">
      <c r="A14" s="6"/>
      <c r="B14" s="47" t="s">
        <v>6</v>
      </c>
      <c r="C14" s="48"/>
      <c r="D14" s="48"/>
      <c r="E14" s="48"/>
      <c r="F14" s="48"/>
      <c r="G14" s="49"/>
      <c r="H14" s="30"/>
    </row>
    <row r="15" spans="1:22" ht="4.5" customHeight="1" x14ac:dyDescent="0.25">
      <c r="A15" s="6"/>
      <c r="B15" s="31"/>
      <c r="C15" s="7"/>
      <c r="D15" s="7"/>
      <c r="E15" s="7"/>
      <c r="F15" s="7"/>
      <c r="G15" s="32"/>
    </row>
    <row r="16" spans="1:22" ht="15.75" x14ac:dyDescent="0.25">
      <c r="A16" s="2"/>
      <c r="B16" s="52" t="s">
        <v>7</v>
      </c>
      <c r="C16" s="53"/>
      <c r="D16" s="17">
        <f>MIN(D8,D12)</f>
        <v>0</v>
      </c>
      <c r="E16" s="18"/>
      <c r="F16" s="3"/>
      <c r="G16" s="33"/>
      <c r="V16"/>
    </row>
    <row r="17" spans="1:11" ht="15.75" x14ac:dyDescent="0.2">
      <c r="A17" s="2"/>
      <c r="B17" s="37"/>
      <c r="C17" s="13" t="s">
        <v>8</v>
      </c>
      <c r="D17" s="19" t="e">
        <f>ROUNDDOWN(SMALL((D8,D12),INDEX(FREQUENCY((D8,D12),0),1)+1),0)</f>
        <v>#NUM!</v>
      </c>
      <c r="E17" s="18"/>
      <c r="F17" s="20"/>
      <c r="G17" s="33"/>
    </row>
    <row r="18" spans="1:11" ht="15.75" x14ac:dyDescent="0.2">
      <c r="A18" s="2"/>
      <c r="B18" s="60" t="s">
        <v>9</v>
      </c>
      <c r="C18" s="61"/>
      <c r="D18" s="21" t="e">
        <f>D17*0.0175</f>
        <v>#NUM!</v>
      </c>
      <c r="E18" s="18"/>
      <c r="F18" s="22"/>
      <c r="G18" s="33"/>
    </row>
    <row r="19" spans="1:11" ht="15.75" x14ac:dyDescent="0.2">
      <c r="A19" s="2"/>
      <c r="B19" s="64" t="s">
        <v>10</v>
      </c>
      <c r="C19" s="65"/>
      <c r="D19" s="23" t="e">
        <f>IF(F27="Ineligible","Ineligible",(ROUNDDOWN(SUM(D17:D18),0)))</f>
        <v>#NUM!</v>
      </c>
      <c r="E19" s="18"/>
      <c r="F19" s="24"/>
      <c r="G19" s="33"/>
    </row>
    <row r="20" spans="1:11" ht="4.5" customHeight="1" x14ac:dyDescent="0.2">
      <c r="A20" s="2"/>
      <c r="B20" s="36"/>
      <c r="C20" s="3"/>
      <c r="D20" s="25"/>
      <c r="E20" s="26"/>
      <c r="F20" s="24"/>
      <c r="G20" s="33"/>
    </row>
    <row r="21" spans="1:11" ht="15.75" x14ac:dyDescent="0.25">
      <c r="A21" s="6"/>
      <c r="B21" s="47" t="s">
        <v>11</v>
      </c>
      <c r="C21" s="48"/>
      <c r="D21" s="48"/>
      <c r="E21" s="48"/>
      <c r="F21" s="48"/>
      <c r="G21" s="49"/>
    </row>
    <row r="22" spans="1:11" ht="4.5" customHeight="1" x14ac:dyDescent="0.2">
      <c r="A22" s="2"/>
      <c r="B22" s="36"/>
      <c r="C22" s="3"/>
      <c r="D22" s="3"/>
      <c r="E22" s="3"/>
      <c r="F22" s="3"/>
      <c r="G22" s="33"/>
    </row>
    <row r="23" spans="1:11" ht="32.25" customHeight="1" x14ac:dyDescent="0.2">
      <c r="A23" s="2"/>
      <c r="B23" s="60" t="s">
        <v>12</v>
      </c>
      <c r="C23" s="61"/>
      <c r="D23" s="27"/>
      <c r="E23" s="28"/>
      <c r="F23" s="28"/>
      <c r="G23" s="38"/>
    </row>
    <row r="24" spans="1:11" ht="4.5" customHeight="1" x14ac:dyDescent="0.2">
      <c r="A24" s="2"/>
      <c r="B24" s="36"/>
      <c r="C24" s="3"/>
      <c r="D24" s="3"/>
      <c r="E24" s="18"/>
      <c r="F24" s="3"/>
      <c r="G24" s="33"/>
    </row>
    <row r="25" spans="1:11" ht="15.75" x14ac:dyDescent="0.2">
      <c r="A25" s="2"/>
      <c r="B25" s="52" t="s">
        <v>13</v>
      </c>
      <c r="C25" s="53"/>
      <c r="D25" s="29" t="e">
        <f>(D16+E23)/D6</f>
        <v>#DIV/0!</v>
      </c>
      <c r="E25" s="18"/>
      <c r="F25" s="56" t="e">
        <f>IF(D25&gt;85%,"Ineligible - Exceeds 85% CLTV","Eligible")</f>
        <v>#DIV/0!</v>
      </c>
      <c r="G25" s="57"/>
    </row>
    <row r="26" spans="1:11" ht="16.5" thickBot="1" x14ac:dyDescent="0.25">
      <c r="A26" s="2"/>
      <c r="B26" s="62" t="s">
        <v>14</v>
      </c>
      <c r="C26" s="63"/>
      <c r="D26" s="39">
        <f>(D16+E23)</f>
        <v>0</v>
      </c>
      <c r="E26" s="4"/>
      <c r="F26" s="58" t="str">
        <f>IF(D26&gt;D12,"Ineligible - Exceeds Nationwide Mortgage Limit","Eligible")</f>
        <v>Eligible</v>
      </c>
      <c r="G26" s="59"/>
    </row>
    <row r="27" spans="1:11" ht="45" customHeight="1" x14ac:dyDescent="0.25">
      <c r="A27" s="2"/>
      <c r="B27" s="42" t="s">
        <v>15</v>
      </c>
      <c r="C27" s="43"/>
      <c r="D27" s="43"/>
      <c r="E27" s="43"/>
      <c r="F27" s="43"/>
      <c r="G27" s="43"/>
      <c r="K27"/>
    </row>
    <row r="28" spans="1:11" ht="15.75" customHeight="1" x14ac:dyDescent="0.2">
      <c r="A28" s="2"/>
      <c r="B28" s="2"/>
      <c r="C28" s="2"/>
      <c r="D28" s="2"/>
      <c r="E28" s="2"/>
      <c r="F28" s="2"/>
      <c r="G28" s="2"/>
    </row>
    <row r="30" spans="1:11" ht="15" x14ac:dyDescent="0.2">
      <c r="B30" s="3"/>
    </row>
  </sheetData>
  <sheetProtection algorithmName="SHA-512" hashValue="ofZhx/O6dW/nPJx5YVFFXewA4l2/04W90+xEjDZvWw0+g9xuSGH4D9ZulYcw17K8kTFCBtQfhabtIkp2vcYyWg==" saltValue="9KgRYI2UWRLfmj4r+wnFwA==" spinCount="100000" sheet="1" selectLockedCells="1"/>
  <mergeCells count="17">
    <mergeCell ref="B19:C19"/>
    <mergeCell ref="B2:G2"/>
    <mergeCell ref="B27:G27"/>
    <mergeCell ref="B4:G4"/>
    <mergeCell ref="B10:G10"/>
    <mergeCell ref="B14:G14"/>
    <mergeCell ref="B21:G21"/>
    <mergeCell ref="B6:C6"/>
    <mergeCell ref="B8:C8"/>
    <mergeCell ref="B12:C12"/>
    <mergeCell ref="F25:G25"/>
    <mergeCell ref="F26:G26"/>
    <mergeCell ref="B16:C16"/>
    <mergeCell ref="B23:C23"/>
    <mergeCell ref="B25:C25"/>
    <mergeCell ref="B26:C26"/>
    <mergeCell ref="B18:C18"/>
  </mergeCells>
  <conditionalFormatting sqref="D19 E20">
    <cfRule type="expression" dxfId="4" priority="9">
      <formula>#REF!="Ineligible"</formula>
    </cfRule>
    <cfRule type="expression" dxfId="3" priority="10">
      <formula>$F$28&gt;#REF!</formula>
    </cfRule>
  </conditionalFormatting>
  <conditionalFormatting sqref="F19:F20">
    <cfRule type="expression" dxfId="2" priority="6">
      <formula>#REF!="Must be &lt;=100% of the Appraised Value"</formula>
    </cfRule>
  </conditionalFormatting>
  <conditionalFormatting sqref="F25">
    <cfRule type="expression" dxfId="1" priority="7">
      <formula>#REF!="Ineligible - Exceeds 85% CLTV"</formula>
    </cfRule>
  </conditionalFormatting>
  <conditionalFormatting sqref="F26">
    <cfRule type="expression" dxfId="0" priority="8">
      <formula>#REF!="Ineligible - Exceeds Nationwide Mortgage Limit"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Rebecca Erb</dc:creator>
  <cp:keywords/>
  <dc:description/>
  <cp:lastModifiedBy>Rebecca Erb</cp:lastModifiedBy>
  <cp:revision/>
  <dcterms:created xsi:type="dcterms:W3CDTF">2025-09-29T14:18:37Z</dcterms:created>
  <dcterms:modified xsi:type="dcterms:W3CDTF">2026-04-06T13:19:28Z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8efc48-f63f-4bd6-80b5-86f1b34eb2f5_Enabled">
    <vt:lpwstr>true</vt:lpwstr>
  </property>
  <property fmtid="{D5CDD505-2E9C-101B-9397-08002B2CF9AE}" pid="3" name="MSIP_Label_208efc48-f63f-4bd6-80b5-86f1b34eb2f5_SetDate">
    <vt:lpwstr>2025-09-29T21:25:14Z</vt:lpwstr>
  </property>
  <property fmtid="{D5CDD505-2E9C-101B-9397-08002B2CF9AE}" pid="4" name="MSIP_Label_208efc48-f63f-4bd6-80b5-86f1b34eb2f5_Method">
    <vt:lpwstr>Standard</vt:lpwstr>
  </property>
  <property fmtid="{D5CDD505-2E9C-101B-9397-08002B2CF9AE}" pid="5" name="MSIP_Label_208efc48-f63f-4bd6-80b5-86f1b34eb2f5_Name">
    <vt:lpwstr>defa4170-0d19-0005-0001-bc88714345d2</vt:lpwstr>
  </property>
  <property fmtid="{D5CDD505-2E9C-101B-9397-08002B2CF9AE}" pid="6" name="MSIP_Label_208efc48-f63f-4bd6-80b5-86f1b34eb2f5_SiteId">
    <vt:lpwstr>d33ee255-3097-4e4b-a258-4d97c7818712</vt:lpwstr>
  </property>
  <property fmtid="{D5CDD505-2E9C-101B-9397-08002B2CF9AE}" pid="7" name="MSIP_Label_208efc48-f63f-4bd6-80b5-86f1b34eb2f5_ActionId">
    <vt:lpwstr>243dea42-6dbd-4b6d-9b90-1dfb594aa6ab</vt:lpwstr>
  </property>
  <property fmtid="{D5CDD505-2E9C-101B-9397-08002B2CF9AE}" pid="8" name="MSIP_Label_208efc48-f63f-4bd6-80b5-86f1b34eb2f5_ContentBits">
    <vt:lpwstr>0</vt:lpwstr>
  </property>
  <property fmtid="{D5CDD505-2E9C-101B-9397-08002B2CF9AE}" pid="9" name="MSIP_Label_208efc48-f63f-4bd6-80b5-86f1b34eb2f5_Tag">
    <vt:lpwstr>10, 3, 0, 2</vt:lpwstr>
  </property>
</Properties>
</file>