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owerfinancial-my.sharepoint.com/personal/rerb_lower_com/Documents/FHA Refi Worksheets/"/>
    </mc:Choice>
  </mc:AlternateContent>
  <xr:revisionPtr revIDLastSave="60" documentId="8_{737CBAEE-3B75-4161-ADA4-4C48FE40C9AD}" xr6:coauthVersionLast="47" xr6:coauthVersionMax="47" xr10:uidLastSave="{9F088952-7102-46C3-BFC4-5DE82191F27A}"/>
  <bookViews>
    <workbookView xWindow="57480" yWindow="-120" windowWidth="29040" windowHeight="15720" xr2:uid="{36ABEB85-7D14-4A8D-89FF-1286C968AB8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E8" i="1"/>
  <c r="F28" i="1" l="1"/>
  <c r="F32" i="1"/>
  <c r="F38" i="1"/>
  <c r="H38" i="1"/>
  <c r="H3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<sst xmlns="http://schemas.openxmlformats.org/spreadsheetml/2006/main" count="26" uniqueCount="25">
  <si>
    <t>Calculation 1 - LTV Limitation</t>
  </si>
  <si>
    <t xml:space="preserve">Adjusted Value* </t>
  </si>
  <si>
    <r>
      <t xml:space="preserve">LTV Factor </t>
    </r>
    <r>
      <rPr>
        <i/>
        <sz val="11"/>
        <color rgb="FF132956"/>
        <rFont val="Arial"/>
        <family val="2"/>
      </rPr>
      <t>X</t>
    </r>
    <r>
      <rPr>
        <sz val="11"/>
        <color rgb="FF132956"/>
        <rFont val="Arial"/>
        <family val="2"/>
      </rPr>
      <t xml:space="preserve"> </t>
    </r>
  </si>
  <si>
    <t xml:space="preserve">Equals </t>
  </si>
  <si>
    <t>Calculation 2 -  Existing Debt and Costs Associated with Transaction</t>
  </si>
  <si>
    <t>1. The outstanding principal balance of the existing mortgage as of the month prior to mortgage disbursement</t>
  </si>
  <si>
    <t>2. Plus interest due on the existing mortgage</t>
  </si>
  <si>
    <t>3. Plus MIP due on the existing mortgage</t>
  </si>
  <si>
    <t>4. Plus late charges</t>
  </si>
  <si>
    <t>5. Plus escrow shortages</t>
  </si>
  <si>
    <t xml:space="preserve">6. Plus borrower-paid costs associated with the new mortgage </t>
  </si>
  <si>
    <t>7. Plus  borrower-paid repairs required by the appraisal OR PACE</t>
  </si>
  <si>
    <r>
      <t xml:space="preserve">8. Minus FHA MIP refund </t>
    </r>
    <r>
      <rPr>
        <b/>
        <sz val="11"/>
        <color rgb="FF0552C1"/>
        <rFont val="Arial"/>
        <family val="2"/>
      </rPr>
      <t>per Refinance Authorization</t>
    </r>
  </si>
  <si>
    <t>Calculation 3  - Nationwide Mortgage Limit</t>
  </si>
  <si>
    <t xml:space="preserve">Nationwide Mortgage Limit </t>
  </si>
  <si>
    <t>Total Loan Amount including Financed UFMIP</t>
  </si>
  <si>
    <t xml:space="preserve">The Lesser of Calculations 1, 2, or 3 </t>
  </si>
  <si>
    <t xml:space="preserve">Maximum Base Loan Amount </t>
  </si>
  <si>
    <t xml:space="preserve">Plus 1.75% ** </t>
  </si>
  <si>
    <t xml:space="preserve">UFMIP </t>
  </si>
  <si>
    <t xml:space="preserve">Maximum Mortgage Amount </t>
  </si>
  <si>
    <t>Calculation 4  - Subordinate Financing</t>
  </si>
  <si>
    <t xml:space="preserve">Total Amount of All Subordinate Liens 
Remaining After Closing </t>
  </si>
  <si>
    <t xml:space="preserve">CLTV Limit Check </t>
  </si>
  <si>
    <t>This document is intended solely for the information and use of Third-Party Originators (TPO), Brokers, and Independent Mortgage Bankers (IMB). It is not for borrower use or distribution. Information is subject to change without notice. EQUAL HOUSING LENDER | NMLS ID #1124061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</si>
</sst>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sz val="11"/>
      <color rgb="FF132956"/>
      <name val="Arial"/>
      <family val="2"/>
    </font>
    <font>
      <sz val="11"/>
      <color rgb="FF0552C1"/>
      <name val="Arial"/>
      <family val="2"/>
    </font>
    <font>
      <i/>
      <sz val="11"/>
      <color rgb="FF132956"/>
      <name val="Arial"/>
      <family val="2"/>
    </font>
    <font>
      <sz val="10"/>
      <name val="Arial"/>
      <family val="2"/>
    </font>
    <font>
      <b/>
      <sz val="11"/>
      <color rgb="FF0552C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C0000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8F2FC"/>
        <bgColor indexed="64"/>
      </patternFill>
    </fill>
    <fill>
      <patternFill patternType="solid">
        <fgColor rgb="FF0552C1"/>
        <bgColor indexed="64"/>
      </patternFill>
    </fill>
    <fill>
      <patternFill patternType="solid">
        <fgColor rgb="FF132956"/>
        <bgColor indexed="64"/>
      </patternFill>
    </fill>
  </fills>
  <borders count="9">
    <border>
      <left/>
      <right/>
      <top/>
      <bottom/>
      <diagonal/>
    </border>
    <border>
      <left style="medium">
        <color rgb="FF132956"/>
      </left>
      <right/>
      <top style="medium">
        <color rgb="FF132956"/>
      </top>
      <bottom/>
      <diagonal/>
    </border>
    <border>
      <left/>
      <right/>
      <top style="medium">
        <color rgb="FF132956"/>
      </top>
      <bottom/>
      <diagonal/>
    </border>
    <border>
      <left/>
      <right style="medium">
        <color rgb="FF132956"/>
      </right>
      <top style="medium">
        <color rgb="FF132956"/>
      </top>
      <bottom/>
      <diagonal/>
    </border>
    <border>
      <left style="medium">
        <color rgb="FF132956"/>
      </left>
      <right/>
      <top/>
      <bottom/>
      <diagonal/>
    </border>
    <border>
      <left/>
      <right style="medium">
        <color rgb="FF132956"/>
      </right>
      <top/>
      <bottom/>
      <diagonal/>
    </border>
    <border>
      <left style="medium">
        <color rgb="FF132956"/>
      </left>
      <right/>
      <top/>
      <bottom style="medium">
        <color rgb="FF132956"/>
      </bottom>
      <diagonal/>
    </border>
    <border>
      <left/>
      <right/>
      <top/>
      <bottom style="medium">
        <color rgb="FF132956"/>
      </bottom>
      <diagonal/>
    </border>
    <border>
      <left/>
      <right style="medium">
        <color rgb="FF132956"/>
      </right>
      <top/>
      <bottom style="medium">
        <color rgb="FF132956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7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1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5" fillId="5" borderId="1" xfId="2" applyFont="1" applyFill="1" applyBorder="1" applyAlignment="1">
      <alignment horizontal="left" vertical="center"/>
    </xf>
    <xf numFmtId="0" fontId="6" fillId="5" borderId="2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7" fillId="0" borderId="4" xfId="2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64" fontId="5" fillId="5" borderId="0" xfId="0" applyNumberFormat="1" applyFont="1" applyFill="1" applyAlignment="1">
      <alignment horizontal="center" vertical="center"/>
    </xf>
    <xf numFmtId="0" fontId="8" fillId="0" borderId="4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165" fontId="3" fillId="3" borderId="0" xfId="0" applyNumberFormat="1" applyFont="1" applyFill="1" applyAlignment="1" applyProtection="1">
      <alignment horizontal="center" vertical="center"/>
      <protection locked="0"/>
    </xf>
    <xf numFmtId="10" fontId="5" fillId="5" borderId="7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2" fillId="4" borderId="6" xfId="0" applyFont="1" applyFill="1" applyBorder="1" applyAlignment="1">
      <alignment horizontal="right" vertical="center"/>
    </xf>
    <xf numFmtId="0" fontId="12" fillId="4" borderId="7" xfId="0" applyFont="1" applyFill="1" applyBorder="1" applyAlignment="1">
      <alignment horizontal="right" vertical="center"/>
    </xf>
    <xf numFmtId="0" fontId="12" fillId="4" borderId="4" xfId="0" applyFont="1" applyFill="1" applyBorder="1" applyAlignment="1">
      <alignment horizontal="right" vertical="center"/>
    </xf>
    <xf numFmtId="0" fontId="12" fillId="4" borderId="0" xfId="0" applyFont="1" applyFill="1" applyAlignment="1">
      <alignment horizontal="right" vertical="center"/>
    </xf>
    <xf numFmtId="164" fontId="6" fillId="6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 applyProtection="1">
      <alignment horizontal="center" vertical="center"/>
      <protection locked="0"/>
    </xf>
    <xf numFmtId="10" fontId="9" fillId="3" borderId="0" xfId="0" applyNumberFormat="1" applyFont="1" applyFill="1" applyAlignment="1" applyProtection="1">
      <alignment horizontal="center" vertical="center"/>
      <protection locked="0"/>
    </xf>
    <xf numFmtId="165" fontId="9" fillId="3" borderId="0" xfId="0" applyNumberFormat="1" applyFont="1" applyFill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5" fontId="4" fillId="2" borderId="0" xfId="0" applyNumberFormat="1" applyFont="1" applyFill="1" applyAlignment="1" applyProtection="1">
      <alignment horizontal="center" vertical="center"/>
      <protection locked="0"/>
    </xf>
    <xf numFmtId="164" fontId="9" fillId="2" borderId="0" xfId="0" applyNumberFormat="1" applyFont="1" applyFill="1" applyAlignment="1" applyProtection="1">
      <alignment horizontal="center" vertical="center"/>
      <protection locked="0"/>
    </xf>
    <xf numFmtId="9" fontId="9" fillId="2" borderId="0" xfId="1" applyFont="1" applyFill="1" applyBorder="1" applyAlignment="1" applyProtection="1">
      <alignment horizontal="center" vertical="center"/>
      <protection locked="0"/>
    </xf>
    <xf numFmtId="0" fontId="5" fillId="5" borderId="4" xfId="2" applyFont="1" applyFill="1" applyBorder="1" applyAlignment="1">
      <alignment horizontal="left" vertical="center"/>
    </xf>
    <xf numFmtId="0" fontId="5" fillId="5" borderId="0" xfId="2" applyFont="1" applyFill="1" applyAlignment="1">
      <alignment horizontal="left" vertical="center"/>
    </xf>
    <xf numFmtId="0" fontId="5" fillId="5" borderId="5" xfId="2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 applyProtection="1">
      <alignment horizontal="center" vertical="center"/>
      <protection locked="0"/>
    </xf>
    <xf numFmtId="165" fontId="5" fillId="6" borderId="0" xfId="0" applyNumberFormat="1" applyFont="1" applyFill="1" applyAlignment="1">
      <alignment horizontal="center" vertical="center"/>
    </xf>
    <xf numFmtId="165" fontId="5" fillId="6" borderId="5" xfId="0" applyNumberFormat="1" applyFont="1" applyFill="1" applyBorder="1" applyAlignment="1">
      <alignment horizontal="center" vertical="center"/>
    </xf>
    <xf numFmtId="0" fontId="8" fillId="0" borderId="4" xfId="3" applyFont="1" applyBorder="1" applyAlignment="1">
      <alignment horizontal="left" vertical="center" wrapText="1"/>
    </xf>
    <xf numFmtId="0" fontId="8" fillId="0" borderId="0" xfId="3" applyFont="1" applyAlignment="1">
      <alignment horizontal="left" vertical="center" wrapText="1"/>
    </xf>
    <xf numFmtId="0" fontId="8" fillId="0" borderId="4" xfId="3" applyFont="1" applyBorder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164" fontId="5" fillId="6" borderId="0" xfId="0" applyNumberFormat="1" applyFont="1" applyFill="1" applyAlignment="1">
      <alignment horizontal="center" vertical="center"/>
    </xf>
    <xf numFmtId="0" fontId="8" fillId="0" borderId="4" xfId="3" applyFont="1" applyBorder="1" applyAlignment="1">
      <alignment horizontal="right" vertical="center"/>
    </xf>
    <xf numFmtId="0" fontId="8" fillId="0" borderId="0" xfId="3" applyFont="1" applyAlignment="1">
      <alignment horizontal="right" vertical="center"/>
    </xf>
    <xf numFmtId="0" fontId="3" fillId="0" borderId="0" xfId="0" applyFont="1" applyBorder="1" applyAlignment="1">
      <alignment horizontal="left" vertical="top"/>
    </xf>
  </cellXfs>
  <cellStyles count="4">
    <cellStyle name="Normal" xfId="0" builtinId="0"/>
    <cellStyle name="Normal 2" xfId="2" xr:uid="{BA7B5112-6478-4581-AEFF-B175032A7239}"/>
    <cellStyle name="Normal 3" xfId="3" xr:uid="{8EB5C988-1074-4643-A824-438470E004E1}"/>
    <cellStyle name="Percent" xfId="1" builtinId="5"/>
  </cellStyles>
  <dxfs count="3">
    <dxf>
      <font>
        <b/>
        <i val="0"/>
        <color rgb="FF00B050"/>
      </font>
    </dxf>
    <dxf>
      <font>
        <b/>
        <i val="0"/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132956"/>
      <color rgb="FF2BAAF7"/>
      <color rgb="FF0552C1"/>
      <color rgb="FFE8F2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B01A8-3BE6-423F-8723-2EAB19C9BC66}">
  <dimension ref="A2:O39"/>
  <sheetViews>
    <sheetView showGridLines="0" showRowColHeaders="0" tabSelected="1" workbookViewId="0">
      <selection activeCell="F36" activeCellId="4" sqref="E6:F6 E7:F7 H12:I19 F29:G31 F36:G3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25" x14ac:dyDescent="0.25"/>
  <cols>
    <col min="1" max="1" width="0.85546875" style="1" customWidth="1"/>
    <col min="2" max="9" width="9.140625" style="1"/>
    <col min="10" max="10" width="0.85546875" style="1" customWidth="1"/>
    <col min="11" max="16384" width="9.140625" style="1"/>
  </cols>
  <sheetData>
    <row r="2" spans="1:10" ht="39.75" customHeight="1" thickBot="1" x14ac:dyDescent="0.3">
      <c r="A2" s="7"/>
      <c r="B2" s="32" t="e" vm="1">
        <v>#VALUE!</v>
      </c>
      <c r="C2" s="32"/>
      <c r="D2" s="32"/>
      <c r="E2" s="32"/>
      <c r="F2" s="32"/>
      <c r="G2" s="32"/>
      <c r="H2" s="32"/>
      <c r="I2" s="32"/>
      <c r="J2" s="7"/>
    </row>
    <row r="3" spans="1:10" ht="9.9499999999999993" customHeight="1" thickBot="1" x14ac:dyDescent="0.3">
      <c r="A3" s="7"/>
      <c r="B3" s="71"/>
      <c r="C3" s="71"/>
      <c r="D3" s="71"/>
      <c r="E3" s="71"/>
      <c r="F3" s="71"/>
      <c r="G3" s="71"/>
      <c r="H3" s="71"/>
      <c r="I3" s="71"/>
      <c r="J3" s="7"/>
    </row>
    <row r="4" spans="1:10" ht="15" x14ac:dyDescent="0.25">
      <c r="A4" s="8"/>
      <c r="B4" s="19" t="s">
        <v>0</v>
      </c>
      <c r="C4" s="20"/>
      <c r="D4" s="20"/>
      <c r="E4" s="20"/>
      <c r="F4" s="20"/>
      <c r="G4" s="20"/>
      <c r="H4" s="20"/>
      <c r="I4" s="21"/>
      <c r="J4" s="8"/>
    </row>
    <row r="5" spans="1:10" ht="4.5" customHeight="1" x14ac:dyDescent="0.25">
      <c r="A5" s="8"/>
      <c r="B5" s="22"/>
      <c r="C5" s="8"/>
      <c r="D5" s="8"/>
      <c r="E5" s="8"/>
      <c r="F5" s="8"/>
      <c r="G5" s="8"/>
      <c r="H5" s="8"/>
      <c r="I5" s="3"/>
      <c r="J5" s="8"/>
    </row>
    <row r="6" spans="1:10" x14ac:dyDescent="0.25">
      <c r="A6" s="7"/>
      <c r="B6" s="50" t="s">
        <v>1</v>
      </c>
      <c r="C6" s="51"/>
      <c r="D6" s="51"/>
      <c r="E6" s="53"/>
      <c r="F6" s="53"/>
      <c r="G6" s="8"/>
      <c r="H6" s="8"/>
      <c r="I6" s="3"/>
      <c r="J6" s="7"/>
    </row>
    <row r="7" spans="1:10" x14ac:dyDescent="0.25">
      <c r="A7" s="7"/>
      <c r="B7" s="50" t="s">
        <v>2</v>
      </c>
      <c r="C7" s="51"/>
      <c r="D7" s="51"/>
      <c r="E7" s="54"/>
      <c r="F7" s="54"/>
      <c r="G7" s="8"/>
      <c r="H7" s="8"/>
      <c r="I7" s="3"/>
      <c r="J7" s="7"/>
    </row>
    <row r="8" spans="1:10" ht="15" x14ac:dyDescent="0.25">
      <c r="A8" s="7"/>
      <c r="B8" s="23"/>
      <c r="C8" s="9"/>
      <c r="D8" s="9" t="s">
        <v>3</v>
      </c>
      <c r="E8" s="68">
        <f>E6*E7</f>
        <v>0</v>
      </c>
      <c r="F8" s="68"/>
      <c r="G8" s="10"/>
      <c r="H8" s="8"/>
      <c r="I8" s="3"/>
      <c r="J8" s="7"/>
    </row>
    <row r="9" spans="1:10" ht="4.5" customHeight="1" x14ac:dyDescent="0.25">
      <c r="A9" s="7"/>
      <c r="B9" s="2"/>
      <c r="C9" s="7"/>
      <c r="D9" s="7"/>
      <c r="E9" s="7"/>
      <c r="F9" s="7"/>
      <c r="G9" s="7"/>
      <c r="H9" s="7"/>
      <c r="I9" s="5"/>
      <c r="J9" s="7"/>
    </row>
    <row r="10" spans="1:10" ht="15" x14ac:dyDescent="0.25">
      <c r="A10" s="8"/>
      <c r="B10" s="55" t="s">
        <v>4</v>
      </c>
      <c r="C10" s="56"/>
      <c r="D10" s="56"/>
      <c r="E10" s="56"/>
      <c r="F10" s="56"/>
      <c r="G10" s="56"/>
      <c r="H10" s="56"/>
      <c r="I10" s="57"/>
      <c r="J10" s="8"/>
    </row>
    <row r="11" spans="1:10" ht="4.5" customHeight="1" x14ac:dyDescent="0.25">
      <c r="A11" s="8"/>
      <c r="B11" s="22"/>
      <c r="C11" s="8"/>
      <c r="D11" s="8"/>
      <c r="E11" s="8"/>
      <c r="F11" s="8"/>
      <c r="G11" s="8"/>
      <c r="H11" s="8"/>
      <c r="I11" s="3"/>
      <c r="J11" s="8"/>
    </row>
    <row r="12" spans="1:10" ht="30.75" customHeight="1" x14ac:dyDescent="0.25">
      <c r="A12" s="8"/>
      <c r="B12" s="61" t="s">
        <v>5</v>
      </c>
      <c r="C12" s="62"/>
      <c r="D12" s="62"/>
      <c r="E12" s="62"/>
      <c r="F12" s="62"/>
      <c r="G12" s="62"/>
      <c r="H12" s="52"/>
      <c r="I12" s="58"/>
      <c r="J12" s="8"/>
    </row>
    <row r="13" spans="1:10" x14ac:dyDescent="0.25">
      <c r="A13" s="8"/>
      <c r="B13" s="63" t="s">
        <v>6</v>
      </c>
      <c r="C13" s="64"/>
      <c r="D13" s="64"/>
      <c r="E13" s="64"/>
      <c r="F13" s="64"/>
      <c r="G13" s="64"/>
      <c r="H13" s="52"/>
      <c r="I13" s="58"/>
      <c r="J13" s="8"/>
    </row>
    <row r="14" spans="1:10" x14ac:dyDescent="0.25">
      <c r="A14" s="8"/>
      <c r="B14" s="63" t="s">
        <v>7</v>
      </c>
      <c r="C14" s="64"/>
      <c r="D14" s="64"/>
      <c r="E14" s="64"/>
      <c r="F14" s="64"/>
      <c r="G14" s="64"/>
      <c r="H14" s="52"/>
      <c r="I14" s="58"/>
      <c r="J14" s="8"/>
    </row>
    <row r="15" spans="1:10" ht="15" customHeight="1" x14ac:dyDescent="0.25">
      <c r="A15" s="8"/>
      <c r="B15" s="61" t="s">
        <v>8</v>
      </c>
      <c r="C15" s="62"/>
      <c r="D15" s="62"/>
      <c r="E15" s="62"/>
      <c r="F15" s="62"/>
      <c r="G15" s="62"/>
      <c r="H15" s="52"/>
      <c r="I15" s="58"/>
      <c r="J15" s="8"/>
    </row>
    <row r="16" spans="1:10" x14ac:dyDescent="0.25">
      <c r="A16" s="8"/>
      <c r="B16" s="63" t="s">
        <v>9</v>
      </c>
      <c r="C16" s="64"/>
      <c r="D16" s="64"/>
      <c r="E16" s="64"/>
      <c r="F16" s="64"/>
      <c r="G16" s="64"/>
      <c r="H16" s="52"/>
      <c r="I16" s="58"/>
      <c r="J16" s="8"/>
    </row>
    <row r="17" spans="1:15" ht="28.5" customHeight="1" x14ac:dyDescent="0.25">
      <c r="A17" s="8"/>
      <c r="B17" s="61" t="s">
        <v>10</v>
      </c>
      <c r="C17" s="62"/>
      <c r="D17" s="62"/>
      <c r="E17" s="62"/>
      <c r="F17" s="62"/>
      <c r="G17" s="62"/>
      <c r="H17" s="52"/>
      <c r="I17" s="58"/>
      <c r="J17" s="8"/>
      <c r="O17"/>
    </row>
    <row r="18" spans="1:15" ht="24.75" customHeight="1" x14ac:dyDescent="0.25">
      <c r="A18" s="8"/>
      <c r="B18" s="61" t="s">
        <v>11</v>
      </c>
      <c r="C18" s="62"/>
      <c r="D18" s="62"/>
      <c r="E18" s="62"/>
      <c r="F18" s="62"/>
      <c r="G18" s="62"/>
      <c r="H18" s="52"/>
      <c r="I18" s="58"/>
      <c r="J18" s="8"/>
    </row>
    <row r="19" spans="1:15" ht="15" customHeight="1" x14ac:dyDescent="0.25">
      <c r="A19" s="8"/>
      <c r="B19" s="61" t="s">
        <v>12</v>
      </c>
      <c r="C19" s="62"/>
      <c r="D19" s="62"/>
      <c r="E19" s="62"/>
      <c r="F19" s="62"/>
      <c r="G19" s="62"/>
      <c r="H19" s="52"/>
      <c r="I19" s="58"/>
      <c r="J19" s="8"/>
    </row>
    <row r="20" spans="1:15" ht="15" x14ac:dyDescent="0.25">
      <c r="A20" s="8"/>
      <c r="B20" s="69" t="s">
        <v>3</v>
      </c>
      <c r="C20" s="70"/>
      <c r="D20" s="70"/>
      <c r="E20" s="70"/>
      <c r="F20" s="70"/>
      <c r="G20" s="70"/>
      <c r="H20" s="59">
        <f>ROUNDDOWN(H12+H13+H14+H15+H16+H17+H18-H19,0)</f>
        <v>0</v>
      </c>
      <c r="I20" s="60"/>
      <c r="J20" s="8"/>
    </row>
    <row r="21" spans="1:15" ht="6" customHeight="1" x14ac:dyDescent="0.25">
      <c r="A21" s="7"/>
      <c r="B21" s="24"/>
      <c r="C21" s="11"/>
      <c r="D21" s="11"/>
      <c r="E21" s="11"/>
      <c r="F21" s="12"/>
      <c r="G21" s="7"/>
      <c r="H21" s="7"/>
      <c r="I21" s="5"/>
      <c r="J21" s="7"/>
    </row>
    <row r="22" spans="1:15" ht="15" x14ac:dyDescent="0.25">
      <c r="A22" s="13"/>
      <c r="B22" s="55" t="s">
        <v>13</v>
      </c>
      <c r="C22" s="56"/>
      <c r="D22" s="56"/>
      <c r="E22" s="56"/>
      <c r="F22" s="56"/>
      <c r="G22" s="56"/>
      <c r="H22" s="56"/>
      <c r="I22" s="57"/>
      <c r="J22" s="13"/>
    </row>
    <row r="23" spans="1:15" ht="4.5" customHeight="1" x14ac:dyDescent="0.25">
      <c r="A23" s="13"/>
      <c r="B23" s="22"/>
      <c r="C23" s="13"/>
      <c r="D23" s="13"/>
      <c r="E23" s="13"/>
      <c r="F23" s="13"/>
      <c r="G23" s="13"/>
      <c r="H23" s="13"/>
      <c r="I23" s="6"/>
      <c r="J23" s="13"/>
    </row>
    <row r="24" spans="1:15" x14ac:dyDescent="0.25">
      <c r="A24" s="8"/>
      <c r="B24" s="50" t="s">
        <v>14</v>
      </c>
      <c r="C24" s="51"/>
      <c r="D24" s="51"/>
      <c r="E24" s="51"/>
      <c r="F24" s="52"/>
      <c r="G24" s="52"/>
      <c r="H24" s="8"/>
      <c r="I24" s="3"/>
      <c r="J24" s="8"/>
    </row>
    <row r="25" spans="1:15" ht="4.5" customHeight="1" x14ac:dyDescent="0.25">
      <c r="A25" s="7"/>
      <c r="B25" s="24"/>
      <c r="C25" s="11"/>
      <c r="D25" s="11"/>
      <c r="E25" s="11"/>
      <c r="F25" s="14"/>
      <c r="G25" s="7"/>
      <c r="H25" s="7"/>
      <c r="I25" s="5"/>
      <c r="J25" s="7"/>
    </row>
    <row r="26" spans="1:15" ht="15" x14ac:dyDescent="0.25">
      <c r="A26" s="8"/>
      <c r="B26" s="65" t="s">
        <v>15</v>
      </c>
      <c r="C26" s="66"/>
      <c r="D26" s="66"/>
      <c r="E26" s="66"/>
      <c r="F26" s="66"/>
      <c r="G26" s="66"/>
      <c r="H26" s="66"/>
      <c r="I26" s="67"/>
      <c r="J26" s="8"/>
    </row>
    <row r="27" spans="1:15" ht="4.5" customHeight="1" x14ac:dyDescent="0.25">
      <c r="A27" s="8"/>
      <c r="B27" s="25"/>
      <c r="C27" s="15"/>
      <c r="D27" s="15"/>
      <c r="E27" s="15"/>
      <c r="F27" s="15"/>
      <c r="G27" s="15"/>
      <c r="H27" s="15"/>
      <c r="I27" s="26"/>
      <c r="J27" s="8"/>
    </row>
    <row r="28" spans="1:15" x14ac:dyDescent="0.25">
      <c r="A28" s="7"/>
      <c r="B28" s="50" t="s">
        <v>16</v>
      </c>
      <c r="C28" s="51"/>
      <c r="D28" s="51"/>
      <c r="E28" s="51"/>
      <c r="F28" s="46">
        <f>MIN(E8,H20,F24)</f>
        <v>0</v>
      </c>
      <c r="G28" s="46"/>
      <c r="H28" s="16"/>
      <c r="I28" s="27"/>
      <c r="J28" s="7"/>
    </row>
    <row r="29" spans="1:15" x14ac:dyDescent="0.25">
      <c r="A29" s="7"/>
      <c r="B29" s="50" t="s">
        <v>17</v>
      </c>
      <c r="C29" s="51"/>
      <c r="D29" s="51"/>
      <c r="E29" s="51"/>
      <c r="F29" s="47"/>
      <c r="G29" s="47"/>
      <c r="H29" s="17"/>
      <c r="I29" s="28"/>
      <c r="J29" s="7"/>
    </row>
    <row r="30" spans="1:15" x14ac:dyDescent="0.25">
      <c r="A30" s="7"/>
      <c r="B30" s="36" t="s">
        <v>18</v>
      </c>
      <c r="C30" s="37"/>
      <c r="D30" s="37"/>
      <c r="E30" s="37"/>
      <c r="F30" s="48">
        <v>1.7500000000000002E-2</v>
      </c>
      <c r="G30" s="48"/>
      <c r="H30" s="17"/>
      <c r="I30" s="28"/>
      <c r="J30" s="7"/>
    </row>
    <row r="31" spans="1:15" x14ac:dyDescent="0.25">
      <c r="A31" s="7"/>
      <c r="B31" s="36" t="s">
        <v>19</v>
      </c>
      <c r="C31" s="37"/>
      <c r="D31" s="37"/>
      <c r="E31" s="37"/>
      <c r="F31" s="49"/>
      <c r="G31" s="49"/>
      <c r="H31" s="18"/>
      <c r="I31" s="29"/>
      <c r="J31" s="7"/>
    </row>
    <row r="32" spans="1:15" ht="15.75" customHeight="1" x14ac:dyDescent="0.25">
      <c r="A32" s="7"/>
      <c r="B32" s="44" t="s">
        <v>20</v>
      </c>
      <c r="C32" s="45"/>
      <c r="D32" s="45"/>
      <c r="E32" s="45"/>
      <c r="F32" s="35">
        <f>ROUNDDOWN(SUM(F29,F31),0)</f>
        <v>0</v>
      </c>
      <c r="G32" s="35"/>
      <c r="H32" s="33" t="str">
        <f>IF(F32&gt;E6,"Must be &lt;= 100% of the Appraised Value",IF(H38="Ineligible","Ineligible","Validated"))</f>
        <v>Validated</v>
      </c>
      <c r="I32" s="34"/>
      <c r="J32" s="7"/>
    </row>
    <row r="33" spans="1:13" ht="4.5" customHeight="1" x14ac:dyDescent="0.25">
      <c r="A33" s="7"/>
      <c r="B33" s="4"/>
      <c r="C33" s="7"/>
      <c r="D33" s="7"/>
      <c r="E33" s="7"/>
      <c r="F33" s="7"/>
      <c r="G33" s="7"/>
      <c r="H33" s="7"/>
      <c r="I33" s="5"/>
      <c r="J33" s="7"/>
    </row>
    <row r="34" spans="1:13" ht="15" x14ac:dyDescent="0.25">
      <c r="A34" s="8"/>
      <c r="B34" s="65" t="s">
        <v>21</v>
      </c>
      <c r="C34" s="66"/>
      <c r="D34" s="66"/>
      <c r="E34" s="66"/>
      <c r="F34" s="66"/>
      <c r="G34" s="66"/>
      <c r="H34" s="66"/>
      <c r="I34" s="67"/>
      <c r="J34" s="8"/>
    </row>
    <row r="35" spans="1:13" ht="4.5" customHeight="1" x14ac:dyDescent="0.25">
      <c r="A35" s="8"/>
      <c r="B35" s="25"/>
      <c r="C35" s="15"/>
      <c r="D35" s="15"/>
      <c r="E35" s="15"/>
      <c r="F35" s="15"/>
      <c r="G35" s="15"/>
      <c r="H35" s="15"/>
      <c r="I35" s="26"/>
      <c r="J35" s="8"/>
    </row>
    <row r="36" spans="1:13" ht="30.75" customHeight="1" x14ac:dyDescent="0.25">
      <c r="A36" s="7"/>
      <c r="B36" s="36" t="s">
        <v>22</v>
      </c>
      <c r="C36" s="37"/>
      <c r="D36" s="37"/>
      <c r="E36" s="37"/>
      <c r="F36" s="38"/>
      <c r="G36" s="38"/>
      <c r="H36" s="7"/>
      <c r="I36" s="5"/>
      <c r="J36" s="7"/>
    </row>
    <row r="37" spans="1:13" ht="4.5" customHeight="1" x14ac:dyDescent="0.25">
      <c r="A37" s="7"/>
      <c r="B37" s="4"/>
      <c r="C37" s="7"/>
      <c r="D37" s="7"/>
      <c r="E37" s="7"/>
      <c r="F37" s="7"/>
      <c r="G37" s="7"/>
      <c r="H37" s="7"/>
      <c r="I37" s="5"/>
      <c r="J37" s="7"/>
    </row>
    <row r="38" spans="1:13" ht="15.75" thickBot="1" x14ac:dyDescent="0.3">
      <c r="A38" s="7"/>
      <c r="B38" s="42" t="s">
        <v>23</v>
      </c>
      <c r="C38" s="43"/>
      <c r="D38" s="43"/>
      <c r="E38" s="43"/>
      <c r="F38" s="39" t="e">
        <f>(F29+G36)/E6</f>
        <v>#DIV/0!</v>
      </c>
      <c r="G38" s="39"/>
      <c r="H38" s="40" t="str">
        <f>IF((F29+G36)&gt;E8,"Ineligible","Eligible")</f>
        <v>Eligible</v>
      </c>
      <c r="I38" s="41"/>
      <c r="J38" s="7"/>
      <c r="M38"/>
    </row>
    <row r="39" spans="1:13" ht="42" customHeight="1" x14ac:dyDescent="0.25">
      <c r="A39" s="7"/>
      <c r="B39" s="30" t="s">
        <v>24</v>
      </c>
      <c r="C39" s="31"/>
      <c r="D39" s="31"/>
      <c r="E39" s="31"/>
      <c r="F39" s="31"/>
      <c r="G39" s="31"/>
      <c r="H39" s="31"/>
      <c r="I39" s="31"/>
      <c r="J39" s="7"/>
    </row>
  </sheetData>
  <sheetProtection algorithmName="SHA-512" hashValue="KnTLfoTHhQTg5dKm7ea1f+vu/DplcL9yTkV6cV95pQoQ/gSsdvOmSUPNTQwtw3YEc64jC1AFVtKporIttUxZaA==" saltValue="AqzOjNxJTemiRVuPuCWnIQ==" spinCount="100000" sheet="1" selectLockedCells="1"/>
  <mergeCells count="47">
    <mergeCell ref="B19:G19"/>
    <mergeCell ref="B34:I34"/>
    <mergeCell ref="E8:F8"/>
    <mergeCell ref="B6:D6"/>
    <mergeCell ref="B7:D7"/>
    <mergeCell ref="H12:I12"/>
    <mergeCell ref="H13:I13"/>
    <mergeCell ref="H14:I14"/>
    <mergeCell ref="H15:I15"/>
    <mergeCell ref="B26:I26"/>
    <mergeCell ref="B30:E30"/>
    <mergeCell ref="H16:I16"/>
    <mergeCell ref="H17:I17"/>
    <mergeCell ref="H18:I18"/>
    <mergeCell ref="B20:G20"/>
    <mergeCell ref="F24:G24"/>
    <mergeCell ref="E6:F6"/>
    <mergeCell ref="E7:F7"/>
    <mergeCell ref="B28:E28"/>
    <mergeCell ref="B24:E24"/>
    <mergeCell ref="B10:I10"/>
    <mergeCell ref="B22:I22"/>
    <mergeCell ref="H19:I19"/>
    <mergeCell ref="H20:I20"/>
    <mergeCell ref="B12:G12"/>
    <mergeCell ref="B13:G13"/>
    <mergeCell ref="B14:G14"/>
    <mergeCell ref="B15:G15"/>
    <mergeCell ref="B16:G16"/>
    <mergeCell ref="B17:G17"/>
    <mergeCell ref="B18:G18"/>
    <mergeCell ref="B39:I39"/>
    <mergeCell ref="B2:I2"/>
    <mergeCell ref="H32:I32"/>
    <mergeCell ref="F32:G32"/>
    <mergeCell ref="B36:E36"/>
    <mergeCell ref="F36:G36"/>
    <mergeCell ref="F38:G38"/>
    <mergeCell ref="H38:I38"/>
    <mergeCell ref="B38:E38"/>
    <mergeCell ref="B31:E31"/>
    <mergeCell ref="B32:E32"/>
    <mergeCell ref="F28:G28"/>
    <mergeCell ref="F29:G29"/>
    <mergeCell ref="F30:G30"/>
    <mergeCell ref="F31:G31"/>
    <mergeCell ref="B29:E29"/>
  </mergeCells>
  <conditionalFormatting sqref="F32">
    <cfRule type="expression" dxfId="2" priority="3">
      <formula>$G$41&gt;$E$15</formula>
    </cfRule>
  </conditionalFormatting>
  <conditionalFormatting sqref="H32">
    <cfRule type="expression" dxfId="1" priority="2">
      <formula>$H$41="Validated"</formula>
    </cfRule>
  </conditionalFormatting>
  <conditionalFormatting sqref="H38">
    <cfRule type="expression" dxfId="0" priority="1">
      <formula>$I$46="Eligible"</formula>
    </cfRule>
  </conditionalFormatting>
  <dataValidations count="1">
    <dataValidation type="list" allowBlank="1" showInputMessage="1" showErrorMessage="1" sqref="F30:G30" xr:uid="{1D21EE1B-8C46-4D31-8A88-E8D35A44DCD7}">
      <formula1>"1.75%, 0.01%"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Erb</dc:creator>
  <cp:keywords/>
  <dc:description/>
  <cp:lastModifiedBy>Rebecca Erb</cp:lastModifiedBy>
  <cp:revision/>
  <dcterms:created xsi:type="dcterms:W3CDTF">2025-09-29T21:37:06Z</dcterms:created>
  <dcterms:modified xsi:type="dcterms:W3CDTF">2026-04-06T13:24:49Z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8efc48-f63f-4bd6-80b5-86f1b34eb2f5_Enabled">
    <vt:lpwstr>true</vt:lpwstr>
  </property>
  <property fmtid="{D5CDD505-2E9C-101B-9397-08002B2CF9AE}" pid="3" name="MSIP_Label_208efc48-f63f-4bd6-80b5-86f1b34eb2f5_SetDate">
    <vt:lpwstr>2025-09-29T22:11:50Z</vt:lpwstr>
  </property>
  <property fmtid="{D5CDD505-2E9C-101B-9397-08002B2CF9AE}" pid="4" name="MSIP_Label_208efc48-f63f-4bd6-80b5-86f1b34eb2f5_Method">
    <vt:lpwstr>Standard</vt:lpwstr>
  </property>
  <property fmtid="{D5CDD505-2E9C-101B-9397-08002B2CF9AE}" pid="5" name="MSIP_Label_208efc48-f63f-4bd6-80b5-86f1b34eb2f5_Name">
    <vt:lpwstr>defa4170-0d19-0005-0001-bc88714345d2</vt:lpwstr>
  </property>
  <property fmtid="{D5CDD505-2E9C-101B-9397-08002B2CF9AE}" pid="6" name="MSIP_Label_208efc48-f63f-4bd6-80b5-86f1b34eb2f5_SiteId">
    <vt:lpwstr>d33ee255-3097-4e4b-a258-4d97c7818712</vt:lpwstr>
  </property>
  <property fmtid="{D5CDD505-2E9C-101B-9397-08002B2CF9AE}" pid="7" name="MSIP_Label_208efc48-f63f-4bd6-80b5-86f1b34eb2f5_ActionId">
    <vt:lpwstr>7aa52861-d3f7-4976-a2b4-dae5c40ef1e0</vt:lpwstr>
  </property>
  <property fmtid="{D5CDD505-2E9C-101B-9397-08002B2CF9AE}" pid="8" name="MSIP_Label_208efc48-f63f-4bd6-80b5-86f1b34eb2f5_ContentBits">
    <vt:lpwstr>0</vt:lpwstr>
  </property>
  <property fmtid="{D5CDD505-2E9C-101B-9397-08002B2CF9AE}" pid="9" name="MSIP_Label_208efc48-f63f-4bd6-80b5-86f1b34eb2f5_Tag">
    <vt:lpwstr>10, 3, 0, 2</vt:lpwstr>
  </property>
</Properties>
</file>