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/>
  <mc:AlternateContent xmlns:mc="http://schemas.openxmlformats.org/markup-compatibility/2006">
    <mc:Choice Requires="x15">
      <x15ac:absPath xmlns:x15ac="http://schemas.microsoft.com/office/spreadsheetml/2010/11/ac" url="https://thinkabm-my.sharepoint.com/personal/prashant_main_thinkabm_com/Documents/Content/Blog Post/Oct 26/Part 1 How to Prioritise B2B Accounts Using Intent Data Blog/"/>
    </mc:Choice>
  </mc:AlternateContent>
  <xr:revisionPtr revIDLastSave="244" documentId="11_0E3967E5B9B65C6A7418A0AE2A7E99552CFD2F7B" xr6:coauthVersionLast="47" xr6:coauthVersionMax="47" xr10:uidLastSave="{DC08ABB7-61D1-422B-BF78-45C7C09B9A53}"/>
  <bookViews>
    <workbookView xWindow="0" yWindow="600" windowWidth="28800" windowHeight="15480" xr2:uid="{00000000-000D-0000-FFFF-FFFF00000000}"/>
  </bookViews>
  <sheets>
    <sheet name="Start Here" sheetId="1" r:id="rId1"/>
    <sheet name="Scoring Guide" sheetId="2" r:id="rId2"/>
    <sheet name="Score Accounts" sheetId="3" r:id="rId3"/>
    <sheet name="Evidence Log" sheetId="4" r:id="rId4"/>
    <sheet name="Compare and Calibrate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62" i="5" l="1"/>
  <c r="B61" i="5"/>
  <c r="B60" i="5"/>
  <c r="B59" i="5"/>
  <c r="B58" i="5"/>
  <c r="B57" i="5"/>
  <c r="B56" i="5"/>
  <c r="B55" i="5"/>
  <c r="B54" i="5"/>
  <c r="B53" i="5"/>
  <c r="B52" i="5"/>
  <c r="B51" i="5"/>
  <c r="B50" i="5"/>
  <c r="B49" i="5"/>
  <c r="B48" i="5"/>
  <c r="B47" i="5"/>
  <c r="B46" i="5"/>
  <c r="B45" i="5"/>
  <c r="B44" i="5"/>
  <c r="B43" i="5"/>
  <c r="B42" i="5"/>
  <c r="B41" i="5"/>
  <c r="B40" i="5"/>
  <c r="B39" i="5"/>
  <c r="B38" i="5"/>
  <c r="B37" i="5"/>
  <c r="B36" i="5"/>
  <c r="B35" i="5"/>
  <c r="B34" i="5"/>
  <c r="B33" i="5"/>
  <c r="B32" i="5"/>
  <c r="B31" i="5"/>
  <c r="B30" i="5"/>
  <c r="B29" i="5"/>
  <c r="B28" i="5"/>
  <c r="B27" i="5"/>
  <c r="B26" i="5"/>
  <c r="B25" i="5"/>
  <c r="B24" i="5"/>
  <c r="B23" i="5"/>
  <c r="B22" i="5"/>
  <c r="B21" i="5"/>
  <c r="B20" i="5"/>
  <c r="B19" i="5"/>
  <c r="B18" i="5"/>
  <c r="B17" i="5"/>
  <c r="B16" i="5"/>
  <c r="B15" i="5"/>
  <c r="B14" i="5"/>
  <c r="B13" i="5"/>
  <c r="K57" i="3"/>
  <c r="L57" i="3" s="1"/>
  <c r="I57" i="3"/>
  <c r="N57" i="3" s="1"/>
  <c r="K56" i="3"/>
  <c r="L56" i="3" s="1"/>
  <c r="I56" i="3"/>
  <c r="N56" i="3" s="1"/>
  <c r="K55" i="3"/>
  <c r="L55" i="3" s="1"/>
  <c r="I55" i="3"/>
  <c r="N55" i="3" s="1"/>
  <c r="K54" i="3"/>
  <c r="L54" i="3" s="1"/>
  <c r="I54" i="3"/>
  <c r="N54" i="3" s="1"/>
  <c r="K53" i="3"/>
  <c r="L53" i="3" s="1"/>
  <c r="I53" i="3"/>
  <c r="N53" i="3" s="1"/>
  <c r="K52" i="3"/>
  <c r="L52" i="3" s="1"/>
  <c r="I52" i="3"/>
  <c r="N52" i="3" s="1"/>
  <c r="K51" i="3"/>
  <c r="L51" i="3" s="1"/>
  <c r="I51" i="3"/>
  <c r="N51" i="3" s="1"/>
  <c r="K50" i="3"/>
  <c r="L50" i="3" s="1"/>
  <c r="I50" i="3"/>
  <c r="N50" i="3" s="1"/>
  <c r="K49" i="3"/>
  <c r="L49" i="3" s="1"/>
  <c r="I49" i="3"/>
  <c r="N49" i="3" s="1"/>
  <c r="K48" i="3"/>
  <c r="L48" i="3" s="1"/>
  <c r="I48" i="3"/>
  <c r="N48" i="3" s="1"/>
  <c r="K47" i="3"/>
  <c r="L47" i="3" s="1"/>
  <c r="I47" i="3"/>
  <c r="N47" i="3" s="1"/>
  <c r="K46" i="3"/>
  <c r="L46" i="3" s="1"/>
  <c r="I46" i="3"/>
  <c r="K45" i="3"/>
  <c r="L45" i="3" s="1"/>
  <c r="I45" i="3"/>
  <c r="N45" i="3" s="1"/>
  <c r="K44" i="3"/>
  <c r="L44" i="3" s="1"/>
  <c r="I44" i="3"/>
  <c r="N44" i="3" s="1"/>
  <c r="K43" i="3"/>
  <c r="L43" i="3" s="1"/>
  <c r="I43" i="3"/>
  <c r="N43" i="3" s="1"/>
  <c r="K42" i="3"/>
  <c r="L42" i="3" s="1"/>
  <c r="I42" i="3"/>
  <c r="N42" i="3" s="1"/>
  <c r="K41" i="3"/>
  <c r="L41" i="3" s="1"/>
  <c r="I41" i="3"/>
  <c r="N41" i="3" s="1"/>
  <c r="K40" i="3"/>
  <c r="L40" i="3" s="1"/>
  <c r="I40" i="3"/>
  <c r="N40" i="3" s="1"/>
  <c r="K39" i="3"/>
  <c r="L39" i="3" s="1"/>
  <c r="I39" i="3"/>
  <c r="N39" i="3" s="1"/>
  <c r="K38" i="3"/>
  <c r="L38" i="3" s="1"/>
  <c r="I38" i="3"/>
  <c r="N38" i="3" s="1"/>
  <c r="K37" i="3"/>
  <c r="L37" i="3" s="1"/>
  <c r="I37" i="3"/>
  <c r="N37" i="3" s="1"/>
  <c r="K36" i="3"/>
  <c r="L36" i="3" s="1"/>
  <c r="I36" i="3"/>
  <c r="N36" i="3" s="1"/>
  <c r="K35" i="3"/>
  <c r="L35" i="3" s="1"/>
  <c r="I35" i="3"/>
  <c r="N35" i="3" s="1"/>
  <c r="K34" i="3"/>
  <c r="L34" i="3" s="1"/>
  <c r="I34" i="3"/>
  <c r="N34" i="3" s="1"/>
  <c r="K33" i="3"/>
  <c r="L33" i="3" s="1"/>
  <c r="I33" i="3"/>
  <c r="N33" i="3" s="1"/>
  <c r="K32" i="3"/>
  <c r="L32" i="3" s="1"/>
  <c r="I32" i="3"/>
  <c r="N32" i="3" s="1"/>
  <c r="K31" i="3"/>
  <c r="L31" i="3" s="1"/>
  <c r="I31" i="3"/>
  <c r="N31" i="3" s="1"/>
  <c r="K30" i="3"/>
  <c r="L30" i="3" s="1"/>
  <c r="I30" i="3"/>
  <c r="N30" i="3" s="1"/>
  <c r="K29" i="3"/>
  <c r="L29" i="3" s="1"/>
  <c r="I29" i="3"/>
  <c r="N29" i="3" s="1"/>
  <c r="K28" i="3"/>
  <c r="L28" i="3" s="1"/>
  <c r="I28" i="3"/>
  <c r="N28" i="3" s="1"/>
  <c r="K27" i="3"/>
  <c r="L27" i="3" s="1"/>
  <c r="I27" i="3"/>
  <c r="N27" i="3" s="1"/>
  <c r="K26" i="3"/>
  <c r="L26" i="3" s="1"/>
  <c r="I26" i="3"/>
  <c r="N26" i="3" s="1"/>
  <c r="K25" i="3"/>
  <c r="L25" i="3" s="1"/>
  <c r="I25" i="3"/>
  <c r="N25" i="3" s="1"/>
  <c r="K24" i="3"/>
  <c r="L24" i="3" s="1"/>
  <c r="I24" i="3"/>
  <c r="N24" i="3" s="1"/>
  <c r="K23" i="3"/>
  <c r="L23" i="3" s="1"/>
  <c r="I23" i="3"/>
  <c r="N23" i="3" s="1"/>
  <c r="K22" i="3"/>
  <c r="L22" i="3" s="1"/>
  <c r="I22" i="3"/>
  <c r="N22" i="3" s="1"/>
  <c r="K21" i="3"/>
  <c r="L21" i="3" s="1"/>
  <c r="I21" i="3"/>
  <c r="N21" i="3" s="1"/>
  <c r="K20" i="3"/>
  <c r="L20" i="3" s="1"/>
  <c r="I20" i="3"/>
  <c r="N20" i="3" s="1"/>
  <c r="K19" i="3"/>
  <c r="L19" i="3" s="1"/>
  <c r="I19" i="3"/>
  <c r="N19" i="3" s="1"/>
  <c r="K18" i="3"/>
  <c r="L18" i="3" s="1"/>
  <c r="I18" i="3"/>
  <c r="N18" i="3" s="1"/>
  <c r="K17" i="3"/>
  <c r="L17" i="3" s="1"/>
  <c r="I17" i="3"/>
  <c r="N17" i="3" s="1"/>
  <c r="K16" i="3"/>
  <c r="L16" i="3" s="1"/>
  <c r="I16" i="3"/>
  <c r="N16" i="3" s="1"/>
  <c r="K15" i="3"/>
  <c r="L15" i="3" s="1"/>
  <c r="I15" i="3"/>
  <c r="N15" i="3" s="1"/>
  <c r="K14" i="3"/>
  <c r="L14" i="3" s="1"/>
  <c r="I14" i="3"/>
  <c r="N14" i="3" s="1"/>
  <c r="K13" i="3"/>
  <c r="L13" i="3" s="1"/>
  <c r="I13" i="3"/>
  <c r="N13" i="3" s="1"/>
  <c r="K12" i="3"/>
  <c r="L12" i="3" s="1"/>
  <c r="I12" i="3"/>
  <c r="N12" i="3" s="1"/>
  <c r="I10" i="3"/>
  <c r="I9" i="3"/>
  <c r="K8" i="3"/>
  <c r="L8" i="3" s="1"/>
  <c r="I8" i="3"/>
  <c r="N8" i="3" s="1"/>
  <c r="H62" i="5" l="1"/>
  <c r="G62" i="5"/>
  <c r="F62" i="5"/>
  <c r="E62" i="5"/>
  <c r="D62" i="5"/>
  <c r="C62" i="5"/>
  <c r="H61" i="5"/>
  <c r="G61" i="5"/>
  <c r="F61" i="5"/>
  <c r="E61" i="5"/>
  <c r="D61" i="5"/>
  <c r="C61" i="5"/>
  <c r="H60" i="5"/>
  <c r="G60" i="5"/>
  <c r="F60" i="5"/>
  <c r="E60" i="5"/>
  <c r="D60" i="5"/>
  <c r="C60" i="5"/>
  <c r="H59" i="5"/>
  <c r="G59" i="5"/>
  <c r="F59" i="5"/>
  <c r="E59" i="5"/>
  <c r="D59" i="5"/>
  <c r="C59" i="5"/>
  <c r="H58" i="5"/>
  <c r="G58" i="5"/>
  <c r="F58" i="5"/>
  <c r="E58" i="5"/>
  <c r="D58" i="5"/>
  <c r="C58" i="5"/>
  <c r="H57" i="5"/>
  <c r="G57" i="5"/>
  <c r="F57" i="5"/>
  <c r="E57" i="5"/>
  <c r="D57" i="5"/>
  <c r="C57" i="5"/>
  <c r="H56" i="5"/>
  <c r="G56" i="5"/>
  <c r="F56" i="5"/>
  <c r="E56" i="5"/>
  <c r="D56" i="5"/>
  <c r="C56" i="5"/>
  <c r="H55" i="5"/>
  <c r="G55" i="5"/>
  <c r="F55" i="5"/>
  <c r="E55" i="5"/>
  <c r="D55" i="5"/>
  <c r="C55" i="5"/>
  <c r="H54" i="5"/>
  <c r="G54" i="5"/>
  <c r="F54" i="5"/>
  <c r="E54" i="5"/>
  <c r="D54" i="5"/>
  <c r="C54" i="5"/>
  <c r="H53" i="5"/>
  <c r="G53" i="5"/>
  <c r="F53" i="5"/>
  <c r="E53" i="5"/>
  <c r="D53" i="5"/>
  <c r="C53" i="5"/>
  <c r="H52" i="5"/>
  <c r="G52" i="5"/>
  <c r="F52" i="5"/>
  <c r="E52" i="5"/>
  <c r="D52" i="5"/>
  <c r="C52" i="5"/>
  <c r="H51" i="5"/>
  <c r="G51" i="5"/>
  <c r="F51" i="5"/>
  <c r="E51" i="5"/>
  <c r="D51" i="5"/>
  <c r="C51" i="5"/>
  <c r="H50" i="5"/>
  <c r="G50" i="5"/>
  <c r="F50" i="5"/>
  <c r="E50" i="5"/>
  <c r="D50" i="5"/>
  <c r="A50" i="5" s="1"/>
  <c r="C50" i="5"/>
  <c r="H49" i="5"/>
  <c r="G49" i="5"/>
  <c r="F49" i="5"/>
  <c r="E49" i="5"/>
  <c r="D49" i="5"/>
  <c r="C49" i="5"/>
  <c r="H48" i="5"/>
  <c r="G48" i="5"/>
  <c r="F48" i="5"/>
  <c r="E48" i="5"/>
  <c r="D48" i="5"/>
  <c r="C48" i="5"/>
  <c r="H47" i="5"/>
  <c r="G47" i="5"/>
  <c r="F47" i="5"/>
  <c r="E47" i="5"/>
  <c r="D47" i="5"/>
  <c r="C47" i="5"/>
  <c r="H46" i="5"/>
  <c r="G46" i="5"/>
  <c r="F46" i="5"/>
  <c r="E46" i="5"/>
  <c r="D46" i="5"/>
  <c r="C46" i="5"/>
  <c r="H45" i="5"/>
  <c r="G45" i="5"/>
  <c r="F45" i="5"/>
  <c r="E45" i="5"/>
  <c r="D45" i="5"/>
  <c r="C45" i="5"/>
  <c r="H44" i="5"/>
  <c r="G44" i="5"/>
  <c r="F44" i="5"/>
  <c r="E44" i="5"/>
  <c r="D44" i="5"/>
  <c r="C44" i="5"/>
  <c r="H43" i="5"/>
  <c r="G43" i="5"/>
  <c r="F43" i="5"/>
  <c r="E43" i="5"/>
  <c r="D43" i="5"/>
  <c r="C43" i="5"/>
  <c r="F42" i="5"/>
  <c r="E42" i="5"/>
  <c r="D42" i="5"/>
  <c r="C42" i="5"/>
  <c r="H42" i="5"/>
  <c r="G42" i="5"/>
  <c r="H41" i="5"/>
  <c r="G41" i="5"/>
  <c r="F41" i="5"/>
  <c r="E41" i="5"/>
  <c r="D41" i="5"/>
  <c r="C41" i="5"/>
  <c r="F40" i="5"/>
  <c r="E40" i="5"/>
  <c r="D40" i="5"/>
  <c r="C40" i="5"/>
  <c r="H40" i="5"/>
  <c r="G40" i="5"/>
  <c r="F39" i="5"/>
  <c r="G39" i="5"/>
  <c r="C39" i="5"/>
  <c r="E39" i="5"/>
  <c r="D39" i="5"/>
  <c r="A39" i="5" s="1"/>
  <c r="H39" i="5"/>
  <c r="F38" i="5"/>
  <c r="E38" i="5"/>
  <c r="D38" i="5"/>
  <c r="C38" i="5"/>
  <c r="H38" i="5"/>
  <c r="G38" i="5"/>
  <c r="C37" i="5"/>
  <c r="H37" i="5"/>
  <c r="G37" i="5"/>
  <c r="F37" i="5"/>
  <c r="E37" i="5"/>
  <c r="D37" i="5"/>
  <c r="C36" i="5"/>
  <c r="D36" i="5"/>
  <c r="A36" i="5" s="1"/>
  <c r="E36" i="5"/>
  <c r="F36" i="5"/>
  <c r="G36" i="5"/>
  <c r="H36" i="5"/>
  <c r="F35" i="5"/>
  <c r="G35" i="5"/>
  <c r="H35" i="5"/>
  <c r="E35" i="5"/>
  <c r="D35" i="5"/>
  <c r="C35" i="5"/>
  <c r="H34" i="5"/>
  <c r="G34" i="5"/>
  <c r="F34" i="5"/>
  <c r="E34" i="5"/>
  <c r="D34" i="5"/>
  <c r="C34" i="5"/>
  <c r="G33" i="5"/>
  <c r="H33" i="5"/>
  <c r="F33" i="5"/>
  <c r="E33" i="5"/>
  <c r="D33" i="5"/>
  <c r="C33" i="5"/>
  <c r="C32" i="5"/>
  <c r="D32" i="5"/>
  <c r="A32" i="5" s="1"/>
  <c r="E32" i="5"/>
  <c r="F32" i="5"/>
  <c r="H32" i="5"/>
  <c r="G32" i="5"/>
  <c r="H31" i="5"/>
  <c r="F31" i="5"/>
  <c r="C31" i="5"/>
  <c r="D31" i="5"/>
  <c r="A31" i="5" s="1"/>
  <c r="E31" i="5"/>
  <c r="G31" i="5"/>
  <c r="F30" i="5"/>
  <c r="E30" i="5"/>
  <c r="D30" i="5"/>
  <c r="C30" i="5"/>
  <c r="H30" i="5"/>
  <c r="G30" i="5"/>
  <c r="G29" i="5"/>
  <c r="H29" i="5"/>
  <c r="F29" i="5"/>
  <c r="E29" i="5"/>
  <c r="D29" i="5"/>
  <c r="C29" i="5"/>
  <c r="H28" i="5"/>
  <c r="G28" i="5"/>
  <c r="F28" i="5"/>
  <c r="E28" i="5"/>
  <c r="D28" i="5"/>
  <c r="C28" i="5"/>
  <c r="E27" i="5"/>
  <c r="H27" i="5"/>
  <c r="G27" i="5"/>
  <c r="F27" i="5"/>
  <c r="D27" i="5"/>
  <c r="C27" i="5"/>
  <c r="F26" i="5"/>
  <c r="E26" i="5"/>
  <c r="D26" i="5"/>
  <c r="A26" i="5" s="1"/>
  <c r="C26" i="5"/>
  <c r="H26" i="5"/>
  <c r="G26" i="5"/>
  <c r="H25" i="5"/>
  <c r="G25" i="5"/>
  <c r="F25" i="5"/>
  <c r="E25" i="5"/>
  <c r="D25" i="5"/>
  <c r="A25" i="5" s="1"/>
  <c r="C25" i="5"/>
  <c r="E24" i="5"/>
  <c r="D24" i="5"/>
  <c r="C24" i="5"/>
  <c r="F24" i="5"/>
  <c r="H24" i="5"/>
  <c r="G24" i="5"/>
  <c r="H23" i="5"/>
  <c r="G23" i="5"/>
  <c r="F23" i="5"/>
  <c r="E23" i="5"/>
  <c r="C23" i="5"/>
  <c r="D23" i="5"/>
  <c r="A23" i="5" s="1"/>
  <c r="E22" i="5"/>
  <c r="C22" i="5"/>
  <c r="D22" i="5"/>
  <c r="A22" i="5" s="1"/>
  <c r="F22" i="5"/>
  <c r="G22" i="5"/>
  <c r="H22" i="5"/>
  <c r="C21" i="5"/>
  <c r="D21" i="5"/>
  <c r="A21" i="5" s="1"/>
  <c r="E21" i="5"/>
  <c r="F21" i="5"/>
  <c r="G21" i="5"/>
  <c r="H21" i="5"/>
  <c r="C20" i="5"/>
  <c r="D20" i="5"/>
  <c r="A20" i="5" s="1"/>
  <c r="E20" i="5"/>
  <c r="F20" i="5"/>
  <c r="G20" i="5"/>
  <c r="H20" i="5"/>
  <c r="E19" i="5"/>
  <c r="D19" i="5"/>
  <c r="C19" i="5"/>
  <c r="H19" i="5"/>
  <c r="G19" i="5"/>
  <c r="F19" i="5"/>
  <c r="G18" i="5"/>
  <c r="F18" i="5"/>
  <c r="E18" i="5"/>
  <c r="C18" i="5"/>
  <c r="D18" i="5"/>
  <c r="A18" i="5" s="1"/>
  <c r="H18" i="5"/>
  <c r="D17" i="5"/>
  <c r="E17" i="5"/>
  <c r="G17" i="5"/>
  <c r="H17" i="5"/>
  <c r="F17" i="5"/>
  <c r="C17" i="5"/>
  <c r="F16" i="5"/>
  <c r="E16" i="5"/>
  <c r="D16" i="5"/>
  <c r="G16" i="5"/>
  <c r="C16" i="5"/>
  <c r="H16" i="5"/>
  <c r="C15" i="5"/>
  <c r="H15" i="5"/>
  <c r="F15" i="5"/>
  <c r="F14" i="5"/>
  <c r="C14" i="5"/>
  <c r="H14" i="5"/>
  <c r="H13" i="5"/>
  <c r="G13" i="5"/>
  <c r="F13" i="5"/>
  <c r="E13" i="5"/>
  <c r="D13" i="5"/>
  <c r="C13" i="5"/>
  <c r="B7" i="5"/>
  <c r="D8" i="5" s="1"/>
  <c r="N46" i="3"/>
  <c r="N10" i="3"/>
  <c r="E15" i="5" s="1"/>
  <c r="K10" i="3"/>
  <c r="N9" i="3"/>
  <c r="E14" i="5" s="1"/>
  <c r="K9" i="3"/>
  <c r="D14" i="5" s="1"/>
  <c r="H8" i="5"/>
  <c r="F8" i="5"/>
  <c r="L9" i="3" l="1"/>
  <c r="G14" i="5" s="1"/>
  <c r="D7" i="5"/>
  <c r="B8" i="5"/>
  <c r="F7" i="5"/>
  <c r="H7" i="5"/>
  <c r="A62" i="5"/>
  <c r="A61" i="5"/>
  <c r="A60" i="5"/>
  <c r="A59" i="5"/>
  <c r="A58" i="5"/>
  <c r="A57" i="5"/>
  <c r="A56" i="5"/>
  <c r="A55" i="5"/>
  <c r="A54" i="5"/>
  <c r="A53" i="5"/>
  <c r="A52" i="5"/>
  <c r="A51" i="5"/>
  <c r="A49" i="5"/>
  <c r="A48" i="5"/>
  <c r="A47" i="5"/>
  <c r="A46" i="5"/>
  <c r="A45" i="5"/>
  <c r="A44" i="5"/>
  <c r="A43" i="5"/>
  <c r="A42" i="5"/>
  <c r="A41" i="5"/>
  <c r="A40" i="5"/>
  <c r="A38" i="5"/>
  <c r="A24" i="5"/>
  <c r="A37" i="5"/>
  <c r="A35" i="5"/>
  <c r="A34" i="5"/>
  <c r="A33" i="5"/>
  <c r="A30" i="5"/>
  <c r="A29" i="5"/>
  <c r="A28" i="5"/>
  <c r="A27" i="5"/>
  <c r="A19" i="5"/>
  <c r="A17" i="5"/>
  <c r="A16" i="5"/>
  <c r="L10" i="3"/>
  <c r="G15" i="5" s="1"/>
  <c r="D15" i="5"/>
  <c r="A14" i="5" l="1"/>
  <c r="A15" i="5"/>
</calcChain>
</file>

<file path=xl/sharedStrings.xml><?xml version="1.0" encoding="utf-8"?>
<sst xmlns="http://schemas.openxmlformats.org/spreadsheetml/2006/main" count="412" uniqueCount="288">
  <si>
    <t>Think ABM Account Opportunity Scoring Toolkit</t>
  </si>
  <si>
    <t>Use this workbook to determine whether an account is worth prioritising before assessing activation readiness.</t>
  </si>
  <si>
    <t>Quick start</t>
  </si>
  <si>
    <t>Workbook components</t>
  </si>
  <si>
    <t>Step</t>
  </si>
  <si>
    <t>Action</t>
  </si>
  <si>
    <t>Output</t>
  </si>
  <si>
    <t>Use this sheet</t>
  </si>
  <si>
    <t>Sheet</t>
  </si>
  <si>
    <t>Use it for</t>
  </si>
  <si>
    <t>Update when</t>
  </si>
  <si>
    <t>Primary owner</t>
  </si>
  <si>
    <t>Enter the account and owner</t>
  </si>
  <si>
    <t>A named record for review</t>
  </si>
  <si>
    <t>Score Accounts</t>
  </si>
  <si>
    <t>Scoring Guide</t>
  </si>
  <si>
    <t>Criteria, bands and suppression rules</t>
  </si>
  <si>
    <t>The operating standard changes</t>
  </si>
  <si>
    <t>Revenue operations</t>
  </si>
  <si>
    <t>Apply suppression rules</t>
  </si>
  <si>
    <t>A clear exclusion or review decision</t>
  </si>
  <si>
    <t>Account scores, overrides and recommended response</t>
  </si>
  <si>
    <t>New signals or fit information appears</t>
  </si>
  <si>
    <t>Account owner</t>
  </si>
  <si>
    <t>Score the three dimensions</t>
  </si>
  <si>
    <t>A raw Account Opportunity Score out of 60</t>
  </si>
  <si>
    <t>Evidence Log</t>
  </si>
  <si>
    <t>Sources and reasoning behind each score</t>
  </si>
  <si>
    <t>New evidence appears</t>
  </si>
  <si>
    <t>Marketing and sales</t>
  </si>
  <si>
    <t>Document the evidence</t>
  </si>
  <si>
    <t>A visible rationale behind each component score</t>
  </si>
  <si>
    <t>Compare and Calibrate</t>
  </si>
  <si>
    <t>Cross-account comparison and outcome review</t>
  </si>
  <si>
    <t>Before prioritisation and pipeline reviews</t>
  </si>
  <si>
    <t>Compare accounts</t>
  </si>
  <si>
    <t>A consistent prioritisation view</t>
  </si>
  <si>
    <t>Start Here</t>
  </si>
  <si>
    <t>Workflow and definitions</t>
  </si>
  <si>
    <t>Only when the framework changes</t>
  </si>
  <si>
    <t>Review outcomes</t>
  </si>
  <si>
    <t>Learning that improves future scoring</t>
  </si>
  <si>
    <t>Opportunity bands</t>
  </si>
  <si>
    <t>Working rules</t>
  </si>
  <si>
    <t>Raw score</t>
  </si>
  <si>
    <t>Opportunity level</t>
  </si>
  <si>
    <t>Initial response</t>
  </si>
  <si>
    <t>Rule</t>
  </si>
  <si>
    <t>Why it matters</t>
  </si>
  <si>
    <t>Required action</t>
  </si>
  <si>
    <t>Owner</t>
  </si>
  <si>
    <t>45–60</t>
  </si>
  <si>
    <t>Strong opportunity</t>
  </si>
  <si>
    <t>Assess activation readiness and buying-group context</t>
  </si>
  <si>
    <t>Suppress before routing</t>
  </si>
  <si>
    <t>High activity must not override a disqualifying condition</t>
  </si>
  <si>
    <t>Record the suppression reason</t>
  </si>
  <si>
    <t>30–44</t>
  </si>
  <si>
    <t>Developing opportunity</t>
  </si>
  <si>
    <t>Continue monitoring and targeted nurture</t>
  </si>
  <si>
    <t>Score the evidence, not brand recognition</t>
  </si>
  <si>
    <t>Familiar accounts can still be a poor fit</t>
  </si>
  <si>
    <t>Use explicit ICP criteria</t>
  </si>
  <si>
    <t>Below 30</t>
  </si>
  <si>
    <t>Weak or uncertain opportunity</t>
  </si>
  <si>
    <t>Deprioritise unless new evidence emerges</t>
  </si>
  <si>
    <t>Document every component</t>
  </si>
  <si>
    <t>A number without context is hard to trust</t>
  </si>
  <si>
    <t>Add dated evidence and its source</t>
  </si>
  <si>
    <t>Score owner</t>
  </si>
  <si>
    <t>Use ranges, not false precision</t>
  </si>
  <si>
    <t>A one-point difference rarely changes the decision</t>
  </si>
  <si>
    <t>Focus on bands and score movement</t>
  </si>
  <si>
    <t>Compare scores with outcomes</t>
  </si>
  <si>
    <t>The model must learn from accepted opportunities and revenue</t>
  </si>
  <si>
    <t>Review conversion and pipeline results</t>
  </si>
  <si>
    <t>Decision sequence</t>
  </si>
  <si>
    <t>Decision</t>
  </si>
  <si>
    <t>Question answered</t>
  </si>
  <si>
    <t>Suppression review</t>
  </si>
  <si>
    <t>Is the account eligible for prioritisation?</t>
  </si>
  <si>
    <t>60-point Account Opportunity Score</t>
  </si>
  <si>
    <t>Is this account worth prioritising?</t>
  </si>
  <si>
    <t>Where should marketing and sales focus attention?</t>
  </si>
  <si>
    <t>Activation readiness in Part 2</t>
  </si>
  <si>
    <t>Is the account ready for direct activation?</t>
  </si>
  <si>
    <t>Buying-group and outreach decision</t>
  </si>
  <si>
    <t>Who should act, when and with what message?</t>
  </si>
  <si>
    <t>The 60-point score prioritises the account. It does not by itself determine whether direct sales outreach is appropriate.</t>
  </si>
  <si>
    <t>© Think ABM | Account Opportunity Scoring Toolkit | thinkabm.com</t>
  </si>
  <si>
    <t>Apply the same definitions to every account, then calibrate them against actual opportunity and revenue outcomes.</t>
  </si>
  <si>
    <t>1 ICP and strategic fit — 20 points</t>
  </si>
  <si>
    <t>2 Intent signal quality — 20 points</t>
  </si>
  <si>
    <t>Score</t>
  </si>
  <si>
    <t>Interpretation</t>
  </si>
  <si>
    <t>Evidence prompt</t>
  </si>
  <si>
    <t>Use with care</t>
  </si>
  <si>
    <t>0–5</t>
  </si>
  <si>
    <t>Poor fit or outside the addressable market</t>
  </si>
  <si>
    <t>Which essential ICP conditions are absent?</t>
  </si>
  <si>
    <t>Do not reward company size or recognition alone</t>
  </si>
  <si>
    <t>General or weakly related interest</t>
  </si>
  <si>
    <t>Is the activity broad, isolated or loosely related?</t>
  </si>
  <si>
    <t>Do not treat one article view as buying intent</t>
  </si>
  <si>
    <t>6–10</t>
  </si>
  <si>
    <t>Partial fit with material limitations</t>
  </si>
  <si>
    <t>Which fit gaps could prevent value or delivery?</t>
  </si>
  <si>
    <t>Separate attractive logos from viable customers</t>
  </si>
  <si>
    <t>Relevant problem or category research</t>
  </si>
  <si>
    <t>Is the account exploring a defined problem or use case?</t>
  </si>
  <si>
    <t>Look for more than awareness-stage activity</t>
  </si>
  <si>
    <t>11–15</t>
  </si>
  <si>
    <t>Good fit across most important criteria</t>
  </si>
  <si>
    <t>Which criteria are confirmed and which remain uncertain?</t>
  </si>
  <si>
    <t>Use evidence from the current account</t>
  </si>
  <si>
    <t>Multiple commercially meaningful signals</t>
  </si>
  <si>
    <t>Do the signals span related solution and operational topics?</t>
  </si>
  <si>
    <t>Check strength and breadth together</t>
  </si>
  <si>
    <t>16–20</t>
  </si>
  <si>
    <t>Strong ICP and strategic fit</t>
  </si>
  <si>
    <t>Why is this account well suited commercially and operationally?</t>
  </si>
  <si>
    <t>A strong fit still needs meaningful intent</t>
  </si>
  <si>
    <t>Sustained solution or vendor-evaluation activity</t>
  </si>
  <si>
    <t>Is the account comparing options, implementation or outcomes?</t>
  </si>
  <si>
    <t>One strong signal rarely justifies outreach</t>
  </si>
  <si>
    <t>3 Signal recency and momentum — 20 points</t>
  </si>
  <si>
    <t>Next decision</t>
  </si>
  <si>
    <t>Old, isolated or declining activity</t>
  </si>
  <si>
    <t>When was the last meaningful signal?</t>
  </si>
  <si>
    <t>Older activity should lose weight</t>
  </si>
  <si>
    <t>Is the account ready to activate?</t>
  </si>
  <si>
    <t>Recent activity without clear momentum</t>
  </si>
  <si>
    <t>Is the activity recent but still limited or static?</t>
  </si>
  <si>
    <t>Monitor before escalating</t>
  </si>
  <si>
    <t>What evidence would change the band?</t>
  </si>
  <si>
    <t>Repeated and increasing research</t>
  </si>
  <si>
    <t>Are signals appearing across several sessions or topics?</t>
  </si>
  <si>
    <t>Look for connected behaviour</t>
  </si>
  <si>
    <t>Should the account remain monitored?</t>
  </si>
  <si>
    <t>Recent, sustained and rapidly developing activity</t>
  </si>
  <si>
    <t>Is research progressing toward decision-stage topics?</t>
  </si>
  <si>
    <t>Confirm the pattern is not internal or duplicated</t>
  </si>
  <si>
    <t>Suppression rules</t>
  </si>
  <si>
    <t>Suppression rule</t>
  </si>
  <si>
    <t>Typical evidence</t>
  </si>
  <si>
    <t>Revisit when</t>
  </si>
  <si>
    <t>None</t>
  </si>
  <si>
    <t>No disqualifying condition is present</t>
  </si>
  <si>
    <t>Use the calculated score band</t>
  </si>
  <si>
    <t>New information appears</t>
  </si>
  <si>
    <t>The opportunity band sets priority</t>
  </si>
  <si>
    <t>Outside addressable market</t>
  </si>
  <si>
    <t>Geography, sector, size or operating model is unsupported</t>
  </si>
  <si>
    <t>Suppress; exclude or investigate</t>
  </si>
  <si>
    <t>Coverage or ICP changes</t>
  </si>
  <si>
    <t>Activity should not override poor fit</t>
  </si>
  <si>
    <t>Competitor research</t>
  </si>
  <si>
    <t>The account is a direct competitor</t>
  </si>
  <si>
    <t>Suppress; do not route to sales</t>
  </si>
  <si>
    <t>Competitive status changes</t>
  </si>
  <si>
    <t>Competitor activity is not pipeline</t>
  </si>
  <si>
    <t>Student, consultant or job seeker</t>
  </si>
  <si>
    <t>Research is not tied to a target account decision</t>
  </si>
  <si>
    <t>Suppress; exclude from sales priority</t>
  </si>
  <si>
    <t>Identity is clarified</t>
  </si>
  <si>
    <t>Prevents false positives</t>
  </si>
  <si>
    <t>Existing customer support activity</t>
  </si>
  <si>
    <t>Signals relate to service or support rather than expansion</t>
  </si>
  <si>
    <t>Suppress; route to the correct customer workflow</t>
  </si>
  <si>
    <t>Expansion evidence appears</t>
  </si>
  <si>
    <t>Separates support from new demand</t>
  </si>
  <si>
    <t>Duplicate or incorrect account</t>
  </si>
  <si>
    <t>Identity resolution or account matching is unreliable</t>
  </si>
  <si>
    <t>Suppress; correct the record</t>
  </si>
  <si>
    <t>The record is repaired</t>
  </si>
  <si>
    <t>Avoids double-counting</t>
  </si>
  <si>
    <t>Internal employee activity</t>
  </si>
  <si>
    <t>Visits or research originate internally</t>
  </si>
  <si>
    <t>Suppress; remove from prioritisation</t>
  </si>
  <si>
    <t>A verified external signal appears</t>
  </si>
  <si>
    <t>Internal traffic is not buying intent</t>
  </si>
  <si>
    <t>Unrelated signals</t>
  </si>
  <si>
    <t>The activity does not relate to the offered solution</t>
  </si>
  <si>
    <t>Suppress; monitor or exclude</t>
  </si>
  <si>
    <t>Relevant research appears</t>
  </si>
  <si>
    <t>Relevance matters more than volume</t>
  </si>
  <si>
    <t>Other review required</t>
  </si>
  <si>
    <t>A material issue needs human judgement</t>
  </si>
  <si>
    <t>Suppress; document and review</t>
  </si>
  <si>
    <t>The issue is resolved</t>
  </si>
  <si>
    <t>Keeps uncertainty visible</t>
  </si>
  <si>
    <t>Calibration guidance</t>
  </si>
  <si>
    <t>Start with the published thresholds</t>
  </si>
  <si>
    <t>Do not treat them as permanent certainty.</t>
  </si>
  <si>
    <t>Review which accounts become accepted opportunities</t>
  </si>
  <si>
    <t>Compare score bands with progression, conversion and revenue.</t>
  </si>
  <si>
    <t>Adjust criteria when evidence supports the change</t>
  </si>
  <si>
    <t>Record the reason, date and owner in the calibration log.</t>
  </si>
  <si>
    <t>Keep opportunity and activation decisions separate</t>
  </si>
  <si>
    <t>A high opportunity score does not identify the right stakeholder, message or channel.</t>
  </si>
  <si>
    <t>Enter evidence-backed component scores. The raw score remains visible even when a suppression rule overrides the final priority.</t>
  </si>
  <si>
    <t>Rows 8–10 reproduce the blog's worked example. Replace or delete them when you begin scoring live accounts. Yellow cells are inputs; blue cells are calculated outputs.</t>
  </si>
  <si>
    <t>Account</t>
  </si>
  <si>
    <t>ICP fit /20</t>
  </si>
  <si>
    <t>ICP evidence</t>
  </si>
  <si>
    <t>Signal quality /20</t>
  </si>
  <si>
    <t>Signal evidence</t>
  </si>
  <si>
    <t>Recency and momentum /20</t>
  </si>
  <si>
    <t>Recency evidence</t>
  </si>
  <si>
    <t>Raw score /60</t>
  </si>
  <si>
    <t>Final priority</t>
  </si>
  <si>
    <t>Previous score</t>
  </si>
  <si>
    <t>Change</t>
  </si>
  <si>
    <t>Review date</t>
  </si>
  <si>
    <t>Notes</t>
  </si>
  <si>
    <t>Example A</t>
  </si>
  <si>
    <t>Example</t>
  </si>
  <si>
    <t>Outside target geography and key commercial-fit criteria</t>
  </si>
  <si>
    <t>Strong and recent intent across relevant topics</t>
  </si>
  <si>
    <t>Recent activity with strong momentum</t>
  </si>
  <si>
    <t>Worked example — high activity, poor fit</t>
  </si>
  <si>
    <t>Example B</t>
  </si>
  <si>
    <t>Closely matches the ICP</t>
  </si>
  <si>
    <t>Small number of early-stage signals</t>
  </si>
  <si>
    <t>Limited activity without recent momentum</t>
  </si>
  <si>
    <t>Worked example — strong fit, insufficient evidence</t>
  </si>
  <si>
    <t>Example C</t>
  </si>
  <si>
    <t>Strong fit across important criteria</t>
  </si>
  <si>
    <t>Multiple relevant and commercially meaningful signals</t>
  </si>
  <si>
    <t>Recent, repeated and increasing research</t>
  </si>
  <si>
    <t>Worked example — strongest opportunity</t>
  </si>
  <si>
    <t>Record the source, date and meaning of the evidence behind each component score and suppression decision.</t>
  </si>
  <si>
    <t>Dimension</t>
  </si>
  <si>
    <t>Evidence date</t>
  </si>
  <si>
    <t>Source</t>
  </si>
  <si>
    <t>Signal or evidence</t>
  </si>
  <si>
    <t>What it indicates</t>
  </si>
  <si>
    <t>Status</t>
  </si>
  <si>
    <t>Added by</t>
  </si>
  <si>
    <t>ICP and strategic fit</t>
  </si>
  <si>
    <t>Worked example</t>
  </si>
  <si>
    <t>Outside target geography</t>
  </si>
  <si>
    <t>Material ICP limitation</t>
  </si>
  <si>
    <t>Current</t>
  </si>
  <si>
    <t>Supports a low ICP score</t>
  </si>
  <si>
    <t>Intent signal quality</t>
  </si>
  <si>
    <t>Strong, relevant research activity</t>
  </si>
  <si>
    <t>Commercially meaningful intent</t>
  </si>
  <si>
    <t>Supports a high signal-quality score</t>
  </si>
  <si>
    <t>Recency and momentum</t>
  </si>
  <si>
    <t>Recent and increasing activity</t>
  </si>
  <si>
    <t>Strong momentum</t>
  </si>
  <si>
    <t>Supports a high momentum score</t>
  </si>
  <si>
    <t>Target geography is unsupported</t>
  </si>
  <si>
    <t>Account should not enter sales priority</t>
  </si>
  <si>
    <t>Overrides the raw score</t>
  </si>
  <si>
    <t>Matches most important ICP criteria</t>
  </si>
  <si>
    <t>Strong fit</t>
  </si>
  <si>
    <t>Supports a high ICP score</t>
  </si>
  <si>
    <t>Limited early-stage activity</t>
  </si>
  <si>
    <t>Insufficient commercial evidence</t>
  </si>
  <si>
    <t>Supports a low signal-quality score</t>
  </si>
  <si>
    <t>No recent momentum</t>
  </si>
  <si>
    <t>Monitor rather than escalate</t>
  </si>
  <si>
    <t>Supports a low momentum score</t>
  </si>
  <si>
    <t>Strong fit across key criteria</t>
  </si>
  <si>
    <t>High customer and delivery fit</t>
  </si>
  <si>
    <t>Multiple relevant decision-stage signals</t>
  </si>
  <si>
    <t>Meaningful solution research</t>
  </si>
  <si>
    <t>Developing buying activity</t>
  </si>
  <si>
    <t>Use the comparison view to allocate attention, then compare score bands with opportunity and revenue outcomes.</t>
  </si>
  <si>
    <t>Portfolio snapshot</t>
  </si>
  <si>
    <t>Accounts scored</t>
  </si>
  <si>
    <t>Strong</t>
  </si>
  <si>
    <t>Developing</t>
  </si>
  <si>
    <t>Suppressed</t>
  </si>
  <si>
    <t>Weak or uncertain</t>
  </si>
  <si>
    <t>Average raw score</t>
  </si>
  <si>
    <t>Scores increased</t>
  </si>
  <si>
    <t>Scores decreased</t>
  </si>
  <si>
    <t>Account comparison</t>
  </si>
  <si>
    <t>Priority rank</t>
  </si>
  <si>
    <t>Calibration log</t>
  </si>
  <si>
    <t>Pipeline outcome</t>
  </si>
  <si>
    <t>Accepted opportunity?</t>
  </si>
  <si>
    <t>Revenue or result</t>
  </si>
  <si>
    <t>Learning or change</t>
  </si>
  <si>
    <t>Calibration rule: compare scores with accepted opportunities, pipeline progression and revenue. Change the model only when repeated outcomes support the adjustment, and record what changed, why and when.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</si>
</sst>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23">
    <font>
      <sz val="11"/>
      <name val="Carlito"/>
    </font>
    <font>
      <b/>
      <sz val="18"/>
      <color rgb="FF173653"/>
      <name val="Carlito"/>
    </font>
    <font>
      <b/>
      <sz val="11"/>
      <color rgb="FFFFFFFF"/>
      <name val="Carlito"/>
    </font>
    <font>
      <b/>
      <sz val="10"/>
      <color rgb="FFFFFFFF"/>
      <name val="Carlito"/>
    </font>
    <font>
      <b/>
      <i/>
      <sz val="9"/>
      <color rgb="FF64748B"/>
      <name val="Carlito"/>
    </font>
    <font>
      <b/>
      <i/>
      <sz val="10"/>
      <color rgb="FF173653"/>
      <name val="Carlito"/>
    </font>
    <font>
      <b/>
      <sz val="18"/>
      <color rgb="FF173653"/>
      <name val="Poppins"/>
    </font>
    <font>
      <b/>
      <sz val="11"/>
      <color rgb="FFFFFFFF"/>
      <name val="Poppins"/>
    </font>
    <font>
      <sz val="11"/>
      <name val="Poppins"/>
    </font>
    <font>
      <b/>
      <sz val="10"/>
      <color rgb="FF334155"/>
      <name val="Manrope"/>
    </font>
    <font>
      <sz val="11"/>
      <name val="Manrope"/>
    </font>
    <font>
      <b/>
      <sz val="11"/>
      <color rgb="FFFFFFFF"/>
      <name val="Manrope"/>
    </font>
    <font>
      <b/>
      <sz val="10"/>
      <color rgb="FF173653"/>
      <name val="Manrope"/>
    </font>
    <font>
      <b/>
      <i/>
      <sz val="9"/>
      <color rgb="FF64748B"/>
      <name val="Manrope"/>
    </font>
    <font>
      <b/>
      <sz val="11"/>
      <name val="Manrope"/>
    </font>
    <font>
      <b/>
      <sz val="11"/>
      <color rgb="FF173653"/>
      <name val="Manrope"/>
    </font>
    <font>
      <b/>
      <sz val="18"/>
      <color rgb="FF173653"/>
      <name val="Manrope"/>
    </font>
    <font>
      <b/>
      <sz val="10"/>
      <color rgb="FFFFFFFF"/>
      <name val="Poppins"/>
    </font>
    <font>
      <b/>
      <i/>
      <sz val="11"/>
      <color rgb="FF334155"/>
      <name val="Manrope"/>
    </font>
    <font>
      <b/>
      <sz val="11"/>
      <color rgb="FF334155"/>
      <name val="Manrope"/>
    </font>
    <font>
      <b/>
      <sz val="11"/>
      <name val="Poppins"/>
    </font>
    <font>
      <sz val="10"/>
      <name val="Poppins"/>
    </font>
    <font>
      <b/>
      <sz val="11"/>
      <name val="Carlito"/>
    </font>
  </fonts>
  <fills count="10">
    <fill>
      <patternFill patternType="none"/>
    </fill>
    <fill>
      <patternFill patternType="gray125"/>
    </fill>
    <fill>
      <patternFill patternType="solid">
        <fgColor rgb="FF0F766E"/>
      </patternFill>
    </fill>
    <fill>
      <patternFill patternType="solid">
        <fgColor rgb="FF173653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F4F8FB"/>
      </patternFill>
    </fill>
    <fill>
      <patternFill patternType="solid">
        <fgColor rgb="FFEAF2F8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F766E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7E0E8"/>
      </left>
      <right style="thin">
        <color rgb="FFD7E0E8"/>
      </right>
      <top style="thin">
        <color rgb="FFD7E0E8"/>
      </top>
      <bottom style="thin">
        <color rgb="FFD7E0E8"/>
      </bottom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1" fillId="0" borderId="0" xfId="0" applyFont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5" borderId="3" xfId="0" applyFill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164" fontId="0" fillId="5" borderId="3" xfId="0" applyNumberFormat="1" applyFill="1" applyBorder="1" applyAlignment="1">
      <alignment vertical="center" wrapText="1"/>
    </xf>
    <xf numFmtId="164" fontId="0" fillId="0" borderId="3" xfId="0" applyNumberFormat="1" applyBorder="1" applyAlignment="1">
      <alignment vertical="center" wrapText="1"/>
    </xf>
    <xf numFmtId="0" fontId="5" fillId="7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center" wrapText="1"/>
    </xf>
    <xf numFmtId="0" fontId="8" fillId="0" borderId="0" xfId="0" applyFont="1"/>
    <xf numFmtId="0" fontId="10" fillId="0" borderId="0" xfId="0" applyFont="1"/>
    <xf numFmtId="0" fontId="10" fillId="0" borderId="3" xfId="0" applyFont="1" applyBorder="1" applyAlignment="1">
      <alignment horizontal="center" vertical="center" wrapText="1"/>
    </xf>
    <xf numFmtId="0" fontId="10" fillId="0" borderId="3" xfId="0" applyFont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10" fillId="6" borderId="3" xfId="0" applyFont="1" applyFill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6" fillId="0" borderId="0" xfId="0" applyFont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horizontal="center" vertical="center" wrapText="1"/>
    </xf>
    <xf numFmtId="0" fontId="10" fillId="8" borderId="3" xfId="0" applyFont="1" applyFill="1" applyBorder="1" applyAlignment="1">
      <alignment vertical="center" wrapText="1"/>
    </xf>
    <xf numFmtId="164" fontId="10" fillId="5" borderId="3" xfId="0" applyNumberFormat="1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164" fontId="10" fillId="5" borderId="3" xfId="0" applyNumberFormat="1" applyFont="1" applyFill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left" vertical="center" wrapText="1"/>
    </xf>
    <xf numFmtId="0" fontId="12" fillId="7" borderId="3" xfId="0" applyFont="1" applyFill="1" applyBorder="1" applyAlignment="1">
      <alignment horizontal="center" vertical="center" wrapText="1"/>
    </xf>
    <xf numFmtId="1" fontId="12" fillId="9" borderId="3" xfId="0" applyNumberFormat="1" applyFont="1" applyFill="1" applyBorder="1" applyAlignment="1">
      <alignment horizontal="center" vertical="center" wrapText="1"/>
    </xf>
    <xf numFmtId="1" fontId="12" fillId="7" borderId="3" xfId="0" applyNumberFormat="1" applyFont="1" applyFill="1" applyBorder="1" applyAlignment="1">
      <alignment horizontal="center" vertical="center" wrapText="1"/>
    </xf>
    <xf numFmtId="164" fontId="10" fillId="0" borderId="3" xfId="0" applyNumberFormat="1" applyFont="1" applyBorder="1" applyAlignment="1">
      <alignment vertical="center" wrapText="1"/>
    </xf>
    <xf numFmtId="0" fontId="20" fillId="0" borderId="0" xfId="0" applyFont="1"/>
    <xf numFmtId="0" fontId="15" fillId="7" borderId="3" xfId="0" applyFont="1" applyFill="1" applyBorder="1" applyAlignment="1">
      <alignment horizontal="center" vertical="center" wrapText="1"/>
    </xf>
    <xf numFmtId="0" fontId="21" fillId="0" borderId="0" xfId="0" applyFont="1"/>
    <xf numFmtId="0" fontId="22" fillId="0" borderId="0" xfId="0" applyFont="1"/>
    <xf numFmtId="0" fontId="15" fillId="7" borderId="3" xfId="0" applyFont="1" applyFill="1" applyBorder="1" applyAlignment="1">
      <alignment horizontal="left" vertical="center" wrapText="1"/>
    </xf>
    <xf numFmtId="0" fontId="18" fillId="5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2" borderId="0" xfId="0" applyFont="1" applyFill="1" applyAlignment="1">
      <alignment horizontal="left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0" fontId="19" fillId="0" borderId="1" xfId="0" applyFont="1" applyBorder="1" applyAlignment="1">
      <alignment horizontal="left" vertical="center" wrapText="1"/>
    </xf>
    <xf numFmtId="0" fontId="15" fillId="7" borderId="3" xfId="0" applyFont="1" applyFill="1" applyBorder="1" applyAlignment="1">
      <alignment vertical="center" wrapText="1"/>
    </xf>
    <xf numFmtId="0" fontId="10" fillId="7" borderId="3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18" fillId="5" borderId="4" xfId="0" applyFont="1" applyFill="1" applyBorder="1" applyAlignment="1">
      <alignment horizontal="left" vertical="center"/>
    </xf>
    <xf numFmtId="0" fontId="19" fillId="0" borderId="1" xfId="0" applyFont="1" applyBorder="1" applyAlignment="1">
      <alignment vertical="center"/>
    </xf>
  </cellXfs>
  <cellStyles count="1">
    <cellStyle name="Normal" xfId="0" builtinId="0"/>
  </cellStyles>
  <dxfs count="15">
    <dxf>
      <font>
        <i/>
        <color rgb="FF64748B"/>
      </font>
      <fill>
        <patternFill patternType="solid">
          <bgColor rgb="FFEEF2F6"/>
        </patternFill>
      </fill>
    </dxf>
    <dxf>
      <font>
        <b/>
        <color rgb="FF9A6700"/>
      </font>
      <fill>
        <patternFill patternType="solid">
          <bgColor rgb="FFFFF2CC"/>
        </patternFill>
      </fill>
    </dxf>
    <dxf>
      <font>
        <b/>
        <color rgb="FF246B3A"/>
      </font>
      <fill>
        <patternFill patternType="solid">
          <bgColor rgb="FFE2F0D9"/>
        </patternFill>
      </fill>
    </dxf>
    <dxf>
      <font>
        <strike val="0"/>
        <outline val="0"/>
        <shadow val="0"/>
        <u val="none"/>
        <vertAlign val="baseline"/>
        <sz val="11"/>
        <name val="Manrope"/>
        <scheme val="none"/>
      </font>
    </dxf>
    <dxf>
      <font>
        <strike val="0"/>
        <outline val="0"/>
        <shadow val="0"/>
        <u val="none"/>
        <vertAlign val="baseline"/>
        <sz val="11"/>
        <name val="Manrope"/>
        <scheme val="none"/>
      </font>
    </dxf>
    <dxf>
      <font>
        <strike val="0"/>
        <outline val="0"/>
        <shadow val="0"/>
        <u val="none"/>
        <vertAlign val="baseline"/>
        <sz val="11"/>
        <name val="Manrope"/>
        <scheme val="none"/>
      </font>
    </dxf>
    <dxf>
      <font>
        <strike val="0"/>
        <outline val="0"/>
        <shadow val="0"/>
        <u val="none"/>
        <vertAlign val="baseline"/>
        <sz val="11"/>
        <name val="Manrope"/>
        <scheme val="none"/>
      </font>
    </dxf>
    <dxf>
      <font>
        <strike val="0"/>
        <outline val="0"/>
        <shadow val="0"/>
        <u val="none"/>
        <vertAlign val="baseline"/>
        <sz val="11"/>
        <name val="Manrope"/>
        <scheme val="none"/>
      </font>
    </dxf>
    <dxf>
      <font>
        <strike val="0"/>
        <outline val="0"/>
        <shadow val="0"/>
        <u val="none"/>
        <vertAlign val="baseline"/>
        <sz val="11"/>
        <name val="Manrope"/>
        <scheme val="none"/>
      </font>
    </dxf>
    <dxf>
      <font>
        <strike val="0"/>
        <outline val="0"/>
        <shadow val="0"/>
        <u val="none"/>
        <vertAlign val="baseline"/>
        <sz val="11"/>
        <name val="Manrope"/>
        <scheme val="none"/>
      </font>
    </dxf>
    <dxf>
      <font>
        <strike val="0"/>
        <outline val="0"/>
        <shadow val="0"/>
        <u val="none"/>
        <vertAlign val="baseline"/>
        <sz val="11"/>
        <name val="Manrope"/>
        <scheme val="none"/>
      </font>
    </dxf>
    <dxf>
      <font>
        <strike val="0"/>
        <outline val="0"/>
        <shadow val="0"/>
        <u val="none"/>
        <vertAlign val="baseline"/>
        <sz val="11"/>
        <name val="Manrope"/>
        <scheme val="none"/>
      </font>
    </dxf>
    <dxf>
      <font>
        <strike val="0"/>
        <outline val="0"/>
        <shadow val="0"/>
        <u val="none"/>
        <vertAlign val="baseline"/>
        <sz val="11"/>
        <name val="Manrope"/>
        <scheme val="none"/>
      </font>
    </dxf>
    <dxf>
      <font>
        <strike val="0"/>
        <outline val="0"/>
        <shadow val="0"/>
        <u val="none"/>
        <vertAlign val="baseline"/>
        <sz val="11"/>
        <name val="Manrope"/>
        <scheme val="none"/>
      </font>
    </dxf>
    <dxf>
      <font>
        <strike val="0"/>
        <outline val="0"/>
        <shadow val="0"/>
        <u val="none"/>
        <vertAlign val="baseline"/>
        <sz val="11"/>
        <color rgb="FFFFFFFF"/>
        <name val="Poppins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358140</xdr:colOff>
      <xdr:row>1</xdr:row>
      <xdr:rowOff>7620</xdr:rowOff>
    </xdr:from>
    <xdr:ext cx="1809750" cy="457200"/>
    <xdr:pic>
      <xdr:nvPicPr>
        <xdr:cNvPr id="2" name="9639eabd-d512-4252-a827-c69b3cc1cd04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890760" y="182880"/>
          <a:ext cx="1809750" cy="4572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209550</xdr:colOff>
      <xdr:row>1</xdr:row>
      <xdr:rowOff>76200</xdr:rowOff>
    </xdr:from>
    <xdr:ext cx="1809750" cy="457200"/>
    <xdr:pic>
      <xdr:nvPicPr>
        <xdr:cNvPr id="2" name="4e15fb69-c7bd-4ddb-a197-f601ee08b47c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077575" y="247650"/>
          <a:ext cx="1809750" cy="4572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57150</xdr:colOff>
      <xdr:row>0</xdr:row>
      <xdr:rowOff>123825</xdr:rowOff>
    </xdr:from>
    <xdr:ext cx="1809750" cy="457200"/>
    <xdr:pic>
      <xdr:nvPicPr>
        <xdr:cNvPr id="2" name="78f7cb3e-bff1-4e75-bad2-8055fd0cecc7">
          <a:extLst>
            <a:ext uri="{FF2B5EF4-FFF2-40B4-BE49-F238E27FC236}">
              <a16:creationId xmlns:a16="http://schemas.microsoft.com/office/drawing/2014/main" id="{8F39CEAA-3377-4D94-8F6F-70732E3A7A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49450" y="123825"/>
          <a:ext cx="1809750" cy="4572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247650</xdr:colOff>
      <xdr:row>1</xdr:row>
      <xdr:rowOff>38100</xdr:rowOff>
    </xdr:from>
    <xdr:ext cx="1809750" cy="457200"/>
    <xdr:pic>
      <xdr:nvPicPr>
        <xdr:cNvPr id="2" name="78f7cb3e-bff1-4e75-bad2-8055fd0cecc7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268075" y="209550"/>
          <a:ext cx="1809750" cy="457200"/>
        </a:xfrm>
        <a:prstGeom prst="rect">
          <a:avLst/>
        </a:prstGeom>
      </xdr:spPr>
    </xdr:pic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ScoringEvidenceTable" displayName="ScoringEvidenceTable" ref="A6:J106" totalsRowShown="0" headerRowDxfId="14" dataDxfId="13">
  <autoFilter ref="A6:J106" xr:uid="{00000000-0009-0000-0100-000002000000}"/>
  <tableColumns count="10">
    <tableColumn id="1" xr3:uid="{00000000-0010-0000-0100-000001000000}" name="Account" dataDxfId="12"/>
    <tableColumn id="2" xr3:uid="{00000000-0010-0000-0100-000002000000}" name="Dimension" dataDxfId="11"/>
    <tableColumn id="3" xr3:uid="{00000000-0010-0000-0100-000003000000}" name="Evidence date" dataDxfId="10"/>
    <tableColumn id="4" xr3:uid="{00000000-0010-0000-0100-000004000000}" name="Source" dataDxfId="9"/>
    <tableColumn id="5" xr3:uid="{00000000-0010-0000-0100-000005000000}" name="Signal or evidence" dataDxfId="8"/>
    <tableColumn id="6" xr3:uid="{00000000-0010-0000-0100-000006000000}" name="What it indicates" dataDxfId="7"/>
    <tableColumn id="7" xr3:uid="{00000000-0010-0000-0100-000007000000}" name="Status" dataDxfId="6"/>
    <tableColumn id="8" xr3:uid="{00000000-0010-0000-0100-000008000000}" name="Added by" dataDxfId="5"/>
    <tableColumn id="9" xr3:uid="{00000000-0010-0000-0100-000009000000}" name="Review date" dataDxfId="4"/>
    <tableColumn id="10" xr3:uid="{00000000-0010-0000-0100-00000A000000}" name="Notes" dataDxfId="3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6"/>
  <sheetViews>
    <sheetView showGridLines="0" tabSelected="1" zoomScaleNormal="100" workbookViewId="0">
      <pane ySplit="4" topLeftCell="A5" activePane="bottomLeft" state="frozen"/>
      <selection pane="bottomLeft" activeCell="G11" sqref="G11"/>
    </sheetView>
  </sheetViews>
  <sheetFormatPr baseColWidth="10" defaultColWidth="8.83203125" defaultRowHeight="14"/>
  <cols>
    <col min="1" max="1" width="7.1640625" customWidth="1"/>
    <col min="2" max="2" width="23.33203125" customWidth="1"/>
    <col min="3" max="3" width="27.83203125" customWidth="1"/>
    <col min="4" max="4" width="15.6640625" customWidth="1"/>
    <col min="5" max="5" width="2.33203125" customWidth="1"/>
    <col min="6" max="6" width="16.6640625" customWidth="1"/>
    <col min="7" max="7" width="32.1640625" customWidth="1"/>
    <col min="8" max="8" width="23.33203125" customWidth="1"/>
    <col min="9" max="9" width="16.6640625" customWidth="1"/>
  </cols>
  <sheetData>
    <row r="2" spans="1:9" ht="34" customHeight="1">
      <c r="A2" s="45" t="s">
        <v>0</v>
      </c>
      <c r="B2" s="45"/>
      <c r="C2" s="45"/>
      <c r="D2" s="45"/>
      <c r="E2" s="45"/>
      <c r="F2" s="45"/>
    </row>
    <row r="4" spans="1:9" ht="28" customHeight="1">
      <c r="A4" s="46" t="s">
        <v>1</v>
      </c>
      <c r="B4" s="46"/>
      <c r="C4" s="46"/>
      <c r="D4" s="46"/>
      <c r="E4" s="46"/>
      <c r="F4" s="46"/>
      <c r="G4" s="46"/>
      <c r="H4" s="46"/>
    </row>
    <row r="6" spans="1:9" ht="24" customHeight="1">
      <c r="A6" s="43" t="s">
        <v>2</v>
      </c>
      <c r="B6" s="43"/>
      <c r="C6" s="43"/>
      <c r="D6" s="43"/>
      <c r="E6" s="13"/>
      <c r="F6" s="43" t="s">
        <v>3</v>
      </c>
      <c r="G6" s="43"/>
      <c r="H6" s="43"/>
      <c r="I6" s="43"/>
    </row>
    <row r="7" spans="1:9" ht="30" customHeight="1">
      <c r="A7" s="28" t="s">
        <v>4</v>
      </c>
      <c r="B7" s="28" t="s">
        <v>5</v>
      </c>
      <c r="C7" s="28" t="s">
        <v>6</v>
      </c>
      <c r="D7" s="28" t="s">
        <v>7</v>
      </c>
      <c r="E7" s="13"/>
      <c r="F7" s="28" t="s">
        <v>8</v>
      </c>
      <c r="G7" s="28" t="s">
        <v>9</v>
      </c>
      <c r="H7" s="28" t="s">
        <v>10</v>
      </c>
      <c r="I7" s="28" t="s">
        <v>11</v>
      </c>
    </row>
    <row r="8" spans="1:9" ht="46" customHeight="1">
      <c r="A8" s="15">
        <v>1</v>
      </c>
      <c r="B8" s="16" t="s">
        <v>12</v>
      </c>
      <c r="C8" s="16" t="s">
        <v>13</v>
      </c>
      <c r="D8" s="16" t="s">
        <v>14</v>
      </c>
      <c r="E8" s="14"/>
      <c r="F8" s="16" t="s">
        <v>15</v>
      </c>
      <c r="G8" s="16" t="s">
        <v>16</v>
      </c>
      <c r="H8" s="16" t="s">
        <v>17</v>
      </c>
      <c r="I8" s="16" t="s">
        <v>18</v>
      </c>
    </row>
    <row r="9" spans="1:9" ht="46" customHeight="1">
      <c r="A9" s="15">
        <v>2</v>
      </c>
      <c r="B9" s="16" t="s">
        <v>19</v>
      </c>
      <c r="C9" s="16" t="s">
        <v>20</v>
      </c>
      <c r="D9" s="16" t="s">
        <v>14</v>
      </c>
      <c r="E9" s="14"/>
      <c r="F9" s="16" t="s">
        <v>14</v>
      </c>
      <c r="G9" s="16" t="s">
        <v>21</v>
      </c>
      <c r="H9" s="16" t="s">
        <v>22</v>
      </c>
      <c r="I9" s="16" t="s">
        <v>23</v>
      </c>
    </row>
    <row r="10" spans="1:9" ht="46" customHeight="1">
      <c r="A10" s="15">
        <v>3</v>
      </c>
      <c r="B10" s="16" t="s">
        <v>24</v>
      </c>
      <c r="C10" s="16" t="s">
        <v>25</v>
      </c>
      <c r="D10" s="16" t="s">
        <v>15</v>
      </c>
      <c r="E10" s="14"/>
      <c r="F10" s="16" t="s">
        <v>26</v>
      </c>
      <c r="G10" s="16" t="s">
        <v>27</v>
      </c>
      <c r="H10" s="16" t="s">
        <v>28</v>
      </c>
      <c r="I10" s="16" t="s">
        <v>29</v>
      </c>
    </row>
    <row r="11" spans="1:9" ht="46" customHeight="1">
      <c r="A11" s="15">
        <v>4</v>
      </c>
      <c r="B11" s="16" t="s">
        <v>30</v>
      </c>
      <c r="C11" s="16" t="s">
        <v>31</v>
      </c>
      <c r="D11" s="16" t="s">
        <v>26</v>
      </c>
      <c r="E11" s="14"/>
      <c r="F11" s="16" t="s">
        <v>32</v>
      </c>
      <c r="G11" s="16" t="s">
        <v>33</v>
      </c>
      <c r="H11" s="16" t="s">
        <v>34</v>
      </c>
      <c r="I11" s="16" t="s">
        <v>18</v>
      </c>
    </row>
    <row r="12" spans="1:9" ht="46" customHeight="1">
      <c r="A12" s="15">
        <v>5</v>
      </c>
      <c r="B12" s="16" t="s">
        <v>35</v>
      </c>
      <c r="C12" s="16" t="s">
        <v>36</v>
      </c>
      <c r="D12" s="16" t="s">
        <v>32</v>
      </c>
      <c r="E12" s="14"/>
      <c r="F12" s="16" t="s">
        <v>37</v>
      </c>
      <c r="G12" s="16" t="s">
        <v>38</v>
      </c>
      <c r="H12" s="16" t="s">
        <v>39</v>
      </c>
      <c r="I12" s="16" t="s">
        <v>18</v>
      </c>
    </row>
    <row r="13" spans="1:9" ht="42" customHeight="1">
      <c r="A13" s="15">
        <v>6</v>
      </c>
      <c r="B13" s="16" t="s">
        <v>40</v>
      </c>
      <c r="C13" s="16" t="s">
        <v>41</v>
      </c>
      <c r="D13" s="16" t="s">
        <v>32</v>
      </c>
      <c r="E13" s="14"/>
      <c r="F13" s="14"/>
      <c r="G13" s="14"/>
      <c r="H13" s="14"/>
      <c r="I13" s="14"/>
    </row>
    <row r="14" spans="1:9" ht="17">
      <c r="A14" s="14"/>
      <c r="B14" s="14"/>
      <c r="C14" s="14"/>
      <c r="D14" s="14"/>
      <c r="E14" s="14"/>
      <c r="F14" s="14"/>
      <c r="G14" s="14"/>
      <c r="H14" s="14"/>
      <c r="I14" s="14"/>
    </row>
    <row r="15" spans="1:9" ht="17">
      <c r="A15" s="14"/>
      <c r="B15" s="14"/>
      <c r="C15" s="14"/>
      <c r="D15" s="14"/>
      <c r="E15" s="14"/>
      <c r="F15" s="14"/>
      <c r="G15" s="14"/>
      <c r="H15" s="14"/>
      <c r="I15" s="14"/>
    </row>
    <row r="16" spans="1:9" ht="24" customHeight="1">
      <c r="A16" s="43" t="s">
        <v>42</v>
      </c>
      <c r="B16" s="43"/>
      <c r="C16" s="43"/>
      <c r="D16" s="43"/>
      <c r="E16" s="13"/>
      <c r="F16" s="43" t="s">
        <v>43</v>
      </c>
      <c r="G16" s="43"/>
      <c r="H16" s="43"/>
      <c r="I16" s="43"/>
    </row>
    <row r="17" spans="1:9" ht="30" customHeight="1">
      <c r="A17" s="28" t="s">
        <v>44</v>
      </c>
      <c r="B17" s="28" t="s">
        <v>45</v>
      </c>
      <c r="C17" s="28" t="s">
        <v>46</v>
      </c>
      <c r="D17" s="38"/>
      <c r="E17" s="38"/>
      <c r="F17" s="28" t="s">
        <v>47</v>
      </c>
      <c r="G17" s="28" t="s">
        <v>48</v>
      </c>
      <c r="H17" s="28" t="s">
        <v>49</v>
      </c>
      <c r="I17" s="28" t="s">
        <v>50</v>
      </c>
    </row>
    <row r="18" spans="1:9" ht="50" customHeight="1">
      <c r="A18" s="16" t="s">
        <v>51</v>
      </c>
      <c r="B18" s="17" t="s">
        <v>52</v>
      </c>
      <c r="C18" s="16" t="s">
        <v>53</v>
      </c>
      <c r="D18" s="14"/>
      <c r="E18" s="14"/>
      <c r="F18" s="16" t="s">
        <v>54</v>
      </c>
      <c r="G18" s="16" t="s">
        <v>55</v>
      </c>
      <c r="H18" s="16" t="s">
        <v>56</v>
      </c>
      <c r="I18" s="16" t="s">
        <v>23</v>
      </c>
    </row>
    <row r="19" spans="1:9" ht="50" customHeight="1">
      <c r="A19" s="16" t="s">
        <v>57</v>
      </c>
      <c r="B19" s="18" t="s">
        <v>58</v>
      </c>
      <c r="C19" s="16" t="s">
        <v>59</v>
      </c>
      <c r="D19" s="14"/>
      <c r="E19" s="14"/>
      <c r="F19" s="16" t="s">
        <v>60</v>
      </c>
      <c r="G19" s="16" t="s">
        <v>61</v>
      </c>
      <c r="H19" s="16" t="s">
        <v>62</v>
      </c>
      <c r="I19" s="16" t="s">
        <v>29</v>
      </c>
    </row>
    <row r="20" spans="1:9" ht="50" customHeight="1">
      <c r="A20" s="16" t="s">
        <v>63</v>
      </c>
      <c r="B20" s="19" t="s">
        <v>64</v>
      </c>
      <c r="C20" s="16" t="s">
        <v>65</v>
      </c>
      <c r="D20" s="14"/>
      <c r="E20" s="14"/>
      <c r="F20" s="16" t="s">
        <v>66</v>
      </c>
      <c r="G20" s="16" t="s">
        <v>67</v>
      </c>
      <c r="H20" s="16" t="s">
        <v>68</v>
      </c>
      <c r="I20" s="16" t="s">
        <v>69</v>
      </c>
    </row>
    <row r="21" spans="1:9" ht="50" customHeight="1">
      <c r="A21" s="14"/>
      <c r="B21" s="14"/>
      <c r="C21" s="14"/>
      <c r="D21" s="14"/>
      <c r="E21" s="14"/>
      <c r="F21" s="16" t="s">
        <v>70</v>
      </c>
      <c r="G21" s="16" t="s">
        <v>71</v>
      </c>
      <c r="H21" s="16" t="s">
        <v>72</v>
      </c>
      <c r="I21" s="16" t="s">
        <v>18</v>
      </c>
    </row>
    <row r="22" spans="1:9" ht="50" customHeight="1">
      <c r="A22" s="14"/>
      <c r="B22" s="14"/>
      <c r="C22" s="14"/>
      <c r="D22" s="14"/>
      <c r="E22" s="14"/>
      <c r="F22" s="16" t="s">
        <v>73</v>
      </c>
      <c r="G22" s="16" t="s">
        <v>74</v>
      </c>
      <c r="H22" s="16" t="s">
        <v>75</v>
      </c>
      <c r="I22" s="16" t="s">
        <v>18</v>
      </c>
    </row>
    <row r="25" spans="1:9" ht="24" customHeight="1">
      <c r="A25" s="43" t="s">
        <v>76</v>
      </c>
      <c r="B25" s="43"/>
      <c r="C25" s="43"/>
      <c r="D25" s="43"/>
      <c r="E25" s="43"/>
      <c r="F25" s="43"/>
      <c r="G25" s="43"/>
      <c r="H25" s="43"/>
      <c r="I25" s="43"/>
    </row>
    <row r="26" spans="1:9" ht="30" customHeight="1">
      <c r="A26" s="28" t="s">
        <v>4</v>
      </c>
      <c r="B26" s="44" t="s">
        <v>77</v>
      </c>
      <c r="C26" s="44"/>
      <c r="D26" s="44"/>
      <c r="E26" s="44" t="s">
        <v>78</v>
      </c>
      <c r="F26" s="44"/>
      <c r="G26" s="44"/>
      <c r="H26" s="44"/>
      <c r="I26" s="44"/>
    </row>
    <row r="27" spans="1:9" ht="38" customHeight="1">
      <c r="A27" s="37">
        <v>1</v>
      </c>
      <c r="B27" s="40" t="s">
        <v>79</v>
      </c>
      <c r="C27" s="40"/>
      <c r="D27" s="40"/>
      <c r="E27" s="40" t="s">
        <v>80</v>
      </c>
      <c r="F27" s="40"/>
      <c r="G27" s="40"/>
      <c r="H27" s="40"/>
      <c r="I27" s="40"/>
    </row>
    <row r="28" spans="1:9" ht="38" customHeight="1">
      <c r="A28" s="37">
        <v>2</v>
      </c>
      <c r="B28" s="40" t="s">
        <v>81</v>
      </c>
      <c r="C28" s="40"/>
      <c r="D28" s="40"/>
      <c r="E28" s="40" t="s">
        <v>82</v>
      </c>
      <c r="F28" s="40"/>
      <c r="G28" s="40"/>
      <c r="H28" s="40"/>
      <c r="I28" s="40"/>
    </row>
    <row r="29" spans="1:9" ht="38" customHeight="1">
      <c r="A29" s="37">
        <v>3</v>
      </c>
      <c r="B29" s="40" t="s">
        <v>35</v>
      </c>
      <c r="C29" s="40"/>
      <c r="D29" s="40"/>
      <c r="E29" s="40" t="s">
        <v>83</v>
      </c>
      <c r="F29" s="40"/>
      <c r="G29" s="40"/>
      <c r="H29" s="40"/>
      <c r="I29" s="40"/>
    </row>
    <row r="30" spans="1:9" ht="38" customHeight="1">
      <c r="A30" s="37">
        <v>4</v>
      </c>
      <c r="B30" s="40" t="s">
        <v>84</v>
      </c>
      <c r="C30" s="40"/>
      <c r="D30" s="40"/>
      <c r="E30" s="40" t="s">
        <v>85</v>
      </c>
      <c r="F30" s="40"/>
      <c r="G30" s="40"/>
      <c r="H30" s="40"/>
      <c r="I30" s="40"/>
    </row>
    <row r="31" spans="1:9" ht="38" customHeight="1">
      <c r="A31" s="37">
        <v>5</v>
      </c>
      <c r="B31" s="40" t="s">
        <v>86</v>
      </c>
      <c r="C31" s="40"/>
      <c r="D31" s="40"/>
      <c r="E31" s="40" t="s">
        <v>87</v>
      </c>
      <c r="F31" s="40"/>
      <c r="G31" s="40"/>
      <c r="H31" s="40"/>
      <c r="I31" s="40"/>
    </row>
    <row r="33" spans="1:9" ht="34" customHeight="1">
      <c r="A33" s="41" t="s">
        <v>88</v>
      </c>
      <c r="B33" s="41"/>
      <c r="C33" s="41"/>
      <c r="D33" s="41"/>
      <c r="E33" s="41"/>
      <c r="F33" s="41"/>
      <c r="G33" s="41"/>
      <c r="H33" s="41"/>
      <c r="I33" s="41"/>
    </row>
    <row r="36" spans="1:9" ht="15">
      <c r="A36" s="42" t="s">
        <v>89</v>
      </c>
      <c r="B36" s="42"/>
      <c r="C36" s="42"/>
      <c r="D36" s="42"/>
      <c r="E36" s="42"/>
      <c r="F36" s="42"/>
      <c r="G36" s="42"/>
      <c r="H36" s="42"/>
      <c r="I36" s="42"/>
    </row>
  </sheetData>
  <sheetProtection algorithmName="SHA-512" hashValue="Tb1dlmy1vNnHClPEx4gvCTt71A7YPzadTQpaBNIxEUUABWhgqAx+k3qvs7z6huo7EdGohXhgkcHEQeCt8AsoHA==" saltValue="j21pSCn1D5dp16FLiI6Low==" spinCount="100000" sheet="1" formatCells="0" formatColumns="0" formatRows="0" insertColumns="0" insertRows="0" insertHyperlinks="0" deleteColumns="0" deleteRows="0" pivotTables="0"/>
  <mergeCells count="21">
    <mergeCell ref="A2:F2"/>
    <mergeCell ref="A4:H4"/>
    <mergeCell ref="A6:D6"/>
    <mergeCell ref="F6:I6"/>
    <mergeCell ref="A16:D16"/>
    <mergeCell ref="F16:I16"/>
    <mergeCell ref="A25:I25"/>
    <mergeCell ref="B26:D26"/>
    <mergeCell ref="E26:I26"/>
    <mergeCell ref="B27:D27"/>
    <mergeCell ref="E27:I27"/>
    <mergeCell ref="B31:D31"/>
    <mergeCell ref="E31:I31"/>
    <mergeCell ref="A33:I33"/>
    <mergeCell ref="A36:I36"/>
    <mergeCell ref="B28:D28"/>
    <mergeCell ref="E28:I28"/>
    <mergeCell ref="B29:D29"/>
    <mergeCell ref="E29:I29"/>
    <mergeCell ref="B30:D30"/>
    <mergeCell ref="E30:I3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45"/>
  <sheetViews>
    <sheetView showGridLines="0" zoomScaleNormal="100" workbookViewId="0">
      <pane ySplit="4" topLeftCell="A5" activePane="bottomLeft" state="frozen"/>
      <selection pane="bottomLeft" activeCell="C11" sqref="C11"/>
    </sheetView>
  </sheetViews>
  <sheetFormatPr baseColWidth="10" defaultColWidth="8.83203125" defaultRowHeight="14"/>
  <cols>
    <col min="1" max="1" width="15.6640625" customWidth="1"/>
    <col min="2" max="2" width="25.6640625" customWidth="1"/>
    <col min="3" max="3" width="30.6640625" customWidth="1"/>
    <col min="4" max="4" width="26.6640625" customWidth="1"/>
    <col min="5" max="5" width="2.6640625" customWidth="1"/>
    <col min="6" max="6" width="15.6640625" customWidth="1"/>
    <col min="7" max="7" width="25.6640625" customWidth="1"/>
    <col min="8" max="8" width="30.6640625" customWidth="1"/>
    <col min="9" max="9" width="26.6640625" customWidth="1"/>
  </cols>
  <sheetData>
    <row r="2" spans="1:9" ht="34" customHeight="1">
      <c r="A2" s="45" t="s">
        <v>15</v>
      </c>
      <c r="B2" s="45"/>
      <c r="C2" s="45"/>
      <c r="D2" s="45"/>
      <c r="E2" s="45"/>
      <c r="F2" s="45"/>
    </row>
    <row r="4" spans="1:9" ht="28" customHeight="1">
      <c r="A4" s="46" t="s">
        <v>90</v>
      </c>
      <c r="B4" s="46"/>
      <c r="C4" s="46"/>
      <c r="D4" s="46"/>
      <c r="E4" s="46"/>
      <c r="F4" s="46"/>
      <c r="G4" s="46"/>
      <c r="H4" s="46"/>
    </row>
    <row r="6" spans="1:9" ht="24" customHeight="1">
      <c r="A6" s="43" t="s">
        <v>91</v>
      </c>
      <c r="B6" s="43"/>
      <c r="C6" s="43"/>
      <c r="D6" s="43"/>
      <c r="E6" s="13"/>
      <c r="F6" s="43" t="s">
        <v>92</v>
      </c>
      <c r="G6" s="43"/>
      <c r="H6" s="43"/>
      <c r="I6" s="43"/>
    </row>
    <row r="7" spans="1:9" ht="30" customHeight="1">
      <c r="A7" s="28" t="s">
        <v>93</v>
      </c>
      <c r="B7" s="28" t="s">
        <v>94</v>
      </c>
      <c r="C7" s="28" t="s">
        <v>95</v>
      </c>
      <c r="D7" s="28" t="s">
        <v>96</v>
      </c>
      <c r="E7" s="14"/>
      <c r="F7" s="28" t="s">
        <v>93</v>
      </c>
      <c r="G7" s="28" t="s">
        <v>94</v>
      </c>
      <c r="H7" s="28" t="s">
        <v>95</v>
      </c>
      <c r="I7" s="28" t="s">
        <v>96</v>
      </c>
    </row>
    <row r="8" spans="1:9" ht="54" customHeight="1">
      <c r="A8" s="16" t="s">
        <v>97</v>
      </c>
      <c r="B8" s="16" t="s">
        <v>98</v>
      </c>
      <c r="C8" s="16" t="s">
        <v>99</v>
      </c>
      <c r="D8" s="16" t="s">
        <v>100</v>
      </c>
      <c r="E8" s="14"/>
      <c r="F8" s="16" t="s">
        <v>97</v>
      </c>
      <c r="G8" s="16" t="s">
        <v>101</v>
      </c>
      <c r="H8" s="16" t="s">
        <v>102</v>
      </c>
      <c r="I8" s="16" t="s">
        <v>103</v>
      </c>
    </row>
    <row r="9" spans="1:9" ht="54" customHeight="1">
      <c r="A9" s="16" t="s">
        <v>104</v>
      </c>
      <c r="B9" s="16" t="s">
        <v>105</v>
      </c>
      <c r="C9" s="16" t="s">
        <v>106</v>
      </c>
      <c r="D9" s="16" t="s">
        <v>107</v>
      </c>
      <c r="E9" s="14"/>
      <c r="F9" s="16" t="s">
        <v>104</v>
      </c>
      <c r="G9" s="16" t="s">
        <v>108</v>
      </c>
      <c r="H9" s="16" t="s">
        <v>109</v>
      </c>
      <c r="I9" s="16" t="s">
        <v>110</v>
      </c>
    </row>
    <row r="10" spans="1:9" ht="54" customHeight="1">
      <c r="A10" s="16" t="s">
        <v>111</v>
      </c>
      <c r="B10" s="16" t="s">
        <v>112</v>
      </c>
      <c r="C10" s="16" t="s">
        <v>113</v>
      </c>
      <c r="D10" s="16" t="s">
        <v>114</v>
      </c>
      <c r="E10" s="14"/>
      <c r="F10" s="16" t="s">
        <v>111</v>
      </c>
      <c r="G10" s="16" t="s">
        <v>115</v>
      </c>
      <c r="H10" s="16" t="s">
        <v>116</v>
      </c>
      <c r="I10" s="16" t="s">
        <v>117</v>
      </c>
    </row>
    <row r="11" spans="1:9" ht="54" customHeight="1">
      <c r="A11" s="16" t="s">
        <v>118</v>
      </c>
      <c r="B11" s="16" t="s">
        <v>119</v>
      </c>
      <c r="C11" s="16" t="s">
        <v>120</v>
      </c>
      <c r="D11" s="16" t="s">
        <v>121</v>
      </c>
      <c r="E11" s="14"/>
      <c r="F11" s="16" t="s">
        <v>118</v>
      </c>
      <c r="G11" s="16" t="s">
        <v>122</v>
      </c>
      <c r="H11" s="16" t="s">
        <v>123</v>
      </c>
      <c r="I11" s="16" t="s">
        <v>124</v>
      </c>
    </row>
    <row r="15" spans="1:9" ht="24" customHeight="1">
      <c r="A15" s="43" t="s">
        <v>125</v>
      </c>
      <c r="B15" s="43"/>
      <c r="C15" s="43"/>
      <c r="D15" s="43"/>
      <c r="E15" s="13"/>
      <c r="F15" s="43" t="s">
        <v>42</v>
      </c>
      <c r="G15" s="43"/>
      <c r="H15" s="43"/>
      <c r="I15" s="43"/>
    </row>
    <row r="16" spans="1:9" ht="30" customHeight="1">
      <c r="A16" s="28" t="s">
        <v>93</v>
      </c>
      <c r="B16" s="28" t="s">
        <v>94</v>
      </c>
      <c r="C16" s="28" t="s">
        <v>95</v>
      </c>
      <c r="D16" s="28" t="s">
        <v>96</v>
      </c>
      <c r="E16" s="36"/>
      <c r="F16" s="28" t="s">
        <v>44</v>
      </c>
      <c r="G16" s="28" t="s">
        <v>45</v>
      </c>
      <c r="H16" s="28" t="s">
        <v>46</v>
      </c>
      <c r="I16" s="28" t="s">
        <v>126</v>
      </c>
    </row>
    <row r="17" spans="1:9" ht="58" customHeight="1">
      <c r="A17" s="16" t="s">
        <v>97</v>
      </c>
      <c r="B17" s="16" t="s">
        <v>127</v>
      </c>
      <c r="C17" s="16" t="s">
        <v>128</v>
      </c>
      <c r="D17" s="20" t="s">
        <v>129</v>
      </c>
      <c r="E17" s="14"/>
      <c r="F17" s="16" t="s">
        <v>51</v>
      </c>
      <c r="G17" s="17" t="s">
        <v>52</v>
      </c>
      <c r="H17" s="16" t="s">
        <v>53</v>
      </c>
      <c r="I17" s="20" t="s">
        <v>130</v>
      </c>
    </row>
    <row r="18" spans="1:9" ht="58" customHeight="1">
      <c r="A18" s="16" t="s">
        <v>104</v>
      </c>
      <c r="B18" s="16" t="s">
        <v>131</v>
      </c>
      <c r="C18" s="16" t="s">
        <v>132</v>
      </c>
      <c r="D18" s="20" t="s">
        <v>133</v>
      </c>
      <c r="E18" s="14"/>
      <c r="F18" s="16" t="s">
        <v>57</v>
      </c>
      <c r="G18" s="18" t="s">
        <v>58</v>
      </c>
      <c r="H18" s="16" t="s">
        <v>59</v>
      </c>
      <c r="I18" s="20" t="s">
        <v>134</v>
      </c>
    </row>
    <row r="19" spans="1:9" ht="58" customHeight="1">
      <c r="A19" s="16" t="s">
        <v>111</v>
      </c>
      <c r="B19" s="16" t="s">
        <v>135</v>
      </c>
      <c r="C19" s="16" t="s">
        <v>136</v>
      </c>
      <c r="D19" s="20" t="s">
        <v>137</v>
      </c>
      <c r="E19" s="14"/>
      <c r="F19" s="16" t="s">
        <v>63</v>
      </c>
      <c r="G19" s="19" t="s">
        <v>64</v>
      </c>
      <c r="H19" s="16" t="s">
        <v>65</v>
      </c>
      <c r="I19" s="20" t="s">
        <v>138</v>
      </c>
    </row>
    <row r="20" spans="1:9" ht="54" customHeight="1">
      <c r="A20" s="16" t="s">
        <v>118</v>
      </c>
      <c r="B20" s="16" t="s">
        <v>139</v>
      </c>
      <c r="C20" s="16" t="s">
        <v>140</v>
      </c>
      <c r="D20" s="20" t="s">
        <v>141</v>
      </c>
      <c r="E20" s="14"/>
      <c r="F20" s="14"/>
      <c r="G20" s="14"/>
      <c r="H20" s="14"/>
      <c r="I20" s="14"/>
    </row>
    <row r="24" spans="1:9" ht="24" customHeight="1">
      <c r="A24" s="43" t="s">
        <v>142</v>
      </c>
      <c r="B24" s="43"/>
      <c r="C24" s="43"/>
      <c r="D24" s="43"/>
      <c r="E24" s="43"/>
      <c r="F24" s="43"/>
      <c r="G24" s="43"/>
      <c r="H24" s="43"/>
      <c r="I24" s="43"/>
    </row>
    <row r="25" spans="1:9" ht="30" customHeight="1">
      <c r="A25" s="44" t="s">
        <v>143</v>
      </c>
      <c r="B25" s="44"/>
      <c r="C25" s="44" t="s">
        <v>144</v>
      </c>
      <c r="D25" s="44"/>
      <c r="E25" s="44" t="s">
        <v>49</v>
      </c>
      <c r="F25" s="44"/>
      <c r="G25" s="44" t="s">
        <v>145</v>
      </c>
      <c r="H25" s="44"/>
      <c r="I25" s="28" t="s">
        <v>48</v>
      </c>
    </row>
    <row r="26" spans="1:9" ht="58" customHeight="1">
      <c r="A26" s="49" t="s">
        <v>146</v>
      </c>
      <c r="B26" s="49"/>
      <c r="C26" s="49" t="s">
        <v>147</v>
      </c>
      <c r="D26" s="49"/>
      <c r="E26" s="50" t="s">
        <v>148</v>
      </c>
      <c r="F26" s="50"/>
      <c r="G26" s="49" t="s">
        <v>149</v>
      </c>
      <c r="H26" s="49"/>
      <c r="I26" s="20" t="s">
        <v>150</v>
      </c>
    </row>
    <row r="27" spans="1:9" ht="58" customHeight="1">
      <c r="A27" s="49" t="s">
        <v>151</v>
      </c>
      <c r="B27" s="49"/>
      <c r="C27" s="49" t="s">
        <v>152</v>
      </c>
      <c r="D27" s="49"/>
      <c r="E27" s="50" t="s">
        <v>153</v>
      </c>
      <c r="F27" s="50"/>
      <c r="G27" s="49" t="s">
        <v>154</v>
      </c>
      <c r="H27" s="49"/>
      <c r="I27" s="20" t="s">
        <v>155</v>
      </c>
    </row>
    <row r="28" spans="1:9" ht="58" customHeight="1">
      <c r="A28" s="49" t="s">
        <v>156</v>
      </c>
      <c r="B28" s="49"/>
      <c r="C28" s="49" t="s">
        <v>157</v>
      </c>
      <c r="D28" s="49"/>
      <c r="E28" s="50" t="s">
        <v>158</v>
      </c>
      <c r="F28" s="50"/>
      <c r="G28" s="49" t="s">
        <v>159</v>
      </c>
      <c r="H28" s="49"/>
      <c r="I28" s="20" t="s">
        <v>160</v>
      </c>
    </row>
    <row r="29" spans="1:9" ht="58" customHeight="1">
      <c r="A29" s="49" t="s">
        <v>161</v>
      </c>
      <c r="B29" s="49"/>
      <c r="C29" s="49" t="s">
        <v>162</v>
      </c>
      <c r="D29" s="49"/>
      <c r="E29" s="50" t="s">
        <v>163</v>
      </c>
      <c r="F29" s="50"/>
      <c r="G29" s="49" t="s">
        <v>164</v>
      </c>
      <c r="H29" s="49"/>
      <c r="I29" s="20" t="s">
        <v>165</v>
      </c>
    </row>
    <row r="30" spans="1:9" ht="58" customHeight="1">
      <c r="A30" s="49" t="s">
        <v>166</v>
      </c>
      <c r="B30" s="49"/>
      <c r="C30" s="49" t="s">
        <v>167</v>
      </c>
      <c r="D30" s="49"/>
      <c r="E30" s="50" t="s">
        <v>168</v>
      </c>
      <c r="F30" s="50"/>
      <c r="G30" s="49" t="s">
        <v>169</v>
      </c>
      <c r="H30" s="49"/>
      <c r="I30" s="20" t="s">
        <v>170</v>
      </c>
    </row>
    <row r="31" spans="1:9" ht="58" customHeight="1">
      <c r="A31" s="49" t="s">
        <v>171</v>
      </c>
      <c r="B31" s="49"/>
      <c r="C31" s="49" t="s">
        <v>172</v>
      </c>
      <c r="D31" s="49"/>
      <c r="E31" s="50" t="s">
        <v>173</v>
      </c>
      <c r="F31" s="50"/>
      <c r="G31" s="49" t="s">
        <v>174</v>
      </c>
      <c r="H31" s="49"/>
      <c r="I31" s="20" t="s">
        <v>175</v>
      </c>
    </row>
    <row r="32" spans="1:9" ht="58" customHeight="1">
      <c r="A32" s="49" t="s">
        <v>176</v>
      </c>
      <c r="B32" s="49"/>
      <c r="C32" s="49" t="s">
        <v>177</v>
      </c>
      <c r="D32" s="49"/>
      <c r="E32" s="50" t="s">
        <v>178</v>
      </c>
      <c r="F32" s="50"/>
      <c r="G32" s="49" t="s">
        <v>179</v>
      </c>
      <c r="H32" s="49"/>
      <c r="I32" s="20" t="s">
        <v>180</v>
      </c>
    </row>
    <row r="33" spans="1:9" ht="58" customHeight="1">
      <c r="A33" s="49" t="s">
        <v>181</v>
      </c>
      <c r="B33" s="49"/>
      <c r="C33" s="49" t="s">
        <v>182</v>
      </c>
      <c r="D33" s="49"/>
      <c r="E33" s="50" t="s">
        <v>183</v>
      </c>
      <c r="F33" s="50"/>
      <c r="G33" s="49" t="s">
        <v>184</v>
      </c>
      <c r="H33" s="49"/>
      <c r="I33" s="20" t="s">
        <v>185</v>
      </c>
    </row>
    <row r="34" spans="1:9" ht="58" customHeight="1">
      <c r="A34" s="49" t="s">
        <v>186</v>
      </c>
      <c r="B34" s="49"/>
      <c r="C34" s="49" t="s">
        <v>187</v>
      </c>
      <c r="D34" s="49"/>
      <c r="E34" s="50" t="s">
        <v>188</v>
      </c>
      <c r="F34" s="50"/>
      <c r="G34" s="49" t="s">
        <v>189</v>
      </c>
      <c r="H34" s="49"/>
      <c r="I34" s="20" t="s">
        <v>190</v>
      </c>
    </row>
    <row r="37" spans="1:9" ht="24" customHeight="1">
      <c r="A37" s="43" t="s">
        <v>191</v>
      </c>
      <c r="B37" s="43"/>
      <c r="C37" s="43"/>
      <c r="D37" s="43"/>
      <c r="E37" s="43"/>
      <c r="F37" s="43"/>
      <c r="G37" s="43"/>
      <c r="H37" s="43"/>
      <c r="I37" s="43"/>
    </row>
    <row r="38" spans="1:9" ht="48" customHeight="1">
      <c r="A38" s="47" t="s">
        <v>192</v>
      </c>
      <c r="B38" s="47"/>
      <c r="C38" s="47"/>
      <c r="D38" s="48" t="s">
        <v>193</v>
      </c>
      <c r="E38" s="48"/>
      <c r="F38" s="48"/>
      <c r="G38" s="48"/>
      <c r="H38" s="48"/>
      <c r="I38" s="48"/>
    </row>
    <row r="39" spans="1:9" ht="48" customHeight="1">
      <c r="A39" s="47" t="s">
        <v>194</v>
      </c>
      <c r="B39" s="47"/>
      <c r="C39" s="47"/>
      <c r="D39" s="48" t="s">
        <v>195</v>
      </c>
      <c r="E39" s="48"/>
      <c r="F39" s="48"/>
      <c r="G39" s="48"/>
      <c r="H39" s="48"/>
      <c r="I39" s="48"/>
    </row>
    <row r="40" spans="1:9" ht="48" customHeight="1">
      <c r="A40" s="47" t="s">
        <v>196</v>
      </c>
      <c r="B40" s="47"/>
      <c r="C40" s="47"/>
      <c r="D40" s="48" t="s">
        <v>197</v>
      </c>
      <c r="E40" s="48"/>
      <c r="F40" s="48"/>
      <c r="G40" s="48"/>
      <c r="H40" s="48"/>
      <c r="I40" s="48"/>
    </row>
    <row r="41" spans="1:9" ht="48" customHeight="1">
      <c r="A41" s="47" t="s">
        <v>198</v>
      </c>
      <c r="B41" s="47"/>
      <c r="C41" s="47"/>
      <c r="D41" s="48" t="s">
        <v>199</v>
      </c>
      <c r="E41" s="48"/>
      <c r="F41" s="48"/>
      <c r="G41" s="48"/>
      <c r="H41" s="48"/>
      <c r="I41" s="48"/>
    </row>
    <row r="45" spans="1:9" ht="15">
      <c r="A45" s="42" t="s">
        <v>89</v>
      </c>
      <c r="B45" s="42"/>
      <c r="C45" s="42"/>
      <c r="D45" s="42"/>
      <c r="E45" s="42"/>
      <c r="F45" s="42"/>
      <c r="G45" s="42"/>
      <c r="H45" s="42"/>
      <c r="I45" s="42"/>
    </row>
  </sheetData>
  <sheetProtection algorithmName="SHA-512" hashValue="4sDEG4YhtZI5Z2tn9/KQ9JzAZGc9NeOjxhOJd9tmcefp0inMuyk7LrIQUXSKQK6xjd0RN0NugdIo5Q4dJdvC7A==" saltValue="4e8XFmc1mtiRQ6RcZBLSVw==" spinCount="100000" sheet="1" formatCells="0" formatColumns="0" formatRows="0" insertColumns="0" insertRows="0" insertHyperlinks="0" deleteColumns="0" deleteRows="0" sort="0" autoFilter="0" pivotTables="0"/>
  <mergeCells count="57">
    <mergeCell ref="A2:F2"/>
    <mergeCell ref="A4:H4"/>
    <mergeCell ref="A6:D6"/>
    <mergeCell ref="F6:I6"/>
    <mergeCell ref="A15:D15"/>
    <mergeCell ref="F15:I15"/>
    <mergeCell ref="A24:I24"/>
    <mergeCell ref="A25:B25"/>
    <mergeCell ref="C25:D25"/>
    <mergeCell ref="E25:F25"/>
    <mergeCell ref="G25:H25"/>
    <mergeCell ref="A26:B26"/>
    <mergeCell ref="C26:D26"/>
    <mergeCell ref="E26:F26"/>
    <mergeCell ref="G26:H26"/>
    <mergeCell ref="A27:B27"/>
    <mergeCell ref="C27:D27"/>
    <mergeCell ref="E27:F27"/>
    <mergeCell ref="G27:H27"/>
    <mergeCell ref="A28:B28"/>
    <mergeCell ref="C28:D28"/>
    <mergeCell ref="E28:F28"/>
    <mergeCell ref="G28:H28"/>
    <mergeCell ref="A29:B29"/>
    <mergeCell ref="C29:D29"/>
    <mergeCell ref="E29:F29"/>
    <mergeCell ref="G29:H29"/>
    <mergeCell ref="A30:B30"/>
    <mergeCell ref="C30:D30"/>
    <mergeCell ref="E30:F30"/>
    <mergeCell ref="G30:H30"/>
    <mergeCell ref="A31:B31"/>
    <mergeCell ref="C31:D31"/>
    <mergeCell ref="E31:F31"/>
    <mergeCell ref="G31:H31"/>
    <mergeCell ref="A32:B32"/>
    <mergeCell ref="C32:D32"/>
    <mergeCell ref="E32:F32"/>
    <mergeCell ref="G32:H32"/>
    <mergeCell ref="A33:B33"/>
    <mergeCell ref="C33:D33"/>
    <mergeCell ref="E33:F33"/>
    <mergeCell ref="G33:H33"/>
    <mergeCell ref="A34:B34"/>
    <mergeCell ref="C34:D34"/>
    <mergeCell ref="E34:F34"/>
    <mergeCell ref="G34:H34"/>
    <mergeCell ref="A37:I37"/>
    <mergeCell ref="A41:C41"/>
    <mergeCell ref="D41:I41"/>
    <mergeCell ref="A45:I45"/>
    <mergeCell ref="A38:C38"/>
    <mergeCell ref="D38:I38"/>
    <mergeCell ref="A39:C39"/>
    <mergeCell ref="D39:I39"/>
    <mergeCell ref="A40:C40"/>
    <mergeCell ref="D40:I40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P60"/>
  <sheetViews>
    <sheetView zoomScaleNormal="100" workbookViewId="0">
      <selection activeCell="K12" sqref="K12"/>
    </sheetView>
  </sheetViews>
  <sheetFormatPr baseColWidth="10" defaultColWidth="8.83203125" defaultRowHeight="14"/>
  <cols>
    <col min="1" max="1" width="12.5" customWidth="1"/>
    <col min="2" max="2" width="13.83203125" customWidth="1"/>
    <col min="3" max="3" width="6.6640625" customWidth="1"/>
    <col min="4" max="4" width="21.83203125" customWidth="1"/>
    <col min="5" max="5" width="14.1640625" customWidth="1"/>
    <col min="6" max="6" width="21.83203125" customWidth="1"/>
    <col min="7" max="7" width="13.33203125" customWidth="1"/>
    <col min="8" max="8" width="21.83203125" customWidth="1"/>
    <col min="9" max="9" width="10.83203125" customWidth="1"/>
    <col min="10" max="10" width="21.83203125" customWidth="1"/>
    <col min="11" max="11" width="13.33203125" customWidth="1"/>
    <col min="12" max="12" width="20.83203125" bestFit="1" customWidth="1"/>
    <col min="13" max="13" width="11" customWidth="1"/>
    <col min="14" max="14" width="8.33203125" customWidth="1"/>
    <col min="15" max="15" width="12.33203125" customWidth="1"/>
    <col min="16" max="16" width="20" customWidth="1"/>
  </cols>
  <sheetData>
    <row r="2" spans="1:16" ht="26">
      <c r="A2" s="21" t="s">
        <v>14</v>
      </c>
      <c r="B2" s="1"/>
      <c r="C2" s="1"/>
      <c r="D2" s="1"/>
      <c r="E2" s="1"/>
      <c r="F2" s="1"/>
      <c r="G2" s="1"/>
      <c r="H2" s="1"/>
      <c r="I2" s="1"/>
      <c r="J2" s="1"/>
    </row>
    <row r="4" spans="1:16" s="14" customFormat="1" ht="18" thickBot="1">
      <c r="A4" s="52" t="s">
        <v>200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</row>
    <row r="5" spans="1:16" s="14" customFormat="1" ht="17"/>
    <row r="6" spans="1:16" s="14" customFormat="1" ht="17">
      <c r="A6" s="51" t="s">
        <v>201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</row>
    <row r="7" spans="1:16" s="14" customFormat="1" ht="54">
      <c r="A7" s="28" t="s">
        <v>202</v>
      </c>
      <c r="B7" s="28" t="s">
        <v>23</v>
      </c>
      <c r="C7" s="28" t="s">
        <v>203</v>
      </c>
      <c r="D7" s="28" t="s">
        <v>204</v>
      </c>
      <c r="E7" s="28" t="s">
        <v>205</v>
      </c>
      <c r="F7" s="28" t="s">
        <v>206</v>
      </c>
      <c r="G7" s="28" t="s">
        <v>207</v>
      </c>
      <c r="H7" s="28" t="s">
        <v>208</v>
      </c>
      <c r="I7" s="28" t="s">
        <v>209</v>
      </c>
      <c r="J7" s="28" t="s">
        <v>143</v>
      </c>
      <c r="K7" s="28" t="s">
        <v>210</v>
      </c>
      <c r="L7" s="28" t="s">
        <v>46</v>
      </c>
      <c r="M7" s="28" t="s">
        <v>211</v>
      </c>
      <c r="N7" s="28" t="s">
        <v>212</v>
      </c>
      <c r="O7" s="28" t="s">
        <v>213</v>
      </c>
      <c r="P7" s="28" t="s">
        <v>214</v>
      </c>
    </row>
    <row r="8" spans="1:16" s="14" customFormat="1" ht="54">
      <c r="A8" s="18" t="s">
        <v>215</v>
      </c>
      <c r="B8" s="18" t="s">
        <v>216</v>
      </c>
      <c r="C8" s="24">
        <v>4</v>
      </c>
      <c r="D8" s="18" t="s">
        <v>217</v>
      </c>
      <c r="E8" s="24">
        <v>20</v>
      </c>
      <c r="F8" s="18" t="s">
        <v>218</v>
      </c>
      <c r="G8" s="24">
        <v>18</v>
      </c>
      <c r="H8" s="18" t="s">
        <v>219</v>
      </c>
      <c r="I8" s="25">
        <f t="shared" ref="I8:I39" si="0">IF(A8="","",IF(COUNT(C8,E8,G8)&lt;3,"",SUM(C8,E8,G8)))</f>
        <v>42</v>
      </c>
      <c r="J8" s="18" t="s">
        <v>151</v>
      </c>
      <c r="K8" s="26" t="str">
        <f t="shared" ref="K8:K39" si="1">IF(A8="","",IF(J8&lt;&gt;"None","Suppressed",IF(I8="","Incomplete",IF(I8&gt;=45,"Strong opportunity",IF(I8&gt;=30,"Developing opportunity","Weak or uncertain opportunity")))))</f>
        <v>Suppressed</v>
      </c>
      <c r="L8" s="26" t="str">
        <f t="shared" ref="L8:L39" si="2">IF(K8="","",IF(K8="Suppressed","Do not route to sales; investigate or exclude",IF(K8="Strong opportunity","Assess activation readiness and buying-group context",IF(K8="Developing opportunity","Continue monitoring and targeted nurture",IF(K8="Weak or uncertain opportunity","Deprioritise unless new evidence emerges","Complete the three component scores")))))</f>
        <v>Do not route to sales; investigate or exclude</v>
      </c>
      <c r="M8" s="24">
        <v>44</v>
      </c>
      <c r="N8" s="25">
        <f t="shared" ref="N8:N39" si="3">IF(OR(A8="",I8="",M8=""),"",I8-M8)</f>
        <v>-2</v>
      </c>
      <c r="O8" s="27"/>
      <c r="P8" s="18" t="s">
        <v>220</v>
      </c>
    </row>
    <row r="9" spans="1:16" s="14" customFormat="1" ht="54">
      <c r="A9" s="18" t="s">
        <v>221</v>
      </c>
      <c r="B9" s="18" t="s">
        <v>216</v>
      </c>
      <c r="C9" s="24">
        <v>19</v>
      </c>
      <c r="D9" s="18" t="s">
        <v>222</v>
      </c>
      <c r="E9" s="24">
        <v>8</v>
      </c>
      <c r="F9" s="18" t="s">
        <v>223</v>
      </c>
      <c r="G9" s="24">
        <v>6</v>
      </c>
      <c r="H9" s="18" t="s">
        <v>224</v>
      </c>
      <c r="I9" s="25">
        <f t="shared" si="0"/>
        <v>33</v>
      </c>
      <c r="J9" s="18" t="s">
        <v>146</v>
      </c>
      <c r="K9" s="26" t="str">
        <f t="shared" si="1"/>
        <v>Developing opportunity</v>
      </c>
      <c r="L9" s="26" t="str">
        <f t="shared" si="2"/>
        <v>Continue monitoring and targeted nurture</v>
      </c>
      <c r="M9" s="24">
        <v>31</v>
      </c>
      <c r="N9" s="25">
        <f t="shared" si="3"/>
        <v>2</v>
      </c>
      <c r="O9" s="27"/>
      <c r="P9" s="18" t="s">
        <v>225</v>
      </c>
    </row>
    <row r="10" spans="1:16" s="14" customFormat="1" ht="54">
      <c r="A10" s="18" t="s">
        <v>226</v>
      </c>
      <c r="B10" s="18" t="s">
        <v>216</v>
      </c>
      <c r="C10" s="24">
        <v>18</v>
      </c>
      <c r="D10" s="18" t="s">
        <v>227</v>
      </c>
      <c r="E10" s="24">
        <v>17</v>
      </c>
      <c r="F10" s="18" t="s">
        <v>228</v>
      </c>
      <c r="G10" s="24">
        <v>16</v>
      </c>
      <c r="H10" s="18" t="s">
        <v>229</v>
      </c>
      <c r="I10" s="25">
        <f t="shared" si="0"/>
        <v>51</v>
      </c>
      <c r="J10" s="18" t="s">
        <v>146</v>
      </c>
      <c r="K10" s="26" t="str">
        <f t="shared" si="1"/>
        <v>Strong opportunity</v>
      </c>
      <c r="L10" s="26" t="str">
        <f t="shared" si="2"/>
        <v>Assess activation readiness and buying-group context</v>
      </c>
      <c r="M10" s="24">
        <v>45</v>
      </c>
      <c r="N10" s="25">
        <f t="shared" si="3"/>
        <v>6</v>
      </c>
      <c r="O10" s="27"/>
      <c r="P10" s="18" t="s">
        <v>230</v>
      </c>
    </row>
    <row r="11" spans="1:16" s="14" customFormat="1" ht="17">
      <c r="A11" s="18"/>
      <c r="B11" s="18"/>
      <c r="C11" s="24"/>
      <c r="D11" s="18"/>
      <c r="E11" s="24"/>
      <c r="F11" s="18"/>
      <c r="G11" s="24"/>
      <c r="H11" s="18"/>
      <c r="I11" s="25"/>
      <c r="J11" s="18"/>
      <c r="K11" s="26"/>
      <c r="L11" s="26"/>
      <c r="M11" s="24"/>
      <c r="N11" s="25"/>
      <c r="O11" s="27"/>
      <c r="P11" s="18"/>
    </row>
    <row r="12" spans="1:16" s="14" customFormat="1" ht="18">
      <c r="A12" s="18"/>
      <c r="B12" s="18"/>
      <c r="C12" s="24"/>
      <c r="D12" s="18"/>
      <c r="E12" s="24"/>
      <c r="F12" s="18"/>
      <c r="G12" s="24"/>
      <c r="H12" s="18"/>
      <c r="I12" s="25" t="str">
        <f t="shared" si="0"/>
        <v/>
      </c>
      <c r="J12" s="18"/>
      <c r="K12" s="26" t="str">
        <f t="shared" si="1"/>
        <v/>
      </c>
      <c r="L12" s="26" t="str">
        <f t="shared" si="2"/>
        <v/>
      </c>
      <c r="M12" s="24"/>
      <c r="N12" s="25" t="str">
        <f t="shared" si="3"/>
        <v/>
      </c>
      <c r="O12" s="27"/>
      <c r="P12" s="18"/>
    </row>
    <row r="13" spans="1:16" s="14" customFormat="1" ht="18">
      <c r="A13" s="18"/>
      <c r="B13" s="18"/>
      <c r="C13" s="24"/>
      <c r="D13" s="18"/>
      <c r="E13" s="24"/>
      <c r="F13" s="18"/>
      <c r="G13" s="24"/>
      <c r="H13" s="18"/>
      <c r="I13" s="25" t="str">
        <f t="shared" si="0"/>
        <v/>
      </c>
      <c r="J13" s="18"/>
      <c r="K13" s="26" t="str">
        <f t="shared" si="1"/>
        <v/>
      </c>
      <c r="L13" s="26" t="str">
        <f t="shared" si="2"/>
        <v/>
      </c>
      <c r="M13" s="24"/>
      <c r="N13" s="25" t="str">
        <f t="shared" si="3"/>
        <v/>
      </c>
      <c r="O13" s="27"/>
      <c r="P13" s="18"/>
    </row>
    <row r="14" spans="1:16" s="14" customFormat="1" ht="18">
      <c r="A14" s="18"/>
      <c r="B14" s="18"/>
      <c r="C14" s="24"/>
      <c r="D14" s="18"/>
      <c r="E14" s="24"/>
      <c r="F14" s="18"/>
      <c r="G14" s="24"/>
      <c r="H14" s="18"/>
      <c r="I14" s="25" t="str">
        <f t="shared" si="0"/>
        <v/>
      </c>
      <c r="J14" s="18"/>
      <c r="K14" s="26" t="str">
        <f t="shared" si="1"/>
        <v/>
      </c>
      <c r="L14" s="26" t="str">
        <f t="shared" si="2"/>
        <v/>
      </c>
      <c r="M14" s="24"/>
      <c r="N14" s="25" t="str">
        <f t="shared" si="3"/>
        <v/>
      </c>
      <c r="O14" s="27"/>
      <c r="P14" s="18"/>
    </row>
    <row r="15" spans="1:16" s="14" customFormat="1" ht="18">
      <c r="A15" s="18"/>
      <c r="B15" s="18"/>
      <c r="C15" s="24"/>
      <c r="D15" s="18"/>
      <c r="E15" s="24"/>
      <c r="F15" s="18"/>
      <c r="G15" s="24"/>
      <c r="H15" s="18"/>
      <c r="I15" s="25" t="str">
        <f t="shared" si="0"/>
        <v/>
      </c>
      <c r="J15" s="18"/>
      <c r="K15" s="26" t="str">
        <f t="shared" si="1"/>
        <v/>
      </c>
      <c r="L15" s="26" t="str">
        <f t="shared" si="2"/>
        <v/>
      </c>
      <c r="M15" s="24"/>
      <c r="N15" s="25" t="str">
        <f t="shared" si="3"/>
        <v/>
      </c>
      <c r="O15" s="27"/>
      <c r="P15" s="18"/>
    </row>
    <row r="16" spans="1:16" s="14" customFormat="1" ht="18">
      <c r="A16" s="18"/>
      <c r="B16" s="18"/>
      <c r="C16" s="24"/>
      <c r="D16" s="18"/>
      <c r="E16" s="24"/>
      <c r="F16" s="18"/>
      <c r="G16" s="24"/>
      <c r="H16" s="18"/>
      <c r="I16" s="25" t="str">
        <f t="shared" si="0"/>
        <v/>
      </c>
      <c r="J16" s="18"/>
      <c r="K16" s="26" t="str">
        <f t="shared" si="1"/>
        <v/>
      </c>
      <c r="L16" s="26" t="str">
        <f t="shared" si="2"/>
        <v/>
      </c>
      <c r="M16" s="24"/>
      <c r="N16" s="25" t="str">
        <f t="shared" si="3"/>
        <v/>
      </c>
      <c r="O16" s="27"/>
      <c r="P16" s="18"/>
    </row>
    <row r="17" spans="1:16" s="14" customFormat="1" ht="18">
      <c r="A17" s="18"/>
      <c r="B17" s="18"/>
      <c r="C17" s="24"/>
      <c r="D17" s="18"/>
      <c r="E17" s="24"/>
      <c r="F17" s="18"/>
      <c r="G17" s="24"/>
      <c r="H17" s="18"/>
      <c r="I17" s="25" t="str">
        <f t="shared" si="0"/>
        <v/>
      </c>
      <c r="J17" s="18"/>
      <c r="K17" s="26" t="str">
        <f t="shared" si="1"/>
        <v/>
      </c>
      <c r="L17" s="26" t="str">
        <f t="shared" si="2"/>
        <v/>
      </c>
      <c r="M17" s="24"/>
      <c r="N17" s="25" t="str">
        <f t="shared" si="3"/>
        <v/>
      </c>
      <c r="O17" s="27"/>
      <c r="P17" s="18"/>
    </row>
    <row r="18" spans="1:16" s="14" customFormat="1" ht="18">
      <c r="A18" s="18"/>
      <c r="B18" s="18"/>
      <c r="C18" s="24"/>
      <c r="D18" s="18"/>
      <c r="E18" s="24"/>
      <c r="F18" s="18"/>
      <c r="G18" s="24"/>
      <c r="H18" s="18"/>
      <c r="I18" s="25" t="str">
        <f t="shared" si="0"/>
        <v/>
      </c>
      <c r="J18" s="18"/>
      <c r="K18" s="26" t="str">
        <f t="shared" si="1"/>
        <v/>
      </c>
      <c r="L18" s="26" t="str">
        <f t="shared" si="2"/>
        <v/>
      </c>
      <c r="M18" s="24"/>
      <c r="N18" s="25" t="str">
        <f t="shared" si="3"/>
        <v/>
      </c>
      <c r="O18" s="27"/>
      <c r="P18" s="18"/>
    </row>
    <row r="19" spans="1:16" s="14" customFormat="1" ht="18">
      <c r="A19" s="18"/>
      <c r="B19" s="18"/>
      <c r="C19" s="24"/>
      <c r="D19" s="18"/>
      <c r="E19" s="24"/>
      <c r="F19" s="18"/>
      <c r="G19" s="24"/>
      <c r="H19" s="18"/>
      <c r="I19" s="25" t="str">
        <f t="shared" si="0"/>
        <v/>
      </c>
      <c r="J19" s="18"/>
      <c r="K19" s="26" t="str">
        <f t="shared" si="1"/>
        <v/>
      </c>
      <c r="L19" s="26" t="str">
        <f t="shared" si="2"/>
        <v/>
      </c>
      <c r="M19" s="24"/>
      <c r="N19" s="25" t="str">
        <f t="shared" si="3"/>
        <v/>
      </c>
      <c r="O19" s="27"/>
      <c r="P19" s="18"/>
    </row>
    <row r="20" spans="1:16" s="14" customFormat="1" ht="18">
      <c r="A20" s="18"/>
      <c r="B20" s="18"/>
      <c r="C20" s="24"/>
      <c r="D20" s="18"/>
      <c r="E20" s="24"/>
      <c r="F20" s="18"/>
      <c r="G20" s="24"/>
      <c r="H20" s="18"/>
      <c r="I20" s="25" t="str">
        <f t="shared" si="0"/>
        <v/>
      </c>
      <c r="J20" s="18"/>
      <c r="K20" s="26" t="str">
        <f t="shared" si="1"/>
        <v/>
      </c>
      <c r="L20" s="26" t="str">
        <f t="shared" si="2"/>
        <v/>
      </c>
      <c r="M20" s="24"/>
      <c r="N20" s="25" t="str">
        <f t="shared" si="3"/>
        <v/>
      </c>
      <c r="O20" s="27"/>
      <c r="P20" s="18"/>
    </row>
    <row r="21" spans="1:16" s="14" customFormat="1" ht="18">
      <c r="A21" s="18"/>
      <c r="B21" s="18"/>
      <c r="C21" s="24"/>
      <c r="D21" s="18"/>
      <c r="E21" s="24"/>
      <c r="F21" s="18"/>
      <c r="G21" s="24"/>
      <c r="H21" s="18"/>
      <c r="I21" s="25" t="str">
        <f t="shared" si="0"/>
        <v/>
      </c>
      <c r="J21" s="18"/>
      <c r="K21" s="26" t="str">
        <f t="shared" si="1"/>
        <v/>
      </c>
      <c r="L21" s="26" t="str">
        <f t="shared" si="2"/>
        <v/>
      </c>
      <c r="M21" s="24"/>
      <c r="N21" s="25" t="str">
        <f t="shared" si="3"/>
        <v/>
      </c>
      <c r="O21" s="27"/>
      <c r="P21" s="18"/>
    </row>
    <row r="22" spans="1:16" s="14" customFormat="1" ht="18">
      <c r="A22" s="18"/>
      <c r="B22" s="18"/>
      <c r="C22" s="24"/>
      <c r="D22" s="18"/>
      <c r="E22" s="24"/>
      <c r="F22" s="18"/>
      <c r="G22" s="24"/>
      <c r="H22" s="18"/>
      <c r="I22" s="25" t="str">
        <f t="shared" si="0"/>
        <v/>
      </c>
      <c r="J22" s="18"/>
      <c r="K22" s="26" t="str">
        <f t="shared" si="1"/>
        <v/>
      </c>
      <c r="L22" s="26" t="str">
        <f t="shared" si="2"/>
        <v/>
      </c>
      <c r="M22" s="24"/>
      <c r="N22" s="25" t="str">
        <f t="shared" si="3"/>
        <v/>
      </c>
      <c r="O22" s="27"/>
      <c r="P22" s="18"/>
    </row>
    <row r="23" spans="1:16" s="14" customFormat="1" ht="18">
      <c r="A23" s="18"/>
      <c r="B23" s="18"/>
      <c r="C23" s="24"/>
      <c r="D23" s="18"/>
      <c r="E23" s="24"/>
      <c r="F23" s="18"/>
      <c r="G23" s="24"/>
      <c r="H23" s="18"/>
      <c r="I23" s="25" t="str">
        <f t="shared" si="0"/>
        <v/>
      </c>
      <c r="J23" s="18"/>
      <c r="K23" s="26" t="str">
        <f t="shared" si="1"/>
        <v/>
      </c>
      <c r="L23" s="26" t="str">
        <f t="shared" si="2"/>
        <v/>
      </c>
      <c r="M23" s="24"/>
      <c r="N23" s="25" t="str">
        <f t="shared" si="3"/>
        <v/>
      </c>
      <c r="O23" s="27"/>
      <c r="P23" s="18"/>
    </row>
    <row r="24" spans="1:16" s="14" customFormat="1" ht="18">
      <c r="A24" s="18"/>
      <c r="B24" s="18"/>
      <c r="C24" s="24"/>
      <c r="D24" s="18"/>
      <c r="E24" s="24"/>
      <c r="F24" s="18"/>
      <c r="G24" s="24"/>
      <c r="H24" s="18"/>
      <c r="I24" s="25" t="str">
        <f t="shared" si="0"/>
        <v/>
      </c>
      <c r="J24" s="18"/>
      <c r="K24" s="26" t="str">
        <f t="shared" si="1"/>
        <v/>
      </c>
      <c r="L24" s="26" t="str">
        <f t="shared" si="2"/>
        <v/>
      </c>
      <c r="M24" s="24"/>
      <c r="N24" s="25" t="str">
        <f t="shared" si="3"/>
        <v/>
      </c>
      <c r="O24" s="27"/>
      <c r="P24" s="18"/>
    </row>
    <row r="25" spans="1:16" s="14" customFormat="1" ht="18">
      <c r="A25" s="18"/>
      <c r="B25" s="18"/>
      <c r="C25" s="24"/>
      <c r="D25" s="18"/>
      <c r="E25" s="24"/>
      <c r="F25" s="18"/>
      <c r="G25" s="24"/>
      <c r="H25" s="18"/>
      <c r="I25" s="25" t="str">
        <f t="shared" si="0"/>
        <v/>
      </c>
      <c r="J25" s="18"/>
      <c r="K25" s="26" t="str">
        <f t="shared" si="1"/>
        <v/>
      </c>
      <c r="L25" s="26" t="str">
        <f t="shared" si="2"/>
        <v/>
      </c>
      <c r="M25" s="24"/>
      <c r="N25" s="25" t="str">
        <f t="shared" si="3"/>
        <v/>
      </c>
      <c r="O25" s="27"/>
      <c r="P25" s="18"/>
    </row>
    <row r="26" spans="1:16" s="14" customFormat="1" ht="18">
      <c r="A26" s="18"/>
      <c r="B26" s="18"/>
      <c r="C26" s="24"/>
      <c r="D26" s="18"/>
      <c r="E26" s="24"/>
      <c r="F26" s="18"/>
      <c r="G26" s="24"/>
      <c r="H26" s="18"/>
      <c r="I26" s="25" t="str">
        <f t="shared" si="0"/>
        <v/>
      </c>
      <c r="J26" s="18"/>
      <c r="K26" s="26" t="str">
        <f t="shared" si="1"/>
        <v/>
      </c>
      <c r="L26" s="26" t="str">
        <f t="shared" si="2"/>
        <v/>
      </c>
      <c r="M26" s="24"/>
      <c r="N26" s="25" t="str">
        <f t="shared" si="3"/>
        <v/>
      </c>
      <c r="O26" s="27"/>
      <c r="P26" s="18"/>
    </row>
    <row r="27" spans="1:16" s="14" customFormat="1" ht="18">
      <c r="A27" s="18"/>
      <c r="B27" s="18"/>
      <c r="C27" s="24"/>
      <c r="D27" s="18"/>
      <c r="E27" s="24"/>
      <c r="F27" s="18"/>
      <c r="G27" s="24"/>
      <c r="H27" s="18"/>
      <c r="I27" s="25" t="str">
        <f t="shared" si="0"/>
        <v/>
      </c>
      <c r="J27" s="18"/>
      <c r="K27" s="26" t="str">
        <f t="shared" si="1"/>
        <v/>
      </c>
      <c r="L27" s="26" t="str">
        <f t="shared" si="2"/>
        <v/>
      </c>
      <c r="M27" s="24"/>
      <c r="N27" s="25" t="str">
        <f t="shared" si="3"/>
        <v/>
      </c>
      <c r="O27" s="27"/>
      <c r="P27" s="18"/>
    </row>
    <row r="28" spans="1:16" s="14" customFormat="1" ht="18">
      <c r="A28" s="18"/>
      <c r="B28" s="18"/>
      <c r="C28" s="24"/>
      <c r="D28" s="18"/>
      <c r="E28" s="24"/>
      <c r="F28" s="18"/>
      <c r="G28" s="24"/>
      <c r="H28" s="18"/>
      <c r="I28" s="25" t="str">
        <f t="shared" si="0"/>
        <v/>
      </c>
      <c r="J28" s="18"/>
      <c r="K28" s="26" t="str">
        <f t="shared" si="1"/>
        <v/>
      </c>
      <c r="L28" s="26" t="str">
        <f t="shared" si="2"/>
        <v/>
      </c>
      <c r="M28" s="24"/>
      <c r="N28" s="25" t="str">
        <f t="shared" si="3"/>
        <v/>
      </c>
      <c r="O28" s="27"/>
      <c r="P28" s="18"/>
    </row>
    <row r="29" spans="1:16" s="14" customFormat="1" ht="18">
      <c r="A29" s="18"/>
      <c r="B29" s="18"/>
      <c r="C29" s="24"/>
      <c r="D29" s="18"/>
      <c r="E29" s="24"/>
      <c r="F29" s="18"/>
      <c r="G29" s="24"/>
      <c r="H29" s="18"/>
      <c r="I29" s="25" t="str">
        <f t="shared" si="0"/>
        <v/>
      </c>
      <c r="J29" s="18"/>
      <c r="K29" s="26" t="str">
        <f t="shared" si="1"/>
        <v/>
      </c>
      <c r="L29" s="26" t="str">
        <f t="shared" si="2"/>
        <v/>
      </c>
      <c r="M29" s="24"/>
      <c r="N29" s="25" t="str">
        <f t="shared" si="3"/>
        <v/>
      </c>
      <c r="O29" s="27"/>
      <c r="P29" s="18"/>
    </row>
    <row r="30" spans="1:16" s="14" customFormat="1" ht="18">
      <c r="A30" s="18"/>
      <c r="B30" s="18"/>
      <c r="C30" s="24"/>
      <c r="D30" s="18"/>
      <c r="E30" s="24"/>
      <c r="F30" s="18"/>
      <c r="G30" s="24"/>
      <c r="H30" s="18"/>
      <c r="I30" s="25" t="str">
        <f t="shared" si="0"/>
        <v/>
      </c>
      <c r="J30" s="18"/>
      <c r="K30" s="26" t="str">
        <f t="shared" si="1"/>
        <v/>
      </c>
      <c r="L30" s="26" t="str">
        <f t="shared" si="2"/>
        <v/>
      </c>
      <c r="M30" s="24"/>
      <c r="N30" s="25" t="str">
        <f t="shared" si="3"/>
        <v/>
      </c>
      <c r="O30" s="27"/>
      <c r="P30" s="18"/>
    </row>
    <row r="31" spans="1:16" s="14" customFormat="1" ht="18">
      <c r="A31" s="18"/>
      <c r="B31" s="18"/>
      <c r="C31" s="24"/>
      <c r="D31" s="18"/>
      <c r="E31" s="24"/>
      <c r="F31" s="18"/>
      <c r="G31" s="24"/>
      <c r="H31" s="18"/>
      <c r="I31" s="25" t="str">
        <f t="shared" si="0"/>
        <v/>
      </c>
      <c r="J31" s="18"/>
      <c r="K31" s="26" t="str">
        <f t="shared" si="1"/>
        <v/>
      </c>
      <c r="L31" s="26" t="str">
        <f t="shared" si="2"/>
        <v/>
      </c>
      <c r="M31" s="24"/>
      <c r="N31" s="25" t="str">
        <f t="shared" si="3"/>
        <v/>
      </c>
      <c r="O31" s="27"/>
      <c r="P31" s="18"/>
    </row>
    <row r="32" spans="1:16" s="14" customFormat="1" ht="18">
      <c r="A32" s="18"/>
      <c r="B32" s="18"/>
      <c r="C32" s="24"/>
      <c r="D32" s="18"/>
      <c r="E32" s="24"/>
      <c r="F32" s="18"/>
      <c r="G32" s="24"/>
      <c r="H32" s="18"/>
      <c r="I32" s="25" t="str">
        <f t="shared" si="0"/>
        <v/>
      </c>
      <c r="J32" s="18"/>
      <c r="K32" s="26" t="str">
        <f t="shared" si="1"/>
        <v/>
      </c>
      <c r="L32" s="26" t="str">
        <f t="shared" si="2"/>
        <v/>
      </c>
      <c r="M32" s="24"/>
      <c r="N32" s="25" t="str">
        <f t="shared" si="3"/>
        <v/>
      </c>
      <c r="O32" s="27"/>
      <c r="P32" s="18"/>
    </row>
    <row r="33" spans="1:16" s="14" customFormat="1" ht="18">
      <c r="A33" s="18"/>
      <c r="B33" s="18"/>
      <c r="C33" s="24"/>
      <c r="D33" s="18"/>
      <c r="E33" s="24"/>
      <c r="F33" s="18"/>
      <c r="G33" s="24"/>
      <c r="H33" s="18"/>
      <c r="I33" s="25" t="str">
        <f t="shared" si="0"/>
        <v/>
      </c>
      <c r="J33" s="18"/>
      <c r="K33" s="26" t="str">
        <f t="shared" si="1"/>
        <v/>
      </c>
      <c r="L33" s="26" t="str">
        <f t="shared" si="2"/>
        <v/>
      </c>
      <c r="M33" s="24"/>
      <c r="N33" s="25" t="str">
        <f t="shared" si="3"/>
        <v/>
      </c>
      <c r="O33" s="27"/>
      <c r="P33" s="18"/>
    </row>
    <row r="34" spans="1:16" s="14" customFormat="1" ht="18">
      <c r="A34" s="18"/>
      <c r="B34" s="18"/>
      <c r="C34" s="24"/>
      <c r="D34" s="18"/>
      <c r="E34" s="24"/>
      <c r="F34" s="18"/>
      <c r="G34" s="24"/>
      <c r="H34" s="18"/>
      <c r="I34" s="25" t="str">
        <f t="shared" si="0"/>
        <v/>
      </c>
      <c r="J34" s="18"/>
      <c r="K34" s="26" t="str">
        <f t="shared" si="1"/>
        <v/>
      </c>
      <c r="L34" s="26" t="str">
        <f t="shared" si="2"/>
        <v/>
      </c>
      <c r="M34" s="24"/>
      <c r="N34" s="25" t="str">
        <f t="shared" si="3"/>
        <v/>
      </c>
      <c r="O34" s="27"/>
      <c r="P34" s="18"/>
    </row>
    <row r="35" spans="1:16" s="14" customFormat="1" ht="18">
      <c r="A35" s="18"/>
      <c r="B35" s="18"/>
      <c r="C35" s="24"/>
      <c r="D35" s="18"/>
      <c r="E35" s="24"/>
      <c r="F35" s="18"/>
      <c r="G35" s="24"/>
      <c r="H35" s="18"/>
      <c r="I35" s="25" t="str">
        <f t="shared" si="0"/>
        <v/>
      </c>
      <c r="J35" s="18"/>
      <c r="K35" s="26" t="str">
        <f t="shared" si="1"/>
        <v/>
      </c>
      <c r="L35" s="26" t="str">
        <f t="shared" si="2"/>
        <v/>
      </c>
      <c r="M35" s="24"/>
      <c r="N35" s="25" t="str">
        <f t="shared" si="3"/>
        <v/>
      </c>
      <c r="O35" s="27"/>
      <c r="P35" s="18"/>
    </row>
    <row r="36" spans="1:16" s="14" customFormat="1" ht="18">
      <c r="A36" s="18"/>
      <c r="B36" s="18"/>
      <c r="C36" s="24"/>
      <c r="D36" s="18"/>
      <c r="E36" s="24"/>
      <c r="F36" s="18"/>
      <c r="G36" s="24"/>
      <c r="H36" s="18"/>
      <c r="I36" s="25" t="str">
        <f t="shared" si="0"/>
        <v/>
      </c>
      <c r="J36" s="18"/>
      <c r="K36" s="26" t="str">
        <f t="shared" si="1"/>
        <v/>
      </c>
      <c r="L36" s="26" t="str">
        <f t="shared" si="2"/>
        <v/>
      </c>
      <c r="M36" s="24"/>
      <c r="N36" s="25" t="str">
        <f t="shared" si="3"/>
        <v/>
      </c>
      <c r="O36" s="27"/>
      <c r="P36" s="18"/>
    </row>
    <row r="37" spans="1:16" s="14" customFormat="1" ht="18">
      <c r="A37" s="18"/>
      <c r="B37" s="18"/>
      <c r="C37" s="24"/>
      <c r="D37" s="18"/>
      <c r="E37" s="24"/>
      <c r="F37" s="18"/>
      <c r="G37" s="24"/>
      <c r="H37" s="18"/>
      <c r="I37" s="25" t="str">
        <f t="shared" si="0"/>
        <v/>
      </c>
      <c r="J37" s="18"/>
      <c r="K37" s="26" t="str">
        <f t="shared" si="1"/>
        <v/>
      </c>
      <c r="L37" s="26" t="str">
        <f t="shared" si="2"/>
        <v/>
      </c>
      <c r="M37" s="24"/>
      <c r="N37" s="25" t="str">
        <f t="shared" si="3"/>
        <v/>
      </c>
      <c r="O37" s="27"/>
      <c r="P37" s="18"/>
    </row>
    <row r="38" spans="1:16" s="14" customFormat="1" ht="18">
      <c r="A38" s="18"/>
      <c r="B38" s="18"/>
      <c r="C38" s="24"/>
      <c r="D38" s="18"/>
      <c r="E38" s="24"/>
      <c r="F38" s="18"/>
      <c r="G38" s="24"/>
      <c r="H38" s="18"/>
      <c r="I38" s="25" t="str">
        <f t="shared" si="0"/>
        <v/>
      </c>
      <c r="J38" s="18"/>
      <c r="K38" s="26" t="str">
        <f t="shared" si="1"/>
        <v/>
      </c>
      <c r="L38" s="26" t="str">
        <f t="shared" si="2"/>
        <v/>
      </c>
      <c r="M38" s="24"/>
      <c r="N38" s="25" t="str">
        <f t="shared" si="3"/>
        <v/>
      </c>
      <c r="O38" s="27"/>
      <c r="P38" s="18"/>
    </row>
    <row r="39" spans="1:16" s="14" customFormat="1" ht="18">
      <c r="A39" s="18"/>
      <c r="B39" s="18"/>
      <c r="C39" s="24"/>
      <c r="D39" s="18"/>
      <c r="E39" s="24"/>
      <c r="F39" s="18"/>
      <c r="G39" s="24"/>
      <c r="H39" s="18"/>
      <c r="I39" s="25" t="str">
        <f t="shared" si="0"/>
        <v/>
      </c>
      <c r="J39" s="18"/>
      <c r="K39" s="26" t="str">
        <f t="shared" si="1"/>
        <v/>
      </c>
      <c r="L39" s="26" t="str">
        <f t="shared" si="2"/>
        <v/>
      </c>
      <c r="M39" s="24"/>
      <c r="N39" s="25" t="str">
        <f t="shared" si="3"/>
        <v/>
      </c>
      <c r="O39" s="27"/>
      <c r="P39" s="18"/>
    </row>
    <row r="40" spans="1:16" s="14" customFormat="1" ht="18">
      <c r="A40" s="18"/>
      <c r="B40" s="18"/>
      <c r="C40" s="24"/>
      <c r="D40" s="18"/>
      <c r="E40" s="24"/>
      <c r="F40" s="18"/>
      <c r="G40" s="24"/>
      <c r="H40" s="18"/>
      <c r="I40" s="25" t="str">
        <f t="shared" ref="I40:I57" si="4">IF(A40="","",IF(COUNT(C40,E40,G40)&lt;3,"",SUM(C40,E40,G40)))</f>
        <v/>
      </c>
      <c r="J40" s="18"/>
      <c r="K40" s="26" t="str">
        <f t="shared" ref="K40:K57" si="5">IF(A40="","",IF(J40&lt;&gt;"None","Suppressed",IF(I40="","Incomplete",IF(I40&gt;=45,"Strong opportunity",IF(I40&gt;=30,"Developing opportunity","Weak or uncertain opportunity")))))</f>
        <v/>
      </c>
      <c r="L40" s="26" t="str">
        <f t="shared" ref="L40:L57" si="6">IF(K40="","",IF(K40="Suppressed","Do not route to sales; investigate or exclude",IF(K40="Strong opportunity","Assess activation readiness and buying-group context",IF(K40="Developing opportunity","Continue monitoring and targeted nurture",IF(K40="Weak or uncertain opportunity","Deprioritise unless new evidence emerges","Complete the three component scores")))))</f>
        <v/>
      </c>
      <c r="M40" s="24"/>
      <c r="N40" s="25" t="str">
        <f t="shared" ref="N40:N57" si="7">IF(OR(A40="",I40="",M40=""),"",I40-M40)</f>
        <v/>
      </c>
      <c r="O40" s="27"/>
      <c r="P40" s="18"/>
    </row>
    <row r="41" spans="1:16" s="14" customFormat="1" ht="18">
      <c r="A41" s="18"/>
      <c r="B41" s="18"/>
      <c r="C41" s="24"/>
      <c r="D41" s="18"/>
      <c r="E41" s="24"/>
      <c r="F41" s="18"/>
      <c r="G41" s="24"/>
      <c r="H41" s="18"/>
      <c r="I41" s="25" t="str">
        <f t="shared" si="4"/>
        <v/>
      </c>
      <c r="J41" s="18"/>
      <c r="K41" s="26" t="str">
        <f t="shared" si="5"/>
        <v/>
      </c>
      <c r="L41" s="26" t="str">
        <f t="shared" si="6"/>
        <v/>
      </c>
      <c r="M41" s="24"/>
      <c r="N41" s="25" t="str">
        <f t="shared" si="7"/>
        <v/>
      </c>
      <c r="O41" s="27"/>
      <c r="P41" s="18"/>
    </row>
    <row r="42" spans="1:16" s="14" customFormat="1" ht="18">
      <c r="A42" s="18"/>
      <c r="B42" s="18"/>
      <c r="C42" s="24"/>
      <c r="D42" s="18"/>
      <c r="E42" s="24"/>
      <c r="F42" s="18"/>
      <c r="G42" s="24"/>
      <c r="H42" s="18"/>
      <c r="I42" s="25" t="str">
        <f t="shared" si="4"/>
        <v/>
      </c>
      <c r="J42" s="18"/>
      <c r="K42" s="26" t="str">
        <f t="shared" si="5"/>
        <v/>
      </c>
      <c r="L42" s="26" t="str">
        <f t="shared" si="6"/>
        <v/>
      </c>
      <c r="M42" s="24"/>
      <c r="N42" s="25" t="str">
        <f t="shared" si="7"/>
        <v/>
      </c>
      <c r="O42" s="27"/>
      <c r="P42" s="18"/>
    </row>
    <row r="43" spans="1:16" s="14" customFormat="1" ht="18">
      <c r="A43" s="18"/>
      <c r="B43" s="18"/>
      <c r="C43" s="24"/>
      <c r="D43" s="18"/>
      <c r="E43" s="24"/>
      <c r="F43" s="18"/>
      <c r="G43" s="24"/>
      <c r="H43" s="18"/>
      <c r="I43" s="25" t="str">
        <f t="shared" si="4"/>
        <v/>
      </c>
      <c r="J43" s="18"/>
      <c r="K43" s="26" t="str">
        <f t="shared" si="5"/>
        <v/>
      </c>
      <c r="L43" s="26" t="str">
        <f t="shared" si="6"/>
        <v/>
      </c>
      <c r="M43" s="24"/>
      <c r="N43" s="25" t="str">
        <f t="shared" si="7"/>
        <v/>
      </c>
      <c r="O43" s="27"/>
      <c r="P43" s="18"/>
    </row>
    <row r="44" spans="1:16" s="14" customFormat="1" ht="18">
      <c r="A44" s="18"/>
      <c r="B44" s="18"/>
      <c r="C44" s="24"/>
      <c r="D44" s="18"/>
      <c r="E44" s="24"/>
      <c r="F44" s="18"/>
      <c r="G44" s="24"/>
      <c r="H44" s="18"/>
      <c r="I44" s="25" t="str">
        <f t="shared" si="4"/>
        <v/>
      </c>
      <c r="J44" s="18"/>
      <c r="K44" s="26" t="str">
        <f t="shared" si="5"/>
        <v/>
      </c>
      <c r="L44" s="26" t="str">
        <f t="shared" si="6"/>
        <v/>
      </c>
      <c r="M44" s="24"/>
      <c r="N44" s="25" t="str">
        <f t="shared" si="7"/>
        <v/>
      </c>
      <c r="O44" s="27"/>
      <c r="P44" s="18"/>
    </row>
    <row r="45" spans="1:16" s="14" customFormat="1" ht="18">
      <c r="A45" s="18"/>
      <c r="B45" s="18"/>
      <c r="C45" s="24"/>
      <c r="D45" s="18"/>
      <c r="E45" s="24"/>
      <c r="F45" s="18"/>
      <c r="G45" s="24"/>
      <c r="H45" s="18"/>
      <c r="I45" s="25" t="str">
        <f t="shared" si="4"/>
        <v/>
      </c>
      <c r="J45" s="18"/>
      <c r="K45" s="26" t="str">
        <f t="shared" si="5"/>
        <v/>
      </c>
      <c r="L45" s="26" t="str">
        <f t="shared" si="6"/>
        <v/>
      </c>
      <c r="M45" s="24"/>
      <c r="N45" s="25" t="str">
        <f t="shared" si="7"/>
        <v/>
      </c>
      <c r="O45" s="27"/>
      <c r="P45" s="18"/>
    </row>
    <row r="46" spans="1:16" s="14" customFormat="1" ht="18">
      <c r="A46" s="18"/>
      <c r="B46" s="18"/>
      <c r="C46" s="24"/>
      <c r="D46" s="18"/>
      <c r="E46" s="24"/>
      <c r="F46" s="18"/>
      <c r="G46" s="24"/>
      <c r="H46" s="18"/>
      <c r="I46" s="25" t="str">
        <f t="shared" si="4"/>
        <v/>
      </c>
      <c r="J46" s="18"/>
      <c r="K46" s="26" t="str">
        <f t="shared" si="5"/>
        <v/>
      </c>
      <c r="L46" s="26" t="str">
        <f t="shared" si="6"/>
        <v/>
      </c>
      <c r="M46" s="24"/>
      <c r="N46" s="25" t="str">
        <f t="shared" si="7"/>
        <v/>
      </c>
      <c r="O46" s="27"/>
      <c r="P46" s="18"/>
    </row>
    <row r="47" spans="1:16" s="14" customFormat="1" ht="18">
      <c r="A47" s="18"/>
      <c r="B47" s="18"/>
      <c r="C47" s="24"/>
      <c r="D47" s="18"/>
      <c r="E47" s="24"/>
      <c r="F47" s="18"/>
      <c r="G47" s="24"/>
      <c r="H47" s="18"/>
      <c r="I47" s="25" t="str">
        <f t="shared" si="4"/>
        <v/>
      </c>
      <c r="J47" s="18"/>
      <c r="K47" s="26" t="str">
        <f t="shared" si="5"/>
        <v/>
      </c>
      <c r="L47" s="26" t="str">
        <f t="shared" si="6"/>
        <v/>
      </c>
      <c r="M47" s="24"/>
      <c r="N47" s="25" t="str">
        <f t="shared" si="7"/>
        <v/>
      </c>
      <c r="O47" s="27"/>
      <c r="P47" s="18"/>
    </row>
    <row r="48" spans="1:16" s="14" customFormat="1" ht="18">
      <c r="A48" s="18"/>
      <c r="B48" s="18"/>
      <c r="C48" s="24"/>
      <c r="D48" s="18"/>
      <c r="E48" s="24"/>
      <c r="F48" s="18"/>
      <c r="G48" s="24"/>
      <c r="H48" s="18"/>
      <c r="I48" s="25" t="str">
        <f t="shared" si="4"/>
        <v/>
      </c>
      <c r="J48" s="18"/>
      <c r="K48" s="26" t="str">
        <f t="shared" si="5"/>
        <v/>
      </c>
      <c r="L48" s="26" t="str">
        <f t="shared" si="6"/>
        <v/>
      </c>
      <c r="M48" s="24"/>
      <c r="N48" s="25" t="str">
        <f t="shared" si="7"/>
        <v/>
      </c>
      <c r="O48" s="27"/>
      <c r="P48" s="18"/>
    </row>
    <row r="49" spans="1:16" s="14" customFormat="1" ht="18">
      <c r="A49" s="18"/>
      <c r="B49" s="18"/>
      <c r="C49" s="24"/>
      <c r="D49" s="18"/>
      <c r="E49" s="24"/>
      <c r="F49" s="18"/>
      <c r="G49" s="24"/>
      <c r="H49" s="18"/>
      <c r="I49" s="25" t="str">
        <f t="shared" si="4"/>
        <v/>
      </c>
      <c r="J49" s="18"/>
      <c r="K49" s="26" t="str">
        <f t="shared" si="5"/>
        <v/>
      </c>
      <c r="L49" s="26" t="str">
        <f t="shared" si="6"/>
        <v/>
      </c>
      <c r="M49" s="24"/>
      <c r="N49" s="25" t="str">
        <f t="shared" si="7"/>
        <v/>
      </c>
      <c r="O49" s="27"/>
      <c r="P49" s="18"/>
    </row>
    <row r="50" spans="1:16" s="14" customFormat="1" ht="18">
      <c r="A50" s="18"/>
      <c r="B50" s="18"/>
      <c r="C50" s="24"/>
      <c r="D50" s="18"/>
      <c r="E50" s="24"/>
      <c r="F50" s="18"/>
      <c r="G50" s="24"/>
      <c r="H50" s="18"/>
      <c r="I50" s="25" t="str">
        <f t="shared" si="4"/>
        <v/>
      </c>
      <c r="J50" s="18"/>
      <c r="K50" s="26" t="str">
        <f t="shared" si="5"/>
        <v/>
      </c>
      <c r="L50" s="26" t="str">
        <f t="shared" si="6"/>
        <v/>
      </c>
      <c r="M50" s="24"/>
      <c r="N50" s="25" t="str">
        <f t="shared" si="7"/>
        <v/>
      </c>
      <c r="O50" s="27"/>
      <c r="P50" s="18"/>
    </row>
    <row r="51" spans="1:16" s="14" customFormat="1" ht="18">
      <c r="A51" s="18"/>
      <c r="B51" s="18"/>
      <c r="C51" s="24"/>
      <c r="D51" s="18"/>
      <c r="E51" s="24"/>
      <c r="F51" s="18"/>
      <c r="G51" s="24"/>
      <c r="H51" s="18"/>
      <c r="I51" s="25" t="str">
        <f t="shared" si="4"/>
        <v/>
      </c>
      <c r="J51" s="18"/>
      <c r="K51" s="26" t="str">
        <f t="shared" si="5"/>
        <v/>
      </c>
      <c r="L51" s="26" t="str">
        <f t="shared" si="6"/>
        <v/>
      </c>
      <c r="M51" s="24"/>
      <c r="N51" s="25" t="str">
        <f t="shared" si="7"/>
        <v/>
      </c>
      <c r="O51" s="27"/>
      <c r="P51" s="18"/>
    </row>
    <row r="52" spans="1:16" s="14" customFormat="1" ht="18">
      <c r="A52" s="18"/>
      <c r="B52" s="18"/>
      <c r="C52" s="24"/>
      <c r="D52" s="18"/>
      <c r="E52" s="24"/>
      <c r="F52" s="18"/>
      <c r="G52" s="24"/>
      <c r="H52" s="18"/>
      <c r="I52" s="25" t="str">
        <f t="shared" si="4"/>
        <v/>
      </c>
      <c r="J52" s="18"/>
      <c r="K52" s="26" t="str">
        <f t="shared" si="5"/>
        <v/>
      </c>
      <c r="L52" s="26" t="str">
        <f t="shared" si="6"/>
        <v/>
      </c>
      <c r="M52" s="24"/>
      <c r="N52" s="25" t="str">
        <f t="shared" si="7"/>
        <v/>
      </c>
      <c r="O52" s="27"/>
      <c r="P52" s="18"/>
    </row>
    <row r="53" spans="1:16" s="14" customFormat="1" ht="18">
      <c r="A53" s="18"/>
      <c r="B53" s="18"/>
      <c r="C53" s="24"/>
      <c r="D53" s="18"/>
      <c r="E53" s="24"/>
      <c r="F53" s="18"/>
      <c r="G53" s="24"/>
      <c r="H53" s="18"/>
      <c r="I53" s="25" t="str">
        <f t="shared" si="4"/>
        <v/>
      </c>
      <c r="J53" s="18"/>
      <c r="K53" s="26" t="str">
        <f t="shared" si="5"/>
        <v/>
      </c>
      <c r="L53" s="26" t="str">
        <f t="shared" si="6"/>
        <v/>
      </c>
      <c r="M53" s="24"/>
      <c r="N53" s="25" t="str">
        <f t="shared" si="7"/>
        <v/>
      </c>
      <c r="O53" s="27"/>
      <c r="P53" s="18"/>
    </row>
    <row r="54" spans="1:16" s="14" customFormat="1" ht="18">
      <c r="A54" s="18"/>
      <c r="B54" s="18"/>
      <c r="C54" s="24"/>
      <c r="D54" s="18"/>
      <c r="E54" s="24"/>
      <c r="F54" s="18"/>
      <c r="G54" s="24"/>
      <c r="H54" s="18"/>
      <c r="I54" s="25" t="str">
        <f t="shared" si="4"/>
        <v/>
      </c>
      <c r="J54" s="18"/>
      <c r="K54" s="26" t="str">
        <f t="shared" si="5"/>
        <v/>
      </c>
      <c r="L54" s="26" t="str">
        <f t="shared" si="6"/>
        <v/>
      </c>
      <c r="M54" s="24"/>
      <c r="N54" s="25" t="str">
        <f t="shared" si="7"/>
        <v/>
      </c>
      <c r="O54" s="27"/>
      <c r="P54" s="18"/>
    </row>
    <row r="55" spans="1:16" s="14" customFormat="1" ht="18">
      <c r="A55" s="18"/>
      <c r="B55" s="18"/>
      <c r="C55" s="24"/>
      <c r="D55" s="18"/>
      <c r="E55" s="24"/>
      <c r="F55" s="18"/>
      <c r="G55" s="24"/>
      <c r="H55" s="18"/>
      <c r="I55" s="25" t="str">
        <f t="shared" si="4"/>
        <v/>
      </c>
      <c r="J55" s="18"/>
      <c r="K55" s="26" t="str">
        <f t="shared" si="5"/>
        <v/>
      </c>
      <c r="L55" s="26" t="str">
        <f t="shared" si="6"/>
        <v/>
      </c>
      <c r="M55" s="24"/>
      <c r="N55" s="25" t="str">
        <f t="shared" si="7"/>
        <v/>
      </c>
      <c r="O55" s="27"/>
      <c r="P55" s="18"/>
    </row>
    <row r="56" spans="1:16" s="14" customFormat="1" ht="18">
      <c r="A56" s="18"/>
      <c r="B56" s="18"/>
      <c r="C56" s="24"/>
      <c r="D56" s="18"/>
      <c r="E56" s="24"/>
      <c r="F56" s="18"/>
      <c r="G56" s="24"/>
      <c r="H56" s="18"/>
      <c r="I56" s="25" t="str">
        <f t="shared" si="4"/>
        <v/>
      </c>
      <c r="J56" s="18"/>
      <c r="K56" s="26" t="str">
        <f t="shared" si="5"/>
        <v/>
      </c>
      <c r="L56" s="26" t="str">
        <f t="shared" si="6"/>
        <v/>
      </c>
      <c r="M56" s="24"/>
      <c r="N56" s="25" t="str">
        <f t="shared" si="7"/>
        <v/>
      </c>
      <c r="O56" s="27"/>
      <c r="P56" s="18"/>
    </row>
    <row r="57" spans="1:16" s="14" customFormat="1" ht="18">
      <c r="A57" s="18"/>
      <c r="B57" s="18"/>
      <c r="C57" s="24"/>
      <c r="D57" s="18"/>
      <c r="E57" s="24"/>
      <c r="F57" s="18"/>
      <c r="G57" s="24"/>
      <c r="H57" s="18"/>
      <c r="I57" s="25" t="str">
        <f t="shared" si="4"/>
        <v/>
      </c>
      <c r="J57" s="18"/>
      <c r="K57" s="26" t="str">
        <f t="shared" si="5"/>
        <v/>
      </c>
      <c r="L57" s="26" t="str">
        <f t="shared" si="6"/>
        <v/>
      </c>
      <c r="M57" s="24"/>
      <c r="N57" s="25" t="str">
        <f t="shared" si="7"/>
        <v/>
      </c>
      <c r="O57" s="27"/>
      <c r="P57" s="18"/>
    </row>
    <row r="60" spans="1:16" ht="13.75" customHeight="1">
      <c r="A60" s="42" t="s">
        <v>89</v>
      </c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</row>
  </sheetData>
  <sheetProtection algorithmName="SHA-512" hashValue="UzS8hOtSbsmVSv1khnip/fL7QR/M1ClekpROLTZZH02727nYc+Q/+AX4Jzw7OLMYQl+3FfjBU3PdDaHL4ScpHA==" saltValue="zxIbT8nSpQz9CTZGJK6aQw==" spinCount="100000" sheet="1" formatCells="0" formatColumns="0" formatRows="0" insertColumns="0" insertRows="0" insertHyperlinks="0" deleteColumns="0" deleteRows="0" pivotTables="0"/>
  <protectedRanges>
    <protectedRange sqref="A8:H57" name="Range1"/>
    <protectedRange sqref="J8:J57" name="Range2"/>
    <protectedRange sqref="M8:M57" name="Range3"/>
    <protectedRange sqref="O8:P57" name="Range4"/>
  </protectedRanges>
  <mergeCells count="3">
    <mergeCell ref="A60:P60"/>
    <mergeCell ref="A6:P6"/>
    <mergeCell ref="A4:P4"/>
  </mergeCells>
  <dataValidations count="1">
    <dataValidation type="list" showInputMessage="1" showErrorMessage="1" sqref="J8:J57" xr:uid="{C69C7BA0-79DD-406F-A0F0-8E744B1C23F8}">
      <formula1>"None,Outside addressable market,Suppression rule"</formula1>
    </dataValidation>
  </dataValidation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J110"/>
  <sheetViews>
    <sheetView showGridLines="0" zoomScaleNormal="100" workbookViewId="0">
      <pane xSplit="2" ySplit="6" topLeftCell="C7" activePane="bottomRight" state="frozen"/>
      <selection pane="topRight"/>
      <selection pane="bottomLeft"/>
      <selection pane="bottomRight" activeCell="C103" sqref="C103"/>
    </sheetView>
  </sheetViews>
  <sheetFormatPr baseColWidth="10" defaultColWidth="8.83203125" defaultRowHeight="14"/>
  <cols>
    <col min="1" max="1" width="17.83203125" customWidth="1"/>
    <col min="2" max="2" width="25.33203125" customWidth="1"/>
    <col min="3" max="3" width="14.6640625" customWidth="1"/>
    <col min="4" max="4" width="18.5" customWidth="1"/>
    <col min="5" max="5" width="32.83203125" customWidth="1"/>
    <col min="6" max="6" width="29.6640625" customWidth="1"/>
    <col min="7" max="7" width="14.33203125" customWidth="1"/>
    <col min="8" max="8" width="15.1640625" customWidth="1"/>
    <col min="9" max="9" width="13.5" customWidth="1"/>
    <col min="10" max="10" width="23.33203125" customWidth="1"/>
  </cols>
  <sheetData>
    <row r="2" spans="1:10" ht="34" customHeight="1">
      <c r="A2" s="45" t="s">
        <v>26</v>
      </c>
      <c r="B2" s="45"/>
      <c r="C2" s="45"/>
      <c r="D2" s="45"/>
      <c r="E2" s="45"/>
      <c r="F2" s="45"/>
    </row>
    <row r="4" spans="1:10" ht="28" customHeight="1">
      <c r="A4" s="46" t="s">
        <v>231</v>
      </c>
      <c r="B4" s="46"/>
      <c r="C4" s="46"/>
      <c r="D4" s="46"/>
      <c r="E4" s="46"/>
      <c r="F4" s="46"/>
      <c r="G4" s="46"/>
      <c r="H4" s="46"/>
      <c r="I4" s="46"/>
      <c r="J4" s="46"/>
    </row>
    <row r="5" spans="1:10" ht="17">
      <c r="A5" s="14"/>
      <c r="B5" s="14"/>
      <c r="C5" s="14"/>
      <c r="D5" s="14"/>
      <c r="E5" s="14"/>
      <c r="F5" s="14"/>
      <c r="G5" s="14"/>
      <c r="H5" s="14"/>
      <c r="I5" s="14"/>
      <c r="J5" s="14"/>
    </row>
    <row r="6" spans="1:10" ht="30" customHeight="1">
      <c r="A6" s="30" t="s">
        <v>202</v>
      </c>
      <c r="B6" s="30" t="s">
        <v>232</v>
      </c>
      <c r="C6" s="30" t="s">
        <v>233</v>
      </c>
      <c r="D6" s="30" t="s">
        <v>234</v>
      </c>
      <c r="E6" s="30" t="s">
        <v>235</v>
      </c>
      <c r="F6" s="30" t="s">
        <v>236</v>
      </c>
      <c r="G6" s="30" t="s">
        <v>237</v>
      </c>
      <c r="H6" s="30" t="s">
        <v>238</v>
      </c>
      <c r="I6" s="30" t="s">
        <v>213</v>
      </c>
      <c r="J6" s="30" t="s">
        <v>214</v>
      </c>
    </row>
    <row r="7" spans="1:10" ht="46" customHeight="1">
      <c r="A7" s="18" t="s">
        <v>215</v>
      </c>
      <c r="B7" s="18" t="s">
        <v>239</v>
      </c>
      <c r="C7" s="29"/>
      <c r="D7" s="18" t="s">
        <v>240</v>
      </c>
      <c r="E7" s="18" t="s">
        <v>241</v>
      </c>
      <c r="F7" s="18" t="s">
        <v>242</v>
      </c>
      <c r="G7" s="18" t="s">
        <v>243</v>
      </c>
      <c r="H7" s="18" t="s">
        <v>216</v>
      </c>
      <c r="I7" s="29"/>
      <c r="J7" s="18" t="s">
        <v>244</v>
      </c>
    </row>
    <row r="8" spans="1:10" ht="46" customHeight="1">
      <c r="A8" s="18" t="s">
        <v>215</v>
      </c>
      <c r="B8" s="18" t="s">
        <v>245</v>
      </c>
      <c r="C8" s="29"/>
      <c r="D8" s="18" t="s">
        <v>240</v>
      </c>
      <c r="E8" s="18" t="s">
        <v>246</v>
      </c>
      <c r="F8" s="18" t="s">
        <v>247</v>
      </c>
      <c r="G8" s="18" t="s">
        <v>243</v>
      </c>
      <c r="H8" s="18" t="s">
        <v>216</v>
      </c>
      <c r="I8" s="29"/>
      <c r="J8" s="18" t="s">
        <v>248</v>
      </c>
    </row>
    <row r="9" spans="1:10" ht="46" customHeight="1">
      <c r="A9" s="18" t="s">
        <v>215</v>
      </c>
      <c r="B9" s="18" t="s">
        <v>249</v>
      </c>
      <c r="C9" s="29"/>
      <c r="D9" s="18" t="s">
        <v>240</v>
      </c>
      <c r="E9" s="18" t="s">
        <v>250</v>
      </c>
      <c r="F9" s="18" t="s">
        <v>251</v>
      </c>
      <c r="G9" s="18" t="s">
        <v>243</v>
      </c>
      <c r="H9" s="18" t="s">
        <v>216</v>
      </c>
      <c r="I9" s="29"/>
      <c r="J9" s="18" t="s">
        <v>252</v>
      </c>
    </row>
    <row r="10" spans="1:10" ht="46" customHeight="1">
      <c r="A10" s="18" t="s">
        <v>215</v>
      </c>
      <c r="B10" s="18" t="s">
        <v>79</v>
      </c>
      <c r="C10" s="29"/>
      <c r="D10" s="18" t="s">
        <v>240</v>
      </c>
      <c r="E10" s="18" t="s">
        <v>253</v>
      </c>
      <c r="F10" s="18" t="s">
        <v>254</v>
      </c>
      <c r="G10" s="18" t="s">
        <v>243</v>
      </c>
      <c r="H10" s="18" t="s">
        <v>216</v>
      </c>
      <c r="I10" s="29"/>
      <c r="J10" s="18" t="s">
        <v>255</v>
      </c>
    </row>
    <row r="11" spans="1:10" ht="46" customHeight="1">
      <c r="A11" s="18" t="s">
        <v>221</v>
      </c>
      <c r="B11" s="18" t="s">
        <v>239</v>
      </c>
      <c r="C11" s="29"/>
      <c r="D11" s="18" t="s">
        <v>240</v>
      </c>
      <c r="E11" s="18" t="s">
        <v>256</v>
      </c>
      <c r="F11" s="18" t="s">
        <v>257</v>
      </c>
      <c r="G11" s="18" t="s">
        <v>243</v>
      </c>
      <c r="H11" s="18" t="s">
        <v>216</v>
      </c>
      <c r="I11" s="29"/>
      <c r="J11" s="18" t="s">
        <v>258</v>
      </c>
    </row>
    <row r="12" spans="1:10" ht="46" customHeight="1">
      <c r="A12" s="18" t="s">
        <v>221</v>
      </c>
      <c r="B12" s="18" t="s">
        <v>245</v>
      </c>
      <c r="C12" s="29"/>
      <c r="D12" s="18" t="s">
        <v>240</v>
      </c>
      <c r="E12" s="18" t="s">
        <v>259</v>
      </c>
      <c r="F12" s="18" t="s">
        <v>260</v>
      </c>
      <c r="G12" s="18" t="s">
        <v>243</v>
      </c>
      <c r="H12" s="18" t="s">
        <v>216</v>
      </c>
      <c r="I12" s="29"/>
      <c r="J12" s="18" t="s">
        <v>261</v>
      </c>
    </row>
    <row r="13" spans="1:10" ht="46" customHeight="1">
      <c r="A13" s="18" t="s">
        <v>221</v>
      </c>
      <c r="B13" s="18" t="s">
        <v>249</v>
      </c>
      <c r="C13" s="29"/>
      <c r="D13" s="18" t="s">
        <v>240</v>
      </c>
      <c r="E13" s="18" t="s">
        <v>262</v>
      </c>
      <c r="F13" s="18" t="s">
        <v>263</v>
      </c>
      <c r="G13" s="18" t="s">
        <v>243</v>
      </c>
      <c r="H13" s="18" t="s">
        <v>216</v>
      </c>
      <c r="I13" s="29"/>
      <c r="J13" s="18" t="s">
        <v>264</v>
      </c>
    </row>
    <row r="14" spans="1:10" ht="46" customHeight="1">
      <c r="A14" s="18" t="s">
        <v>226</v>
      </c>
      <c r="B14" s="18" t="s">
        <v>239</v>
      </c>
      <c r="C14" s="29"/>
      <c r="D14" s="18" t="s">
        <v>240</v>
      </c>
      <c r="E14" s="18" t="s">
        <v>265</v>
      </c>
      <c r="F14" s="18" t="s">
        <v>266</v>
      </c>
      <c r="G14" s="18" t="s">
        <v>243</v>
      </c>
      <c r="H14" s="18" t="s">
        <v>216</v>
      </c>
      <c r="I14" s="29"/>
      <c r="J14" s="18" t="s">
        <v>258</v>
      </c>
    </row>
    <row r="15" spans="1:10" ht="46" customHeight="1">
      <c r="A15" s="18" t="s">
        <v>226</v>
      </c>
      <c r="B15" s="18" t="s">
        <v>245</v>
      </c>
      <c r="C15" s="29"/>
      <c r="D15" s="18" t="s">
        <v>240</v>
      </c>
      <c r="E15" s="18" t="s">
        <v>267</v>
      </c>
      <c r="F15" s="18" t="s">
        <v>268</v>
      </c>
      <c r="G15" s="18" t="s">
        <v>243</v>
      </c>
      <c r="H15" s="18" t="s">
        <v>216</v>
      </c>
      <c r="I15" s="29"/>
      <c r="J15" s="18" t="s">
        <v>248</v>
      </c>
    </row>
    <row r="16" spans="1:10" ht="46" customHeight="1">
      <c r="A16" s="18" t="s">
        <v>226</v>
      </c>
      <c r="B16" s="18" t="s">
        <v>249</v>
      </c>
      <c r="C16" s="29"/>
      <c r="D16" s="18" t="s">
        <v>240</v>
      </c>
      <c r="E16" s="18" t="s">
        <v>229</v>
      </c>
      <c r="F16" s="18" t="s">
        <v>269</v>
      </c>
      <c r="G16" s="18" t="s">
        <v>243</v>
      </c>
      <c r="H16" s="18" t="s">
        <v>216</v>
      </c>
      <c r="I16" s="29"/>
      <c r="J16" s="18" t="s">
        <v>252</v>
      </c>
    </row>
    <row r="17" spans="1:10" ht="46" customHeight="1">
      <c r="A17" s="18"/>
      <c r="B17" s="18"/>
      <c r="C17" s="29"/>
      <c r="D17" s="18"/>
      <c r="E17" s="18"/>
      <c r="F17" s="18"/>
      <c r="G17" s="18"/>
      <c r="H17" s="18"/>
      <c r="I17" s="29"/>
      <c r="J17" s="18"/>
    </row>
    <row r="18" spans="1:10" ht="46" customHeight="1">
      <c r="A18" s="18"/>
      <c r="B18" s="18"/>
      <c r="C18" s="29"/>
      <c r="D18" s="18"/>
      <c r="E18" s="18"/>
      <c r="F18" s="18"/>
      <c r="G18" s="18"/>
      <c r="H18" s="18"/>
      <c r="I18" s="29"/>
      <c r="J18" s="18"/>
    </row>
    <row r="19" spans="1:10" ht="46" customHeight="1">
      <c r="A19" s="18"/>
      <c r="B19" s="18"/>
      <c r="C19" s="29"/>
      <c r="D19" s="18"/>
      <c r="E19" s="18"/>
      <c r="F19" s="18"/>
      <c r="G19" s="18"/>
      <c r="H19" s="18"/>
      <c r="I19" s="29"/>
      <c r="J19" s="18"/>
    </row>
    <row r="20" spans="1:10" ht="46" customHeight="1">
      <c r="A20" s="18"/>
      <c r="B20" s="18"/>
      <c r="C20" s="29"/>
      <c r="D20" s="18"/>
      <c r="E20" s="18"/>
      <c r="F20" s="18"/>
      <c r="G20" s="18"/>
      <c r="H20" s="18"/>
      <c r="I20" s="29"/>
      <c r="J20" s="18"/>
    </row>
    <row r="21" spans="1:10" ht="46" customHeight="1">
      <c r="A21" s="18"/>
      <c r="B21" s="18"/>
      <c r="C21" s="29"/>
      <c r="D21" s="18"/>
      <c r="E21" s="18"/>
      <c r="F21" s="18"/>
      <c r="G21" s="18"/>
      <c r="H21" s="18"/>
      <c r="I21" s="29"/>
      <c r="J21" s="18"/>
    </row>
    <row r="22" spans="1:10" ht="46" customHeight="1">
      <c r="A22" s="18"/>
      <c r="B22" s="18"/>
      <c r="C22" s="29"/>
      <c r="D22" s="18"/>
      <c r="E22" s="18"/>
      <c r="F22" s="18"/>
      <c r="G22" s="18"/>
      <c r="H22" s="18"/>
      <c r="I22" s="29"/>
      <c r="J22" s="18"/>
    </row>
    <row r="23" spans="1:10" ht="46" customHeight="1">
      <c r="A23" s="18"/>
      <c r="B23" s="18"/>
      <c r="C23" s="29"/>
      <c r="D23" s="18"/>
      <c r="E23" s="18"/>
      <c r="F23" s="18"/>
      <c r="G23" s="18"/>
      <c r="H23" s="18"/>
      <c r="I23" s="29"/>
      <c r="J23" s="18"/>
    </row>
    <row r="24" spans="1:10" ht="46" customHeight="1">
      <c r="A24" s="18"/>
      <c r="B24" s="18"/>
      <c r="C24" s="29"/>
      <c r="D24" s="18"/>
      <c r="E24" s="18"/>
      <c r="F24" s="18"/>
      <c r="G24" s="18"/>
      <c r="H24" s="18"/>
      <c r="I24" s="29"/>
      <c r="J24" s="18"/>
    </row>
    <row r="25" spans="1:10" ht="46" customHeight="1">
      <c r="A25" s="18"/>
      <c r="B25" s="18"/>
      <c r="C25" s="29"/>
      <c r="D25" s="18"/>
      <c r="E25" s="18"/>
      <c r="F25" s="18"/>
      <c r="G25" s="18"/>
      <c r="H25" s="18"/>
      <c r="I25" s="29"/>
      <c r="J25" s="18"/>
    </row>
    <row r="26" spans="1:10" ht="46" customHeight="1">
      <c r="A26" s="18"/>
      <c r="B26" s="18"/>
      <c r="C26" s="29"/>
      <c r="D26" s="18"/>
      <c r="E26" s="18"/>
      <c r="F26" s="18"/>
      <c r="G26" s="18"/>
      <c r="H26" s="18"/>
      <c r="I26" s="29"/>
      <c r="J26" s="18"/>
    </row>
    <row r="27" spans="1:10" ht="46" customHeight="1">
      <c r="A27" s="18"/>
      <c r="B27" s="18"/>
      <c r="C27" s="29"/>
      <c r="D27" s="18"/>
      <c r="E27" s="18"/>
      <c r="F27" s="18"/>
      <c r="G27" s="18"/>
      <c r="H27" s="18"/>
      <c r="I27" s="29"/>
      <c r="J27" s="18"/>
    </row>
    <row r="28" spans="1:10" ht="46" customHeight="1">
      <c r="A28" s="18"/>
      <c r="B28" s="18"/>
      <c r="C28" s="29"/>
      <c r="D28" s="18"/>
      <c r="E28" s="18"/>
      <c r="F28" s="18"/>
      <c r="G28" s="18"/>
      <c r="H28" s="18"/>
      <c r="I28" s="29"/>
      <c r="J28" s="18"/>
    </row>
    <row r="29" spans="1:10" ht="46" customHeight="1">
      <c r="A29" s="18"/>
      <c r="B29" s="18"/>
      <c r="C29" s="29"/>
      <c r="D29" s="18"/>
      <c r="E29" s="18"/>
      <c r="F29" s="18"/>
      <c r="G29" s="18"/>
      <c r="H29" s="18"/>
      <c r="I29" s="29"/>
      <c r="J29" s="18"/>
    </row>
    <row r="30" spans="1:10" ht="46" customHeight="1">
      <c r="A30" s="18"/>
      <c r="B30" s="18"/>
      <c r="C30" s="29"/>
      <c r="D30" s="18"/>
      <c r="E30" s="18"/>
      <c r="F30" s="18"/>
      <c r="G30" s="18"/>
      <c r="H30" s="18"/>
      <c r="I30" s="29"/>
      <c r="J30" s="18"/>
    </row>
    <row r="31" spans="1:10" ht="46" customHeight="1">
      <c r="A31" s="18"/>
      <c r="B31" s="18"/>
      <c r="C31" s="29"/>
      <c r="D31" s="18"/>
      <c r="E31" s="18"/>
      <c r="F31" s="18"/>
      <c r="G31" s="18"/>
      <c r="H31" s="18"/>
      <c r="I31" s="29"/>
      <c r="J31" s="18"/>
    </row>
    <row r="32" spans="1:10" ht="46" customHeight="1">
      <c r="A32" s="18"/>
      <c r="B32" s="18"/>
      <c r="C32" s="29"/>
      <c r="D32" s="18"/>
      <c r="E32" s="18"/>
      <c r="F32" s="18"/>
      <c r="G32" s="18"/>
      <c r="H32" s="18"/>
      <c r="I32" s="29"/>
      <c r="J32" s="18"/>
    </row>
    <row r="33" spans="1:10" ht="46" customHeight="1">
      <c r="A33" s="18"/>
      <c r="B33" s="18"/>
      <c r="C33" s="29"/>
      <c r="D33" s="18"/>
      <c r="E33" s="18"/>
      <c r="F33" s="18"/>
      <c r="G33" s="18"/>
      <c r="H33" s="18"/>
      <c r="I33" s="29"/>
      <c r="J33" s="18"/>
    </row>
    <row r="34" spans="1:10" ht="46" customHeight="1">
      <c r="A34" s="18"/>
      <c r="B34" s="18"/>
      <c r="C34" s="29"/>
      <c r="D34" s="18"/>
      <c r="E34" s="18"/>
      <c r="F34" s="18"/>
      <c r="G34" s="18"/>
      <c r="H34" s="18"/>
      <c r="I34" s="29"/>
      <c r="J34" s="18"/>
    </row>
    <row r="35" spans="1:10" ht="46" customHeight="1">
      <c r="A35" s="18"/>
      <c r="B35" s="18"/>
      <c r="C35" s="29"/>
      <c r="D35" s="18"/>
      <c r="E35" s="18"/>
      <c r="F35" s="18"/>
      <c r="G35" s="18"/>
      <c r="H35" s="18"/>
      <c r="I35" s="29"/>
      <c r="J35" s="18"/>
    </row>
    <row r="36" spans="1:10" ht="46" customHeight="1">
      <c r="A36" s="18"/>
      <c r="B36" s="18"/>
      <c r="C36" s="29"/>
      <c r="D36" s="18"/>
      <c r="E36" s="18"/>
      <c r="F36" s="18"/>
      <c r="G36" s="18"/>
      <c r="H36" s="18"/>
      <c r="I36" s="29"/>
      <c r="J36" s="18"/>
    </row>
    <row r="37" spans="1:10" ht="46" customHeight="1">
      <c r="A37" s="18"/>
      <c r="B37" s="18"/>
      <c r="C37" s="29"/>
      <c r="D37" s="18"/>
      <c r="E37" s="18"/>
      <c r="F37" s="18"/>
      <c r="G37" s="18"/>
      <c r="H37" s="18"/>
      <c r="I37" s="29"/>
      <c r="J37" s="18"/>
    </row>
    <row r="38" spans="1:10" ht="46" customHeight="1">
      <c r="A38" s="18"/>
      <c r="B38" s="18"/>
      <c r="C38" s="29"/>
      <c r="D38" s="18"/>
      <c r="E38" s="18"/>
      <c r="F38" s="18"/>
      <c r="G38" s="18"/>
      <c r="H38" s="18"/>
      <c r="I38" s="29"/>
      <c r="J38" s="18"/>
    </row>
    <row r="39" spans="1:10" ht="46" customHeight="1">
      <c r="A39" s="18"/>
      <c r="B39" s="18"/>
      <c r="C39" s="29"/>
      <c r="D39" s="18"/>
      <c r="E39" s="18"/>
      <c r="F39" s="18"/>
      <c r="G39" s="18"/>
      <c r="H39" s="18"/>
      <c r="I39" s="29"/>
      <c r="J39" s="18"/>
    </row>
    <row r="40" spans="1:10" ht="46" customHeight="1">
      <c r="A40" s="18"/>
      <c r="B40" s="18"/>
      <c r="C40" s="29"/>
      <c r="D40" s="18"/>
      <c r="E40" s="18"/>
      <c r="F40" s="18"/>
      <c r="G40" s="18"/>
      <c r="H40" s="18"/>
      <c r="I40" s="29"/>
      <c r="J40" s="18"/>
    </row>
    <row r="41" spans="1:10" ht="46" customHeight="1">
      <c r="A41" s="18"/>
      <c r="B41" s="18"/>
      <c r="C41" s="29"/>
      <c r="D41" s="18"/>
      <c r="E41" s="18"/>
      <c r="F41" s="18"/>
      <c r="G41" s="18"/>
      <c r="H41" s="18"/>
      <c r="I41" s="29"/>
      <c r="J41" s="18"/>
    </row>
    <row r="42" spans="1:10" ht="46" customHeight="1">
      <c r="A42" s="18"/>
      <c r="B42" s="18"/>
      <c r="C42" s="29"/>
      <c r="D42" s="18"/>
      <c r="E42" s="18"/>
      <c r="F42" s="18"/>
      <c r="G42" s="18"/>
      <c r="H42" s="18"/>
      <c r="I42" s="29"/>
      <c r="J42" s="18"/>
    </row>
    <row r="43" spans="1:10" ht="46" customHeight="1">
      <c r="A43" s="18"/>
      <c r="B43" s="18"/>
      <c r="C43" s="29"/>
      <c r="D43" s="18"/>
      <c r="E43" s="18"/>
      <c r="F43" s="18"/>
      <c r="G43" s="18"/>
      <c r="H43" s="18"/>
      <c r="I43" s="29"/>
      <c r="J43" s="18"/>
    </row>
    <row r="44" spans="1:10" ht="46" customHeight="1">
      <c r="A44" s="18"/>
      <c r="B44" s="18"/>
      <c r="C44" s="29"/>
      <c r="D44" s="18"/>
      <c r="E44" s="18"/>
      <c r="F44" s="18"/>
      <c r="G44" s="18"/>
      <c r="H44" s="18"/>
      <c r="I44" s="29"/>
      <c r="J44" s="18"/>
    </row>
    <row r="45" spans="1:10" ht="46" customHeight="1">
      <c r="A45" s="18"/>
      <c r="B45" s="18"/>
      <c r="C45" s="29"/>
      <c r="D45" s="18"/>
      <c r="E45" s="18"/>
      <c r="F45" s="18"/>
      <c r="G45" s="18"/>
      <c r="H45" s="18"/>
      <c r="I45" s="29"/>
      <c r="J45" s="18"/>
    </row>
    <row r="46" spans="1:10" ht="46" customHeight="1">
      <c r="A46" s="18"/>
      <c r="B46" s="18"/>
      <c r="C46" s="29"/>
      <c r="D46" s="18"/>
      <c r="E46" s="18"/>
      <c r="F46" s="18"/>
      <c r="G46" s="18"/>
      <c r="H46" s="18"/>
      <c r="I46" s="29"/>
      <c r="J46" s="18"/>
    </row>
    <row r="47" spans="1:10" ht="46" customHeight="1">
      <c r="A47" s="18"/>
      <c r="B47" s="18"/>
      <c r="C47" s="29"/>
      <c r="D47" s="18"/>
      <c r="E47" s="18"/>
      <c r="F47" s="18"/>
      <c r="G47" s="18"/>
      <c r="H47" s="18"/>
      <c r="I47" s="29"/>
      <c r="J47" s="18"/>
    </row>
    <row r="48" spans="1:10" ht="46" customHeight="1">
      <c r="A48" s="18"/>
      <c r="B48" s="18"/>
      <c r="C48" s="29"/>
      <c r="D48" s="18"/>
      <c r="E48" s="18"/>
      <c r="F48" s="18"/>
      <c r="G48" s="18"/>
      <c r="H48" s="18"/>
      <c r="I48" s="29"/>
      <c r="J48" s="18"/>
    </row>
    <row r="49" spans="1:10" ht="46" customHeight="1">
      <c r="A49" s="18"/>
      <c r="B49" s="18"/>
      <c r="C49" s="29"/>
      <c r="D49" s="18"/>
      <c r="E49" s="18"/>
      <c r="F49" s="18"/>
      <c r="G49" s="18"/>
      <c r="H49" s="18"/>
      <c r="I49" s="29"/>
      <c r="J49" s="18"/>
    </row>
    <row r="50" spans="1:10" ht="46" customHeight="1">
      <c r="A50" s="18"/>
      <c r="B50" s="18"/>
      <c r="C50" s="29"/>
      <c r="D50" s="18"/>
      <c r="E50" s="18"/>
      <c r="F50" s="18"/>
      <c r="G50" s="18"/>
      <c r="H50" s="18"/>
      <c r="I50" s="29"/>
      <c r="J50" s="18"/>
    </row>
    <row r="51" spans="1:10" ht="46" customHeight="1">
      <c r="A51" s="18"/>
      <c r="B51" s="18"/>
      <c r="C51" s="29"/>
      <c r="D51" s="18"/>
      <c r="E51" s="18"/>
      <c r="F51" s="18"/>
      <c r="G51" s="18"/>
      <c r="H51" s="18"/>
      <c r="I51" s="29"/>
      <c r="J51" s="18"/>
    </row>
    <row r="52" spans="1:10" ht="46" customHeight="1">
      <c r="A52" s="18"/>
      <c r="B52" s="18"/>
      <c r="C52" s="29"/>
      <c r="D52" s="18"/>
      <c r="E52" s="18"/>
      <c r="F52" s="18"/>
      <c r="G52" s="18"/>
      <c r="H52" s="18"/>
      <c r="I52" s="29"/>
      <c r="J52" s="18"/>
    </row>
    <row r="53" spans="1:10" ht="46" customHeight="1">
      <c r="A53" s="18"/>
      <c r="B53" s="18"/>
      <c r="C53" s="29"/>
      <c r="D53" s="18"/>
      <c r="E53" s="18"/>
      <c r="F53" s="18"/>
      <c r="G53" s="18"/>
      <c r="H53" s="18"/>
      <c r="I53" s="29"/>
      <c r="J53" s="18"/>
    </row>
    <row r="54" spans="1:10" ht="46" customHeight="1">
      <c r="A54" s="18"/>
      <c r="B54" s="18"/>
      <c r="C54" s="29"/>
      <c r="D54" s="18"/>
      <c r="E54" s="18"/>
      <c r="F54" s="18"/>
      <c r="G54" s="18"/>
      <c r="H54" s="18"/>
      <c r="I54" s="29"/>
      <c r="J54" s="18"/>
    </row>
    <row r="55" spans="1:10" ht="46" customHeight="1">
      <c r="A55" s="18"/>
      <c r="B55" s="18"/>
      <c r="C55" s="29"/>
      <c r="D55" s="18"/>
      <c r="E55" s="18"/>
      <c r="F55" s="18"/>
      <c r="G55" s="18"/>
      <c r="H55" s="18"/>
      <c r="I55" s="29"/>
      <c r="J55" s="18"/>
    </row>
    <row r="56" spans="1:10" ht="46" customHeight="1">
      <c r="A56" s="18"/>
      <c r="B56" s="18"/>
      <c r="C56" s="29"/>
      <c r="D56" s="18"/>
      <c r="E56" s="18"/>
      <c r="F56" s="18"/>
      <c r="G56" s="18"/>
      <c r="H56" s="18"/>
      <c r="I56" s="29"/>
      <c r="J56" s="18"/>
    </row>
    <row r="57" spans="1:10" ht="46" customHeight="1">
      <c r="A57" s="18"/>
      <c r="B57" s="18"/>
      <c r="C57" s="29"/>
      <c r="D57" s="18"/>
      <c r="E57" s="18"/>
      <c r="F57" s="18"/>
      <c r="G57" s="18"/>
      <c r="H57" s="18"/>
      <c r="I57" s="29"/>
      <c r="J57" s="18"/>
    </row>
    <row r="58" spans="1:10" ht="46" customHeight="1">
      <c r="A58" s="18"/>
      <c r="B58" s="18"/>
      <c r="C58" s="29"/>
      <c r="D58" s="18"/>
      <c r="E58" s="18"/>
      <c r="F58" s="18"/>
      <c r="G58" s="18"/>
      <c r="H58" s="18"/>
      <c r="I58" s="29"/>
      <c r="J58" s="18"/>
    </row>
    <row r="59" spans="1:10" ht="46" customHeight="1">
      <c r="A59" s="18"/>
      <c r="B59" s="18"/>
      <c r="C59" s="29"/>
      <c r="D59" s="18"/>
      <c r="E59" s="18"/>
      <c r="F59" s="18"/>
      <c r="G59" s="18"/>
      <c r="H59" s="18"/>
      <c r="I59" s="29"/>
      <c r="J59" s="18"/>
    </row>
    <row r="60" spans="1:10" ht="46" customHeight="1">
      <c r="A60" s="18"/>
      <c r="B60" s="18"/>
      <c r="C60" s="29"/>
      <c r="D60" s="18"/>
      <c r="E60" s="18"/>
      <c r="F60" s="18"/>
      <c r="G60" s="18"/>
      <c r="H60" s="18"/>
      <c r="I60" s="29"/>
      <c r="J60" s="18"/>
    </row>
    <row r="61" spans="1:10" ht="46" customHeight="1">
      <c r="A61" s="18"/>
      <c r="B61" s="18"/>
      <c r="C61" s="29"/>
      <c r="D61" s="18"/>
      <c r="E61" s="18"/>
      <c r="F61" s="18"/>
      <c r="G61" s="18"/>
      <c r="H61" s="18"/>
      <c r="I61" s="29"/>
      <c r="J61" s="18"/>
    </row>
    <row r="62" spans="1:10" ht="46" customHeight="1">
      <c r="A62" s="18"/>
      <c r="B62" s="18"/>
      <c r="C62" s="29"/>
      <c r="D62" s="18"/>
      <c r="E62" s="18"/>
      <c r="F62" s="18"/>
      <c r="G62" s="18"/>
      <c r="H62" s="18"/>
      <c r="I62" s="29"/>
      <c r="J62" s="18"/>
    </row>
    <row r="63" spans="1:10" ht="46" customHeight="1">
      <c r="A63" s="18"/>
      <c r="B63" s="18"/>
      <c r="C63" s="29"/>
      <c r="D63" s="18"/>
      <c r="E63" s="18"/>
      <c r="F63" s="18"/>
      <c r="G63" s="18"/>
      <c r="H63" s="18"/>
      <c r="I63" s="29"/>
      <c r="J63" s="18"/>
    </row>
    <row r="64" spans="1:10" ht="46" customHeight="1">
      <c r="A64" s="18"/>
      <c r="B64" s="18"/>
      <c r="C64" s="29"/>
      <c r="D64" s="18"/>
      <c r="E64" s="18"/>
      <c r="F64" s="18"/>
      <c r="G64" s="18"/>
      <c r="H64" s="18"/>
      <c r="I64" s="29"/>
      <c r="J64" s="18"/>
    </row>
    <row r="65" spans="1:10" ht="46" customHeight="1">
      <c r="A65" s="18"/>
      <c r="B65" s="18"/>
      <c r="C65" s="29"/>
      <c r="D65" s="18"/>
      <c r="E65" s="18"/>
      <c r="F65" s="18"/>
      <c r="G65" s="18"/>
      <c r="H65" s="18"/>
      <c r="I65" s="29"/>
      <c r="J65" s="18"/>
    </row>
    <row r="66" spans="1:10" ht="46" customHeight="1">
      <c r="A66" s="18"/>
      <c r="B66" s="18"/>
      <c r="C66" s="29"/>
      <c r="D66" s="18"/>
      <c r="E66" s="18"/>
      <c r="F66" s="18"/>
      <c r="G66" s="18"/>
      <c r="H66" s="18"/>
      <c r="I66" s="29"/>
      <c r="J66" s="18"/>
    </row>
    <row r="67" spans="1:10" ht="46" customHeight="1">
      <c r="A67" s="18"/>
      <c r="B67" s="18"/>
      <c r="C67" s="29"/>
      <c r="D67" s="18"/>
      <c r="E67" s="18"/>
      <c r="F67" s="18"/>
      <c r="G67" s="18"/>
      <c r="H67" s="18"/>
      <c r="I67" s="29"/>
      <c r="J67" s="18"/>
    </row>
    <row r="68" spans="1:10" ht="46" customHeight="1">
      <c r="A68" s="18"/>
      <c r="B68" s="18"/>
      <c r="C68" s="29"/>
      <c r="D68" s="18"/>
      <c r="E68" s="18"/>
      <c r="F68" s="18"/>
      <c r="G68" s="18"/>
      <c r="H68" s="18"/>
      <c r="I68" s="29"/>
      <c r="J68" s="18"/>
    </row>
    <row r="69" spans="1:10" ht="46" customHeight="1">
      <c r="A69" s="18"/>
      <c r="B69" s="18"/>
      <c r="C69" s="29"/>
      <c r="D69" s="18"/>
      <c r="E69" s="18"/>
      <c r="F69" s="18"/>
      <c r="G69" s="18"/>
      <c r="H69" s="18"/>
      <c r="I69" s="29"/>
      <c r="J69" s="18"/>
    </row>
    <row r="70" spans="1:10" ht="46" customHeight="1">
      <c r="A70" s="18"/>
      <c r="B70" s="18"/>
      <c r="C70" s="29"/>
      <c r="D70" s="18"/>
      <c r="E70" s="18"/>
      <c r="F70" s="18"/>
      <c r="G70" s="18"/>
      <c r="H70" s="18"/>
      <c r="I70" s="29"/>
      <c r="J70" s="18"/>
    </row>
    <row r="71" spans="1:10" ht="46" customHeight="1">
      <c r="A71" s="18"/>
      <c r="B71" s="18"/>
      <c r="C71" s="29"/>
      <c r="D71" s="18"/>
      <c r="E71" s="18"/>
      <c r="F71" s="18"/>
      <c r="G71" s="18"/>
      <c r="H71" s="18"/>
      <c r="I71" s="29"/>
      <c r="J71" s="18"/>
    </row>
    <row r="72" spans="1:10" ht="46" customHeight="1">
      <c r="A72" s="18"/>
      <c r="B72" s="18"/>
      <c r="C72" s="29"/>
      <c r="D72" s="18"/>
      <c r="E72" s="18"/>
      <c r="F72" s="18"/>
      <c r="G72" s="18"/>
      <c r="H72" s="18"/>
      <c r="I72" s="29"/>
      <c r="J72" s="18"/>
    </row>
    <row r="73" spans="1:10" ht="46" customHeight="1">
      <c r="A73" s="18"/>
      <c r="B73" s="18"/>
      <c r="C73" s="29"/>
      <c r="D73" s="18"/>
      <c r="E73" s="18"/>
      <c r="F73" s="18"/>
      <c r="G73" s="18"/>
      <c r="H73" s="18"/>
      <c r="I73" s="29"/>
      <c r="J73" s="18"/>
    </row>
    <row r="74" spans="1:10" ht="46" customHeight="1">
      <c r="A74" s="18"/>
      <c r="B74" s="18"/>
      <c r="C74" s="29"/>
      <c r="D74" s="18"/>
      <c r="E74" s="18"/>
      <c r="F74" s="18"/>
      <c r="G74" s="18"/>
      <c r="H74" s="18"/>
      <c r="I74" s="29"/>
      <c r="J74" s="18"/>
    </row>
    <row r="75" spans="1:10" ht="46" customHeight="1">
      <c r="A75" s="18"/>
      <c r="B75" s="18"/>
      <c r="C75" s="29"/>
      <c r="D75" s="18"/>
      <c r="E75" s="18"/>
      <c r="F75" s="18"/>
      <c r="G75" s="18"/>
      <c r="H75" s="18"/>
      <c r="I75" s="29"/>
      <c r="J75" s="18"/>
    </row>
    <row r="76" spans="1:10" ht="46" customHeight="1">
      <c r="A76" s="18"/>
      <c r="B76" s="18"/>
      <c r="C76" s="29"/>
      <c r="D76" s="18"/>
      <c r="E76" s="18"/>
      <c r="F76" s="18"/>
      <c r="G76" s="18"/>
      <c r="H76" s="18"/>
      <c r="I76" s="29"/>
      <c r="J76" s="18"/>
    </row>
    <row r="77" spans="1:10" ht="46" customHeight="1">
      <c r="A77" s="18"/>
      <c r="B77" s="18"/>
      <c r="C77" s="29"/>
      <c r="D77" s="18"/>
      <c r="E77" s="18"/>
      <c r="F77" s="18"/>
      <c r="G77" s="18"/>
      <c r="H77" s="18"/>
      <c r="I77" s="29"/>
      <c r="J77" s="18"/>
    </row>
    <row r="78" spans="1:10" ht="46" customHeight="1">
      <c r="A78" s="18"/>
      <c r="B78" s="18"/>
      <c r="C78" s="29"/>
      <c r="D78" s="18"/>
      <c r="E78" s="18"/>
      <c r="F78" s="18"/>
      <c r="G78" s="18"/>
      <c r="H78" s="18"/>
      <c r="I78" s="29"/>
      <c r="J78" s="18"/>
    </row>
    <row r="79" spans="1:10" ht="46" customHeight="1">
      <c r="A79" s="18"/>
      <c r="B79" s="18"/>
      <c r="C79" s="29"/>
      <c r="D79" s="18"/>
      <c r="E79" s="18"/>
      <c r="F79" s="18"/>
      <c r="G79" s="18"/>
      <c r="H79" s="18"/>
      <c r="I79" s="29"/>
      <c r="J79" s="18"/>
    </row>
    <row r="80" spans="1:10" ht="46" customHeight="1">
      <c r="A80" s="18"/>
      <c r="B80" s="18"/>
      <c r="C80" s="29"/>
      <c r="D80" s="18"/>
      <c r="E80" s="18"/>
      <c r="F80" s="18"/>
      <c r="G80" s="18"/>
      <c r="H80" s="18"/>
      <c r="I80" s="29"/>
      <c r="J80" s="18"/>
    </row>
    <row r="81" spans="1:10" ht="46" customHeight="1">
      <c r="A81" s="18"/>
      <c r="B81" s="18"/>
      <c r="C81" s="29"/>
      <c r="D81" s="18"/>
      <c r="E81" s="18"/>
      <c r="F81" s="18"/>
      <c r="G81" s="18"/>
      <c r="H81" s="18"/>
      <c r="I81" s="29"/>
      <c r="J81" s="18"/>
    </row>
    <row r="82" spans="1:10" ht="46" customHeight="1">
      <c r="A82" s="18"/>
      <c r="B82" s="18"/>
      <c r="C82" s="29"/>
      <c r="D82" s="18"/>
      <c r="E82" s="18"/>
      <c r="F82" s="18"/>
      <c r="G82" s="18"/>
      <c r="H82" s="18"/>
      <c r="I82" s="29"/>
      <c r="J82" s="18"/>
    </row>
    <row r="83" spans="1:10" ht="46" customHeight="1">
      <c r="A83" s="18"/>
      <c r="B83" s="18"/>
      <c r="C83" s="29"/>
      <c r="D83" s="18"/>
      <c r="E83" s="18"/>
      <c r="F83" s="18"/>
      <c r="G83" s="18"/>
      <c r="H83" s="18"/>
      <c r="I83" s="29"/>
      <c r="J83" s="18"/>
    </row>
    <row r="84" spans="1:10" ht="46" customHeight="1">
      <c r="A84" s="18"/>
      <c r="B84" s="18"/>
      <c r="C84" s="29"/>
      <c r="D84" s="18"/>
      <c r="E84" s="18"/>
      <c r="F84" s="18"/>
      <c r="G84" s="18"/>
      <c r="H84" s="18"/>
      <c r="I84" s="29"/>
      <c r="J84" s="18"/>
    </row>
    <row r="85" spans="1:10" ht="46" customHeight="1">
      <c r="A85" s="18"/>
      <c r="B85" s="18"/>
      <c r="C85" s="29"/>
      <c r="D85" s="18"/>
      <c r="E85" s="18"/>
      <c r="F85" s="18"/>
      <c r="G85" s="18"/>
      <c r="H85" s="18"/>
      <c r="I85" s="29"/>
      <c r="J85" s="18"/>
    </row>
    <row r="86" spans="1:10" ht="46" customHeight="1">
      <c r="A86" s="18"/>
      <c r="B86" s="18"/>
      <c r="C86" s="29"/>
      <c r="D86" s="18"/>
      <c r="E86" s="18"/>
      <c r="F86" s="18"/>
      <c r="G86" s="18"/>
      <c r="H86" s="18"/>
      <c r="I86" s="29"/>
      <c r="J86" s="18"/>
    </row>
    <row r="87" spans="1:10" ht="46" customHeight="1">
      <c r="A87" s="18"/>
      <c r="B87" s="18"/>
      <c r="C87" s="29"/>
      <c r="D87" s="18"/>
      <c r="E87" s="18"/>
      <c r="F87" s="18"/>
      <c r="G87" s="18"/>
      <c r="H87" s="18"/>
      <c r="I87" s="29"/>
      <c r="J87" s="18"/>
    </row>
    <row r="88" spans="1:10" ht="46" customHeight="1">
      <c r="A88" s="18"/>
      <c r="B88" s="18"/>
      <c r="C88" s="29"/>
      <c r="D88" s="18"/>
      <c r="E88" s="18"/>
      <c r="F88" s="18"/>
      <c r="G88" s="18"/>
      <c r="H88" s="18"/>
      <c r="I88" s="29"/>
      <c r="J88" s="18"/>
    </row>
    <row r="89" spans="1:10" ht="46" customHeight="1">
      <c r="A89" s="18"/>
      <c r="B89" s="18"/>
      <c r="C89" s="29"/>
      <c r="D89" s="18"/>
      <c r="E89" s="18"/>
      <c r="F89" s="18"/>
      <c r="G89" s="18"/>
      <c r="H89" s="18"/>
      <c r="I89" s="29"/>
      <c r="J89" s="18"/>
    </row>
    <row r="90" spans="1:10" ht="46" customHeight="1">
      <c r="A90" s="18"/>
      <c r="B90" s="18"/>
      <c r="C90" s="29"/>
      <c r="D90" s="18"/>
      <c r="E90" s="18"/>
      <c r="F90" s="18"/>
      <c r="G90" s="18"/>
      <c r="H90" s="18"/>
      <c r="I90" s="29"/>
      <c r="J90" s="18"/>
    </row>
    <row r="91" spans="1:10" ht="46" customHeight="1">
      <c r="A91" s="18"/>
      <c r="B91" s="18"/>
      <c r="C91" s="29"/>
      <c r="D91" s="18"/>
      <c r="E91" s="18"/>
      <c r="F91" s="18"/>
      <c r="G91" s="18"/>
      <c r="H91" s="18"/>
      <c r="I91" s="29"/>
      <c r="J91" s="18"/>
    </row>
    <row r="92" spans="1:10" ht="46" customHeight="1">
      <c r="A92" s="18"/>
      <c r="B92" s="18"/>
      <c r="C92" s="29"/>
      <c r="D92" s="18"/>
      <c r="E92" s="18"/>
      <c r="F92" s="18"/>
      <c r="G92" s="18"/>
      <c r="H92" s="18"/>
      <c r="I92" s="29"/>
      <c r="J92" s="18"/>
    </row>
    <row r="93" spans="1:10" ht="46" customHeight="1">
      <c r="A93" s="18"/>
      <c r="B93" s="18"/>
      <c r="C93" s="29"/>
      <c r="D93" s="18"/>
      <c r="E93" s="18"/>
      <c r="F93" s="18"/>
      <c r="G93" s="18"/>
      <c r="H93" s="18"/>
      <c r="I93" s="29"/>
      <c r="J93" s="18"/>
    </row>
    <row r="94" spans="1:10" ht="46" customHeight="1">
      <c r="A94" s="18"/>
      <c r="B94" s="18"/>
      <c r="C94" s="29"/>
      <c r="D94" s="18"/>
      <c r="E94" s="18"/>
      <c r="F94" s="18"/>
      <c r="G94" s="18"/>
      <c r="H94" s="18"/>
      <c r="I94" s="29"/>
      <c r="J94" s="18"/>
    </row>
    <row r="95" spans="1:10" ht="46" customHeight="1">
      <c r="A95" s="18"/>
      <c r="B95" s="18"/>
      <c r="C95" s="29"/>
      <c r="D95" s="18"/>
      <c r="E95" s="18"/>
      <c r="F95" s="18"/>
      <c r="G95" s="18"/>
      <c r="H95" s="18"/>
      <c r="I95" s="29"/>
      <c r="J95" s="18"/>
    </row>
    <row r="96" spans="1:10" ht="46" customHeight="1">
      <c r="A96" s="18"/>
      <c r="B96" s="18"/>
      <c r="C96" s="29"/>
      <c r="D96" s="18"/>
      <c r="E96" s="18"/>
      <c r="F96" s="18"/>
      <c r="G96" s="18"/>
      <c r="H96" s="18"/>
      <c r="I96" s="29"/>
      <c r="J96" s="18"/>
    </row>
    <row r="97" spans="1:10" ht="46" customHeight="1">
      <c r="A97" s="18"/>
      <c r="B97" s="18"/>
      <c r="C97" s="29"/>
      <c r="D97" s="18"/>
      <c r="E97" s="18"/>
      <c r="F97" s="18"/>
      <c r="G97" s="18"/>
      <c r="H97" s="18"/>
      <c r="I97" s="29"/>
      <c r="J97" s="18"/>
    </row>
    <row r="98" spans="1:10" ht="46" customHeight="1">
      <c r="A98" s="18"/>
      <c r="B98" s="18"/>
      <c r="C98" s="29"/>
      <c r="D98" s="18"/>
      <c r="E98" s="18"/>
      <c r="F98" s="18"/>
      <c r="G98" s="18"/>
      <c r="H98" s="18"/>
      <c r="I98" s="29"/>
      <c r="J98" s="18"/>
    </row>
    <row r="99" spans="1:10" ht="46" customHeight="1">
      <c r="A99" s="18"/>
      <c r="B99" s="18"/>
      <c r="C99" s="29"/>
      <c r="D99" s="18"/>
      <c r="E99" s="18"/>
      <c r="F99" s="18"/>
      <c r="G99" s="18"/>
      <c r="H99" s="18"/>
      <c r="I99" s="29"/>
      <c r="J99" s="18"/>
    </row>
    <row r="100" spans="1:10" ht="46" customHeight="1">
      <c r="A100" s="18"/>
      <c r="B100" s="18"/>
      <c r="C100" s="29"/>
      <c r="D100" s="18"/>
      <c r="E100" s="18"/>
      <c r="F100" s="18"/>
      <c r="G100" s="18"/>
      <c r="H100" s="18"/>
      <c r="I100" s="29"/>
      <c r="J100" s="18"/>
    </row>
    <row r="101" spans="1:10" ht="46" customHeight="1">
      <c r="A101" s="18"/>
      <c r="B101" s="18"/>
      <c r="C101" s="29"/>
      <c r="D101" s="18"/>
      <c r="E101" s="18"/>
      <c r="F101" s="18"/>
      <c r="G101" s="18"/>
      <c r="H101" s="18"/>
      <c r="I101" s="29"/>
      <c r="J101" s="18"/>
    </row>
    <row r="102" spans="1:10" ht="46" customHeight="1">
      <c r="A102" s="18"/>
      <c r="B102" s="18"/>
      <c r="C102" s="29"/>
      <c r="D102" s="18"/>
      <c r="E102" s="18"/>
      <c r="F102" s="18"/>
      <c r="G102" s="18"/>
      <c r="H102" s="18"/>
      <c r="I102" s="29"/>
      <c r="J102" s="18"/>
    </row>
    <row r="103" spans="1:10" ht="46" customHeight="1">
      <c r="A103" s="18"/>
      <c r="B103" s="18"/>
      <c r="C103" s="29"/>
      <c r="D103" s="18"/>
      <c r="E103" s="18"/>
      <c r="F103" s="18"/>
      <c r="G103" s="18"/>
      <c r="H103" s="18"/>
      <c r="I103" s="29"/>
      <c r="J103" s="18"/>
    </row>
    <row r="104" spans="1:10" ht="46" customHeight="1">
      <c r="A104" s="18"/>
      <c r="B104" s="18"/>
      <c r="C104" s="29"/>
      <c r="D104" s="18"/>
      <c r="E104" s="18"/>
      <c r="F104" s="18"/>
      <c r="G104" s="18"/>
      <c r="H104" s="18"/>
      <c r="I104" s="29"/>
      <c r="J104" s="18"/>
    </row>
    <row r="105" spans="1:10" ht="46" customHeight="1">
      <c r="A105" s="18"/>
      <c r="B105" s="18"/>
      <c r="C105" s="29"/>
      <c r="D105" s="18"/>
      <c r="E105" s="18"/>
      <c r="F105" s="18"/>
      <c r="G105" s="18"/>
      <c r="H105" s="18"/>
      <c r="I105" s="29"/>
      <c r="J105" s="18"/>
    </row>
    <row r="106" spans="1:10" ht="46" customHeight="1">
      <c r="A106" s="18"/>
      <c r="B106" s="18"/>
      <c r="C106" s="29"/>
      <c r="D106" s="18"/>
      <c r="E106" s="18"/>
      <c r="F106" s="18"/>
      <c r="G106" s="18"/>
      <c r="H106" s="18"/>
      <c r="I106" s="29"/>
      <c r="J106" s="18"/>
    </row>
    <row r="107" spans="1:10" ht="15">
      <c r="A107" s="39"/>
      <c r="B107" s="39"/>
      <c r="C107" s="39"/>
      <c r="D107" s="39"/>
      <c r="E107" s="39"/>
      <c r="F107" s="39"/>
      <c r="G107" s="39"/>
      <c r="H107" s="39"/>
      <c r="I107" s="39"/>
      <c r="J107" s="39"/>
    </row>
    <row r="110" spans="1:10" ht="15">
      <c r="A110" s="42" t="s">
        <v>89</v>
      </c>
      <c r="B110" s="42"/>
      <c r="C110" s="42"/>
      <c r="D110" s="42"/>
      <c r="E110" s="42"/>
      <c r="F110" s="42"/>
      <c r="G110" s="42"/>
      <c r="H110" s="42"/>
      <c r="I110" s="42"/>
      <c r="J110" s="42"/>
    </row>
  </sheetData>
  <sheetProtection algorithmName="SHA-512" hashValue="/2HMMdmgybXnONWYpPbBIIukvut4YbuV9/HCcdBnRD2Zt52O63lURg7+SOO0JR9wFZqBANuXNzqowccsqgO8Yw==" saltValue="soSFrCY+pb9FJ5BNVgINOw==" spinCount="100000" sheet="1" formatCells="0" formatColumns="0" formatRows="0" insertColumns="0" insertRows="0" insertHyperlinks="0" deleteColumns="0" deleteRows="0" pivotTables="0"/>
  <protectedRanges>
    <protectedRange sqref="A7:J106" name="Range1"/>
  </protectedRanges>
  <mergeCells count="3">
    <mergeCell ref="A2:F2"/>
    <mergeCell ref="A4:J4"/>
    <mergeCell ref="A110:J110"/>
  </mergeCells>
  <conditionalFormatting sqref="G7:G106">
    <cfRule type="containsText" dxfId="2" priority="1" operator="containsText" text="Current"/>
    <cfRule type="containsText" dxfId="1" priority="2" operator="containsText" text="Needs review"/>
    <cfRule type="containsText" dxfId="0" priority="3" operator="containsText" text="Superseded"/>
  </conditionalFormatting>
  <dataValidations count="2">
    <dataValidation type="list" sqref="B7:B106" xr:uid="{00000000-0002-0000-0300-000000000000}">
      <formula1>"ICP and strategic fit,Intent signal quality,Recency and momentum,Suppression review"</formula1>
    </dataValidation>
    <dataValidation type="list" sqref="G7:G106" xr:uid="{00000000-0002-0000-0300-000001000000}">
      <formula1>"Current,Needs review,Superseded"</formula1>
    </dataValidation>
  </dataValidations>
  <pageMargins left="0.7" right="0.7" top="0.75" bottom="0.75" header="0.3" footer="0.3"/>
  <drawing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H105"/>
  <sheetViews>
    <sheetView zoomScaleNormal="100" workbookViewId="0">
      <selection activeCell="H8" sqref="H8"/>
    </sheetView>
  </sheetViews>
  <sheetFormatPr baseColWidth="10" defaultColWidth="8.83203125" defaultRowHeight="14"/>
  <cols>
    <col min="1" max="1" width="23.33203125" customWidth="1"/>
    <col min="2" max="2" width="14" customWidth="1"/>
    <col min="4" max="4" width="17.6640625" customWidth="1"/>
    <col min="6" max="6" width="14.83203125" customWidth="1"/>
    <col min="7" max="7" width="17.6640625" customWidth="1"/>
    <col min="8" max="8" width="12.6640625" customWidth="1"/>
  </cols>
  <sheetData>
    <row r="2" spans="1:8" ht="29">
      <c r="A2" s="11" t="s">
        <v>32</v>
      </c>
      <c r="B2" s="1"/>
      <c r="C2" s="1"/>
      <c r="D2" s="1"/>
      <c r="E2" s="1"/>
      <c r="F2" s="1"/>
    </row>
    <row r="4" spans="1:8" ht="16">
      <c r="A4" s="22" t="s">
        <v>270</v>
      </c>
      <c r="B4" s="23"/>
      <c r="C4" s="23"/>
      <c r="D4" s="23"/>
      <c r="E4" s="23"/>
      <c r="F4" s="23"/>
      <c r="G4" s="23"/>
      <c r="H4" s="23"/>
    </row>
    <row r="5" spans="1:8" ht="17">
      <c r="A5" s="14"/>
      <c r="B5" s="14"/>
      <c r="C5" s="14"/>
      <c r="D5" s="14"/>
      <c r="E5" s="14"/>
      <c r="F5" s="14"/>
      <c r="G5" s="14"/>
      <c r="H5" s="14"/>
    </row>
    <row r="6" spans="1:8" ht="19">
      <c r="A6" s="12" t="s">
        <v>271</v>
      </c>
      <c r="B6" s="31"/>
      <c r="C6" s="31"/>
      <c r="D6" s="31"/>
      <c r="E6" s="31"/>
      <c r="F6" s="31"/>
      <c r="G6" s="31"/>
      <c r="H6" s="31"/>
    </row>
    <row r="7" spans="1:8" ht="34">
      <c r="A7" s="32" t="s">
        <v>272</v>
      </c>
      <c r="B7" s="33">
        <f>COUNT('Score Accounts'!I8:I57)</f>
        <v>3</v>
      </c>
      <c r="C7" s="34" t="s">
        <v>273</v>
      </c>
      <c r="D7" s="33">
        <f>COUNTIF('Score Accounts'!K8:K57,"Strong opportunity")</f>
        <v>1</v>
      </c>
      <c r="E7" s="34" t="s">
        <v>274</v>
      </c>
      <c r="F7" s="33">
        <f>COUNTIF('Score Accounts'!K8:K57,"Developing opportunity")</f>
        <v>1</v>
      </c>
      <c r="G7" s="34" t="s">
        <v>275</v>
      </c>
      <c r="H7" s="33">
        <f>COUNTIF('Score Accounts'!K8:K57,"Suppressed")</f>
        <v>1</v>
      </c>
    </row>
    <row r="8" spans="1:8" ht="51">
      <c r="A8" s="32" t="s">
        <v>276</v>
      </c>
      <c r="B8" s="33">
        <f>COUNTIF('Score Accounts'!K8:K57,"Weak or uncertain opportunity")</f>
        <v>0</v>
      </c>
      <c r="C8" s="34" t="s">
        <v>277</v>
      </c>
      <c r="D8" s="33">
        <f>IF(B7=0,"",AVERAGE('Score Accounts'!I8:I57))</f>
        <v>42</v>
      </c>
      <c r="E8" s="34" t="s">
        <v>278</v>
      </c>
      <c r="F8" s="33">
        <f>COUNTIF('Score Accounts'!N8:N57,"&gt;0")</f>
        <v>2</v>
      </c>
      <c r="G8" s="34" t="s">
        <v>279</v>
      </c>
      <c r="H8" s="33">
        <f>COUNTIF('Score Accounts'!N8:N57,"&lt;0")</f>
        <v>1</v>
      </c>
    </row>
    <row r="9" spans="1:8" ht="17">
      <c r="A9" s="14"/>
      <c r="B9" s="14"/>
      <c r="C9" s="14"/>
      <c r="D9" s="14"/>
      <c r="E9" s="14"/>
      <c r="F9" s="14"/>
      <c r="G9" s="14"/>
      <c r="H9" s="14"/>
    </row>
    <row r="10" spans="1:8" ht="17">
      <c r="A10" s="14"/>
      <c r="B10" s="14"/>
      <c r="C10" s="14"/>
      <c r="D10" s="14"/>
      <c r="E10" s="14"/>
      <c r="F10" s="14"/>
      <c r="G10" s="14"/>
      <c r="H10" s="14"/>
    </row>
    <row r="11" spans="1:8" ht="19">
      <c r="A11" s="12" t="s">
        <v>280</v>
      </c>
      <c r="B11" s="12"/>
      <c r="C11" s="12"/>
      <c r="D11" s="12"/>
      <c r="E11" s="12"/>
      <c r="F11" s="12"/>
      <c r="G11" s="12"/>
      <c r="H11" s="12"/>
    </row>
    <row r="12" spans="1:8" ht="36">
      <c r="A12" s="28" t="s">
        <v>281</v>
      </c>
      <c r="B12" s="28" t="s">
        <v>202</v>
      </c>
      <c r="C12" s="28" t="s">
        <v>44</v>
      </c>
      <c r="D12" s="28" t="s">
        <v>210</v>
      </c>
      <c r="E12" s="28" t="s">
        <v>212</v>
      </c>
      <c r="F12" s="28" t="s">
        <v>50</v>
      </c>
      <c r="G12" s="28" t="s">
        <v>46</v>
      </c>
      <c r="H12" s="28" t="s">
        <v>213</v>
      </c>
    </row>
    <row r="13" spans="1:8" ht="54">
      <c r="A13" s="15"/>
      <c r="B13" s="16" t="str">
        <f>IF('Score Accounts'!A8="","",'Score Accounts'!A8)</f>
        <v>Example A</v>
      </c>
      <c r="C13" s="15">
        <f>IF(B13="","",'Score Accounts'!I8)</f>
        <v>42</v>
      </c>
      <c r="D13" s="15" t="str">
        <f>IF(B13="","",'Score Accounts'!K8)</f>
        <v>Suppressed</v>
      </c>
      <c r="E13" s="15">
        <f>IF(B13="","",'Score Accounts'!N8)</f>
        <v>-2</v>
      </c>
      <c r="F13" s="16" t="str">
        <f>IF(B13="","",'Score Accounts'!B8)</f>
        <v>Example</v>
      </c>
      <c r="G13" s="16" t="str">
        <f>IF(B13="","",'Score Accounts'!L8)</f>
        <v>Do not route to sales; investigate or exclude</v>
      </c>
      <c r="H13" s="35" t="str">
        <f>IF(B13="","",IF(ISNUMBER('Score Accounts'!O8),'Score Accounts'!O8,""))</f>
        <v/>
      </c>
    </row>
    <row r="14" spans="1:8" ht="54">
      <c r="A14" s="15">
        <f t="shared" ref="A14:A44" si="0">IF(OR(B14="",D14="Suppressed",C14=""),"",1+COUNTIFS($D$13:$D$62,"&lt;&gt;Suppressed",$C$13:$C$62,"&gt;"&amp;C14))</f>
        <v>2</v>
      </c>
      <c r="B14" s="16" t="str">
        <f>IF('Score Accounts'!A9="","",'Score Accounts'!A9)</f>
        <v>Example B</v>
      </c>
      <c r="C14" s="15">
        <f>IF(B14="","",'Score Accounts'!I9)</f>
        <v>33</v>
      </c>
      <c r="D14" s="15" t="str">
        <f>IF(B14="","",'Score Accounts'!K9)</f>
        <v>Developing opportunity</v>
      </c>
      <c r="E14" s="15">
        <f>IF(B14="","",'Score Accounts'!N9)</f>
        <v>2</v>
      </c>
      <c r="F14" s="16" t="str">
        <f>IF(B14="","",'Score Accounts'!B9)</f>
        <v>Example</v>
      </c>
      <c r="G14" s="16" t="str">
        <f>IF(B14="","",'Score Accounts'!L9)</f>
        <v>Continue monitoring and targeted nurture</v>
      </c>
      <c r="H14" s="35" t="str">
        <f>IF(B14="","",IF(ISNUMBER('Score Accounts'!O9),'Score Accounts'!O9,""))</f>
        <v/>
      </c>
    </row>
    <row r="15" spans="1:8" ht="72">
      <c r="A15" s="15">
        <f t="shared" si="0"/>
        <v>1</v>
      </c>
      <c r="B15" s="16" t="str">
        <f>IF('Score Accounts'!A10="","",'Score Accounts'!A10)</f>
        <v>Example C</v>
      </c>
      <c r="C15" s="15">
        <f>IF(B15="","",'Score Accounts'!I10)</f>
        <v>51</v>
      </c>
      <c r="D15" s="15" t="str">
        <f>IF(B15="","",'Score Accounts'!K10)</f>
        <v>Strong opportunity</v>
      </c>
      <c r="E15" s="15">
        <f>IF(B15="","",'Score Accounts'!N10)</f>
        <v>6</v>
      </c>
      <c r="F15" s="16" t="str">
        <f>IF(B15="","",'Score Accounts'!B10)</f>
        <v>Example</v>
      </c>
      <c r="G15" s="16" t="str">
        <f>IF(B15="","",'Score Accounts'!L10)</f>
        <v>Assess activation readiness and buying-group context</v>
      </c>
      <c r="H15" s="35" t="str">
        <f>IF(B15="","",IF(ISNUMBER('Score Accounts'!O10),'Score Accounts'!O10,""))</f>
        <v/>
      </c>
    </row>
    <row r="16" spans="1:8" ht="15">
      <c r="A16" s="4" t="str">
        <f t="shared" si="0"/>
        <v/>
      </c>
      <c r="B16" s="5" t="str">
        <f>IF('Score Accounts'!A11="","",'Score Accounts'!A11)</f>
        <v/>
      </c>
      <c r="C16" s="4" t="str">
        <f>IF(B16="","",'Score Accounts'!I11)</f>
        <v/>
      </c>
      <c r="D16" s="4" t="str">
        <f>IF(B16="","",'Score Accounts'!K11)</f>
        <v/>
      </c>
      <c r="E16" s="4" t="str">
        <f>IF(B16="","",'Score Accounts'!N11)</f>
        <v/>
      </c>
      <c r="F16" s="5" t="str">
        <f>IF(B16="","",'Score Accounts'!B11)</f>
        <v/>
      </c>
      <c r="G16" s="5" t="str">
        <f>IF(B16="","",'Score Accounts'!L11)</f>
        <v/>
      </c>
      <c r="H16" s="9" t="str">
        <f>IF(B16="","",IF(ISNUMBER('Score Accounts'!O11),'Score Accounts'!O11,""))</f>
        <v/>
      </c>
    </row>
    <row r="17" spans="1:8" ht="15">
      <c r="A17" s="4" t="str">
        <f t="shared" si="0"/>
        <v/>
      </c>
      <c r="B17" s="5" t="str">
        <f>IF('Score Accounts'!A12="","",'Score Accounts'!A12)</f>
        <v/>
      </c>
      <c r="C17" s="4" t="str">
        <f>IF(B17="","",'Score Accounts'!I12)</f>
        <v/>
      </c>
      <c r="D17" s="4" t="str">
        <f>IF(B17="","",'Score Accounts'!K12)</f>
        <v/>
      </c>
      <c r="E17" s="4" t="str">
        <f>IF(B17="","",'Score Accounts'!N12)</f>
        <v/>
      </c>
      <c r="F17" s="5" t="str">
        <f>IF(B17="","",'Score Accounts'!B12)</f>
        <v/>
      </c>
      <c r="G17" s="5" t="str">
        <f>IF(B17="","",'Score Accounts'!L12)</f>
        <v/>
      </c>
      <c r="H17" s="9" t="str">
        <f>IF(B17="","",IF(ISNUMBER('Score Accounts'!O12),'Score Accounts'!O12,""))</f>
        <v/>
      </c>
    </row>
    <row r="18" spans="1:8" ht="15">
      <c r="A18" s="4" t="str">
        <f t="shared" si="0"/>
        <v/>
      </c>
      <c r="B18" s="5" t="str">
        <f>IF('Score Accounts'!A13="","",'Score Accounts'!A13)</f>
        <v/>
      </c>
      <c r="C18" s="4" t="str">
        <f>IF(B18="","",'Score Accounts'!I13)</f>
        <v/>
      </c>
      <c r="D18" s="4" t="str">
        <f>IF(B18="","",'Score Accounts'!K13)</f>
        <v/>
      </c>
      <c r="E18" s="4" t="str">
        <f>IF(B18="","",'Score Accounts'!N13)</f>
        <v/>
      </c>
      <c r="F18" s="5" t="str">
        <f>IF(B18="","",'Score Accounts'!B13)</f>
        <v/>
      </c>
      <c r="G18" s="5" t="str">
        <f>IF(B18="","",'Score Accounts'!L13)</f>
        <v/>
      </c>
      <c r="H18" s="9" t="str">
        <f>IF(B18="","",IF(ISNUMBER('Score Accounts'!O13),'Score Accounts'!O13,""))</f>
        <v/>
      </c>
    </row>
    <row r="19" spans="1:8" ht="15">
      <c r="A19" s="4" t="str">
        <f t="shared" si="0"/>
        <v/>
      </c>
      <c r="B19" s="5" t="str">
        <f>IF('Score Accounts'!A14="","",'Score Accounts'!A14)</f>
        <v/>
      </c>
      <c r="C19" s="4" t="str">
        <f>IF(B19="","",'Score Accounts'!I14)</f>
        <v/>
      </c>
      <c r="D19" s="4" t="str">
        <f>IF(B19="","",'Score Accounts'!K14)</f>
        <v/>
      </c>
      <c r="E19" s="4" t="str">
        <f>IF(B19="","",'Score Accounts'!N14)</f>
        <v/>
      </c>
      <c r="F19" s="5" t="str">
        <f>IF(B19="","",'Score Accounts'!B14)</f>
        <v/>
      </c>
      <c r="G19" s="5" t="str">
        <f>IF(B19="","",'Score Accounts'!L14)</f>
        <v/>
      </c>
      <c r="H19" s="9" t="str">
        <f>IF(B19="","",IF(ISNUMBER('Score Accounts'!O14),'Score Accounts'!O14,""))</f>
        <v/>
      </c>
    </row>
    <row r="20" spans="1:8" ht="15">
      <c r="A20" s="4" t="str">
        <f t="shared" si="0"/>
        <v/>
      </c>
      <c r="B20" s="5" t="str">
        <f>IF('Score Accounts'!A15="","",'Score Accounts'!A15)</f>
        <v/>
      </c>
      <c r="C20" s="4" t="str">
        <f>IF(B20="","",'Score Accounts'!I15)</f>
        <v/>
      </c>
      <c r="D20" s="4" t="str">
        <f>IF(B20="","",'Score Accounts'!K15)</f>
        <v/>
      </c>
      <c r="E20" s="4" t="str">
        <f>IF(B20="","",'Score Accounts'!N15)</f>
        <v/>
      </c>
      <c r="F20" s="5" t="str">
        <f>IF(B20="","",'Score Accounts'!B15)</f>
        <v/>
      </c>
      <c r="G20" s="5" t="str">
        <f>IF(B20="","",'Score Accounts'!L15)</f>
        <v/>
      </c>
      <c r="H20" s="9" t="str">
        <f>IF(B20="","",IF(ISNUMBER('Score Accounts'!O15),'Score Accounts'!O15,""))</f>
        <v/>
      </c>
    </row>
    <row r="21" spans="1:8" ht="15">
      <c r="A21" s="4" t="str">
        <f t="shared" si="0"/>
        <v/>
      </c>
      <c r="B21" s="5" t="str">
        <f>IF('Score Accounts'!A16="","",'Score Accounts'!A16)</f>
        <v/>
      </c>
      <c r="C21" s="4" t="str">
        <f>IF(B21="","",'Score Accounts'!I16)</f>
        <v/>
      </c>
      <c r="D21" s="4" t="str">
        <f>IF(B21="","",'Score Accounts'!K16)</f>
        <v/>
      </c>
      <c r="E21" s="4" t="str">
        <f>IF(B21="","",'Score Accounts'!N16)</f>
        <v/>
      </c>
      <c r="F21" s="5" t="str">
        <f>IF(B21="","",'Score Accounts'!B16)</f>
        <v/>
      </c>
      <c r="G21" s="5" t="str">
        <f>IF(B21="","",'Score Accounts'!L16)</f>
        <v/>
      </c>
      <c r="H21" s="9" t="str">
        <f>IF(B21="","",IF(ISNUMBER('Score Accounts'!O16),'Score Accounts'!O16,""))</f>
        <v/>
      </c>
    </row>
    <row r="22" spans="1:8" ht="15">
      <c r="A22" s="4" t="str">
        <f t="shared" si="0"/>
        <v/>
      </c>
      <c r="B22" s="5" t="str">
        <f>IF('Score Accounts'!A17="","",'Score Accounts'!A17)</f>
        <v/>
      </c>
      <c r="C22" s="4" t="str">
        <f>IF(B22="","",'Score Accounts'!I17)</f>
        <v/>
      </c>
      <c r="D22" s="4" t="str">
        <f>IF(B22="","",'Score Accounts'!K17)</f>
        <v/>
      </c>
      <c r="E22" s="4" t="str">
        <f>IF(B22="","",'Score Accounts'!N17)</f>
        <v/>
      </c>
      <c r="F22" s="5" t="str">
        <f>IF(B22="","",'Score Accounts'!B17)</f>
        <v/>
      </c>
      <c r="G22" s="5" t="str">
        <f>IF(B22="","",'Score Accounts'!L17)</f>
        <v/>
      </c>
      <c r="H22" s="9" t="str">
        <f>IF(B22="","",IF(ISNUMBER('Score Accounts'!O17),'Score Accounts'!O17,""))</f>
        <v/>
      </c>
    </row>
    <row r="23" spans="1:8" ht="15">
      <c r="A23" s="4" t="str">
        <f t="shared" si="0"/>
        <v/>
      </c>
      <c r="B23" s="5" t="str">
        <f>IF('Score Accounts'!A18="","",'Score Accounts'!A18)</f>
        <v/>
      </c>
      <c r="C23" s="4" t="str">
        <f>IF(B23="","",'Score Accounts'!I18)</f>
        <v/>
      </c>
      <c r="D23" s="4" t="str">
        <f>IF(B23="","",'Score Accounts'!K18)</f>
        <v/>
      </c>
      <c r="E23" s="4" t="str">
        <f>IF(B23="","",'Score Accounts'!N18)</f>
        <v/>
      </c>
      <c r="F23" s="5" t="str">
        <f>IF(B23="","",'Score Accounts'!B18)</f>
        <v/>
      </c>
      <c r="G23" s="5" t="str">
        <f>IF(B23="","",'Score Accounts'!L18)</f>
        <v/>
      </c>
      <c r="H23" s="9" t="str">
        <f>IF(B23="","",IF(ISNUMBER('Score Accounts'!O18),'Score Accounts'!O18,""))</f>
        <v/>
      </c>
    </row>
    <row r="24" spans="1:8" ht="15">
      <c r="A24" s="4" t="str">
        <f t="shared" si="0"/>
        <v/>
      </c>
      <c r="B24" s="5" t="str">
        <f>IF('Score Accounts'!A19="","",'Score Accounts'!A19)</f>
        <v/>
      </c>
      <c r="C24" s="4" t="str">
        <f>IF(B24="","",'Score Accounts'!I19)</f>
        <v/>
      </c>
      <c r="D24" s="4" t="str">
        <f>IF(B24="","",'Score Accounts'!K19)</f>
        <v/>
      </c>
      <c r="E24" s="4" t="str">
        <f>IF(B24="","",'Score Accounts'!N19)</f>
        <v/>
      </c>
      <c r="F24" s="5" t="str">
        <f>IF(B24="","",'Score Accounts'!B19)</f>
        <v/>
      </c>
      <c r="G24" s="5" t="str">
        <f>IF(B24="","",'Score Accounts'!L19)</f>
        <v/>
      </c>
      <c r="H24" s="9" t="str">
        <f>IF(B24="","",IF(ISNUMBER('Score Accounts'!O19),'Score Accounts'!O19,""))</f>
        <v/>
      </c>
    </row>
    <row r="25" spans="1:8" ht="15">
      <c r="A25" s="4" t="str">
        <f t="shared" si="0"/>
        <v/>
      </c>
      <c r="B25" s="5" t="str">
        <f>IF('Score Accounts'!A20="","",'Score Accounts'!A20)</f>
        <v/>
      </c>
      <c r="C25" s="4" t="str">
        <f>IF(B25="","",'Score Accounts'!I20)</f>
        <v/>
      </c>
      <c r="D25" s="4" t="str">
        <f>IF(B25="","",'Score Accounts'!K20)</f>
        <v/>
      </c>
      <c r="E25" s="4" t="str">
        <f>IF(B25="","",'Score Accounts'!N20)</f>
        <v/>
      </c>
      <c r="F25" s="5" t="str">
        <f>IF(B25="","",'Score Accounts'!B20)</f>
        <v/>
      </c>
      <c r="G25" s="5" t="str">
        <f>IF(B25="","",'Score Accounts'!L20)</f>
        <v/>
      </c>
      <c r="H25" s="9" t="str">
        <f>IF(B25="","",IF(ISNUMBER('Score Accounts'!O20),'Score Accounts'!O20,""))</f>
        <v/>
      </c>
    </row>
    <row r="26" spans="1:8" ht="15">
      <c r="A26" s="4" t="str">
        <f t="shared" si="0"/>
        <v/>
      </c>
      <c r="B26" s="5" t="str">
        <f>IF('Score Accounts'!A21="","",'Score Accounts'!A21)</f>
        <v/>
      </c>
      <c r="C26" s="4" t="str">
        <f>IF(B26="","",'Score Accounts'!I21)</f>
        <v/>
      </c>
      <c r="D26" s="4" t="str">
        <f>IF(B26="","",'Score Accounts'!K21)</f>
        <v/>
      </c>
      <c r="E26" s="4" t="str">
        <f>IF(B26="","",'Score Accounts'!N21)</f>
        <v/>
      </c>
      <c r="F26" s="5" t="str">
        <f>IF(B26="","",'Score Accounts'!B21)</f>
        <v/>
      </c>
      <c r="G26" s="5" t="str">
        <f>IF(B26="","",'Score Accounts'!L21)</f>
        <v/>
      </c>
      <c r="H26" s="9" t="str">
        <f>IF(B26="","",IF(ISNUMBER('Score Accounts'!O21),'Score Accounts'!O21,""))</f>
        <v/>
      </c>
    </row>
    <row r="27" spans="1:8" ht="15">
      <c r="A27" s="4" t="str">
        <f t="shared" si="0"/>
        <v/>
      </c>
      <c r="B27" s="5" t="str">
        <f>IF('Score Accounts'!A22="","",'Score Accounts'!A22)</f>
        <v/>
      </c>
      <c r="C27" s="4" t="str">
        <f>IF(B27="","",'Score Accounts'!I22)</f>
        <v/>
      </c>
      <c r="D27" s="4" t="str">
        <f>IF(B27="","",'Score Accounts'!K22)</f>
        <v/>
      </c>
      <c r="E27" s="4" t="str">
        <f>IF(B27="","",'Score Accounts'!N22)</f>
        <v/>
      </c>
      <c r="F27" s="5" t="str">
        <f>IF(B27="","",'Score Accounts'!B22)</f>
        <v/>
      </c>
      <c r="G27" s="5" t="str">
        <f>IF(B27="","",'Score Accounts'!L22)</f>
        <v/>
      </c>
      <c r="H27" s="9" t="str">
        <f>IF(B27="","",IF(ISNUMBER('Score Accounts'!O22),'Score Accounts'!O22,""))</f>
        <v/>
      </c>
    </row>
    <row r="28" spans="1:8" ht="15">
      <c r="A28" s="4" t="str">
        <f t="shared" si="0"/>
        <v/>
      </c>
      <c r="B28" s="5" t="str">
        <f>IF('Score Accounts'!A23="","",'Score Accounts'!A23)</f>
        <v/>
      </c>
      <c r="C28" s="4" t="str">
        <f>IF(B28="","",'Score Accounts'!I23)</f>
        <v/>
      </c>
      <c r="D28" s="4" t="str">
        <f>IF(B28="","",'Score Accounts'!K23)</f>
        <v/>
      </c>
      <c r="E28" s="4" t="str">
        <f>IF(B28="","",'Score Accounts'!N23)</f>
        <v/>
      </c>
      <c r="F28" s="5" t="str">
        <f>IF(B28="","",'Score Accounts'!B23)</f>
        <v/>
      </c>
      <c r="G28" s="5" t="str">
        <f>IF(B28="","",'Score Accounts'!L23)</f>
        <v/>
      </c>
      <c r="H28" s="9" t="str">
        <f>IF(B28="","",IF(ISNUMBER('Score Accounts'!O23),'Score Accounts'!O23,""))</f>
        <v/>
      </c>
    </row>
    <row r="29" spans="1:8" ht="15">
      <c r="A29" s="4" t="str">
        <f t="shared" si="0"/>
        <v/>
      </c>
      <c r="B29" s="5" t="str">
        <f>IF('Score Accounts'!A24="","",'Score Accounts'!A24)</f>
        <v/>
      </c>
      <c r="C29" s="4" t="str">
        <f>IF(B29="","",'Score Accounts'!I24)</f>
        <v/>
      </c>
      <c r="D29" s="4" t="str">
        <f>IF(B29="","",'Score Accounts'!K24)</f>
        <v/>
      </c>
      <c r="E29" s="4" t="str">
        <f>IF(B29="","",'Score Accounts'!N24)</f>
        <v/>
      </c>
      <c r="F29" s="5" t="str">
        <f>IF(B29="","",'Score Accounts'!B24)</f>
        <v/>
      </c>
      <c r="G29" s="5" t="str">
        <f>IF(B29="","",'Score Accounts'!L24)</f>
        <v/>
      </c>
      <c r="H29" s="9" t="str">
        <f>IF(B29="","",IF(ISNUMBER('Score Accounts'!O24),'Score Accounts'!O24,""))</f>
        <v/>
      </c>
    </row>
    <row r="30" spans="1:8" ht="15">
      <c r="A30" s="4" t="str">
        <f t="shared" si="0"/>
        <v/>
      </c>
      <c r="B30" s="5" t="str">
        <f>IF('Score Accounts'!A25="","",'Score Accounts'!A25)</f>
        <v/>
      </c>
      <c r="C30" s="4" t="str">
        <f>IF(B30="","",'Score Accounts'!I25)</f>
        <v/>
      </c>
      <c r="D30" s="4" t="str">
        <f>IF(B30="","",'Score Accounts'!K25)</f>
        <v/>
      </c>
      <c r="E30" s="4" t="str">
        <f>IF(B30="","",'Score Accounts'!N25)</f>
        <v/>
      </c>
      <c r="F30" s="5" t="str">
        <f>IF(B30="","",'Score Accounts'!B25)</f>
        <v/>
      </c>
      <c r="G30" s="5" t="str">
        <f>IF(B30="","",'Score Accounts'!L25)</f>
        <v/>
      </c>
      <c r="H30" s="9" t="str">
        <f>IF(B30="","",IF(ISNUMBER('Score Accounts'!O25),'Score Accounts'!O25,""))</f>
        <v/>
      </c>
    </row>
    <row r="31" spans="1:8" ht="15">
      <c r="A31" s="4" t="str">
        <f t="shared" si="0"/>
        <v/>
      </c>
      <c r="B31" s="5" t="str">
        <f>IF('Score Accounts'!A26="","",'Score Accounts'!A26)</f>
        <v/>
      </c>
      <c r="C31" s="4" t="str">
        <f>IF(B31="","",'Score Accounts'!I26)</f>
        <v/>
      </c>
      <c r="D31" s="4" t="str">
        <f>IF(B31="","",'Score Accounts'!K26)</f>
        <v/>
      </c>
      <c r="E31" s="4" t="str">
        <f>IF(B31="","",'Score Accounts'!N26)</f>
        <v/>
      </c>
      <c r="F31" s="5" t="str">
        <f>IF(B31="","",'Score Accounts'!B26)</f>
        <v/>
      </c>
      <c r="G31" s="5" t="str">
        <f>IF(B31="","",'Score Accounts'!L26)</f>
        <v/>
      </c>
      <c r="H31" s="9" t="str">
        <f>IF(B31="","",IF(ISNUMBER('Score Accounts'!O26),'Score Accounts'!O26,""))</f>
        <v/>
      </c>
    </row>
    <row r="32" spans="1:8" ht="15">
      <c r="A32" s="4" t="str">
        <f t="shared" si="0"/>
        <v/>
      </c>
      <c r="B32" s="5" t="str">
        <f>IF('Score Accounts'!A27="","",'Score Accounts'!A27)</f>
        <v/>
      </c>
      <c r="C32" s="4" t="str">
        <f>IF(B32="","",'Score Accounts'!I27)</f>
        <v/>
      </c>
      <c r="D32" s="4" t="str">
        <f>IF(B32="","",'Score Accounts'!K27)</f>
        <v/>
      </c>
      <c r="E32" s="4" t="str">
        <f>IF(B32="","",'Score Accounts'!N27)</f>
        <v/>
      </c>
      <c r="F32" s="5" t="str">
        <f>IF(B32="","",'Score Accounts'!B27)</f>
        <v/>
      </c>
      <c r="G32" s="5" t="str">
        <f>IF(B32="","",'Score Accounts'!L27)</f>
        <v/>
      </c>
      <c r="H32" s="9" t="str">
        <f>IF(B32="","",IF(ISNUMBER('Score Accounts'!O27),'Score Accounts'!O27,""))</f>
        <v/>
      </c>
    </row>
    <row r="33" spans="1:8" ht="15">
      <c r="A33" s="4" t="str">
        <f t="shared" si="0"/>
        <v/>
      </c>
      <c r="B33" s="5" t="str">
        <f>IF('Score Accounts'!A28="","",'Score Accounts'!A28)</f>
        <v/>
      </c>
      <c r="C33" s="4" t="str">
        <f>IF(B33="","",'Score Accounts'!I28)</f>
        <v/>
      </c>
      <c r="D33" s="4" t="str">
        <f>IF(B33="","",'Score Accounts'!K28)</f>
        <v/>
      </c>
      <c r="E33" s="4" t="str">
        <f>IF(B33="","",'Score Accounts'!N28)</f>
        <v/>
      </c>
      <c r="F33" s="5" t="str">
        <f>IF(B33="","",'Score Accounts'!B28)</f>
        <v/>
      </c>
      <c r="G33" s="5" t="str">
        <f>IF(B33="","",'Score Accounts'!L28)</f>
        <v/>
      </c>
      <c r="H33" s="9" t="str">
        <f>IF(B33="","",IF(ISNUMBER('Score Accounts'!O28),'Score Accounts'!O28,""))</f>
        <v/>
      </c>
    </row>
    <row r="34" spans="1:8" ht="15">
      <c r="A34" s="4" t="str">
        <f t="shared" si="0"/>
        <v/>
      </c>
      <c r="B34" s="5" t="str">
        <f>IF('Score Accounts'!A29="","",'Score Accounts'!A29)</f>
        <v/>
      </c>
      <c r="C34" s="4" t="str">
        <f>IF(B34="","",'Score Accounts'!I29)</f>
        <v/>
      </c>
      <c r="D34" s="4" t="str">
        <f>IF(B34="","",'Score Accounts'!K29)</f>
        <v/>
      </c>
      <c r="E34" s="4" t="str">
        <f>IF(B34="","",'Score Accounts'!N29)</f>
        <v/>
      </c>
      <c r="F34" s="5" t="str">
        <f>IF(B34="","",'Score Accounts'!B29)</f>
        <v/>
      </c>
      <c r="G34" s="5" t="str">
        <f>IF(B34="","",'Score Accounts'!L29)</f>
        <v/>
      </c>
      <c r="H34" s="9" t="str">
        <f>IF(B34="","",IF(ISNUMBER('Score Accounts'!O29),'Score Accounts'!O29,""))</f>
        <v/>
      </c>
    </row>
    <row r="35" spans="1:8" ht="15">
      <c r="A35" s="4" t="str">
        <f t="shared" si="0"/>
        <v/>
      </c>
      <c r="B35" s="5" t="str">
        <f>IF('Score Accounts'!A30="","",'Score Accounts'!A30)</f>
        <v/>
      </c>
      <c r="C35" s="4" t="str">
        <f>IF(B35="","",'Score Accounts'!I30)</f>
        <v/>
      </c>
      <c r="D35" s="4" t="str">
        <f>IF(B35="","",'Score Accounts'!K30)</f>
        <v/>
      </c>
      <c r="E35" s="4" t="str">
        <f>IF(B35="","",'Score Accounts'!N30)</f>
        <v/>
      </c>
      <c r="F35" s="5" t="str">
        <f>IF(B35="","",'Score Accounts'!B30)</f>
        <v/>
      </c>
      <c r="G35" s="5" t="str">
        <f>IF(B35="","",'Score Accounts'!L30)</f>
        <v/>
      </c>
      <c r="H35" s="9" t="str">
        <f>IF(B35="","",IF(ISNUMBER('Score Accounts'!O30),'Score Accounts'!O30,""))</f>
        <v/>
      </c>
    </row>
    <row r="36" spans="1:8" ht="15">
      <c r="A36" s="4" t="str">
        <f t="shared" si="0"/>
        <v/>
      </c>
      <c r="B36" s="5" t="str">
        <f>IF('Score Accounts'!A31="","",'Score Accounts'!A31)</f>
        <v/>
      </c>
      <c r="C36" s="4" t="str">
        <f>IF(B36="","",'Score Accounts'!I31)</f>
        <v/>
      </c>
      <c r="D36" s="4" t="str">
        <f>IF(B36="","",'Score Accounts'!K31)</f>
        <v/>
      </c>
      <c r="E36" s="4" t="str">
        <f>IF(B36="","",'Score Accounts'!N31)</f>
        <v/>
      </c>
      <c r="F36" s="5" t="str">
        <f>IF(B36="","",'Score Accounts'!B31)</f>
        <v/>
      </c>
      <c r="G36" s="5" t="str">
        <f>IF(B36="","",'Score Accounts'!L31)</f>
        <v/>
      </c>
      <c r="H36" s="9" t="str">
        <f>IF(B36="","",IF(ISNUMBER('Score Accounts'!O31),'Score Accounts'!O31,""))</f>
        <v/>
      </c>
    </row>
    <row r="37" spans="1:8" ht="15">
      <c r="A37" s="4" t="str">
        <f t="shared" si="0"/>
        <v/>
      </c>
      <c r="B37" s="5" t="str">
        <f>IF('Score Accounts'!A32="","",'Score Accounts'!A32)</f>
        <v/>
      </c>
      <c r="C37" s="4" t="str">
        <f>IF(B37="","",'Score Accounts'!I32)</f>
        <v/>
      </c>
      <c r="D37" s="4" t="str">
        <f>IF(B37="","",'Score Accounts'!K32)</f>
        <v/>
      </c>
      <c r="E37" s="4" t="str">
        <f>IF(B37="","",'Score Accounts'!N32)</f>
        <v/>
      </c>
      <c r="F37" s="5" t="str">
        <f>IF(B37="","",'Score Accounts'!B32)</f>
        <v/>
      </c>
      <c r="G37" s="5" t="str">
        <f>IF(B37="","",'Score Accounts'!L32)</f>
        <v/>
      </c>
      <c r="H37" s="9" t="str">
        <f>IF(B37="","",IF(ISNUMBER('Score Accounts'!O32),'Score Accounts'!O32,""))</f>
        <v/>
      </c>
    </row>
    <row r="38" spans="1:8" ht="15">
      <c r="A38" s="4" t="str">
        <f t="shared" si="0"/>
        <v/>
      </c>
      <c r="B38" s="5" t="str">
        <f>IF('Score Accounts'!A33="","",'Score Accounts'!A33)</f>
        <v/>
      </c>
      <c r="C38" s="4" t="str">
        <f>IF(B38="","",'Score Accounts'!I33)</f>
        <v/>
      </c>
      <c r="D38" s="4" t="str">
        <f>IF(B38="","",'Score Accounts'!K33)</f>
        <v/>
      </c>
      <c r="E38" s="4" t="str">
        <f>IF(B38="","",'Score Accounts'!N33)</f>
        <v/>
      </c>
      <c r="F38" s="5" t="str">
        <f>IF(B38="","",'Score Accounts'!B33)</f>
        <v/>
      </c>
      <c r="G38" s="5" t="str">
        <f>IF(B38="","",'Score Accounts'!L33)</f>
        <v/>
      </c>
      <c r="H38" s="9" t="str">
        <f>IF(B38="","",IF(ISNUMBER('Score Accounts'!O33),'Score Accounts'!O33,""))</f>
        <v/>
      </c>
    </row>
    <row r="39" spans="1:8" ht="15">
      <c r="A39" s="4" t="str">
        <f t="shared" si="0"/>
        <v/>
      </c>
      <c r="B39" s="5" t="str">
        <f>IF('Score Accounts'!A34="","",'Score Accounts'!A34)</f>
        <v/>
      </c>
      <c r="C39" s="4" t="str">
        <f>IF(B39="","",'Score Accounts'!I34)</f>
        <v/>
      </c>
      <c r="D39" s="4" t="str">
        <f>IF(B39="","",'Score Accounts'!K34)</f>
        <v/>
      </c>
      <c r="E39" s="4" t="str">
        <f>IF(B39="","",'Score Accounts'!N34)</f>
        <v/>
      </c>
      <c r="F39" s="5" t="str">
        <f>IF(B39="","",'Score Accounts'!B34)</f>
        <v/>
      </c>
      <c r="G39" s="5" t="str">
        <f>IF(B39="","",'Score Accounts'!L34)</f>
        <v/>
      </c>
      <c r="H39" s="9" t="str">
        <f>IF(B39="","",IF(ISNUMBER('Score Accounts'!O34),'Score Accounts'!O34,""))</f>
        <v/>
      </c>
    </row>
    <row r="40" spans="1:8" ht="15">
      <c r="A40" s="4" t="str">
        <f t="shared" si="0"/>
        <v/>
      </c>
      <c r="B40" s="5" t="str">
        <f>IF('Score Accounts'!A35="","",'Score Accounts'!A35)</f>
        <v/>
      </c>
      <c r="C40" s="4" t="str">
        <f>IF(B40="","",'Score Accounts'!I35)</f>
        <v/>
      </c>
      <c r="D40" s="4" t="str">
        <f>IF(B40="","",'Score Accounts'!K35)</f>
        <v/>
      </c>
      <c r="E40" s="4" t="str">
        <f>IF(B40="","",'Score Accounts'!N35)</f>
        <v/>
      </c>
      <c r="F40" s="5" t="str">
        <f>IF(B40="","",'Score Accounts'!B35)</f>
        <v/>
      </c>
      <c r="G40" s="5" t="str">
        <f>IF(B40="","",'Score Accounts'!L35)</f>
        <v/>
      </c>
      <c r="H40" s="9" t="str">
        <f>IF(B40="","",IF(ISNUMBER('Score Accounts'!O35),'Score Accounts'!O35,""))</f>
        <v/>
      </c>
    </row>
    <row r="41" spans="1:8" ht="15">
      <c r="A41" s="4" t="str">
        <f t="shared" si="0"/>
        <v/>
      </c>
      <c r="B41" s="5" t="str">
        <f>IF('Score Accounts'!A36="","",'Score Accounts'!A36)</f>
        <v/>
      </c>
      <c r="C41" s="4" t="str">
        <f>IF(B41="","",'Score Accounts'!I36)</f>
        <v/>
      </c>
      <c r="D41" s="4" t="str">
        <f>IF(B41="","",'Score Accounts'!K36)</f>
        <v/>
      </c>
      <c r="E41" s="4" t="str">
        <f>IF(B41="","",'Score Accounts'!N36)</f>
        <v/>
      </c>
      <c r="F41" s="5" t="str">
        <f>IF(B41="","",'Score Accounts'!B36)</f>
        <v/>
      </c>
      <c r="G41" s="5" t="str">
        <f>IF(B41="","",'Score Accounts'!L36)</f>
        <v/>
      </c>
      <c r="H41" s="9" t="str">
        <f>IF(B41="","",IF(ISNUMBER('Score Accounts'!O36),'Score Accounts'!O36,""))</f>
        <v/>
      </c>
    </row>
    <row r="42" spans="1:8" ht="15">
      <c r="A42" s="4" t="str">
        <f t="shared" si="0"/>
        <v/>
      </c>
      <c r="B42" s="5" t="str">
        <f>IF('Score Accounts'!A37="","",'Score Accounts'!A37)</f>
        <v/>
      </c>
      <c r="C42" s="4" t="str">
        <f>IF(B42="","",'Score Accounts'!I37)</f>
        <v/>
      </c>
      <c r="D42" s="4" t="str">
        <f>IF(B42="","",'Score Accounts'!K37)</f>
        <v/>
      </c>
      <c r="E42" s="4" t="str">
        <f>IF(B42="","",'Score Accounts'!N37)</f>
        <v/>
      </c>
      <c r="F42" s="5" t="str">
        <f>IF(B42="","",'Score Accounts'!B37)</f>
        <v/>
      </c>
      <c r="G42" s="5" t="str">
        <f>IF(B42="","",'Score Accounts'!L37)</f>
        <v/>
      </c>
      <c r="H42" s="9" t="str">
        <f>IF(B42="","",IF(ISNUMBER('Score Accounts'!O37),'Score Accounts'!O37,""))</f>
        <v/>
      </c>
    </row>
    <row r="43" spans="1:8" ht="15">
      <c r="A43" s="4" t="str">
        <f t="shared" si="0"/>
        <v/>
      </c>
      <c r="B43" s="5" t="str">
        <f>IF('Score Accounts'!A38="","",'Score Accounts'!A38)</f>
        <v/>
      </c>
      <c r="C43" s="4" t="str">
        <f>IF(B43="","",'Score Accounts'!I38)</f>
        <v/>
      </c>
      <c r="D43" s="4" t="str">
        <f>IF(B43="","",'Score Accounts'!K38)</f>
        <v/>
      </c>
      <c r="E43" s="4" t="str">
        <f>IF(B43="","",'Score Accounts'!N38)</f>
        <v/>
      </c>
      <c r="F43" s="5" t="str">
        <f>IF(B43="","",'Score Accounts'!B38)</f>
        <v/>
      </c>
      <c r="G43" s="5" t="str">
        <f>IF(B43="","",'Score Accounts'!L38)</f>
        <v/>
      </c>
      <c r="H43" s="9" t="str">
        <f>IF(B43="","",IF(ISNUMBER('Score Accounts'!O38),'Score Accounts'!O38,""))</f>
        <v/>
      </c>
    </row>
    <row r="44" spans="1:8" ht="15">
      <c r="A44" s="4" t="str">
        <f t="shared" si="0"/>
        <v/>
      </c>
      <c r="B44" s="5" t="str">
        <f>IF('Score Accounts'!A39="","",'Score Accounts'!A39)</f>
        <v/>
      </c>
      <c r="C44" s="4" t="str">
        <f>IF(B44="","",'Score Accounts'!I39)</f>
        <v/>
      </c>
      <c r="D44" s="4" t="str">
        <f>IF(B44="","",'Score Accounts'!K39)</f>
        <v/>
      </c>
      <c r="E44" s="4" t="str">
        <f>IF(B44="","",'Score Accounts'!N39)</f>
        <v/>
      </c>
      <c r="F44" s="5" t="str">
        <f>IF(B44="","",'Score Accounts'!B39)</f>
        <v/>
      </c>
      <c r="G44" s="5" t="str">
        <f>IF(B44="","",'Score Accounts'!L39)</f>
        <v/>
      </c>
      <c r="H44" s="9" t="str">
        <f>IF(B44="","",IF(ISNUMBER('Score Accounts'!O39),'Score Accounts'!O39,""))</f>
        <v/>
      </c>
    </row>
    <row r="45" spans="1:8" ht="15">
      <c r="A45" s="4" t="str">
        <f t="shared" ref="A45:A62" si="1">IF(OR(B45="",D45="Suppressed",C45=""),"",1+COUNTIFS($D$13:$D$62,"&lt;&gt;Suppressed",$C$13:$C$62,"&gt;"&amp;C45))</f>
        <v/>
      </c>
      <c r="B45" s="5" t="str">
        <f>IF('Score Accounts'!A40="","",'Score Accounts'!A40)</f>
        <v/>
      </c>
      <c r="C45" s="4" t="str">
        <f>IF(B45="","",'Score Accounts'!I40)</f>
        <v/>
      </c>
      <c r="D45" s="4" t="str">
        <f>IF(B45="","",'Score Accounts'!K40)</f>
        <v/>
      </c>
      <c r="E45" s="4" t="str">
        <f>IF(B45="","",'Score Accounts'!N40)</f>
        <v/>
      </c>
      <c r="F45" s="5" t="str">
        <f>IF(B45="","",'Score Accounts'!B40)</f>
        <v/>
      </c>
      <c r="G45" s="5" t="str">
        <f>IF(B45="","",'Score Accounts'!L40)</f>
        <v/>
      </c>
      <c r="H45" s="9" t="str">
        <f>IF(B45="","",IF(ISNUMBER('Score Accounts'!O40),'Score Accounts'!O40,""))</f>
        <v/>
      </c>
    </row>
    <row r="46" spans="1:8" ht="15">
      <c r="A46" s="4" t="str">
        <f t="shared" si="1"/>
        <v/>
      </c>
      <c r="B46" s="5" t="str">
        <f>IF('Score Accounts'!A41="","",'Score Accounts'!A41)</f>
        <v/>
      </c>
      <c r="C46" s="4" t="str">
        <f>IF(B46="","",'Score Accounts'!I41)</f>
        <v/>
      </c>
      <c r="D46" s="4" t="str">
        <f>IF(B46="","",'Score Accounts'!K41)</f>
        <v/>
      </c>
      <c r="E46" s="4" t="str">
        <f>IF(B46="","",'Score Accounts'!N41)</f>
        <v/>
      </c>
      <c r="F46" s="5" t="str">
        <f>IF(B46="","",'Score Accounts'!B41)</f>
        <v/>
      </c>
      <c r="G46" s="5" t="str">
        <f>IF(B46="","",'Score Accounts'!L41)</f>
        <v/>
      </c>
      <c r="H46" s="9" t="str">
        <f>IF(B46="","",IF(ISNUMBER('Score Accounts'!O41),'Score Accounts'!O41,""))</f>
        <v/>
      </c>
    </row>
    <row r="47" spans="1:8" ht="15">
      <c r="A47" s="4" t="str">
        <f t="shared" si="1"/>
        <v/>
      </c>
      <c r="B47" s="5" t="str">
        <f>IF('Score Accounts'!A42="","",'Score Accounts'!A42)</f>
        <v/>
      </c>
      <c r="C47" s="4" t="str">
        <f>IF(B47="","",'Score Accounts'!I42)</f>
        <v/>
      </c>
      <c r="D47" s="4" t="str">
        <f>IF(B47="","",'Score Accounts'!K42)</f>
        <v/>
      </c>
      <c r="E47" s="4" t="str">
        <f>IF(B47="","",'Score Accounts'!N42)</f>
        <v/>
      </c>
      <c r="F47" s="5" t="str">
        <f>IF(B47="","",'Score Accounts'!B42)</f>
        <v/>
      </c>
      <c r="G47" s="5" t="str">
        <f>IF(B47="","",'Score Accounts'!L42)</f>
        <v/>
      </c>
      <c r="H47" s="9" t="str">
        <f>IF(B47="","",IF(ISNUMBER('Score Accounts'!O42),'Score Accounts'!O42,""))</f>
        <v/>
      </c>
    </row>
    <row r="48" spans="1:8" ht="15">
      <c r="A48" s="4" t="str">
        <f t="shared" si="1"/>
        <v/>
      </c>
      <c r="B48" s="5" t="str">
        <f>IF('Score Accounts'!A43="","",'Score Accounts'!A43)</f>
        <v/>
      </c>
      <c r="C48" s="4" t="str">
        <f>IF(B48="","",'Score Accounts'!I43)</f>
        <v/>
      </c>
      <c r="D48" s="4" t="str">
        <f>IF(B48="","",'Score Accounts'!K43)</f>
        <v/>
      </c>
      <c r="E48" s="4" t="str">
        <f>IF(B48="","",'Score Accounts'!N43)</f>
        <v/>
      </c>
      <c r="F48" s="5" t="str">
        <f>IF(B48="","",'Score Accounts'!B43)</f>
        <v/>
      </c>
      <c r="G48" s="5" t="str">
        <f>IF(B48="","",'Score Accounts'!L43)</f>
        <v/>
      </c>
      <c r="H48" s="9" t="str">
        <f>IF(B48="","",IF(ISNUMBER('Score Accounts'!O43),'Score Accounts'!O43,""))</f>
        <v/>
      </c>
    </row>
    <row r="49" spans="1:8" ht="15">
      <c r="A49" s="4" t="str">
        <f t="shared" si="1"/>
        <v/>
      </c>
      <c r="B49" s="5" t="str">
        <f>IF('Score Accounts'!A44="","",'Score Accounts'!A44)</f>
        <v/>
      </c>
      <c r="C49" s="4" t="str">
        <f>IF(B49="","",'Score Accounts'!I44)</f>
        <v/>
      </c>
      <c r="D49" s="4" t="str">
        <f>IF(B49="","",'Score Accounts'!K44)</f>
        <v/>
      </c>
      <c r="E49" s="4" t="str">
        <f>IF(B49="","",'Score Accounts'!N44)</f>
        <v/>
      </c>
      <c r="F49" s="5" t="str">
        <f>IF(B49="","",'Score Accounts'!B44)</f>
        <v/>
      </c>
      <c r="G49" s="5" t="str">
        <f>IF(B49="","",'Score Accounts'!L44)</f>
        <v/>
      </c>
      <c r="H49" s="9" t="str">
        <f>IF(B49="","",IF(ISNUMBER('Score Accounts'!O44),'Score Accounts'!O44,""))</f>
        <v/>
      </c>
    </row>
    <row r="50" spans="1:8" ht="15">
      <c r="A50" s="4" t="str">
        <f t="shared" si="1"/>
        <v/>
      </c>
      <c r="B50" s="5" t="str">
        <f>IF('Score Accounts'!A45="","",'Score Accounts'!A45)</f>
        <v/>
      </c>
      <c r="C50" s="4" t="str">
        <f>IF(B50="","",'Score Accounts'!I45)</f>
        <v/>
      </c>
      <c r="D50" s="4" t="str">
        <f>IF(B50="","",'Score Accounts'!K45)</f>
        <v/>
      </c>
      <c r="E50" s="4" t="str">
        <f>IF(B50="","",'Score Accounts'!N45)</f>
        <v/>
      </c>
      <c r="F50" s="5" t="str">
        <f>IF(B50="","",'Score Accounts'!B45)</f>
        <v/>
      </c>
      <c r="G50" s="5" t="str">
        <f>IF(B50="","",'Score Accounts'!L45)</f>
        <v/>
      </c>
      <c r="H50" s="9" t="str">
        <f>IF(B50="","",IF(ISNUMBER('Score Accounts'!O45),'Score Accounts'!O45,""))</f>
        <v/>
      </c>
    </row>
    <row r="51" spans="1:8" ht="15">
      <c r="A51" s="4" t="str">
        <f t="shared" si="1"/>
        <v/>
      </c>
      <c r="B51" s="5" t="str">
        <f>IF('Score Accounts'!A46="","",'Score Accounts'!A46)</f>
        <v/>
      </c>
      <c r="C51" s="4" t="str">
        <f>IF(B51="","",'Score Accounts'!I46)</f>
        <v/>
      </c>
      <c r="D51" s="4" t="str">
        <f>IF(B51="","",'Score Accounts'!K46)</f>
        <v/>
      </c>
      <c r="E51" s="4" t="str">
        <f>IF(B51="","",'Score Accounts'!N46)</f>
        <v/>
      </c>
      <c r="F51" s="5" t="str">
        <f>IF(B51="","",'Score Accounts'!B46)</f>
        <v/>
      </c>
      <c r="G51" s="5" t="str">
        <f>IF(B51="","",'Score Accounts'!L46)</f>
        <v/>
      </c>
      <c r="H51" s="9" t="str">
        <f>IF(B51="","",IF(ISNUMBER('Score Accounts'!O46),'Score Accounts'!O46,""))</f>
        <v/>
      </c>
    </row>
    <row r="52" spans="1:8" ht="15">
      <c r="A52" s="4" t="str">
        <f t="shared" si="1"/>
        <v/>
      </c>
      <c r="B52" s="5" t="str">
        <f>IF('Score Accounts'!A47="","",'Score Accounts'!A47)</f>
        <v/>
      </c>
      <c r="C52" s="4" t="str">
        <f>IF(B52="","",'Score Accounts'!I47)</f>
        <v/>
      </c>
      <c r="D52" s="4" t="str">
        <f>IF(B52="","",'Score Accounts'!K47)</f>
        <v/>
      </c>
      <c r="E52" s="4" t="str">
        <f>IF(B52="","",'Score Accounts'!N47)</f>
        <v/>
      </c>
      <c r="F52" s="5" t="str">
        <f>IF(B52="","",'Score Accounts'!B47)</f>
        <v/>
      </c>
      <c r="G52" s="5" t="str">
        <f>IF(B52="","",'Score Accounts'!L47)</f>
        <v/>
      </c>
      <c r="H52" s="9" t="str">
        <f>IF(B52="","",IF(ISNUMBER('Score Accounts'!O47),'Score Accounts'!O47,""))</f>
        <v/>
      </c>
    </row>
    <row r="53" spans="1:8" ht="15">
      <c r="A53" s="4" t="str">
        <f t="shared" si="1"/>
        <v/>
      </c>
      <c r="B53" s="5" t="str">
        <f>IF('Score Accounts'!A48="","",'Score Accounts'!A48)</f>
        <v/>
      </c>
      <c r="C53" s="4" t="str">
        <f>IF(B53="","",'Score Accounts'!I48)</f>
        <v/>
      </c>
      <c r="D53" s="4" t="str">
        <f>IF(B53="","",'Score Accounts'!K48)</f>
        <v/>
      </c>
      <c r="E53" s="4" t="str">
        <f>IF(B53="","",'Score Accounts'!N48)</f>
        <v/>
      </c>
      <c r="F53" s="5" t="str">
        <f>IF(B53="","",'Score Accounts'!B48)</f>
        <v/>
      </c>
      <c r="G53" s="5" t="str">
        <f>IF(B53="","",'Score Accounts'!L48)</f>
        <v/>
      </c>
      <c r="H53" s="9" t="str">
        <f>IF(B53="","",IF(ISNUMBER('Score Accounts'!O48),'Score Accounts'!O48,""))</f>
        <v/>
      </c>
    </row>
    <row r="54" spans="1:8" ht="15">
      <c r="A54" s="4" t="str">
        <f t="shared" si="1"/>
        <v/>
      </c>
      <c r="B54" s="5" t="str">
        <f>IF('Score Accounts'!A49="","",'Score Accounts'!A49)</f>
        <v/>
      </c>
      <c r="C54" s="4" t="str">
        <f>IF(B54="","",'Score Accounts'!I49)</f>
        <v/>
      </c>
      <c r="D54" s="4" t="str">
        <f>IF(B54="","",'Score Accounts'!K49)</f>
        <v/>
      </c>
      <c r="E54" s="4" t="str">
        <f>IF(B54="","",'Score Accounts'!N49)</f>
        <v/>
      </c>
      <c r="F54" s="5" t="str">
        <f>IF(B54="","",'Score Accounts'!B49)</f>
        <v/>
      </c>
      <c r="G54" s="5" t="str">
        <f>IF(B54="","",'Score Accounts'!L49)</f>
        <v/>
      </c>
      <c r="H54" s="9" t="str">
        <f>IF(B54="","",IF(ISNUMBER('Score Accounts'!O49),'Score Accounts'!O49,""))</f>
        <v/>
      </c>
    </row>
    <row r="55" spans="1:8" ht="15">
      <c r="A55" s="4" t="str">
        <f t="shared" si="1"/>
        <v/>
      </c>
      <c r="B55" s="5" t="str">
        <f>IF('Score Accounts'!A50="","",'Score Accounts'!A50)</f>
        <v/>
      </c>
      <c r="C55" s="4" t="str">
        <f>IF(B55="","",'Score Accounts'!I50)</f>
        <v/>
      </c>
      <c r="D55" s="4" t="str">
        <f>IF(B55="","",'Score Accounts'!K50)</f>
        <v/>
      </c>
      <c r="E55" s="4" t="str">
        <f>IF(B55="","",'Score Accounts'!N50)</f>
        <v/>
      </c>
      <c r="F55" s="5" t="str">
        <f>IF(B55="","",'Score Accounts'!B50)</f>
        <v/>
      </c>
      <c r="G55" s="5" t="str">
        <f>IF(B55="","",'Score Accounts'!L50)</f>
        <v/>
      </c>
      <c r="H55" s="9" t="str">
        <f>IF(B55="","",IF(ISNUMBER('Score Accounts'!O50),'Score Accounts'!O50,""))</f>
        <v/>
      </c>
    </row>
    <row r="56" spans="1:8" ht="15">
      <c r="A56" s="4" t="str">
        <f t="shared" si="1"/>
        <v/>
      </c>
      <c r="B56" s="5" t="str">
        <f>IF('Score Accounts'!A51="","",'Score Accounts'!A51)</f>
        <v/>
      </c>
      <c r="C56" s="4" t="str">
        <f>IF(B56="","",'Score Accounts'!I51)</f>
        <v/>
      </c>
      <c r="D56" s="4" t="str">
        <f>IF(B56="","",'Score Accounts'!K51)</f>
        <v/>
      </c>
      <c r="E56" s="4" t="str">
        <f>IF(B56="","",'Score Accounts'!N51)</f>
        <v/>
      </c>
      <c r="F56" s="5" t="str">
        <f>IF(B56="","",'Score Accounts'!B51)</f>
        <v/>
      </c>
      <c r="G56" s="5" t="str">
        <f>IF(B56="","",'Score Accounts'!L51)</f>
        <v/>
      </c>
      <c r="H56" s="9" t="str">
        <f>IF(B56="","",IF(ISNUMBER('Score Accounts'!O51),'Score Accounts'!O51,""))</f>
        <v/>
      </c>
    </row>
    <row r="57" spans="1:8" ht="15">
      <c r="A57" s="4" t="str">
        <f t="shared" si="1"/>
        <v/>
      </c>
      <c r="B57" s="5" t="str">
        <f>IF('Score Accounts'!A52="","",'Score Accounts'!A52)</f>
        <v/>
      </c>
      <c r="C57" s="4" t="str">
        <f>IF(B57="","",'Score Accounts'!I52)</f>
        <v/>
      </c>
      <c r="D57" s="4" t="str">
        <f>IF(B57="","",'Score Accounts'!K52)</f>
        <v/>
      </c>
      <c r="E57" s="4" t="str">
        <f>IF(B57="","",'Score Accounts'!N52)</f>
        <v/>
      </c>
      <c r="F57" s="5" t="str">
        <f>IF(B57="","",'Score Accounts'!B52)</f>
        <v/>
      </c>
      <c r="G57" s="5" t="str">
        <f>IF(B57="","",'Score Accounts'!L52)</f>
        <v/>
      </c>
      <c r="H57" s="9" t="str">
        <f>IF(B57="","",IF(ISNUMBER('Score Accounts'!O52),'Score Accounts'!O52,""))</f>
        <v/>
      </c>
    </row>
    <row r="58" spans="1:8" ht="15">
      <c r="A58" s="4" t="str">
        <f t="shared" si="1"/>
        <v/>
      </c>
      <c r="B58" s="5" t="str">
        <f>IF('Score Accounts'!A53="","",'Score Accounts'!A53)</f>
        <v/>
      </c>
      <c r="C58" s="4" t="str">
        <f>IF(B58="","",'Score Accounts'!I53)</f>
        <v/>
      </c>
      <c r="D58" s="4" t="str">
        <f>IF(B58="","",'Score Accounts'!K53)</f>
        <v/>
      </c>
      <c r="E58" s="4" t="str">
        <f>IF(B58="","",'Score Accounts'!N53)</f>
        <v/>
      </c>
      <c r="F58" s="5" t="str">
        <f>IF(B58="","",'Score Accounts'!B53)</f>
        <v/>
      </c>
      <c r="G58" s="5" t="str">
        <f>IF(B58="","",'Score Accounts'!L53)</f>
        <v/>
      </c>
      <c r="H58" s="9" t="str">
        <f>IF(B58="","",IF(ISNUMBER('Score Accounts'!O53),'Score Accounts'!O53,""))</f>
        <v/>
      </c>
    </row>
    <row r="59" spans="1:8" ht="15">
      <c r="A59" s="4" t="str">
        <f t="shared" si="1"/>
        <v/>
      </c>
      <c r="B59" s="5" t="str">
        <f>IF('Score Accounts'!A54="","",'Score Accounts'!A54)</f>
        <v/>
      </c>
      <c r="C59" s="4" t="str">
        <f>IF(B59="","",'Score Accounts'!I54)</f>
        <v/>
      </c>
      <c r="D59" s="4" t="str">
        <f>IF(B59="","",'Score Accounts'!K54)</f>
        <v/>
      </c>
      <c r="E59" s="4" t="str">
        <f>IF(B59="","",'Score Accounts'!N54)</f>
        <v/>
      </c>
      <c r="F59" s="5" t="str">
        <f>IF(B59="","",'Score Accounts'!B54)</f>
        <v/>
      </c>
      <c r="G59" s="5" t="str">
        <f>IF(B59="","",'Score Accounts'!L54)</f>
        <v/>
      </c>
      <c r="H59" s="9" t="str">
        <f>IF(B59="","",IF(ISNUMBER('Score Accounts'!O54),'Score Accounts'!O54,""))</f>
        <v/>
      </c>
    </row>
    <row r="60" spans="1:8" ht="15">
      <c r="A60" s="4" t="str">
        <f t="shared" si="1"/>
        <v/>
      </c>
      <c r="B60" s="5" t="str">
        <f>IF('Score Accounts'!A55="","",'Score Accounts'!A55)</f>
        <v/>
      </c>
      <c r="C60" s="4" t="str">
        <f>IF(B60="","",'Score Accounts'!I55)</f>
        <v/>
      </c>
      <c r="D60" s="4" t="str">
        <f>IF(B60="","",'Score Accounts'!K55)</f>
        <v/>
      </c>
      <c r="E60" s="4" t="str">
        <f>IF(B60="","",'Score Accounts'!N55)</f>
        <v/>
      </c>
      <c r="F60" s="5" t="str">
        <f>IF(B60="","",'Score Accounts'!B55)</f>
        <v/>
      </c>
      <c r="G60" s="5" t="str">
        <f>IF(B60="","",'Score Accounts'!L55)</f>
        <v/>
      </c>
      <c r="H60" s="9" t="str">
        <f>IF(B60="","",IF(ISNUMBER('Score Accounts'!O55),'Score Accounts'!O55,""))</f>
        <v/>
      </c>
    </row>
    <row r="61" spans="1:8" ht="15">
      <c r="A61" s="4" t="str">
        <f t="shared" si="1"/>
        <v/>
      </c>
      <c r="B61" s="5" t="str">
        <f>IF('Score Accounts'!A56="","",'Score Accounts'!A56)</f>
        <v/>
      </c>
      <c r="C61" s="4" t="str">
        <f>IF(B61="","",'Score Accounts'!I56)</f>
        <v/>
      </c>
      <c r="D61" s="4" t="str">
        <f>IF(B61="","",'Score Accounts'!K56)</f>
        <v/>
      </c>
      <c r="E61" s="4" t="str">
        <f>IF(B61="","",'Score Accounts'!N56)</f>
        <v/>
      </c>
      <c r="F61" s="5" t="str">
        <f>IF(B61="","",'Score Accounts'!B56)</f>
        <v/>
      </c>
      <c r="G61" s="5" t="str">
        <f>IF(B61="","",'Score Accounts'!L56)</f>
        <v/>
      </c>
      <c r="H61" s="9" t="str">
        <f>IF(B61="","",IF(ISNUMBER('Score Accounts'!O56),'Score Accounts'!O56,""))</f>
        <v/>
      </c>
    </row>
    <row r="62" spans="1:8" ht="15">
      <c r="A62" s="4" t="str">
        <f t="shared" si="1"/>
        <v/>
      </c>
      <c r="B62" s="5" t="str">
        <f>IF('Score Accounts'!A57="","",'Score Accounts'!A57)</f>
        <v/>
      </c>
      <c r="C62" s="4" t="str">
        <f>IF(B62="","",'Score Accounts'!I57)</f>
        <v/>
      </c>
      <c r="D62" s="4" t="str">
        <f>IF(B62="","",'Score Accounts'!K57)</f>
        <v/>
      </c>
      <c r="E62" s="4" t="str">
        <f>IF(B62="","",'Score Accounts'!N57)</f>
        <v/>
      </c>
      <c r="F62" s="5" t="str">
        <f>IF(B62="","",'Score Accounts'!B57)</f>
        <v/>
      </c>
      <c r="G62" s="5" t="str">
        <f>IF(B62="","",'Score Accounts'!L57)</f>
        <v/>
      </c>
      <c r="H62" s="9" t="str">
        <f>IF(B62="","",IF(ISNUMBER('Score Accounts'!O57),'Score Accounts'!O57,""))</f>
        <v/>
      </c>
    </row>
    <row r="66" spans="1:8" ht="16">
      <c r="A66" s="2" t="s">
        <v>282</v>
      </c>
      <c r="B66" s="2"/>
      <c r="C66" s="2"/>
      <c r="D66" s="2"/>
      <c r="E66" s="2"/>
      <c r="F66" s="2"/>
      <c r="G66" s="2"/>
      <c r="H66" s="2"/>
    </row>
    <row r="67" spans="1:8" ht="28">
      <c r="A67" s="3" t="s">
        <v>213</v>
      </c>
      <c r="B67" s="3" t="s">
        <v>202</v>
      </c>
      <c r="C67" s="3" t="s">
        <v>44</v>
      </c>
      <c r="D67" s="3" t="s">
        <v>210</v>
      </c>
      <c r="E67" s="3" t="s">
        <v>283</v>
      </c>
      <c r="F67" s="3" t="s">
        <v>284</v>
      </c>
      <c r="G67" s="3" t="s">
        <v>285</v>
      </c>
      <c r="H67" s="3" t="s">
        <v>286</v>
      </c>
    </row>
    <row r="68" spans="1:8">
      <c r="A68" s="8"/>
      <c r="B68" s="6"/>
      <c r="C68" s="6"/>
      <c r="D68" s="6"/>
      <c r="E68" s="6"/>
      <c r="F68" s="6"/>
      <c r="G68" s="6"/>
      <c r="H68" s="6"/>
    </row>
    <row r="69" spans="1:8">
      <c r="A69" s="8"/>
      <c r="B69" s="6"/>
      <c r="C69" s="6"/>
      <c r="D69" s="6"/>
      <c r="E69" s="6"/>
      <c r="F69" s="6"/>
      <c r="G69" s="6"/>
      <c r="H69" s="6"/>
    </row>
    <row r="70" spans="1:8">
      <c r="A70" s="8"/>
      <c r="B70" s="6"/>
      <c r="C70" s="6"/>
      <c r="D70" s="6"/>
      <c r="E70" s="6"/>
      <c r="F70" s="6"/>
      <c r="G70" s="6"/>
      <c r="H70" s="6"/>
    </row>
    <row r="71" spans="1:8">
      <c r="A71" s="8"/>
      <c r="B71" s="6"/>
      <c r="C71" s="6"/>
      <c r="D71" s="6"/>
      <c r="E71" s="6"/>
      <c r="F71" s="6"/>
      <c r="G71" s="6"/>
      <c r="H71" s="6"/>
    </row>
    <row r="72" spans="1:8">
      <c r="A72" s="8"/>
      <c r="B72" s="6"/>
      <c r="C72" s="6"/>
      <c r="D72" s="6"/>
      <c r="E72" s="6"/>
      <c r="F72" s="6"/>
      <c r="G72" s="6"/>
      <c r="H72" s="6"/>
    </row>
    <row r="73" spans="1:8">
      <c r="A73" s="8"/>
      <c r="B73" s="6"/>
      <c r="C73" s="6"/>
      <c r="D73" s="6"/>
      <c r="E73" s="6"/>
      <c r="F73" s="6"/>
      <c r="G73" s="6"/>
      <c r="H73" s="6"/>
    </row>
    <row r="74" spans="1:8">
      <c r="A74" s="8"/>
      <c r="B74" s="6"/>
      <c r="C74" s="6"/>
      <c r="D74" s="6"/>
      <c r="E74" s="6"/>
      <c r="F74" s="6"/>
      <c r="G74" s="6"/>
      <c r="H74" s="6"/>
    </row>
    <row r="75" spans="1:8">
      <c r="A75" s="8"/>
      <c r="B75" s="6"/>
      <c r="C75" s="6"/>
      <c r="D75" s="6"/>
      <c r="E75" s="6"/>
      <c r="F75" s="6"/>
      <c r="G75" s="6"/>
      <c r="H75" s="6"/>
    </row>
    <row r="76" spans="1:8">
      <c r="A76" s="8"/>
      <c r="B76" s="6"/>
      <c r="C76" s="6"/>
      <c r="D76" s="6"/>
      <c r="E76" s="6"/>
      <c r="F76" s="6"/>
      <c r="G76" s="6"/>
      <c r="H76" s="6"/>
    </row>
    <row r="77" spans="1:8">
      <c r="A77" s="8"/>
      <c r="B77" s="6"/>
      <c r="C77" s="6"/>
      <c r="D77" s="6"/>
      <c r="E77" s="6"/>
      <c r="F77" s="6"/>
      <c r="G77" s="6"/>
      <c r="H77" s="6"/>
    </row>
    <row r="78" spans="1:8">
      <c r="A78" s="8"/>
      <c r="B78" s="6"/>
      <c r="C78" s="6"/>
      <c r="D78" s="6"/>
      <c r="E78" s="6"/>
      <c r="F78" s="6"/>
      <c r="G78" s="6"/>
      <c r="H78" s="6"/>
    </row>
    <row r="79" spans="1:8">
      <c r="A79" s="8"/>
      <c r="B79" s="6"/>
      <c r="C79" s="6"/>
      <c r="D79" s="6"/>
      <c r="E79" s="6"/>
      <c r="F79" s="6"/>
      <c r="G79" s="6"/>
      <c r="H79" s="6"/>
    </row>
    <row r="80" spans="1:8">
      <c r="A80" s="8"/>
      <c r="B80" s="6"/>
      <c r="C80" s="6"/>
      <c r="D80" s="6"/>
      <c r="E80" s="6"/>
      <c r="F80" s="6"/>
      <c r="G80" s="6"/>
      <c r="H80" s="6"/>
    </row>
    <row r="81" spans="1:8">
      <c r="A81" s="8"/>
      <c r="B81" s="6"/>
      <c r="C81" s="6"/>
      <c r="D81" s="6"/>
      <c r="E81" s="6"/>
      <c r="F81" s="6"/>
      <c r="G81" s="6"/>
      <c r="H81" s="6"/>
    </row>
    <row r="82" spans="1:8">
      <c r="A82" s="8"/>
      <c r="B82" s="6"/>
      <c r="C82" s="6"/>
      <c r="D82" s="6"/>
      <c r="E82" s="6"/>
      <c r="F82" s="6"/>
      <c r="G82" s="6"/>
      <c r="H82" s="6"/>
    </row>
    <row r="83" spans="1:8">
      <c r="A83" s="8"/>
      <c r="B83" s="6"/>
      <c r="C83" s="6"/>
      <c r="D83" s="6"/>
      <c r="E83" s="6"/>
      <c r="F83" s="6"/>
      <c r="G83" s="6"/>
      <c r="H83" s="6"/>
    </row>
    <row r="84" spans="1:8">
      <c r="A84" s="8"/>
      <c r="B84" s="6"/>
      <c r="C84" s="6"/>
      <c r="D84" s="6"/>
      <c r="E84" s="6"/>
      <c r="F84" s="6"/>
      <c r="G84" s="6"/>
      <c r="H84" s="6"/>
    </row>
    <row r="85" spans="1:8">
      <c r="A85" s="8"/>
      <c r="B85" s="6"/>
      <c r="C85" s="6"/>
      <c r="D85" s="6"/>
      <c r="E85" s="6"/>
      <c r="F85" s="6"/>
      <c r="G85" s="6"/>
      <c r="H85" s="6"/>
    </row>
    <row r="86" spans="1:8">
      <c r="A86" s="8"/>
      <c r="B86" s="6"/>
      <c r="C86" s="6"/>
      <c r="D86" s="6"/>
      <c r="E86" s="6"/>
      <c r="F86" s="6"/>
      <c r="G86" s="6"/>
      <c r="H86" s="6"/>
    </row>
    <row r="87" spans="1:8">
      <c r="A87" s="8"/>
      <c r="B87" s="6"/>
      <c r="C87" s="6"/>
      <c r="D87" s="6"/>
      <c r="E87" s="6"/>
      <c r="F87" s="6"/>
      <c r="G87" s="6"/>
      <c r="H87" s="6"/>
    </row>
    <row r="88" spans="1:8">
      <c r="A88" s="8"/>
      <c r="B88" s="6"/>
      <c r="C88" s="6"/>
      <c r="D88" s="6"/>
      <c r="E88" s="6"/>
      <c r="F88" s="6"/>
      <c r="G88" s="6"/>
      <c r="H88" s="6"/>
    </row>
    <row r="89" spans="1:8">
      <c r="A89" s="8"/>
      <c r="B89" s="6"/>
      <c r="C89" s="6"/>
      <c r="D89" s="6"/>
      <c r="E89" s="6"/>
      <c r="F89" s="6"/>
      <c r="G89" s="6"/>
      <c r="H89" s="6"/>
    </row>
    <row r="90" spans="1:8">
      <c r="A90" s="8"/>
      <c r="B90" s="6"/>
      <c r="C90" s="6"/>
      <c r="D90" s="6"/>
      <c r="E90" s="6"/>
      <c r="F90" s="6"/>
      <c r="G90" s="6"/>
      <c r="H90" s="6"/>
    </row>
    <row r="91" spans="1:8">
      <c r="A91" s="8"/>
      <c r="B91" s="6"/>
      <c r="C91" s="6"/>
      <c r="D91" s="6"/>
      <c r="E91" s="6"/>
      <c r="F91" s="6"/>
      <c r="G91" s="6"/>
      <c r="H91" s="6"/>
    </row>
    <row r="92" spans="1:8">
      <c r="A92" s="8"/>
      <c r="B92" s="6"/>
      <c r="C92" s="6"/>
      <c r="D92" s="6"/>
      <c r="E92" s="6"/>
      <c r="F92" s="6"/>
      <c r="G92" s="6"/>
      <c r="H92" s="6"/>
    </row>
    <row r="93" spans="1:8">
      <c r="A93" s="8"/>
      <c r="B93" s="6"/>
      <c r="C93" s="6"/>
      <c r="D93" s="6"/>
      <c r="E93" s="6"/>
      <c r="F93" s="6"/>
      <c r="G93" s="6"/>
      <c r="H93" s="6"/>
    </row>
    <row r="94" spans="1:8">
      <c r="A94" s="8"/>
      <c r="B94" s="6"/>
      <c r="C94" s="6"/>
      <c r="D94" s="6"/>
      <c r="E94" s="6"/>
      <c r="F94" s="6"/>
      <c r="G94" s="6"/>
      <c r="H94" s="6"/>
    </row>
    <row r="95" spans="1:8">
      <c r="A95" s="8"/>
      <c r="B95" s="6"/>
      <c r="C95" s="6"/>
      <c r="D95" s="6"/>
      <c r="E95" s="6"/>
      <c r="F95" s="6"/>
      <c r="G95" s="6"/>
      <c r="H95" s="6"/>
    </row>
    <row r="96" spans="1:8">
      <c r="A96" s="8"/>
      <c r="B96" s="6"/>
      <c r="C96" s="6"/>
      <c r="D96" s="6"/>
      <c r="E96" s="6"/>
      <c r="F96" s="6"/>
      <c r="G96" s="6"/>
      <c r="H96" s="6"/>
    </row>
    <row r="97" spans="1:8">
      <c r="A97" s="8"/>
      <c r="B97" s="6"/>
      <c r="C97" s="6"/>
      <c r="D97" s="6"/>
      <c r="E97" s="6"/>
      <c r="F97" s="6"/>
      <c r="G97" s="6"/>
      <c r="H97" s="6"/>
    </row>
    <row r="100" spans="1:8" ht="126">
      <c r="A100" s="10" t="s">
        <v>287</v>
      </c>
      <c r="B100" s="10"/>
      <c r="C100" s="10"/>
      <c r="D100" s="10"/>
      <c r="E100" s="10"/>
      <c r="F100" s="10"/>
      <c r="G100" s="10"/>
      <c r="H100" s="10"/>
    </row>
    <row r="101" spans="1:8">
      <c r="A101" s="10"/>
      <c r="B101" s="10"/>
      <c r="C101" s="10"/>
      <c r="D101" s="10"/>
      <c r="E101" s="10"/>
      <c r="F101" s="10"/>
      <c r="G101" s="10"/>
      <c r="H101" s="10"/>
    </row>
    <row r="105" spans="1:8" ht="39">
      <c r="A105" s="7" t="s">
        <v>89</v>
      </c>
      <c r="B105" s="7"/>
      <c r="C105" s="7"/>
      <c r="D105" s="7"/>
      <c r="E105" s="7"/>
      <c r="F105" s="7"/>
      <c r="G105" s="7"/>
      <c r="H105" s="7"/>
    </row>
  </sheetData>
  <sheetProtection algorithmName="SHA-512" hashValue="WHNScfSG61r2Rjna1EmglkzgjG9qoS9GFAsPHS/dhm+tYfbaAfo8lOJ6gjv8kBzvGCA7Fenc6hljNpPkOfwBmA==" saltValue="/ZxclNDZ1nXUTXYtcMCopg==" spinCount="100000" sheet="1" formatCells="0" formatColumns="0" formatRows="0" insertColumns="0" insertRows="0" insertHyperlinks="0" deleteColumns="0" deleteRows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Start Here</vt:lpstr>
      <vt:lpstr>Scoring Guide</vt:lpstr>
      <vt:lpstr>Score Accounts</vt:lpstr>
      <vt:lpstr>Evidence Log</vt:lpstr>
      <vt:lpstr>Compare and Calibrate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Prashant Main</cp:lastModifiedBy>
  <dcterms:modified xsi:type="dcterms:W3CDTF">2026-10-13T07:45:41Z</dcterms:modified>
</cp:coreProperties>
</file>