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ca\Desktop\"/>
    </mc:Choice>
  </mc:AlternateContent>
  <xr:revisionPtr revIDLastSave="6" documentId="8416C30F0951C87F531EFCB9F1A3D9642F7DBAEC" xr6:coauthVersionLast="28" xr6:coauthVersionMax="28" xr10:uidLastSave="{00000000-0000-0000-0000-000000000000}"/>
  <bookViews>
    <workbookView xWindow="0" yWindow="0" windowWidth="19200" windowHeight="8200" xr2:uid="{00000000-000D-0000-FFFF-FFFF00000000}"/>
  </bookViews>
  <sheets>
    <sheet name="Yearly Budget" sheetId="1" r:id="rId1"/>
    <sheet name="Sheet Data" sheetId="2" r:id="rId2"/>
  </sheets>
  <calcPr calcId="171026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10" i="1"/>
  <c r="S25" i="1"/>
  <c r="S14" i="1"/>
  <c r="S15" i="1"/>
  <c r="S18" i="1"/>
  <c r="S19" i="1"/>
  <c r="S20" i="1"/>
  <c r="S22" i="1"/>
  <c r="S23" i="1"/>
  <c r="S24" i="1"/>
  <c r="S26" i="1"/>
  <c r="S27" i="1"/>
  <c r="S28" i="1"/>
  <c r="S29" i="1"/>
  <c r="S30" i="1"/>
  <c r="S31" i="1"/>
  <c r="S32" i="1"/>
  <c r="S33" i="1"/>
  <c r="S34" i="1"/>
  <c r="S35" i="1"/>
  <c r="S36" i="1"/>
  <c r="S37" i="1"/>
  <c r="S11" i="1"/>
  <c r="S10" i="1"/>
  <c r="P11" i="1"/>
  <c r="P12" i="1"/>
  <c r="S12" i="1"/>
  <c r="P13" i="1"/>
  <c r="S13" i="1"/>
  <c r="P16" i="1"/>
  <c r="S16" i="1"/>
  <c r="P17" i="1"/>
  <c r="S17" i="1"/>
  <c r="P20" i="1"/>
  <c r="P21" i="1"/>
  <c r="S21" i="1"/>
  <c r="P22" i="1"/>
  <c r="P25" i="1"/>
  <c r="P26" i="1"/>
  <c r="P27" i="1"/>
  <c r="P28" i="1"/>
  <c r="P29" i="1"/>
  <c r="P30" i="1"/>
  <c r="P31" i="1"/>
  <c r="P34" i="1"/>
  <c r="P35" i="1"/>
  <c r="P38" i="1"/>
  <c r="S38" i="1"/>
  <c r="P10" i="1"/>
  <c r="S40" i="1"/>
  <c r="T40" i="1"/>
  <c r="N42" i="1"/>
  <c r="P42" i="1"/>
  <c r="N41" i="1"/>
  <c r="N40" i="1"/>
  <c r="P40" i="1"/>
  <c r="P41" i="1"/>
  <c r="N43" i="1"/>
  <c r="P43" i="1"/>
</calcChain>
</file>

<file path=xl/sharedStrings.xml><?xml version="1.0" encoding="utf-8"?>
<sst xmlns="http://schemas.openxmlformats.org/spreadsheetml/2006/main" count="115" uniqueCount="72">
  <si>
    <t>Insert your logo here</t>
  </si>
  <si>
    <t>Achme - Budget Report</t>
  </si>
  <si>
    <t>Department:</t>
  </si>
  <si>
    <t>IT</t>
  </si>
  <si>
    <t>Budget Year:</t>
  </si>
  <si>
    <t>Submitted By:</t>
  </si>
  <si>
    <t>IW</t>
  </si>
  <si>
    <t>Revision:</t>
  </si>
  <si>
    <t>Item Description</t>
  </si>
  <si>
    <t>Purpose</t>
  </si>
  <si>
    <t>Quantity</t>
  </si>
  <si>
    <t>Type</t>
  </si>
  <si>
    <t>Renewal Frequency</t>
  </si>
  <si>
    <t>Renewal Date</t>
  </si>
  <si>
    <t>Unit Cost ex VAT</t>
  </si>
  <si>
    <t>Total Cost ex VAT</t>
  </si>
  <si>
    <t>Office 365 Subscriptions</t>
  </si>
  <si>
    <t>Business Premium</t>
  </si>
  <si>
    <t>Provides email and office applications.</t>
  </si>
  <si>
    <t>Software</t>
  </si>
  <si>
    <t>Monthly</t>
  </si>
  <si>
    <t>Exchange Online P1</t>
  </si>
  <si>
    <t>Provides an email mailbox.</t>
  </si>
  <si>
    <t>Office 365 Backup</t>
  </si>
  <si>
    <t>Backs up all data in the cloud daily.</t>
  </si>
  <si>
    <t>Email Archiving</t>
  </si>
  <si>
    <t>Provides a 10 year email archive system.</t>
  </si>
  <si>
    <t>Sage One</t>
  </si>
  <si>
    <t>Accounting Software</t>
  </si>
  <si>
    <t>ACT</t>
  </si>
  <si>
    <t>CRM Software for sales lead generation</t>
  </si>
  <si>
    <t>Security Subscriptions</t>
  </si>
  <si>
    <t>Antivirus</t>
  </si>
  <si>
    <t>Antimalware protection for all workstations.</t>
  </si>
  <si>
    <t>Yearly</t>
  </si>
  <si>
    <t>Web Filtering</t>
  </si>
  <si>
    <t>OpenDNS web content filtering and protection.</t>
  </si>
  <si>
    <t>Firewall Security License</t>
  </si>
  <si>
    <t>Subscription for Antivirus web screening.</t>
  </si>
  <si>
    <t>Hardware</t>
  </si>
  <si>
    <t>PC Replacements</t>
  </si>
  <si>
    <t>PC's, Laptops's and Mac's in the office.</t>
  </si>
  <si>
    <t>Every 3 Years</t>
  </si>
  <si>
    <t>Wireless Replacements</t>
  </si>
  <si>
    <t>Staff and guest WIFI access points.</t>
  </si>
  <si>
    <t>Every 4 Years</t>
  </si>
  <si>
    <t>Firewall Replacements</t>
  </si>
  <si>
    <t>Protects network from Viruses and Hackers.</t>
  </si>
  <si>
    <t>Switch Replacments</t>
  </si>
  <si>
    <t>Links all computers and servers together.</t>
  </si>
  <si>
    <t>UPS Replacements</t>
  </si>
  <si>
    <t>Allows servers to shutdown properly during a powercut</t>
  </si>
  <si>
    <t>UPS Battery</t>
  </si>
  <si>
    <t>Provides backup power for UPS during a powercut</t>
  </si>
  <si>
    <t>Every 2 Years</t>
  </si>
  <si>
    <t>Server Replacments</t>
  </si>
  <si>
    <t>Stores all network files and provides central management of PC's and users.</t>
  </si>
  <si>
    <t>Warranties</t>
  </si>
  <si>
    <t>Server Warranties</t>
  </si>
  <si>
    <t>Failed parts are replaced next business day.</t>
  </si>
  <si>
    <t>Warranty</t>
  </si>
  <si>
    <t>Multiple Renewal Dates</t>
  </si>
  <si>
    <t>PC Warranties</t>
  </si>
  <si>
    <t>Other</t>
  </si>
  <si>
    <t>Managed IT Support</t>
  </si>
  <si>
    <t>Unlimited onsite and offsite IT support.</t>
  </si>
  <si>
    <t>Monthly recuring costs:</t>
  </si>
  <si>
    <t>Monthly recuring costs for the year:</t>
  </si>
  <si>
    <t>Total one off costs for year:</t>
  </si>
  <si>
    <t>Total costs for the year:</t>
  </si>
  <si>
    <t>Types</t>
  </si>
  <si>
    <t>Renewal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</si>
</sst>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23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164" fontId="4" fillId="2" borderId="24" xfId="0" applyNumberFormat="1" applyFont="1" applyFill="1" applyBorder="1" applyAlignment="1">
      <alignment horizontal="center"/>
    </xf>
    <xf numFmtId="164" fontId="1" fillId="2" borderId="24" xfId="0" applyNumberFormat="1" applyFont="1" applyFill="1" applyBorder="1" applyAlignment="1">
      <alignment horizontal="center"/>
    </xf>
    <xf numFmtId="164" fontId="1" fillId="2" borderId="25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164" fontId="4" fillId="2" borderId="1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4"/>
  <sheetViews>
    <sheetView tabSelected="1" workbookViewId="0" xr3:uid="{AEA406A1-0E4B-5B11-9CD5-51D6E497D94C}">
      <selection activeCell="H47" sqref="H47"/>
    </sheetView>
  </sheetViews>
  <sheetFormatPr defaultColWidth="8.7109375" defaultRowHeight="14.45"/>
  <cols>
    <col min="1" max="1" width="8.7109375" style="1"/>
    <col min="2" max="2" width="11.7109375" style="1" customWidth="1"/>
    <col min="3" max="3" width="9.85546875" style="1" customWidth="1"/>
    <col min="4" max="4" width="18.42578125" style="1" customWidth="1"/>
    <col min="5" max="5" width="21.28515625" style="1" customWidth="1"/>
    <col min="6" max="6" width="4.85546875" style="1" customWidth="1"/>
    <col min="7" max="7" width="4.140625" style="1" customWidth="1"/>
    <col min="8" max="9" width="6.85546875" style="1" customWidth="1"/>
    <col min="10" max="10" width="8.5703125" style="1" customWidth="1"/>
    <col min="11" max="11" width="8.28515625" style="1" customWidth="1"/>
    <col min="12" max="12" width="6.85546875" style="1" customWidth="1"/>
    <col min="13" max="13" width="8.140625" style="1" customWidth="1"/>
    <col min="14" max="14" width="8.5703125" style="1" customWidth="1"/>
    <col min="15" max="15" width="8.140625" style="1" customWidth="1"/>
    <col min="16" max="16" width="7.7109375" style="1" customWidth="1"/>
    <col min="17" max="17" width="8.140625" style="1" customWidth="1"/>
    <col min="18" max="16384" width="8.7109375" style="1"/>
  </cols>
  <sheetData>
    <row r="1" spans="2:22" ht="15" thickBot="1"/>
    <row r="2" spans="2:22">
      <c r="B2" s="55" t="s">
        <v>0</v>
      </c>
      <c r="C2" s="56"/>
      <c r="D2" s="57"/>
      <c r="E2" s="42" t="s">
        <v>1</v>
      </c>
      <c r="F2" s="43"/>
      <c r="G2" s="43"/>
      <c r="H2" s="43"/>
      <c r="I2" s="43"/>
      <c r="J2" s="43"/>
      <c r="K2" s="43"/>
      <c r="L2" s="43"/>
      <c r="M2" s="44"/>
      <c r="N2" s="11" t="s">
        <v>2</v>
      </c>
      <c r="O2" s="12"/>
      <c r="P2" s="15" t="s">
        <v>3</v>
      </c>
      <c r="Q2" s="16"/>
      <c r="S2" s="2"/>
      <c r="T2" s="2"/>
      <c r="U2" s="2"/>
      <c r="V2" s="2"/>
    </row>
    <row r="3" spans="2:22" ht="14.45" customHeight="1">
      <c r="B3" s="58"/>
      <c r="C3" s="59"/>
      <c r="D3" s="60"/>
      <c r="E3" s="45"/>
      <c r="F3" s="46"/>
      <c r="G3" s="46"/>
      <c r="H3" s="46"/>
      <c r="I3" s="46"/>
      <c r="J3" s="46"/>
      <c r="K3" s="46"/>
      <c r="L3" s="46"/>
      <c r="M3" s="47"/>
      <c r="N3" s="13" t="s">
        <v>4</v>
      </c>
      <c r="O3" s="14"/>
      <c r="P3" s="17">
        <v>2018</v>
      </c>
      <c r="Q3" s="18"/>
      <c r="S3" s="2"/>
      <c r="T3" s="2"/>
      <c r="U3" s="2"/>
      <c r="V3" s="2"/>
    </row>
    <row r="4" spans="2:22" ht="14.45" customHeight="1">
      <c r="B4" s="58"/>
      <c r="C4" s="59"/>
      <c r="D4" s="60"/>
      <c r="E4" s="45"/>
      <c r="F4" s="46"/>
      <c r="G4" s="46"/>
      <c r="H4" s="46"/>
      <c r="I4" s="46"/>
      <c r="J4" s="46"/>
      <c r="K4" s="46"/>
      <c r="L4" s="46"/>
      <c r="M4" s="47"/>
      <c r="N4" s="13" t="s">
        <v>5</v>
      </c>
      <c r="O4" s="14"/>
      <c r="P4" s="17" t="s">
        <v>6</v>
      </c>
      <c r="Q4" s="18"/>
      <c r="S4" s="2"/>
      <c r="T4" s="2"/>
      <c r="U4" s="2"/>
      <c r="V4" s="2"/>
    </row>
    <row r="5" spans="2:22" ht="15" thickBot="1">
      <c r="B5" s="61"/>
      <c r="C5" s="62"/>
      <c r="D5" s="63"/>
      <c r="E5" s="48"/>
      <c r="F5" s="49"/>
      <c r="G5" s="49"/>
      <c r="H5" s="49"/>
      <c r="I5" s="49"/>
      <c r="J5" s="49"/>
      <c r="K5" s="49"/>
      <c r="L5" s="49"/>
      <c r="M5" s="50"/>
      <c r="N5" s="66" t="s">
        <v>7</v>
      </c>
      <c r="O5" s="67"/>
      <c r="P5" s="19">
        <v>1</v>
      </c>
      <c r="Q5" s="20"/>
      <c r="S5" s="2"/>
      <c r="T5" s="2"/>
      <c r="U5" s="2"/>
      <c r="V5" s="2"/>
    </row>
    <row r="6" spans="2:22" ht="15" thickBot="1">
      <c r="S6" s="2"/>
      <c r="T6" s="2"/>
      <c r="U6" s="2"/>
      <c r="V6" s="2"/>
    </row>
    <row r="7" spans="2:22" ht="15" thickBot="1">
      <c r="B7" s="65" t="s">
        <v>8</v>
      </c>
      <c r="C7" s="35"/>
      <c r="D7" s="35" t="s">
        <v>9</v>
      </c>
      <c r="E7" s="35"/>
      <c r="F7" s="35" t="s">
        <v>10</v>
      </c>
      <c r="G7" s="35"/>
      <c r="H7" s="35" t="s">
        <v>11</v>
      </c>
      <c r="I7" s="35"/>
      <c r="J7" s="35" t="s">
        <v>12</v>
      </c>
      <c r="K7" s="35"/>
      <c r="L7" s="35" t="s">
        <v>13</v>
      </c>
      <c r="M7" s="35"/>
      <c r="N7" s="35" t="s">
        <v>14</v>
      </c>
      <c r="O7" s="35"/>
      <c r="P7" s="35" t="s">
        <v>15</v>
      </c>
      <c r="Q7" s="36"/>
      <c r="S7" s="2"/>
      <c r="T7" s="2"/>
      <c r="U7" s="2"/>
      <c r="V7" s="2"/>
    </row>
    <row r="8" spans="2:22">
      <c r="B8" s="64"/>
      <c r="C8" s="64"/>
      <c r="D8" s="30"/>
      <c r="E8" s="30"/>
      <c r="F8" s="37"/>
      <c r="G8" s="37"/>
      <c r="H8" s="29"/>
      <c r="I8" s="29"/>
      <c r="J8" s="29"/>
      <c r="K8" s="29"/>
      <c r="L8" s="29"/>
      <c r="M8" s="29"/>
      <c r="N8" s="24"/>
      <c r="O8" s="24"/>
      <c r="P8" s="24"/>
      <c r="Q8" s="24"/>
      <c r="S8" s="3"/>
      <c r="T8" s="3"/>
      <c r="U8" s="2"/>
      <c r="V8" s="2"/>
    </row>
    <row r="9" spans="2:22">
      <c r="B9" s="28" t="s">
        <v>16</v>
      </c>
      <c r="C9" s="28"/>
      <c r="D9" s="30"/>
      <c r="E9" s="30"/>
      <c r="F9" s="29"/>
      <c r="G9" s="29"/>
      <c r="H9" s="29"/>
      <c r="I9" s="29"/>
      <c r="J9" s="29"/>
      <c r="K9" s="29"/>
      <c r="L9" s="29"/>
      <c r="M9" s="29"/>
      <c r="N9" s="24"/>
      <c r="O9" s="24"/>
      <c r="P9" s="24"/>
      <c r="Q9" s="24"/>
      <c r="S9" s="3"/>
      <c r="T9" s="3"/>
      <c r="U9" s="2"/>
      <c r="V9" s="2"/>
    </row>
    <row r="10" spans="2:22">
      <c r="B10" s="29" t="s">
        <v>17</v>
      </c>
      <c r="C10" s="29"/>
      <c r="D10" s="34" t="s">
        <v>18</v>
      </c>
      <c r="E10" s="34"/>
      <c r="F10" s="29">
        <v>50</v>
      </c>
      <c r="G10" s="29"/>
      <c r="H10" s="29" t="s">
        <v>19</v>
      </c>
      <c r="I10" s="29"/>
      <c r="J10" s="29" t="s">
        <v>20</v>
      </c>
      <c r="K10" s="29"/>
      <c r="L10" s="39"/>
      <c r="M10" s="29"/>
      <c r="N10" s="24">
        <v>9.4</v>
      </c>
      <c r="O10" s="24"/>
      <c r="P10" s="24">
        <f>N10*F10</f>
        <v>470</v>
      </c>
      <c r="Q10" s="24"/>
      <c r="S10" s="3">
        <f>SUMIF(J10,"Monthly",P10)</f>
        <v>470</v>
      </c>
      <c r="T10" s="3">
        <f>SUMIF(J10,"*Year*",P10)</f>
        <v>0</v>
      </c>
      <c r="U10" s="2"/>
      <c r="V10" s="2"/>
    </row>
    <row r="11" spans="2:22">
      <c r="B11" s="29" t="s">
        <v>21</v>
      </c>
      <c r="C11" s="29"/>
      <c r="D11" s="34" t="s">
        <v>22</v>
      </c>
      <c r="E11" s="34"/>
      <c r="F11" s="29">
        <v>10</v>
      </c>
      <c r="G11" s="29"/>
      <c r="H11" s="29" t="s">
        <v>19</v>
      </c>
      <c r="I11" s="29"/>
      <c r="J11" s="29" t="s">
        <v>20</v>
      </c>
      <c r="K11" s="29"/>
      <c r="L11" s="29"/>
      <c r="M11" s="29"/>
      <c r="N11" s="24">
        <v>3</v>
      </c>
      <c r="O11" s="24"/>
      <c r="P11" s="24">
        <f t="shared" ref="P11:P38" si="0">N11*F11</f>
        <v>30</v>
      </c>
      <c r="Q11" s="24"/>
      <c r="S11" s="3">
        <f t="shared" ref="S11:S38" si="1">SUMIF(J11,"Monthly",P11)</f>
        <v>30</v>
      </c>
      <c r="T11" s="3">
        <f t="shared" ref="T11:T38" si="2">SUMIF(J11,"*Year*",P11)</f>
        <v>0</v>
      </c>
      <c r="U11" s="2"/>
      <c r="V11" s="2"/>
    </row>
    <row r="12" spans="2:22">
      <c r="B12" s="29" t="s">
        <v>23</v>
      </c>
      <c r="C12" s="29"/>
      <c r="D12" s="30" t="s">
        <v>24</v>
      </c>
      <c r="E12" s="30"/>
      <c r="F12" s="29">
        <v>60</v>
      </c>
      <c r="G12" s="29"/>
      <c r="H12" s="29" t="s">
        <v>19</v>
      </c>
      <c r="I12" s="29"/>
      <c r="J12" s="29" t="s">
        <v>20</v>
      </c>
      <c r="K12" s="29"/>
      <c r="L12" s="29"/>
      <c r="M12" s="29"/>
      <c r="N12" s="24">
        <v>1.5</v>
      </c>
      <c r="O12" s="24"/>
      <c r="P12" s="24">
        <f t="shared" si="0"/>
        <v>90</v>
      </c>
      <c r="Q12" s="24"/>
      <c r="S12" s="3">
        <f t="shared" si="1"/>
        <v>90</v>
      </c>
      <c r="T12" s="3">
        <f t="shared" si="2"/>
        <v>0</v>
      </c>
      <c r="U12" s="2"/>
      <c r="V12" s="2"/>
    </row>
    <row r="13" spans="2:22">
      <c r="B13" s="29" t="s">
        <v>25</v>
      </c>
      <c r="C13" s="29"/>
      <c r="D13" s="30" t="s">
        <v>26</v>
      </c>
      <c r="E13" s="30"/>
      <c r="F13" s="29">
        <v>60</v>
      </c>
      <c r="G13" s="29"/>
      <c r="H13" s="29" t="s">
        <v>19</v>
      </c>
      <c r="I13" s="29"/>
      <c r="J13" s="29" t="s">
        <v>20</v>
      </c>
      <c r="K13" s="29"/>
      <c r="L13" s="29"/>
      <c r="M13" s="29"/>
      <c r="N13" s="24">
        <v>1.5</v>
      </c>
      <c r="O13" s="24"/>
      <c r="P13" s="24">
        <f t="shared" si="0"/>
        <v>90</v>
      </c>
      <c r="Q13" s="24"/>
      <c r="S13" s="3">
        <f t="shared" si="1"/>
        <v>90</v>
      </c>
      <c r="T13" s="3">
        <f t="shared" si="2"/>
        <v>0</v>
      </c>
      <c r="U13" s="2"/>
      <c r="V13" s="2"/>
    </row>
    <row r="14" spans="2:22">
      <c r="B14" s="29"/>
      <c r="C14" s="29"/>
      <c r="D14" s="34"/>
      <c r="E14" s="34"/>
      <c r="F14" s="29"/>
      <c r="G14" s="29"/>
      <c r="H14" s="29"/>
      <c r="I14" s="29"/>
      <c r="J14" s="29"/>
      <c r="K14" s="29"/>
      <c r="L14" s="29"/>
      <c r="M14" s="29"/>
      <c r="N14" s="24"/>
      <c r="O14" s="24"/>
      <c r="P14" s="24"/>
      <c r="Q14" s="24"/>
      <c r="S14" s="3">
        <f t="shared" si="1"/>
        <v>0</v>
      </c>
      <c r="T14" s="3">
        <f t="shared" si="2"/>
        <v>0</v>
      </c>
      <c r="U14" s="2"/>
      <c r="V14" s="2"/>
    </row>
    <row r="15" spans="2:22">
      <c r="B15" s="28" t="s">
        <v>19</v>
      </c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4"/>
      <c r="O15" s="24"/>
      <c r="P15" s="24"/>
      <c r="Q15" s="24"/>
      <c r="S15" s="3">
        <f t="shared" si="1"/>
        <v>0</v>
      </c>
      <c r="T15" s="3">
        <f t="shared" si="2"/>
        <v>0</v>
      </c>
      <c r="U15" s="2"/>
      <c r="V15" s="2"/>
    </row>
    <row r="16" spans="2:22">
      <c r="B16" s="29" t="s">
        <v>27</v>
      </c>
      <c r="C16" s="29"/>
      <c r="D16" s="30" t="s">
        <v>28</v>
      </c>
      <c r="E16" s="30"/>
      <c r="F16" s="29">
        <v>1</v>
      </c>
      <c r="G16" s="29"/>
      <c r="H16" s="29" t="s">
        <v>19</v>
      </c>
      <c r="I16" s="29"/>
      <c r="J16" s="29" t="s">
        <v>20</v>
      </c>
      <c r="K16" s="29"/>
      <c r="L16" s="29"/>
      <c r="M16" s="29"/>
      <c r="N16" s="24">
        <v>20</v>
      </c>
      <c r="O16" s="24"/>
      <c r="P16" s="24">
        <f t="shared" si="0"/>
        <v>20</v>
      </c>
      <c r="Q16" s="24"/>
      <c r="S16" s="3">
        <f t="shared" si="1"/>
        <v>20</v>
      </c>
      <c r="T16" s="3">
        <f t="shared" si="2"/>
        <v>0</v>
      </c>
      <c r="U16" s="2"/>
      <c r="V16" s="2"/>
    </row>
    <row r="17" spans="2:22">
      <c r="B17" s="29" t="s">
        <v>29</v>
      </c>
      <c r="C17" s="29"/>
      <c r="D17" s="30" t="s">
        <v>30</v>
      </c>
      <c r="E17" s="30"/>
      <c r="F17" s="29">
        <v>1</v>
      </c>
      <c r="G17" s="29"/>
      <c r="H17" s="29" t="s">
        <v>19</v>
      </c>
      <c r="I17" s="29"/>
      <c r="J17" s="29" t="s">
        <v>20</v>
      </c>
      <c r="K17" s="29"/>
      <c r="L17" s="29"/>
      <c r="M17" s="29"/>
      <c r="N17" s="24">
        <v>27</v>
      </c>
      <c r="O17" s="24"/>
      <c r="P17" s="24">
        <f t="shared" si="0"/>
        <v>27</v>
      </c>
      <c r="Q17" s="24"/>
      <c r="S17" s="3">
        <f t="shared" si="1"/>
        <v>27</v>
      </c>
      <c r="T17" s="3">
        <f t="shared" si="2"/>
        <v>0</v>
      </c>
      <c r="U17" s="2"/>
      <c r="V17" s="2"/>
    </row>
    <row r="18" spans="2:2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4"/>
      <c r="O18" s="24"/>
      <c r="P18" s="24"/>
      <c r="Q18" s="24"/>
      <c r="S18" s="3">
        <f t="shared" si="1"/>
        <v>0</v>
      </c>
      <c r="T18" s="3">
        <f t="shared" si="2"/>
        <v>0</v>
      </c>
      <c r="U18" s="2"/>
      <c r="V18" s="2"/>
    </row>
    <row r="19" spans="2:22">
      <c r="B19" s="28" t="s">
        <v>31</v>
      </c>
      <c r="C19" s="28"/>
      <c r="D19" s="34"/>
      <c r="E19" s="34"/>
      <c r="F19" s="29"/>
      <c r="G19" s="29"/>
      <c r="H19" s="29"/>
      <c r="I19" s="29"/>
      <c r="J19" s="29"/>
      <c r="K19" s="29"/>
      <c r="L19" s="29"/>
      <c r="M19" s="29"/>
      <c r="N19" s="24"/>
      <c r="O19" s="24"/>
      <c r="P19" s="24"/>
      <c r="Q19" s="24"/>
      <c r="S19" s="3">
        <f t="shared" si="1"/>
        <v>0</v>
      </c>
      <c r="T19" s="3">
        <f t="shared" si="2"/>
        <v>0</v>
      </c>
      <c r="U19" s="2"/>
      <c r="V19" s="2"/>
    </row>
    <row r="20" spans="2:22">
      <c r="B20" s="29" t="s">
        <v>32</v>
      </c>
      <c r="C20" s="29"/>
      <c r="D20" s="34" t="s">
        <v>33</v>
      </c>
      <c r="E20" s="34"/>
      <c r="F20" s="29">
        <v>50</v>
      </c>
      <c r="G20" s="29"/>
      <c r="H20" s="29" t="s">
        <v>19</v>
      </c>
      <c r="I20" s="29"/>
      <c r="J20" s="29" t="s">
        <v>34</v>
      </c>
      <c r="K20" s="29"/>
      <c r="L20" s="38">
        <v>43419</v>
      </c>
      <c r="M20" s="29"/>
      <c r="N20" s="24">
        <v>5.99</v>
      </c>
      <c r="O20" s="24"/>
      <c r="P20" s="24">
        <f t="shared" si="0"/>
        <v>299.5</v>
      </c>
      <c r="Q20" s="24"/>
      <c r="S20" s="3">
        <f t="shared" si="1"/>
        <v>0</v>
      </c>
      <c r="T20" s="3">
        <f t="shared" si="2"/>
        <v>299.5</v>
      </c>
      <c r="U20" s="2"/>
      <c r="V20" s="2"/>
    </row>
    <row r="21" spans="2:22">
      <c r="B21" s="29" t="s">
        <v>35</v>
      </c>
      <c r="C21" s="29"/>
      <c r="D21" s="34" t="s">
        <v>36</v>
      </c>
      <c r="E21" s="34"/>
      <c r="F21" s="31">
        <v>50</v>
      </c>
      <c r="G21" s="31"/>
      <c r="H21" s="29" t="s">
        <v>19</v>
      </c>
      <c r="I21" s="29"/>
      <c r="J21" s="29" t="s">
        <v>20</v>
      </c>
      <c r="K21" s="29"/>
      <c r="L21" s="29"/>
      <c r="M21" s="29"/>
      <c r="N21" s="24">
        <v>1</v>
      </c>
      <c r="O21" s="24"/>
      <c r="P21" s="24">
        <f t="shared" si="0"/>
        <v>50</v>
      </c>
      <c r="Q21" s="24"/>
      <c r="S21" s="3">
        <f t="shared" si="1"/>
        <v>50</v>
      </c>
      <c r="T21" s="3">
        <f t="shared" si="2"/>
        <v>0</v>
      </c>
      <c r="U21" s="2"/>
      <c r="V21" s="2"/>
    </row>
    <row r="22" spans="2:22">
      <c r="B22" s="29" t="s">
        <v>37</v>
      </c>
      <c r="C22" s="29"/>
      <c r="D22" s="34" t="s">
        <v>38</v>
      </c>
      <c r="E22" s="34"/>
      <c r="F22" s="31">
        <v>1</v>
      </c>
      <c r="G22" s="31"/>
      <c r="H22" s="29" t="s">
        <v>19</v>
      </c>
      <c r="I22" s="29"/>
      <c r="J22" s="29" t="s">
        <v>34</v>
      </c>
      <c r="K22" s="29"/>
      <c r="L22" s="38">
        <v>43398</v>
      </c>
      <c r="M22" s="29"/>
      <c r="N22" s="24">
        <v>890</v>
      </c>
      <c r="O22" s="24"/>
      <c r="P22" s="24">
        <f t="shared" si="0"/>
        <v>890</v>
      </c>
      <c r="Q22" s="24"/>
      <c r="S22" s="3">
        <f t="shared" si="1"/>
        <v>0</v>
      </c>
      <c r="T22" s="3">
        <f t="shared" si="2"/>
        <v>890</v>
      </c>
      <c r="U22" s="2"/>
      <c r="V22" s="2"/>
    </row>
    <row r="23" spans="2:22">
      <c r="B23" s="29"/>
      <c r="C23" s="29"/>
      <c r="D23" s="34"/>
      <c r="E23" s="34"/>
      <c r="F23" s="29"/>
      <c r="G23" s="29"/>
      <c r="H23" s="29"/>
      <c r="I23" s="29"/>
      <c r="J23" s="29"/>
      <c r="K23" s="29"/>
      <c r="L23" s="29"/>
      <c r="M23" s="29"/>
      <c r="N23" s="24"/>
      <c r="O23" s="24"/>
      <c r="P23" s="24"/>
      <c r="Q23" s="24"/>
      <c r="S23" s="3">
        <f t="shared" si="1"/>
        <v>0</v>
      </c>
      <c r="T23" s="3">
        <f t="shared" si="2"/>
        <v>0</v>
      </c>
      <c r="U23" s="2"/>
      <c r="V23" s="2"/>
    </row>
    <row r="24" spans="2:22">
      <c r="B24" s="28" t="s">
        <v>39</v>
      </c>
      <c r="C24" s="28"/>
      <c r="D24" s="34"/>
      <c r="E24" s="34"/>
      <c r="F24" s="29"/>
      <c r="G24" s="29"/>
      <c r="H24" s="29"/>
      <c r="I24" s="29"/>
      <c r="J24" s="29"/>
      <c r="K24" s="29"/>
      <c r="L24" s="29"/>
      <c r="M24" s="29"/>
      <c r="N24" s="24"/>
      <c r="O24" s="24"/>
      <c r="P24" s="24"/>
      <c r="Q24" s="24"/>
      <c r="S24" s="3">
        <f t="shared" si="1"/>
        <v>0</v>
      </c>
      <c r="T24" s="3">
        <f t="shared" si="2"/>
        <v>0</v>
      </c>
      <c r="U24" s="2"/>
      <c r="V24" s="2"/>
    </row>
    <row r="25" spans="2:22">
      <c r="B25" s="29" t="s">
        <v>40</v>
      </c>
      <c r="C25" s="29"/>
      <c r="D25" s="34" t="s">
        <v>41</v>
      </c>
      <c r="E25" s="34"/>
      <c r="F25" s="29">
        <v>6</v>
      </c>
      <c r="G25" s="29"/>
      <c r="H25" s="29" t="s">
        <v>39</v>
      </c>
      <c r="I25" s="29"/>
      <c r="J25" s="29" t="s">
        <v>42</v>
      </c>
      <c r="K25" s="29"/>
      <c r="L25" s="38"/>
      <c r="M25" s="29"/>
      <c r="N25" s="24">
        <v>700</v>
      </c>
      <c r="O25" s="24"/>
      <c r="P25" s="24">
        <f t="shared" si="0"/>
        <v>4200</v>
      </c>
      <c r="Q25" s="24"/>
      <c r="S25" s="3">
        <f>SUMIF(J25,"Monthly",P25)</f>
        <v>0</v>
      </c>
      <c r="T25" s="3">
        <f t="shared" si="2"/>
        <v>4200</v>
      </c>
      <c r="U25" s="2"/>
      <c r="V25" s="2"/>
    </row>
    <row r="26" spans="2:22">
      <c r="B26" s="29" t="s">
        <v>43</v>
      </c>
      <c r="C26" s="29"/>
      <c r="D26" s="34" t="s">
        <v>44</v>
      </c>
      <c r="E26" s="34"/>
      <c r="F26" s="29">
        <v>2</v>
      </c>
      <c r="G26" s="29"/>
      <c r="H26" s="29" t="s">
        <v>39</v>
      </c>
      <c r="I26" s="29"/>
      <c r="J26" s="29" t="s">
        <v>45</v>
      </c>
      <c r="K26" s="29"/>
      <c r="L26" s="38">
        <v>43239</v>
      </c>
      <c r="M26" s="29"/>
      <c r="N26" s="24">
        <v>150</v>
      </c>
      <c r="O26" s="24"/>
      <c r="P26" s="24">
        <f t="shared" si="0"/>
        <v>300</v>
      </c>
      <c r="Q26" s="24"/>
      <c r="S26" s="3">
        <f t="shared" si="1"/>
        <v>0</v>
      </c>
      <c r="T26" s="3">
        <f t="shared" si="2"/>
        <v>300</v>
      </c>
      <c r="U26" s="2"/>
      <c r="V26" s="2"/>
    </row>
    <row r="27" spans="2:22">
      <c r="B27" s="29" t="s">
        <v>46</v>
      </c>
      <c r="C27" s="29"/>
      <c r="D27" s="34" t="s">
        <v>47</v>
      </c>
      <c r="E27" s="34"/>
      <c r="F27" s="29">
        <v>0</v>
      </c>
      <c r="G27" s="29"/>
      <c r="H27" s="29" t="s">
        <v>39</v>
      </c>
      <c r="I27" s="29"/>
      <c r="J27" s="29" t="s">
        <v>45</v>
      </c>
      <c r="K27" s="29"/>
      <c r="L27" s="38">
        <v>43763</v>
      </c>
      <c r="M27" s="29"/>
      <c r="N27" s="24">
        <v>1800</v>
      </c>
      <c r="O27" s="24"/>
      <c r="P27" s="24">
        <f t="shared" si="0"/>
        <v>0</v>
      </c>
      <c r="Q27" s="24"/>
      <c r="S27" s="3">
        <f t="shared" si="1"/>
        <v>0</v>
      </c>
      <c r="T27" s="3">
        <f t="shared" si="2"/>
        <v>0</v>
      </c>
      <c r="U27" s="2"/>
      <c r="V27" s="2"/>
    </row>
    <row r="28" spans="2:22">
      <c r="B28" s="29" t="s">
        <v>48</v>
      </c>
      <c r="C28" s="29"/>
      <c r="D28" s="34" t="s">
        <v>49</v>
      </c>
      <c r="E28" s="34"/>
      <c r="F28" s="29">
        <v>0</v>
      </c>
      <c r="G28" s="29"/>
      <c r="H28" s="29" t="s">
        <v>39</v>
      </c>
      <c r="I28" s="29"/>
      <c r="J28" s="29" t="s">
        <v>45</v>
      </c>
      <c r="K28" s="29"/>
      <c r="L28" s="38">
        <v>43763</v>
      </c>
      <c r="M28" s="29"/>
      <c r="N28" s="24">
        <v>1800</v>
      </c>
      <c r="O28" s="24"/>
      <c r="P28" s="24">
        <f t="shared" si="0"/>
        <v>0</v>
      </c>
      <c r="Q28" s="24"/>
      <c r="S28" s="3">
        <f t="shared" si="1"/>
        <v>0</v>
      </c>
      <c r="T28" s="3">
        <f t="shared" si="2"/>
        <v>0</v>
      </c>
      <c r="U28" s="2"/>
      <c r="V28" s="2"/>
    </row>
    <row r="29" spans="2:22" ht="27.95" customHeight="1">
      <c r="B29" s="41" t="s">
        <v>50</v>
      </c>
      <c r="C29" s="41"/>
      <c r="D29" s="32" t="s">
        <v>51</v>
      </c>
      <c r="E29" s="32"/>
      <c r="F29" s="29">
        <v>0</v>
      </c>
      <c r="G29" s="29"/>
      <c r="H29" s="29" t="s">
        <v>39</v>
      </c>
      <c r="I29" s="29"/>
      <c r="J29" s="29" t="s">
        <v>45</v>
      </c>
      <c r="K29" s="29"/>
      <c r="L29" s="38">
        <v>44494</v>
      </c>
      <c r="M29" s="29"/>
      <c r="N29" s="24">
        <v>1429</v>
      </c>
      <c r="O29" s="24"/>
      <c r="P29" s="24">
        <f t="shared" si="0"/>
        <v>0</v>
      </c>
      <c r="Q29" s="24"/>
      <c r="S29" s="3">
        <f t="shared" si="1"/>
        <v>0</v>
      </c>
      <c r="T29" s="3">
        <f t="shared" si="2"/>
        <v>0</v>
      </c>
      <c r="U29" s="2"/>
      <c r="V29" s="2"/>
    </row>
    <row r="30" spans="2:22" ht="30" customHeight="1">
      <c r="B30" s="41" t="s">
        <v>52</v>
      </c>
      <c r="C30" s="41"/>
      <c r="D30" s="33" t="s">
        <v>53</v>
      </c>
      <c r="E30" s="33"/>
      <c r="F30" s="29">
        <v>1</v>
      </c>
      <c r="G30" s="29"/>
      <c r="H30" s="29" t="s">
        <v>39</v>
      </c>
      <c r="I30" s="29"/>
      <c r="J30" s="29" t="s">
        <v>54</v>
      </c>
      <c r="K30" s="29"/>
      <c r="L30" s="38">
        <v>43398</v>
      </c>
      <c r="M30" s="29"/>
      <c r="N30" s="24">
        <v>210</v>
      </c>
      <c r="O30" s="24"/>
      <c r="P30" s="24">
        <f t="shared" si="0"/>
        <v>210</v>
      </c>
      <c r="Q30" s="24"/>
      <c r="S30" s="3">
        <f t="shared" si="1"/>
        <v>0</v>
      </c>
      <c r="T30" s="3">
        <f t="shared" si="2"/>
        <v>210</v>
      </c>
      <c r="U30" s="2"/>
      <c r="V30" s="2"/>
    </row>
    <row r="31" spans="2:22" ht="30.95" customHeight="1">
      <c r="B31" s="41" t="s">
        <v>55</v>
      </c>
      <c r="C31" s="41"/>
      <c r="D31" s="32" t="s">
        <v>56</v>
      </c>
      <c r="E31" s="32"/>
      <c r="F31" s="29">
        <v>0</v>
      </c>
      <c r="G31" s="29"/>
      <c r="H31" s="29" t="s">
        <v>39</v>
      </c>
      <c r="I31" s="29"/>
      <c r="J31" s="29" t="s">
        <v>45</v>
      </c>
      <c r="K31" s="29"/>
      <c r="L31" s="38">
        <v>43758</v>
      </c>
      <c r="M31" s="29"/>
      <c r="N31" s="24">
        <v>32000</v>
      </c>
      <c r="O31" s="24"/>
      <c r="P31" s="24">
        <f t="shared" si="0"/>
        <v>0</v>
      </c>
      <c r="Q31" s="24"/>
      <c r="S31" s="3">
        <f t="shared" si="1"/>
        <v>0</v>
      </c>
      <c r="T31" s="3">
        <f t="shared" si="2"/>
        <v>0</v>
      </c>
      <c r="U31" s="2"/>
      <c r="V31" s="2"/>
    </row>
    <row r="32" spans="2:22">
      <c r="B32" s="29"/>
      <c r="C32" s="29"/>
      <c r="D32" s="34"/>
      <c r="E32" s="34"/>
      <c r="F32" s="29"/>
      <c r="G32" s="29"/>
      <c r="H32" s="29"/>
      <c r="I32" s="29"/>
      <c r="J32" s="29"/>
      <c r="K32" s="29"/>
      <c r="L32" s="29"/>
      <c r="M32" s="29"/>
      <c r="N32" s="24"/>
      <c r="O32" s="24"/>
      <c r="P32" s="24"/>
      <c r="Q32" s="24"/>
      <c r="S32" s="3">
        <f t="shared" si="1"/>
        <v>0</v>
      </c>
      <c r="T32" s="3">
        <f t="shared" si="2"/>
        <v>0</v>
      </c>
      <c r="U32" s="2"/>
      <c r="V32" s="2"/>
    </row>
    <row r="33" spans="2:22">
      <c r="B33" s="28" t="s">
        <v>57</v>
      </c>
      <c r="C33" s="28"/>
      <c r="D33" s="34"/>
      <c r="E33" s="34"/>
      <c r="F33" s="29"/>
      <c r="G33" s="29"/>
      <c r="H33" s="29"/>
      <c r="I33" s="29"/>
      <c r="J33" s="29"/>
      <c r="K33" s="29"/>
      <c r="L33" s="29"/>
      <c r="M33" s="29"/>
      <c r="N33" s="24"/>
      <c r="O33" s="24"/>
      <c r="P33" s="24"/>
      <c r="Q33" s="24"/>
      <c r="S33" s="3">
        <f t="shared" si="1"/>
        <v>0</v>
      </c>
      <c r="T33" s="3">
        <f t="shared" si="2"/>
        <v>0</v>
      </c>
      <c r="U33" s="2"/>
      <c r="V33" s="2"/>
    </row>
    <row r="34" spans="2:22" ht="28.5" customHeight="1">
      <c r="B34" s="29" t="s">
        <v>58</v>
      </c>
      <c r="C34" s="29"/>
      <c r="D34" s="34" t="s">
        <v>59</v>
      </c>
      <c r="E34" s="34"/>
      <c r="F34" s="29">
        <v>2</v>
      </c>
      <c r="G34" s="29"/>
      <c r="H34" s="29" t="s">
        <v>60</v>
      </c>
      <c r="I34" s="29"/>
      <c r="J34" s="29" t="s">
        <v>34</v>
      </c>
      <c r="K34" s="29"/>
      <c r="L34" s="40" t="s">
        <v>61</v>
      </c>
      <c r="M34" s="40"/>
      <c r="N34" s="24">
        <v>980</v>
      </c>
      <c r="O34" s="24"/>
      <c r="P34" s="24">
        <f t="shared" si="0"/>
        <v>1960</v>
      </c>
      <c r="Q34" s="24"/>
      <c r="S34" s="3">
        <f t="shared" si="1"/>
        <v>0</v>
      </c>
      <c r="T34" s="3">
        <f t="shared" si="2"/>
        <v>1960</v>
      </c>
      <c r="U34" s="2"/>
      <c r="V34" s="2"/>
    </row>
    <row r="35" spans="2:22" ht="31.5" customHeight="1">
      <c r="B35" s="29" t="s">
        <v>62</v>
      </c>
      <c r="C35" s="29"/>
      <c r="D35" s="34" t="s">
        <v>59</v>
      </c>
      <c r="E35" s="34"/>
      <c r="F35" s="29">
        <v>50</v>
      </c>
      <c r="G35" s="29"/>
      <c r="H35" s="29" t="s">
        <v>60</v>
      </c>
      <c r="I35" s="29"/>
      <c r="J35" s="29" t="s">
        <v>34</v>
      </c>
      <c r="K35" s="29"/>
      <c r="L35" s="40" t="s">
        <v>61</v>
      </c>
      <c r="M35" s="40"/>
      <c r="N35" s="24">
        <v>24</v>
      </c>
      <c r="O35" s="24"/>
      <c r="P35" s="24">
        <f t="shared" si="0"/>
        <v>1200</v>
      </c>
      <c r="Q35" s="24"/>
      <c r="S35" s="3">
        <f t="shared" si="1"/>
        <v>0</v>
      </c>
      <c r="T35" s="3">
        <f t="shared" si="2"/>
        <v>1200</v>
      </c>
      <c r="U35" s="2"/>
      <c r="V35" s="2"/>
    </row>
    <row r="36" spans="2:22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4"/>
      <c r="O36" s="24"/>
      <c r="P36" s="24"/>
      <c r="Q36" s="24"/>
      <c r="S36" s="3">
        <f t="shared" si="1"/>
        <v>0</v>
      </c>
      <c r="T36" s="3">
        <f t="shared" si="2"/>
        <v>0</v>
      </c>
      <c r="U36" s="2"/>
      <c r="V36" s="2"/>
    </row>
    <row r="37" spans="2:22">
      <c r="B37" s="28" t="s">
        <v>63</v>
      </c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4"/>
      <c r="O37" s="24"/>
      <c r="P37" s="24"/>
      <c r="Q37" s="24"/>
      <c r="S37" s="3">
        <f t="shared" si="1"/>
        <v>0</v>
      </c>
      <c r="T37" s="3">
        <f t="shared" si="2"/>
        <v>0</v>
      </c>
      <c r="U37" s="2"/>
      <c r="V37" s="2"/>
    </row>
    <row r="38" spans="2:22">
      <c r="B38" s="29" t="s">
        <v>64</v>
      </c>
      <c r="C38" s="29"/>
      <c r="D38" s="30" t="s">
        <v>65</v>
      </c>
      <c r="E38" s="30"/>
      <c r="F38" s="29">
        <v>50</v>
      </c>
      <c r="G38" s="29"/>
      <c r="H38" s="29" t="s">
        <v>63</v>
      </c>
      <c r="I38" s="29"/>
      <c r="J38" s="29" t="s">
        <v>20</v>
      </c>
      <c r="K38" s="29"/>
      <c r="L38" s="29"/>
      <c r="M38" s="29"/>
      <c r="N38" s="24">
        <v>45</v>
      </c>
      <c r="O38" s="24"/>
      <c r="P38" s="24">
        <f t="shared" si="0"/>
        <v>2250</v>
      </c>
      <c r="Q38" s="24"/>
      <c r="S38" s="3">
        <f t="shared" si="1"/>
        <v>2250</v>
      </c>
      <c r="T38" s="3">
        <f t="shared" si="2"/>
        <v>0</v>
      </c>
      <c r="U38" s="2"/>
      <c r="V38" s="2"/>
    </row>
    <row r="39" spans="2:22" ht="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5"/>
      <c r="O39" s="5"/>
      <c r="P39" s="5"/>
      <c r="Q39" s="5"/>
      <c r="S39" s="3"/>
      <c r="T39" s="3"/>
      <c r="U39" s="2"/>
      <c r="V39" s="2"/>
    </row>
    <row r="40" spans="2:22" ht="15">
      <c r="B40" s="29"/>
      <c r="C40" s="29"/>
      <c r="D40" s="30"/>
      <c r="E40" s="30"/>
      <c r="F40" s="29"/>
      <c r="G40" s="29"/>
      <c r="H40" s="30"/>
      <c r="I40" s="30"/>
      <c r="J40" s="51" t="s">
        <v>66</v>
      </c>
      <c r="K40" s="52"/>
      <c r="L40" s="52"/>
      <c r="M40" s="52"/>
      <c r="N40" s="27">
        <f>S40</f>
        <v>3027</v>
      </c>
      <c r="O40" s="27"/>
      <c r="P40" s="25">
        <f>(N40*1.2)</f>
        <v>3632.4</v>
      </c>
      <c r="Q40" s="26"/>
      <c r="S40" s="3">
        <f>SUM(S10:S38)</f>
        <v>3027</v>
      </c>
      <c r="T40" s="3">
        <f>SUM(T10:T38)</f>
        <v>9059.5</v>
      </c>
      <c r="U40" s="2"/>
      <c r="V40" s="2"/>
    </row>
    <row r="41" spans="2:22" ht="14.45" customHeight="1">
      <c r="J41" s="53" t="s">
        <v>67</v>
      </c>
      <c r="K41" s="54"/>
      <c r="L41" s="54"/>
      <c r="M41" s="54"/>
      <c r="N41" s="23">
        <f>S40*12</f>
        <v>36324</v>
      </c>
      <c r="O41" s="23"/>
      <c r="P41" s="21">
        <f t="shared" ref="P41:P43" si="3">(N41*1.2)</f>
        <v>43588.799999999996</v>
      </c>
      <c r="Q41" s="22"/>
      <c r="S41" s="3"/>
      <c r="T41" s="3"/>
      <c r="U41" s="2"/>
      <c r="V41" s="2"/>
    </row>
    <row r="42" spans="2:22" ht="15">
      <c r="J42" s="53" t="s">
        <v>68</v>
      </c>
      <c r="K42" s="54"/>
      <c r="L42" s="54"/>
      <c r="M42" s="54"/>
      <c r="N42" s="23">
        <f>T40</f>
        <v>9059.5</v>
      </c>
      <c r="O42" s="23"/>
      <c r="P42" s="21">
        <f t="shared" si="3"/>
        <v>10871.4</v>
      </c>
      <c r="Q42" s="22"/>
      <c r="S42" s="3"/>
      <c r="T42" s="3"/>
      <c r="U42" s="2"/>
      <c r="V42" s="2"/>
    </row>
    <row r="43" spans="2:22" ht="15">
      <c r="J43" s="6" t="s">
        <v>69</v>
      </c>
      <c r="K43" s="7"/>
      <c r="L43" s="7"/>
      <c r="M43" s="7"/>
      <c r="N43" s="8">
        <f>N41+N42</f>
        <v>45383.5</v>
      </c>
      <c r="O43" s="8"/>
      <c r="P43" s="9">
        <f t="shared" si="3"/>
        <v>54460.2</v>
      </c>
      <c r="Q43" s="10"/>
      <c r="S43" s="3"/>
      <c r="T43" s="3"/>
      <c r="U43" s="2"/>
      <c r="V43" s="2"/>
    </row>
    <row r="44" spans="2:22" ht="15"/>
  </sheetData>
  <mergeCells count="282">
    <mergeCell ref="J42:M42"/>
    <mergeCell ref="N42:O42"/>
    <mergeCell ref="P42:Q42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36:C36"/>
    <mergeCell ref="D36:E36"/>
    <mergeCell ref="F36:G36"/>
    <mergeCell ref="H36:I36"/>
    <mergeCell ref="J36:K36"/>
    <mergeCell ref="N36:O36"/>
    <mergeCell ref="P36:Q36"/>
    <mergeCell ref="B15:C15"/>
    <mergeCell ref="B16:C16"/>
    <mergeCell ref="D15:E15"/>
    <mergeCell ref="D16:E16"/>
    <mergeCell ref="F15:G15"/>
    <mergeCell ref="H15:I15"/>
    <mergeCell ref="F16:G16"/>
    <mergeCell ref="H16:I16"/>
    <mergeCell ref="J15:K15"/>
    <mergeCell ref="J16:K16"/>
    <mergeCell ref="L15:M15"/>
    <mergeCell ref="L16:M16"/>
    <mergeCell ref="N16:O16"/>
    <mergeCell ref="N15:O15"/>
    <mergeCell ref="P15:Q15"/>
    <mergeCell ref="P16:Q16"/>
    <mergeCell ref="D22:E22"/>
    <mergeCell ref="F22:G22"/>
    <mergeCell ref="H22:I22"/>
    <mergeCell ref="J22:K22"/>
    <mergeCell ref="L22:M22"/>
    <mergeCell ref="B33:C33"/>
    <mergeCell ref="E2:M5"/>
    <mergeCell ref="J40:M40"/>
    <mergeCell ref="J41:M41"/>
    <mergeCell ref="L12:M12"/>
    <mergeCell ref="L13:M13"/>
    <mergeCell ref="N12:O12"/>
    <mergeCell ref="N13:O13"/>
    <mergeCell ref="B2:D5"/>
    <mergeCell ref="B8:C8"/>
    <mergeCell ref="B9:C9"/>
    <mergeCell ref="B10:C10"/>
    <mergeCell ref="B11:C11"/>
    <mergeCell ref="D7:E7"/>
    <mergeCell ref="B7:C7"/>
    <mergeCell ref="N5:O5"/>
    <mergeCell ref="B35:C35"/>
    <mergeCell ref="B40:C40"/>
    <mergeCell ref="D9:E9"/>
    <mergeCell ref="D10:E10"/>
    <mergeCell ref="D11:E11"/>
    <mergeCell ref="D14:E14"/>
    <mergeCell ref="D19:E19"/>
    <mergeCell ref="B25:C25"/>
    <mergeCell ref="B12:C12"/>
    <mergeCell ref="B34:C34"/>
    <mergeCell ref="B32:C32"/>
    <mergeCell ref="B14:C14"/>
    <mergeCell ref="B19:C19"/>
    <mergeCell ref="B20:C20"/>
    <mergeCell ref="B21:C21"/>
    <mergeCell ref="B23:C23"/>
    <mergeCell ref="B24:C24"/>
    <mergeCell ref="B22:C22"/>
    <mergeCell ref="B29:C29"/>
    <mergeCell ref="B30:C30"/>
    <mergeCell ref="B31:C31"/>
    <mergeCell ref="D40:E40"/>
    <mergeCell ref="D8:E8"/>
    <mergeCell ref="H9:I9"/>
    <mergeCell ref="H10:I10"/>
    <mergeCell ref="H11:I11"/>
    <mergeCell ref="H14:I14"/>
    <mergeCell ref="H19:I19"/>
    <mergeCell ref="H20:I20"/>
    <mergeCell ref="D27:E27"/>
    <mergeCell ref="D28:E28"/>
    <mergeCell ref="D33:E33"/>
    <mergeCell ref="D34:E34"/>
    <mergeCell ref="D35:E35"/>
    <mergeCell ref="D20:E20"/>
    <mergeCell ref="D21:E21"/>
    <mergeCell ref="D23:E23"/>
    <mergeCell ref="D24:E24"/>
    <mergeCell ref="D25:E25"/>
    <mergeCell ref="D26:E26"/>
    <mergeCell ref="H21:I21"/>
    <mergeCell ref="H23:I23"/>
    <mergeCell ref="F40:G40"/>
    <mergeCell ref="H8:I8"/>
    <mergeCell ref="H34:I34"/>
    <mergeCell ref="L36:M36"/>
    <mergeCell ref="J27:K27"/>
    <mergeCell ref="J28:K28"/>
    <mergeCell ref="L35:M35"/>
    <mergeCell ref="L33:M33"/>
    <mergeCell ref="L34:M34"/>
    <mergeCell ref="L29:M29"/>
    <mergeCell ref="L30:M30"/>
    <mergeCell ref="L31:M31"/>
    <mergeCell ref="L32:M32"/>
    <mergeCell ref="H40:I40"/>
    <mergeCell ref="J33:K33"/>
    <mergeCell ref="J34:K34"/>
    <mergeCell ref="J35:K35"/>
    <mergeCell ref="J29:K29"/>
    <mergeCell ref="J30:K30"/>
    <mergeCell ref="J31:K31"/>
    <mergeCell ref="J32:K32"/>
    <mergeCell ref="H27:I27"/>
    <mergeCell ref="H28:I28"/>
    <mergeCell ref="H33:I33"/>
    <mergeCell ref="H35:I35"/>
    <mergeCell ref="H29:I29"/>
    <mergeCell ref="H30:I30"/>
    <mergeCell ref="H31:I31"/>
    <mergeCell ref="H32:I32"/>
    <mergeCell ref="H24:I24"/>
    <mergeCell ref="H25:I25"/>
    <mergeCell ref="H26:I26"/>
    <mergeCell ref="L27:M27"/>
    <mergeCell ref="L8:M8"/>
    <mergeCell ref="N9:O9"/>
    <mergeCell ref="N10:O10"/>
    <mergeCell ref="N11:O11"/>
    <mergeCell ref="N14:O14"/>
    <mergeCell ref="N19:O19"/>
    <mergeCell ref="N20:O20"/>
    <mergeCell ref="N21:O21"/>
    <mergeCell ref="L28:M28"/>
    <mergeCell ref="L21:M21"/>
    <mergeCell ref="L23:M23"/>
    <mergeCell ref="L24:M24"/>
    <mergeCell ref="N28:O28"/>
    <mergeCell ref="N22:O22"/>
    <mergeCell ref="N34:O34"/>
    <mergeCell ref="N35:O35"/>
    <mergeCell ref="L9:M9"/>
    <mergeCell ref="L10:M10"/>
    <mergeCell ref="L11:M11"/>
    <mergeCell ref="P27:Q27"/>
    <mergeCell ref="P28:Q28"/>
    <mergeCell ref="P33:Q33"/>
    <mergeCell ref="N8:O8"/>
    <mergeCell ref="P9:Q9"/>
    <mergeCell ref="P10:Q10"/>
    <mergeCell ref="P11:Q11"/>
    <mergeCell ref="P14:Q14"/>
    <mergeCell ref="P19:Q19"/>
    <mergeCell ref="P20:Q20"/>
    <mergeCell ref="P21:Q21"/>
    <mergeCell ref="P23:Q23"/>
    <mergeCell ref="N33:O33"/>
    <mergeCell ref="N23:O23"/>
    <mergeCell ref="N24:O24"/>
    <mergeCell ref="N25:O25"/>
    <mergeCell ref="N26:O26"/>
    <mergeCell ref="N27:O27"/>
    <mergeCell ref="P22:Q22"/>
    <mergeCell ref="P26:Q26"/>
    <mergeCell ref="L25:M25"/>
    <mergeCell ref="L26:M26"/>
    <mergeCell ref="J24:K24"/>
    <mergeCell ref="J25:K25"/>
    <mergeCell ref="J26:K26"/>
    <mergeCell ref="P12:Q12"/>
    <mergeCell ref="P13:Q13"/>
    <mergeCell ref="L14:M14"/>
    <mergeCell ref="L19:M19"/>
    <mergeCell ref="L20:M20"/>
    <mergeCell ref="J14:K14"/>
    <mergeCell ref="J19:K19"/>
    <mergeCell ref="J12:K12"/>
    <mergeCell ref="J13:K13"/>
    <mergeCell ref="J20:K20"/>
    <mergeCell ref="J21:K21"/>
    <mergeCell ref="J23:K23"/>
    <mergeCell ref="B28:C28"/>
    <mergeCell ref="F7:G7"/>
    <mergeCell ref="F9:G9"/>
    <mergeCell ref="F10:G10"/>
    <mergeCell ref="F11:G11"/>
    <mergeCell ref="F14:G14"/>
    <mergeCell ref="F19:G19"/>
    <mergeCell ref="P8:Q8"/>
    <mergeCell ref="P7:Q7"/>
    <mergeCell ref="N7:O7"/>
    <mergeCell ref="L7:M7"/>
    <mergeCell ref="J7:K7"/>
    <mergeCell ref="H7:I7"/>
    <mergeCell ref="J8:K8"/>
    <mergeCell ref="J9:K9"/>
    <mergeCell ref="J10:K10"/>
    <mergeCell ref="J11:K11"/>
    <mergeCell ref="F12:G12"/>
    <mergeCell ref="F13:G13"/>
    <mergeCell ref="H12:I12"/>
    <mergeCell ref="H13:I13"/>
    <mergeCell ref="F8:G8"/>
    <mergeCell ref="P24:Q24"/>
    <mergeCell ref="P25:Q25"/>
    <mergeCell ref="B13:C13"/>
    <mergeCell ref="D12:E12"/>
    <mergeCell ref="D13:E13"/>
    <mergeCell ref="F33:G33"/>
    <mergeCell ref="F34:G34"/>
    <mergeCell ref="F35:G35"/>
    <mergeCell ref="F29:G29"/>
    <mergeCell ref="F30:G30"/>
    <mergeCell ref="F31:G31"/>
    <mergeCell ref="F32:G32"/>
    <mergeCell ref="F20:G20"/>
    <mergeCell ref="F21:G21"/>
    <mergeCell ref="F23:G23"/>
    <mergeCell ref="F24:G24"/>
    <mergeCell ref="D29:E29"/>
    <mergeCell ref="D30:E30"/>
    <mergeCell ref="D31:E31"/>
    <mergeCell ref="D32:E32"/>
    <mergeCell ref="F27:G27"/>
    <mergeCell ref="F28:G28"/>
    <mergeCell ref="F25:G25"/>
    <mergeCell ref="F26:G26"/>
    <mergeCell ref="B26:C26"/>
    <mergeCell ref="B27:C27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J43:M43"/>
    <mergeCell ref="N43:O43"/>
    <mergeCell ref="P43:Q43"/>
    <mergeCell ref="N2:O2"/>
    <mergeCell ref="N3:O3"/>
    <mergeCell ref="N4:O4"/>
    <mergeCell ref="P2:Q2"/>
    <mergeCell ref="P3:Q3"/>
    <mergeCell ref="P4:Q4"/>
    <mergeCell ref="P5:Q5"/>
    <mergeCell ref="P41:Q41"/>
    <mergeCell ref="N41:O41"/>
    <mergeCell ref="N29:O29"/>
    <mergeCell ref="N30:O30"/>
    <mergeCell ref="N31:O31"/>
    <mergeCell ref="N32:O32"/>
    <mergeCell ref="P29:Q29"/>
    <mergeCell ref="P30:Q30"/>
    <mergeCell ref="P31:Q31"/>
    <mergeCell ref="P32:Q32"/>
    <mergeCell ref="P34:Q34"/>
    <mergeCell ref="P35:Q35"/>
    <mergeCell ref="P40:Q40"/>
    <mergeCell ref="N40:O40"/>
  </mergeCells>
  <pageMargins left="0.25" right="0.25" top="0.75" bottom="0.75" header="0.3" footer="0.3"/>
  <pageSetup paperSize="9" scale="74" fitToWidth="0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'Sheet Data'!$B$3:$B$5</xm:f>
          </x14:formula1>
          <xm:sqref>I11 I19:I35 I14 H11:H37 H39</xm:sqref>
        </x14:dataValidation>
        <x14:dataValidation type="list" allowBlank="1" showInputMessage="1" showErrorMessage="1" xr:uid="{00000000-0002-0000-0000-000001000000}">
          <x14:formula1>
            <xm:f>'Sheet Data'!$D$3:$D$7</xm:f>
          </x14:formula1>
          <xm:sqref>J10:J39 K10:K11 K14 K19:K35</xm:sqref>
        </x14:dataValidation>
        <x14:dataValidation type="list" allowBlank="1" showInputMessage="1" showErrorMessage="1" xr:uid="{00000000-0002-0000-0000-000002000000}">
          <x14:formula1>
            <xm:f>'Sheet Data'!$B$3:$B$6</xm:f>
          </x14:formula1>
          <xm:sqref>H10:I10 H38:I38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7"/>
  <sheetViews>
    <sheetView workbookViewId="0" xr3:uid="{958C4451-9541-5A59-BF78-D2F731DF1C81}">
      <selection activeCell="B6" sqref="B6"/>
    </sheetView>
  </sheetViews>
  <sheetFormatPr defaultRowHeight="14.45"/>
  <sheetData>
    <row r="2" spans="2:4">
      <c r="B2" t="s">
        <v>70</v>
      </c>
      <c r="D2" t="s">
        <v>71</v>
      </c>
    </row>
    <row r="3" spans="2:4">
      <c r="B3" t="s">
        <v>19</v>
      </c>
      <c r="D3" t="s">
        <v>20</v>
      </c>
    </row>
    <row r="4" spans="2:4">
      <c r="B4" t="s">
        <v>39</v>
      </c>
      <c r="D4" t="s">
        <v>34</v>
      </c>
    </row>
    <row r="5" spans="2:4">
      <c r="B5" t="s">
        <v>60</v>
      </c>
      <c r="D5" t="s">
        <v>54</v>
      </c>
    </row>
    <row r="6" spans="2:4">
      <c r="B6" t="s">
        <v>63</v>
      </c>
      <c r="D6" t="s">
        <v>42</v>
      </c>
    </row>
    <row r="7" spans="2:4">
      <c r="D7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617B834B36D6439FBB21FE4375ED1C" ma:contentTypeVersion="2" ma:contentTypeDescription="Create a new document." ma:contentTypeScope="" ma:versionID="43d898f5d3a75c5c1f2604a24c759007">
  <xsd:schema xmlns:xsd="http://www.w3.org/2001/XMLSchema" xmlns:xs="http://www.w3.org/2001/XMLSchema" xmlns:p="http://schemas.microsoft.com/office/2006/metadata/properties" xmlns:ns2="792ab1de-8dcd-4a7e-96e9-9d1f388cd5bd" targetNamespace="http://schemas.microsoft.com/office/2006/metadata/properties" ma:root="true" ma:fieldsID="5bc8161e721359ae301bcf73f25a9d7f" ns2:_="">
    <xsd:import namespace="792ab1de-8dcd-4a7e-96e9-9d1f388cd5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ab1de-8dcd-4a7e-96e9-9d1f388cd5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72D570-79F7-432B-B7E0-C99D4C8F7F8C}"/>
</file>

<file path=customXml/itemProps2.xml><?xml version="1.0" encoding="utf-8"?>
<ds:datastoreItem xmlns:ds="http://schemas.openxmlformats.org/officeDocument/2006/customXml" ds:itemID="{8038FEC8-1E9C-4D70-A1EA-ED97B46BE185}"/>
</file>

<file path=customXml/itemProps3.xml><?xml version="1.0" encoding="utf-8"?>
<ds:datastoreItem xmlns:ds="http://schemas.openxmlformats.org/officeDocument/2006/customXml" ds:itemID="{2CBDC071-B5B9-4CE7-BA33-20F56BC22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</dc:creator>
  <cp:keywords/>
  <dc:description/>
  <cp:lastModifiedBy>Joe.Stapleton</cp:lastModifiedBy>
  <cp:revision/>
  <dcterms:created xsi:type="dcterms:W3CDTF">2018-01-31T15:45:23Z</dcterms:created>
  <dcterms:modified xsi:type="dcterms:W3CDTF">2018-01-31T15:45:55Z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0x01010053617B834B36D6439FBB21FE4375ED1C</vt:lpwstr>
  </property>
</Properties>
</file>