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riteria &amp; weights" sheetId="2" state="visible" r:id="rId4"/>
    <sheet name="Scoring sheet" sheetId="3" state="visible" r:id="rId5"/>
    <sheet name="Worked exampl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<sst xmlns="http://schemas.openxmlformats.org/spreadsheetml/2006/main" count="148" uniqueCount="86">
  <si>
    <t xml:space="preserve">AI Use Case Prioritization Framework — Scoring Sheet</t>
  </si>
  <si>
    <t xml:space="preserve">ClearWork · free to use and adapt · clearwork.io</t>
  </si>
  <si>
    <t xml:space="preserve">1. Fill one canvas per use case first (see the AI Use Case Canvas template). This sheet ranks canvases; it does not frame them.</t>
  </si>
  <si>
    <t xml:space="preserve">2. On "Criteria &amp; weights", keep the default weights or change them (yellow cells). They must total 100%.</t>
  </si>
  <si>
    <t xml:space="preserve">3. On "Scoring sheet", enter one use case per row. Yellow cells are inputs; white cells are formulas.</t>
  </si>
  <si>
    <t xml:space="preserve">4. Gates first: answer Y or N for the four gates. Any N parks the use case; it is not scored into the ranking.</t>
  </si>
  <si>
    <t xml:space="preserve">5. Score each criterion 1–5 using the anchored scale on "Criteria &amp; weights". 5 is always better (higher value, simpler, safer).</t>
  </si>
  <si>
    <t xml:space="preserve">6. Set Evidence for each row: Validated (confirmed by the people doing the work), Estimated (informed judgment), or Assumed (no evidence yet).</t>
  </si>
  <si>
    <t xml:space="preserve">7. Read the Adjusted score and Rank. Then read the Next action column: an unvalidated high-value use case is a discovery task, not a pilot.</t>
  </si>
  <si>
    <t xml:space="preserve">Evidence multipliers: Validated 1.00 · Estimated 0.85 · Assumed 0.70 (editable on "Criteria &amp; weights").</t>
  </si>
  <si>
    <t xml:space="preserve">Quadrant: Quick win (value ≥ 3.5, feasibility ≥ 3.5) · Strategic bet (value ≥ 3.5, feasibility &lt; 3.5) · Fill-in (value &lt; 3.5, feasibility ≥ 3.5) · Deprioritize (both &lt; 3.5). Feasibility = average of data readiness, process clarity and technical simplicity.</t>
  </si>
  <si>
    <t xml:space="preserve">"Worked example" shows six use cases scored end to end. The example row on "Scoring sheet" (row 6) can be overwritten.</t>
  </si>
  <si>
    <t xml:space="preserve">Criteria, weights and anchored scales</t>
  </si>
  <si>
    <t xml:space="preserve">#</t>
  </si>
  <si>
    <t xml:space="preserve">Criterion</t>
  </si>
  <si>
    <t xml:space="preserve">Weight</t>
  </si>
  <si>
    <t xml:space="preserve">1 = </t>
  </si>
  <si>
    <t xml:space="preserve">3 = </t>
  </si>
  <si>
    <t xml:space="preserve">5 = </t>
  </si>
  <si>
    <t xml:space="preserve">Business value</t>
  </si>
  <si>
    <t xml:space="preserve">Under $50k/yr or no baseline</t>
  </si>
  <si>
    <t xml:space="preserve">$50k–$250k/yr, baseline measured</t>
  </si>
  <si>
    <t xml:space="preserve">Over $250k/yr or revenue/risk impact, baseline measured</t>
  </si>
  <si>
    <t xml:space="preserve">Strategic fit</t>
  </si>
  <si>
    <t xml:space="preserve">Nobody senior is asking for it</t>
  </si>
  <si>
    <t xml:space="preserve">Supports a stated goal</t>
  </si>
  <si>
    <t xml:space="preserve">Named in the strategy and sponsored by an executive</t>
  </si>
  <si>
    <t xml:space="preserve">Data readiness</t>
  </si>
  <si>
    <t xml:space="preserve">Data does not exist or cannot be accessed</t>
  </si>
  <si>
    <t xml:space="preserve">Exists, needs cleaning or joining</t>
  </si>
  <si>
    <t xml:space="preserve">Clean, accessible, labeled examples available</t>
  </si>
  <si>
    <t xml:space="preserve">Process clarity</t>
  </si>
  <si>
    <t xml:space="preserve">How the work is done is undocumented or disputed</t>
  </si>
  <si>
    <t xml:space="preserve">Documented but not checked with the people doing it</t>
  </si>
  <si>
    <t xml:space="preserve">Current state validated by the people doing the work, exceptions listed</t>
  </si>
  <si>
    <t xml:space="preserve">Technical simplicity</t>
  </si>
  <si>
    <t xml:space="preserve">New platform, many integrations, custom models</t>
  </si>
  <si>
    <t xml:space="preserve">One or two integrations, proven pattern</t>
  </si>
  <si>
    <t xml:space="preserve">Off-the-shelf capability in tools you already run</t>
  </si>
  <si>
    <t xml:space="preserve">Risk containment</t>
  </si>
  <si>
    <t xml:space="preserve">A wrong answer is costly and hard to catch</t>
  </si>
  <si>
    <t xml:space="preserve">A wrong answer is caught in review</t>
  </si>
  <si>
    <t xml:space="preserve">A wrong answer is cheap and obvious; easy human override</t>
  </si>
  <si>
    <t xml:space="preserve">Adoption readiness</t>
  </si>
  <si>
    <t xml:space="preserve">Users not consulted; workflow change is large</t>
  </si>
  <si>
    <t xml:space="preserve">Users consulted; moderate change</t>
  </si>
  <si>
    <t xml:space="preserve">Users asked for it; fits the current workflow</t>
  </si>
  <si>
    <t xml:space="preserve">Total (must be 100%)</t>
  </si>
  <si>
    <t xml:space="preserve">Evidence multipliers</t>
  </si>
  <si>
    <t xml:space="preserve">Evidence</t>
  </si>
  <si>
    <t xml:space="preserve">Multiplier</t>
  </si>
  <si>
    <t xml:space="preserve">Meaning</t>
  </si>
  <si>
    <t xml:space="preserve">Validated</t>
  </si>
  <si>
    <t xml:space="preserve">Scores rest on a current state confirmed by the people doing the work</t>
  </si>
  <si>
    <t xml:space="preserve">Estimated</t>
  </si>
  <si>
    <t xml:space="preserve">Informed judgment by the process owner or team; not checked with the doers</t>
  </si>
  <si>
    <t xml:space="preserve">Assumed</t>
  </si>
  <si>
    <t xml:space="preserve">No evidence yet; a placeholder until discovery is done</t>
  </si>
  <si>
    <t xml:space="preserve">Quadrant thresholds</t>
  </si>
  <si>
    <t xml:space="preserve">Value threshold</t>
  </si>
  <si>
    <t xml:space="preserve">Feasibility threshold</t>
  </si>
  <si>
    <t xml:space="preserve">Scoring sheet — one row per use case</t>
  </si>
  <si>
    <t xml:space="preserve">Yellow = input. Gates: Y/N. Scores: 1–5 (5 is better). Evidence: Validated / Estimated / Assumed.</t>
  </si>
  <si>
    <t xml:space="preserve">Use case</t>
  </si>
  <si>
    <t xml:space="preserve">G1 Owner + baseline</t>
  </si>
  <si>
    <t xml:space="preserve">G2 Permissible</t>
  </si>
  <si>
    <t xml:space="preserve">G3 Data exists</t>
  </si>
  <si>
    <t xml:space="preserve">G4 Process described</t>
  </si>
  <si>
    <t xml:space="preserve">Gate</t>
  </si>
  <si>
    <t xml:space="preserve">Weighted score</t>
  </si>
  <si>
    <t xml:space="preserve">Adjusted score</t>
  </si>
  <si>
    <t xml:space="preserve">Feasibility</t>
  </si>
  <si>
    <t xml:space="preserve">Quadrant</t>
  </si>
  <si>
    <t xml:space="preserve">Rank</t>
  </si>
  <si>
    <t xml:space="preserve">Next action</t>
  </si>
  <si>
    <t xml:space="preserve">Example: replace with your first use case</t>
  </si>
  <si>
    <t xml:space="preserve">Y</t>
  </si>
  <si>
    <t xml:space="preserve">Worked example — six use cases from a mid-sized operations team (illustrative)</t>
  </si>
  <si>
    <t xml:space="preserve">AP invoice exception routing</t>
  </si>
  <si>
    <t xml:space="preserve">Customer email triage</t>
  </si>
  <si>
    <t xml:space="preserve">Contract clause extraction</t>
  </si>
  <si>
    <t xml:space="preserve">Sales forecast assistant</t>
  </si>
  <si>
    <t xml:space="preserve">IT ticket triage</t>
  </si>
  <si>
    <t xml:space="preserve">Onboarding knowledge assistant</t>
  </si>
  <si>
    <t xml:space="preserve">N</t>
  </si>
  <si>
    <t xml:space="preserve">Illustrative scores, not benchmarks. Read the Adjusted score and Next action columns: the sales forecast assistant ranks 2nd on the weighted score and 5th once its assumed evidence is discounted; AP routing has the highest value but needs discovery before a pilot.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</si>
</sst>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2" t="s">
        <v>9</v>
      </c>
    </row>
    <row r="13" customFormat="false" ht="23.8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5" min="4" style="0" width="38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3" t="s">
        <v>12</v>
      </c>
    </row>
    <row r="3" customFormat="false" ht="15" hidden="false" customHeight="false" outlineLevel="0" collapsed="false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</row>
    <row r="4" customFormat="false" ht="23.85" hidden="false" customHeight="false" outlineLevel="0" collapsed="false">
      <c r="A4" s="5" t="n">
        <v>1</v>
      </c>
      <c r="B4" s="5" t="s">
        <v>19</v>
      </c>
      <c r="C4" s="6" t="n">
        <v>0.25</v>
      </c>
      <c r="D4" s="5" t="s">
        <v>20</v>
      </c>
      <c r="E4" s="5" t="s">
        <v>21</v>
      </c>
      <c r="F4" s="5" t="s">
        <v>22</v>
      </c>
    </row>
    <row r="5" customFormat="false" ht="15" hidden="false" customHeight="false" outlineLevel="0" collapsed="false">
      <c r="A5" s="5" t="n">
        <v>2</v>
      </c>
      <c r="B5" s="5" t="s">
        <v>23</v>
      </c>
      <c r="C5" s="6" t="n">
        <v>0.1</v>
      </c>
      <c r="D5" s="5" t="s">
        <v>24</v>
      </c>
      <c r="E5" s="5" t="s">
        <v>25</v>
      </c>
      <c r="F5" s="5" t="s">
        <v>26</v>
      </c>
    </row>
    <row r="6" customFormat="false" ht="15" hidden="false" customHeight="false" outlineLevel="0" collapsed="false">
      <c r="A6" s="5" t="n">
        <v>3</v>
      </c>
      <c r="B6" s="5" t="s">
        <v>27</v>
      </c>
      <c r="C6" s="6" t="n">
        <v>0.15</v>
      </c>
      <c r="D6" s="5" t="s">
        <v>28</v>
      </c>
      <c r="E6" s="5" t="s">
        <v>29</v>
      </c>
      <c r="F6" s="5" t="s">
        <v>30</v>
      </c>
    </row>
    <row r="7" customFormat="false" ht="23.85" hidden="false" customHeight="false" outlineLevel="0" collapsed="false">
      <c r="A7" s="5" t="n">
        <v>4</v>
      </c>
      <c r="B7" s="5" t="s">
        <v>31</v>
      </c>
      <c r="C7" s="6" t="n">
        <v>0.15</v>
      </c>
      <c r="D7" s="5" t="s">
        <v>32</v>
      </c>
      <c r="E7" s="5" t="s">
        <v>33</v>
      </c>
      <c r="F7" s="5" t="s">
        <v>34</v>
      </c>
    </row>
    <row r="8" customFormat="false" ht="23.85" hidden="false" customHeight="false" outlineLevel="0" collapsed="false">
      <c r="A8" s="5" t="n">
        <v>5</v>
      </c>
      <c r="B8" s="5" t="s">
        <v>35</v>
      </c>
      <c r="C8" s="6" t="n">
        <v>0.1</v>
      </c>
      <c r="D8" s="5" t="s">
        <v>36</v>
      </c>
      <c r="E8" s="5" t="s">
        <v>37</v>
      </c>
      <c r="F8" s="5" t="s">
        <v>38</v>
      </c>
    </row>
    <row r="9" customFormat="false" ht="23.85" hidden="false" customHeight="false" outlineLevel="0" collapsed="false">
      <c r="A9" s="5" t="n">
        <v>6</v>
      </c>
      <c r="B9" s="5" t="s">
        <v>39</v>
      </c>
      <c r="C9" s="6" t="n">
        <v>0.1</v>
      </c>
      <c r="D9" s="5" t="s">
        <v>40</v>
      </c>
      <c r="E9" s="5" t="s">
        <v>41</v>
      </c>
      <c r="F9" s="5" t="s">
        <v>42</v>
      </c>
    </row>
    <row r="10" customFormat="false" ht="15" hidden="false" customHeight="false" outlineLevel="0" collapsed="false">
      <c r="A10" s="5" t="n">
        <v>7</v>
      </c>
      <c r="B10" s="5" t="s">
        <v>43</v>
      </c>
      <c r="C10" s="6" t="n">
        <v>0.15</v>
      </c>
      <c r="D10" s="5" t="s">
        <v>44</v>
      </c>
      <c r="E10" s="5" t="s">
        <v>45</v>
      </c>
      <c r="F10" s="5" t="s">
        <v>46</v>
      </c>
    </row>
    <row r="11" customFormat="false" ht="15" hidden="false" customHeight="false" outlineLevel="0" collapsed="false">
      <c r="B11" s="7" t="s">
        <v>47</v>
      </c>
      <c r="C11" s="8" t="n">
        <f aca="false">SUM(C4:C10)</f>
        <v>1</v>
      </c>
      <c r="D11" s="9" t="str">
        <f aca="false">IF(ROUND(C11,4)=1,"OK","Weights do not total 100%")</f>
        <v>OK</v>
      </c>
    </row>
    <row r="13" customFormat="false" ht="15" hidden="false" customHeight="false" outlineLevel="0" collapsed="false">
      <c r="A13" s="3" t="s">
        <v>48</v>
      </c>
    </row>
    <row r="14" customFormat="false" ht="15" hidden="false" customHeight="false" outlineLevel="0" collapsed="false">
      <c r="B14" s="4" t="s">
        <v>49</v>
      </c>
      <c r="C14" s="4" t="s">
        <v>50</v>
      </c>
      <c r="D14" s="4" t="s">
        <v>51</v>
      </c>
    </row>
    <row r="15" customFormat="false" ht="15" hidden="false" customHeight="false" outlineLevel="0" collapsed="false">
      <c r="B15" s="10" t="s">
        <v>52</v>
      </c>
      <c r="C15" s="11" t="n">
        <v>1</v>
      </c>
      <c r="D15" s="10" t="s">
        <v>53</v>
      </c>
    </row>
    <row r="16" customFormat="false" ht="15" hidden="false" customHeight="false" outlineLevel="0" collapsed="false">
      <c r="B16" s="10" t="s">
        <v>54</v>
      </c>
      <c r="C16" s="11" t="n">
        <v>0.85</v>
      </c>
      <c r="D16" s="10" t="s">
        <v>55</v>
      </c>
    </row>
    <row r="17" customFormat="false" ht="15" hidden="false" customHeight="false" outlineLevel="0" collapsed="false">
      <c r="B17" s="10" t="s">
        <v>56</v>
      </c>
      <c r="C17" s="11" t="n">
        <v>0.7</v>
      </c>
      <c r="D17" s="10" t="s">
        <v>57</v>
      </c>
    </row>
    <row r="19" customFormat="false" ht="15" hidden="false" customHeight="false" outlineLevel="0" collapsed="false">
      <c r="A19" s="3" t="s">
        <v>58</v>
      </c>
    </row>
    <row r="20" customFormat="false" ht="15" hidden="false" customHeight="false" outlineLevel="0" collapsed="false">
      <c r="B20" s="12" t="s">
        <v>59</v>
      </c>
      <c r="C20" s="13" t="n">
        <v>3.5</v>
      </c>
    </row>
    <row r="21" customFormat="false" ht="15" hidden="false" customHeight="false" outlineLevel="0" collapsed="false">
      <c r="B21" s="12" t="s">
        <v>60</v>
      </c>
      <c r="C21" s="13" t="n">
        <v>3.5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1"/>
    <col collapsed="false" customWidth="true" hidden="false" outlineLevel="0" max="12" min="6" style="0" width="10"/>
    <col collapsed="false" customWidth="true" hidden="false" outlineLevel="0" max="13" min="13" style="0" width="12"/>
    <col collapsed="false" customWidth="true" hidden="false" outlineLevel="0" max="14" min="14" style="0" width="9"/>
    <col collapsed="false" customWidth="true" hidden="false" outlineLevel="0" max="17" min="15" style="0" width="10"/>
    <col collapsed="false" customWidth="true" hidden="false" outlineLevel="0" max="18" min="18" style="0" width="13"/>
    <col collapsed="false" customWidth="true" hidden="false" outlineLevel="0" max="19" min="19" style="0" width="7"/>
    <col collapsed="false" customWidth="true" hidden="false" outlineLevel="0" max="20" min="20" style="0" width="30"/>
  </cols>
  <sheetData>
    <row r="1" customFormat="false" ht="15" hidden="false" customHeight="false" outlineLevel="0" collapsed="false">
      <c r="A1" s="3" t="s">
        <v>61</v>
      </c>
    </row>
    <row r="2" customFormat="false" ht="15" hidden="false" customHeight="false" outlineLevel="0" collapsed="false">
      <c r="A2" s="14" t="s">
        <v>62</v>
      </c>
    </row>
    <row r="5" customFormat="false" ht="42" hidden="false" customHeight="true" outlineLevel="0" collapsed="false">
      <c r="A5" s="15" t="s">
        <v>63</v>
      </c>
      <c r="B5" s="15" t="s">
        <v>64</v>
      </c>
      <c r="C5" s="15" t="s">
        <v>65</v>
      </c>
      <c r="D5" s="15" t="s">
        <v>66</v>
      </c>
      <c r="E5" s="15" t="s">
        <v>67</v>
      </c>
      <c r="F5" s="15" t="s">
        <v>19</v>
      </c>
      <c r="G5" s="15" t="s">
        <v>23</v>
      </c>
      <c r="H5" s="15" t="s">
        <v>27</v>
      </c>
      <c r="I5" s="15" t="s">
        <v>31</v>
      </c>
      <c r="J5" s="15" t="s">
        <v>35</v>
      </c>
      <c r="K5" s="15" t="s">
        <v>39</v>
      </c>
      <c r="L5" s="15" t="s">
        <v>43</v>
      </c>
      <c r="M5" s="15" t="s">
        <v>49</v>
      </c>
      <c r="N5" s="15" t="s">
        <v>68</v>
      </c>
      <c r="O5" s="15" t="s">
        <v>69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74</v>
      </c>
    </row>
    <row r="6" customFormat="false" ht="15" hidden="false" customHeight="false" outlineLevel="0" collapsed="false">
      <c r="A6" s="16" t="s">
        <v>75</v>
      </c>
      <c r="B6" s="16" t="s">
        <v>76</v>
      </c>
      <c r="C6" s="16" t="s">
        <v>76</v>
      </c>
      <c r="D6" s="16" t="s">
        <v>76</v>
      </c>
      <c r="E6" s="16" t="s">
        <v>76</v>
      </c>
      <c r="F6" s="16" t="n">
        <v>3</v>
      </c>
      <c r="G6" s="16" t="n">
        <v>3</v>
      </c>
      <c r="H6" s="16" t="n">
        <v>3</v>
      </c>
      <c r="I6" s="16" t="n">
        <v>3</v>
      </c>
      <c r="J6" s="16" t="n">
        <v>3</v>
      </c>
      <c r="K6" s="16" t="n">
        <v>3</v>
      </c>
      <c r="L6" s="16" t="n">
        <v>3</v>
      </c>
      <c r="M6" s="16" t="s">
        <v>54</v>
      </c>
      <c r="N6" s="10" t="str">
        <f aca="false">IF(A6="","",IF(COUNTIF(B6:E6,"Y")=4,"PASS","PARK"))</f>
        <v>PASS</v>
      </c>
      <c r="O6" s="17" t="n">
        <f aca="false">IF(OR(A6="",COUNT(F6:L6)&lt;7),"",F6*'Criteria &amp; weights'!$C$4+G6*'Criteria &amp; weights'!$C$5+H6*'Criteria &amp; weights'!$C$6+I6*'Criteria &amp; weights'!$C$7+J6*'Criteria &amp; weights'!$C$8+K6*'Criteria &amp; weights'!$C$9+L6*'Criteria &amp; weights'!$C$10)</f>
        <v>3</v>
      </c>
      <c r="P6" s="17" t="n">
        <f aca="false">IF(O6="","",O6*IFERROR(INDEX('Criteria &amp; weights'!$C$15:$C$17,MATCH(M6,'Criteria &amp; weights'!$B$15:$B$17,0)),'Criteria &amp; weights'!$C$17))</f>
        <v>2.55</v>
      </c>
      <c r="Q6" s="17" t="n">
        <f aca="false">IF(O6="","",AVERAGE(H6,I6,J6))</f>
        <v>3</v>
      </c>
      <c r="R6" s="10" t="str">
        <f aca="false">IF(O6="","",IF(F6&gt;='Criteria &amp; weights'!$C$20,IF(Q6&gt;='Criteria &amp; weights'!$C$21,"Quick win","Strategic bet"),IF(Q6&gt;='Criteria &amp; weights'!$C$21,"Fill-in","Deprioritize")))</f>
        <v>Deprioritize</v>
      </c>
      <c r="S6" s="10" t="n">
        <f aca="false">IF(OR(P6="",N6&lt;&gt;"PASS"),"-",COUNTIFS($N$6:$N$20,"PASS",$P$6:$P$20,"&gt;"&amp;P6)+1)</f>
        <v>1</v>
      </c>
      <c r="T6" s="10" t="str">
        <f aca="false">IF(A6="","",IF(N6="PARK","Parked: fix the failed gate first",IF(P6="","",IF(AND(F6&gt;=4,M6&lt;&gt;"Validated"),"Run discovery, then rescore",IF(S6&lt;=3,"Shortlist for pilot","Backlog")))))</f>
        <v>Shortlist for pilot</v>
      </c>
    </row>
    <row r="7" customFormat="false" ht="15" hidden="false" customHeight="false" outlineLevel="0" collapsed="false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0" t="str">
        <f aca="false">IF(A7="","",IF(COUNTIF(B7:E7,"Y")=4,"PASS","PARK"))</f>
        <v/>
      </c>
      <c r="O7" s="17" t="str">
        <f aca="false">IF(OR(A7="",COUNT(F7:L7)&lt;7),"",F7*'Criteria &amp; weights'!$C$4+G7*'Criteria &amp; weights'!$C$5+H7*'Criteria &amp; weights'!$C$6+I7*'Criteria &amp; weights'!$C$7+J7*'Criteria &amp; weights'!$C$8+K7*'Criteria &amp; weights'!$C$9+L7*'Criteria &amp; weights'!$C$10)</f>
        <v/>
      </c>
      <c r="P7" s="17" t="str">
        <f aca="false">IF(O7="","",O7*IFERROR(INDEX('Criteria &amp; weights'!$C$15:$C$17,MATCH(M7,'Criteria &amp; weights'!$B$15:$B$17,0)),'Criteria &amp; weights'!$C$17))</f>
        <v/>
      </c>
      <c r="Q7" s="17" t="str">
        <f aca="false">IF(O7="","",AVERAGE(H7,I7,J7))</f>
        <v/>
      </c>
      <c r="R7" s="10" t="str">
        <f aca="false">IF(O7="","",IF(F7&gt;='Criteria &amp; weights'!$C$20,IF(Q7&gt;='Criteria &amp; weights'!$C$21,"Quick win","Strategic bet"),IF(Q7&gt;='Criteria &amp; weights'!$C$21,"Fill-in","Deprioritize")))</f>
        <v/>
      </c>
      <c r="S7" s="10" t="str">
        <f aca="false">IF(OR(P7="",N7&lt;&gt;"PASS"),"-",COUNTIFS($N$6:$N$20,"PASS",$P$6:$P$20,"&gt;"&amp;P7)+1)</f>
        <v>-</v>
      </c>
      <c r="T7" s="10" t="str">
        <f aca="false">IF(A7="","",IF(N7="PARK","Parked: fix the failed gate first",IF(P7="","",IF(AND(F7&gt;=4,M7&lt;&gt;"Validated"),"Run discovery, then rescore",IF(S7&lt;=3,"Shortlist for pilot","Backlog")))))</f>
        <v/>
      </c>
    </row>
    <row r="8" customFormat="false" ht="15" hidden="false" customHeight="false" outlineLevel="0" collapsed="false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0" t="str">
        <f aca="false">IF(A8="","",IF(COUNTIF(B8:E8,"Y")=4,"PASS","PARK"))</f>
        <v/>
      </c>
      <c r="O8" s="17" t="str">
        <f aca="false">IF(OR(A8="",COUNT(F8:L8)&lt;7),"",F8*'Criteria &amp; weights'!$C$4+G8*'Criteria &amp; weights'!$C$5+H8*'Criteria &amp; weights'!$C$6+I8*'Criteria &amp; weights'!$C$7+J8*'Criteria &amp; weights'!$C$8+K8*'Criteria &amp; weights'!$C$9+L8*'Criteria &amp; weights'!$C$10)</f>
        <v/>
      </c>
      <c r="P8" s="17" t="str">
        <f aca="false">IF(O8="","",O8*IFERROR(INDEX('Criteria &amp; weights'!$C$15:$C$17,MATCH(M8,'Criteria &amp; weights'!$B$15:$B$17,0)),'Criteria &amp; weights'!$C$17))</f>
        <v/>
      </c>
      <c r="Q8" s="17" t="str">
        <f aca="false">IF(O8="","",AVERAGE(H8,I8,J8))</f>
        <v/>
      </c>
      <c r="R8" s="10" t="str">
        <f aca="false">IF(O8="","",IF(F8&gt;='Criteria &amp; weights'!$C$20,IF(Q8&gt;='Criteria &amp; weights'!$C$21,"Quick win","Strategic bet"),IF(Q8&gt;='Criteria &amp; weights'!$C$21,"Fill-in","Deprioritize")))</f>
        <v/>
      </c>
      <c r="S8" s="10" t="str">
        <f aca="false">IF(OR(P8="",N8&lt;&gt;"PASS"),"-",COUNTIFS($N$6:$N$20,"PASS",$P$6:$P$20,"&gt;"&amp;P8)+1)</f>
        <v>-</v>
      </c>
      <c r="T8" s="10" t="str">
        <f aca="false">IF(A8="","",IF(N8="PARK","Parked: fix the failed gate first",IF(P8="","",IF(AND(F8&gt;=4,M8&lt;&gt;"Validated"),"Run discovery, then rescore",IF(S8&lt;=3,"Shortlist for pilot","Backlog")))))</f>
        <v/>
      </c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0" t="str">
        <f aca="false">IF(A9="","",IF(COUNTIF(B9:E9,"Y")=4,"PASS","PARK"))</f>
        <v/>
      </c>
      <c r="O9" s="17" t="str">
        <f aca="false">IF(OR(A9="",COUNT(F9:L9)&lt;7),"",F9*'Criteria &amp; weights'!$C$4+G9*'Criteria &amp; weights'!$C$5+H9*'Criteria &amp; weights'!$C$6+I9*'Criteria &amp; weights'!$C$7+J9*'Criteria &amp; weights'!$C$8+K9*'Criteria &amp; weights'!$C$9+L9*'Criteria &amp; weights'!$C$10)</f>
        <v/>
      </c>
      <c r="P9" s="17" t="str">
        <f aca="false">IF(O9="","",O9*IFERROR(INDEX('Criteria &amp; weights'!$C$15:$C$17,MATCH(M9,'Criteria &amp; weights'!$B$15:$B$17,0)),'Criteria &amp; weights'!$C$17))</f>
        <v/>
      </c>
      <c r="Q9" s="17" t="str">
        <f aca="false">IF(O9="","",AVERAGE(H9,I9,J9))</f>
        <v/>
      </c>
      <c r="R9" s="10" t="str">
        <f aca="false">IF(O9="","",IF(F9&gt;='Criteria &amp; weights'!$C$20,IF(Q9&gt;='Criteria &amp; weights'!$C$21,"Quick win","Strategic bet"),IF(Q9&gt;='Criteria &amp; weights'!$C$21,"Fill-in","Deprioritize")))</f>
        <v/>
      </c>
      <c r="S9" s="10" t="str">
        <f aca="false">IF(OR(P9="",N9&lt;&gt;"PASS"),"-",COUNTIFS($N$6:$N$20,"PASS",$P$6:$P$20,"&gt;"&amp;P9)+1)</f>
        <v>-</v>
      </c>
      <c r="T9" s="10" t="str">
        <f aca="false">IF(A9="","",IF(N9="PARK","Parked: fix the failed gate first",IF(P9="","",IF(AND(F9&gt;=4,M9&lt;&gt;"Validated"),"Run discovery, then rescore",IF(S9&lt;=3,"Shortlist for pilot","Backlog")))))</f>
        <v/>
      </c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0" t="str">
        <f aca="false">IF(A10="","",IF(COUNTIF(B10:E10,"Y")=4,"PASS","PARK"))</f>
        <v/>
      </c>
      <c r="O10" s="17" t="str">
        <f aca="false">IF(OR(A10="",COUNT(F10:L10)&lt;7),"",F10*'Criteria &amp; weights'!$C$4+G10*'Criteria &amp; weights'!$C$5+H10*'Criteria &amp; weights'!$C$6+I10*'Criteria &amp; weights'!$C$7+J10*'Criteria &amp; weights'!$C$8+K10*'Criteria &amp; weights'!$C$9+L10*'Criteria &amp; weights'!$C$10)</f>
        <v/>
      </c>
      <c r="P10" s="17" t="str">
        <f aca="false">IF(O10="","",O10*IFERROR(INDEX('Criteria &amp; weights'!$C$15:$C$17,MATCH(M10,'Criteria &amp; weights'!$B$15:$B$17,0)),'Criteria &amp; weights'!$C$17))</f>
        <v/>
      </c>
      <c r="Q10" s="17" t="str">
        <f aca="false">IF(O10="","",AVERAGE(H10,I10,J10))</f>
        <v/>
      </c>
      <c r="R10" s="10" t="str">
        <f aca="false">IF(O10="","",IF(F10&gt;='Criteria &amp; weights'!$C$20,IF(Q10&gt;='Criteria &amp; weights'!$C$21,"Quick win","Strategic bet"),IF(Q10&gt;='Criteria &amp; weights'!$C$21,"Fill-in","Deprioritize")))</f>
        <v/>
      </c>
      <c r="S10" s="10" t="str">
        <f aca="false">IF(OR(P10="",N10&lt;&gt;"PASS"),"-",COUNTIFS($N$6:$N$20,"PASS",$P$6:$P$20,"&gt;"&amp;P10)+1)</f>
        <v>-</v>
      </c>
      <c r="T10" s="10" t="str">
        <f aca="false">IF(A10="","",IF(N10="PARK","Parked: fix the failed gate first",IF(P10="","",IF(AND(F10&gt;=4,M10&lt;&gt;"Validated"),"Run discovery, then rescore",IF(S10&lt;=3,"Shortlist for pilot","Backlog")))))</f>
        <v/>
      </c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0" t="str">
        <f aca="false">IF(A11="","",IF(COUNTIF(B11:E11,"Y")=4,"PASS","PARK"))</f>
        <v/>
      </c>
      <c r="O11" s="17" t="str">
        <f aca="false">IF(OR(A11="",COUNT(F11:L11)&lt;7),"",F11*'Criteria &amp; weights'!$C$4+G11*'Criteria &amp; weights'!$C$5+H11*'Criteria &amp; weights'!$C$6+I11*'Criteria &amp; weights'!$C$7+J11*'Criteria &amp; weights'!$C$8+K11*'Criteria &amp; weights'!$C$9+L11*'Criteria &amp; weights'!$C$10)</f>
        <v/>
      </c>
      <c r="P11" s="17" t="str">
        <f aca="false">IF(O11="","",O11*IFERROR(INDEX('Criteria &amp; weights'!$C$15:$C$17,MATCH(M11,'Criteria &amp; weights'!$B$15:$B$17,0)),'Criteria &amp; weights'!$C$17))</f>
        <v/>
      </c>
      <c r="Q11" s="17" t="str">
        <f aca="false">IF(O11="","",AVERAGE(H11,I11,J11))</f>
        <v/>
      </c>
      <c r="R11" s="10" t="str">
        <f aca="false">IF(O11="","",IF(F11&gt;='Criteria &amp; weights'!$C$20,IF(Q11&gt;='Criteria &amp; weights'!$C$21,"Quick win","Strategic bet"),IF(Q11&gt;='Criteria &amp; weights'!$C$21,"Fill-in","Deprioritize")))</f>
        <v/>
      </c>
      <c r="S11" s="10" t="str">
        <f aca="false">IF(OR(P11="",N11&lt;&gt;"PASS"),"-",COUNTIFS($N$6:$N$20,"PASS",$P$6:$P$20,"&gt;"&amp;P11)+1)</f>
        <v>-</v>
      </c>
      <c r="T11" s="10" t="str">
        <f aca="false">IF(A11="","",IF(N11="PARK","Parked: fix the failed gate first",IF(P11="","",IF(AND(F11&gt;=4,M11&lt;&gt;"Validated"),"Run discovery, then rescore",IF(S11&lt;=3,"Shortlist for pilot","Backlog")))))</f>
        <v/>
      </c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0" t="str">
        <f aca="false">IF(A12="","",IF(COUNTIF(B12:E12,"Y")=4,"PASS","PARK"))</f>
        <v/>
      </c>
      <c r="O12" s="17" t="str">
        <f aca="false">IF(OR(A12="",COUNT(F12:L12)&lt;7),"",F12*'Criteria &amp; weights'!$C$4+G12*'Criteria &amp; weights'!$C$5+H12*'Criteria &amp; weights'!$C$6+I12*'Criteria &amp; weights'!$C$7+J12*'Criteria &amp; weights'!$C$8+K12*'Criteria &amp; weights'!$C$9+L12*'Criteria &amp; weights'!$C$10)</f>
        <v/>
      </c>
      <c r="P12" s="17" t="str">
        <f aca="false">IF(O12="","",O12*IFERROR(INDEX('Criteria &amp; weights'!$C$15:$C$17,MATCH(M12,'Criteria &amp; weights'!$B$15:$B$17,0)),'Criteria &amp; weights'!$C$17))</f>
        <v/>
      </c>
      <c r="Q12" s="17" t="str">
        <f aca="false">IF(O12="","",AVERAGE(H12,I12,J12))</f>
        <v/>
      </c>
      <c r="R12" s="10" t="str">
        <f aca="false">IF(O12="","",IF(F12&gt;='Criteria &amp; weights'!$C$20,IF(Q12&gt;='Criteria &amp; weights'!$C$21,"Quick win","Strategic bet"),IF(Q12&gt;='Criteria &amp; weights'!$C$21,"Fill-in","Deprioritize")))</f>
        <v/>
      </c>
      <c r="S12" s="10" t="str">
        <f aca="false">IF(OR(P12="",N12&lt;&gt;"PASS"),"-",COUNTIFS($N$6:$N$20,"PASS",$P$6:$P$20,"&gt;"&amp;P12)+1)</f>
        <v>-</v>
      </c>
      <c r="T12" s="10" t="str">
        <f aca="false">IF(A12="","",IF(N12="PARK","Parked: fix the failed gate first",IF(P12="","",IF(AND(F12&gt;=4,M12&lt;&gt;"Validated"),"Run discovery, then rescore",IF(S12&lt;=3,"Shortlist for pilot","Backlog")))))</f>
        <v/>
      </c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0" t="str">
        <f aca="false">IF(A13="","",IF(COUNTIF(B13:E13,"Y")=4,"PASS","PARK"))</f>
        <v/>
      </c>
      <c r="O13" s="17" t="str">
        <f aca="false">IF(OR(A13="",COUNT(F13:L13)&lt;7),"",F13*'Criteria &amp; weights'!$C$4+G13*'Criteria &amp; weights'!$C$5+H13*'Criteria &amp; weights'!$C$6+I13*'Criteria &amp; weights'!$C$7+J13*'Criteria &amp; weights'!$C$8+K13*'Criteria &amp; weights'!$C$9+L13*'Criteria &amp; weights'!$C$10)</f>
        <v/>
      </c>
      <c r="P13" s="17" t="str">
        <f aca="false">IF(O13="","",O13*IFERROR(INDEX('Criteria &amp; weights'!$C$15:$C$17,MATCH(M13,'Criteria &amp; weights'!$B$15:$B$17,0)),'Criteria &amp; weights'!$C$17))</f>
        <v/>
      </c>
      <c r="Q13" s="17" t="str">
        <f aca="false">IF(O13="","",AVERAGE(H13,I13,J13))</f>
        <v/>
      </c>
      <c r="R13" s="10" t="str">
        <f aca="false">IF(O13="","",IF(F13&gt;='Criteria &amp; weights'!$C$20,IF(Q13&gt;='Criteria &amp; weights'!$C$21,"Quick win","Strategic bet"),IF(Q13&gt;='Criteria &amp; weights'!$C$21,"Fill-in","Deprioritize")))</f>
        <v/>
      </c>
      <c r="S13" s="10" t="str">
        <f aca="false">IF(OR(P13="",N13&lt;&gt;"PASS"),"-",COUNTIFS($N$6:$N$20,"PASS",$P$6:$P$20,"&gt;"&amp;P13)+1)</f>
        <v>-</v>
      </c>
      <c r="T13" s="10" t="str">
        <f aca="false">IF(A13="","",IF(N13="PARK","Parked: fix the failed gate first",IF(P13="","",IF(AND(F13&gt;=4,M13&lt;&gt;"Validated"),"Run discovery, then rescore",IF(S13&lt;=3,"Shortlist for pilot","Backlog")))))</f>
        <v/>
      </c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 t="str">
        <f aca="false">IF(A14="","",IF(COUNTIF(B14:E14,"Y")=4,"PASS","PARK"))</f>
        <v/>
      </c>
      <c r="O14" s="17" t="str">
        <f aca="false">IF(OR(A14="",COUNT(F14:L14)&lt;7),"",F14*'Criteria &amp; weights'!$C$4+G14*'Criteria &amp; weights'!$C$5+H14*'Criteria &amp; weights'!$C$6+I14*'Criteria &amp; weights'!$C$7+J14*'Criteria &amp; weights'!$C$8+K14*'Criteria &amp; weights'!$C$9+L14*'Criteria &amp; weights'!$C$10)</f>
        <v/>
      </c>
      <c r="P14" s="17" t="str">
        <f aca="false">IF(O14="","",O14*IFERROR(INDEX('Criteria &amp; weights'!$C$15:$C$17,MATCH(M14,'Criteria &amp; weights'!$B$15:$B$17,0)),'Criteria &amp; weights'!$C$17))</f>
        <v/>
      </c>
      <c r="Q14" s="17" t="str">
        <f aca="false">IF(O14="","",AVERAGE(H14,I14,J14))</f>
        <v/>
      </c>
      <c r="R14" s="10" t="str">
        <f aca="false">IF(O14="","",IF(F14&gt;='Criteria &amp; weights'!$C$20,IF(Q14&gt;='Criteria &amp; weights'!$C$21,"Quick win","Strategic bet"),IF(Q14&gt;='Criteria &amp; weights'!$C$21,"Fill-in","Deprioritize")))</f>
        <v/>
      </c>
      <c r="S14" s="10" t="str">
        <f aca="false">IF(OR(P14="",N14&lt;&gt;"PASS"),"-",COUNTIFS($N$6:$N$20,"PASS",$P$6:$P$20,"&gt;"&amp;P14)+1)</f>
        <v>-</v>
      </c>
      <c r="T14" s="10" t="str">
        <f aca="false">IF(A14="","",IF(N14="PARK","Parked: fix the failed gate first",IF(P14="","",IF(AND(F14&gt;=4,M14&lt;&gt;"Validated"),"Run discovery, then rescore",IF(S14&lt;=3,"Shortlist for pilot","Backlog")))))</f>
        <v/>
      </c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0" t="str">
        <f aca="false">IF(A15="","",IF(COUNTIF(B15:E15,"Y")=4,"PASS","PARK"))</f>
        <v/>
      </c>
      <c r="O15" s="17" t="str">
        <f aca="false">IF(OR(A15="",COUNT(F15:L15)&lt;7),"",F15*'Criteria &amp; weights'!$C$4+G15*'Criteria &amp; weights'!$C$5+H15*'Criteria &amp; weights'!$C$6+I15*'Criteria &amp; weights'!$C$7+J15*'Criteria &amp; weights'!$C$8+K15*'Criteria &amp; weights'!$C$9+L15*'Criteria &amp; weights'!$C$10)</f>
        <v/>
      </c>
      <c r="P15" s="17" t="str">
        <f aca="false">IF(O15="","",O15*IFERROR(INDEX('Criteria &amp; weights'!$C$15:$C$17,MATCH(M15,'Criteria &amp; weights'!$B$15:$B$17,0)),'Criteria &amp; weights'!$C$17))</f>
        <v/>
      </c>
      <c r="Q15" s="17" t="str">
        <f aca="false">IF(O15="","",AVERAGE(H15,I15,J15))</f>
        <v/>
      </c>
      <c r="R15" s="10" t="str">
        <f aca="false">IF(O15="","",IF(F15&gt;='Criteria &amp; weights'!$C$20,IF(Q15&gt;='Criteria &amp; weights'!$C$21,"Quick win","Strategic bet"),IF(Q15&gt;='Criteria &amp; weights'!$C$21,"Fill-in","Deprioritize")))</f>
        <v/>
      </c>
      <c r="S15" s="10" t="str">
        <f aca="false">IF(OR(P15="",N15&lt;&gt;"PASS"),"-",COUNTIFS($N$6:$N$20,"PASS",$P$6:$P$20,"&gt;"&amp;P15)+1)</f>
        <v>-</v>
      </c>
      <c r="T15" s="10" t="str">
        <f aca="false">IF(A15="","",IF(N15="PARK","Parked: fix the failed gate first",IF(P15="","",IF(AND(F15&gt;=4,M15&lt;&gt;"Validated"),"Run discovery, then rescore",IF(S15&lt;=3,"Shortlist for pilot","Backlog")))))</f>
        <v/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0" t="str">
        <f aca="false">IF(A16="","",IF(COUNTIF(B16:E16,"Y")=4,"PASS","PARK"))</f>
        <v/>
      </c>
      <c r="O16" s="17" t="str">
        <f aca="false">IF(OR(A16="",COUNT(F16:L16)&lt;7),"",F16*'Criteria &amp; weights'!$C$4+G16*'Criteria &amp; weights'!$C$5+H16*'Criteria &amp; weights'!$C$6+I16*'Criteria &amp; weights'!$C$7+J16*'Criteria &amp; weights'!$C$8+K16*'Criteria &amp; weights'!$C$9+L16*'Criteria &amp; weights'!$C$10)</f>
        <v/>
      </c>
      <c r="P16" s="17" t="str">
        <f aca="false">IF(O16="","",O16*IFERROR(INDEX('Criteria &amp; weights'!$C$15:$C$17,MATCH(M16,'Criteria &amp; weights'!$B$15:$B$17,0)),'Criteria &amp; weights'!$C$17))</f>
        <v/>
      </c>
      <c r="Q16" s="17" t="str">
        <f aca="false">IF(O16="","",AVERAGE(H16,I16,J16))</f>
        <v/>
      </c>
      <c r="R16" s="10" t="str">
        <f aca="false">IF(O16="","",IF(F16&gt;='Criteria &amp; weights'!$C$20,IF(Q16&gt;='Criteria &amp; weights'!$C$21,"Quick win","Strategic bet"),IF(Q16&gt;='Criteria &amp; weights'!$C$21,"Fill-in","Deprioritize")))</f>
        <v/>
      </c>
      <c r="S16" s="10" t="str">
        <f aca="false">IF(OR(P16="",N16&lt;&gt;"PASS"),"-",COUNTIFS($N$6:$N$20,"PASS",$P$6:$P$20,"&gt;"&amp;P16)+1)</f>
        <v>-</v>
      </c>
      <c r="T16" s="10" t="str">
        <f aca="false">IF(A16="","",IF(N16="PARK","Parked: fix the failed gate first",IF(P16="","",IF(AND(F16&gt;=4,M16&lt;&gt;"Validated"),"Run discovery, then rescore",IF(S16&lt;=3,"Shortlist for pilot","Backlog")))))</f>
        <v/>
      </c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0" t="str">
        <f aca="false">IF(A17="","",IF(COUNTIF(B17:E17,"Y")=4,"PASS","PARK"))</f>
        <v/>
      </c>
      <c r="O17" s="17" t="str">
        <f aca="false">IF(OR(A17="",COUNT(F17:L17)&lt;7),"",F17*'Criteria &amp; weights'!$C$4+G17*'Criteria &amp; weights'!$C$5+H17*'Criteria &amp; weights'!$C$6+I17*'Criteria &amp; weights'!$C$7+J17*'Criteria &amp; weights'!$C$8+K17*'Criteria &amp; weights'!$C$9+L17*'Criteria &amp; weights'!$C$10)</f>
        <v/>
      </c>
      <c r="P17" s="17" t="str">
        <f aca="false">IF(O17="","",O17*IFERROR(INDEX('Criteria &amp; weights'!$C$15:$C$17,MATCH(M17,'Criteria &amp; weights'!$B$15:$B$17,0)),'Criteria &amp; weights'!$C$17))</f>
        <v/>
      </c>
      <c r="Q17" s="17" t="str">
        <f aca="false">IF(O17="","",AVERAGE(H17,I17,J17))</f>
        <v/>
      </c>
      <c r="R17" s="10" t="str">
        <f aca="false">IF(O17="","",IF(F17&gt;='Criteria &amp; weights'!$C$20,IF(Q17&gt;='Criteria &amp; weights'!$C$21,"Quick win","Strategic bet"),IF(Q17&gt;='Criteria &amp; weights'!$C$21,"Fill-in","Deprioritize")))</f>
        <v/>
      </c>
      <c r="S17" s="10" t="str">
        <f aca="false">IF(OR(P17="",N17&lt;&gt;"PASS"),"-",COUNTIFS($N$6:$N$20,"PASS",$P$6:$P$20,"&gt;"&amp;P17)+1)</f>
        <v>-</v>
      </c>
      <c r="T17" s="10" t="str">
        <f aca="false">IF(A17="","",IF(N17="PARK","Parked: fix the failed gate first",IF(P17="","",IF(AND(F17&gt;=4,M17&lt;&gt;"Validated"),"Run discovery, then rescore",IF(S17&lt;=3,"Shortlist for pilot","Backlog")))))</f>
        <v/>
      </c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0" t="str">
        <f aca="false">IF(A18="","",IF(COUNTIF(B18:E18,"Y")=4,"PASS","PARK"))</f>
        <v/>
      </c>
      <c r="O18" s="17" t="str">
        <f aca="false">IF(OR(A18="",COUNT(F18:L18)&lt;7),"",F18*'Criteria &amp; weights'!$C$4+G18*'Criteria &amp; weights'!$C$5+H18*'Criteria &amp; weights'!$C$6+I18*'Criteria &amp; weights'!$C$7+J18*'Criteria &amp; weights'!$C$8+K18*'Criteria &amp; weights'!$C$9+L18*'Criteria &amp; weights'!$C$10)</f>
        <v/>
      </c>
      <c r="P18" s="17" t="str">
        <f aca="false">IF(O18="","",O18*IFERROR(INDEX('Criteria &amp; weights'!$C$15:$C$17,MATCH(M18,'Criteria &amp; weights'!$B$15:$B$17,0)),'Criteria &amp; weights'!$C$17))</f>
        <v/>
      </c>
      <c r="Q18" s="17" t="str">
        <f aca="false">IF(O18="","",AVERAGE(H18,I18,J18))</f>
        <v/>
      </c>
      <c r="R18" s="10" t="str">
        <f aca="false">IF(O18="","",IF(F18&gt;='Criteria &amp; weights'!$C$20,IF(Q18&gt;='Criteria &amp; weights'!$C$21,"Quick win","Strategic bet"),IF(Q18&gt;='Criteria &amp; weights'!$C$21,"Fill-in","Deprioritize")))</f>
        <v/>
      </c>
      <c r="S18" s="10" t="str">
        <f aca="false">IF(OR(P18="",N18&lt;&gt;"PASS"),"-",COUNTIFS($N$6:$N$20,"PASS",$P$6:$P$20,"&gt;"&amp;P18)+1)</f>
        <v>-</v>
      </c>
      <c r="T18" s="10" t="str">
        <f aca="false">IF(A18="","",IF(N18="PARK","Parked: fix the failed gate first",IF(P18="","",IF(AND(F18&gt;=4,M18&lt;&gt;"Validated"),"Run discovery, then rescore",IF(S18&lt;=3,"Shortlist for pilot","Backlog")))))</f>
        <v/>
      </c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0" t="str">
        <f aca="false">IF(A19="","",IF(COUNTIF(B19:E19,"Y")=4,"PASS","PARK"))</f>
        <v/>
      </c>
      <c r="O19" s="17" t="str">
        <f aca="false">IF(OR(A19="",COUNT(F19:L19)&lt;7),"",F19*'Criteria &amp; weights'!$C$4+G19*'Criteria &amp; weights'!$C$5+H19*'Criteria &amp; weights'!$C$6+I19*'Criteria &amp; weights'!$C$7+J19*'Criteria &amp; weights'!$C$8+K19*'Criteria &amp; weights'!$C$9+L19*'Criteria &amp; weights'!$C$10)</f>
        <v/>
      </c>
      <c r="P19" s="17" t="str">
        <f aca="false">IF(O19="","",O19*IFERROR(INDEX('Criteria &amp; weights'!$C$15:$C$17,MATCH(M19,'Criteria &amp; weights'!$B$15:$B$17,0)),'Criteria &amp; weights'!$C$17))</f>
        <v/>
      </c>
      <c r="Q19" s="17" t="str">
        <f aca="false">IF(O19="","",AVERAGE(H19,I19,J19))</f>
        <v/>
      </c>
      <c r="R19" s="10" t="str">
        <f aca="false">IF(O19="","",IF(F19&gt;='Criteria &amp; weights'!$C$20,IF(Q19&gt;='Criteria &amp; weights'!$C$21,"Quick win","Strategic bet"),IF(Q19&gt;='Criteria &amp; weights'!$C$21,"Fill-in","Deprioritize")))</f>
        <v/>
      </c>
      <c r="S19" s="10" t="str">
        <f aca="false">IF(OR(P19="",N19&lt;&gt;"PASS"),"-",COUNTIFS($N$6:$N$20,"PASS",$P$6:$P$20,"&gt;"&amp;P19)+1)</f>
        <v>-</v>
      </c>
      <c r="T19" s="10" t="str">
        <f aca="false">IF(A19="","",IF(N19="PARK","Parked: fix the failed gate first",IF(P19="","",IF(AND(F19&gt;=4,M19&lt;&gt;"Validated"),"Run discovery, then rescore",IF(S19&lt;=3,"Shortlist for pilot","Backlog")))))</f>
        <v/>
      </c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0" t="str">
        <f aca="false">IF(A20="","",IF(COUNTIF(B20:E20,"Y")=4,"PASS","PARK"))</f>
        <v/>
      </c>
      <c r="O20" s="17" t="str">
        <f aca="false">IF(OR(A20="",COUNT(F20:L20)&lt;7),"",F20*'Criteria &amp; weights'!$C$4+G20*'Criteria &amp; weights'!$C$5+H20*'Criteria &amp; weights'!$C$6+I20*'Criteria &amp; weights'!$C$7+J20*'Criteria &amp; weights'!$C$8+K20*'Criteria &amp; weights'!$C$9+L20*'Criteria &amp; weights'!$C$10)</f>
        <v/>
      </c>
      <c r="P20" s="17" t="str">
        <f aca="false">IF(O20="","",O20*IFERROR(INDEX('Criteria &amp; weights'!$C$15:$C$17,MATCH(M20,'Criteria &amp; weights'!$B$15:$B$17,0)),'Criteria &amp; weights'!$C$17))</f>
        <v/>
      </c>
      <c r="Q20" s="17" t="str">
        <f aca="false">IF(O20="","",AVERAGE(H20,I20,J20))</f>
        <v/>
      </c>
      <c r="R20" s="10" t="str">
        <f aca="false">IF(O20="","",IF(F20&gt;='Criteria &amp; weights'!$C$20,IF(Q20&gt;='Criteria &amp; weights'!$C$21,"Quick win","Strategic bet"),IF(Q20&gt;='Criteria &amp; weights'!$C$21,"Fill-in","Deprioritize")))</f>
        <v/>
      </c>
      <c r="S20" s="10" t="str">
        <f aca="false">IF(OR(P20="",N20&lt;&gt;"PASS"),"-",COUNTIFS($N$6:$N$20,"PASS",$P$6:$P$20,"&gt;"&amp;P20)+1)</f>
        <v>-</v>
      </c>
      <c r="T20" s="10" t="str">
        <f aca="false">IF(A20="","",IF(N20="PARK","Parked: fix the failed gate first",IF(P20="","",IF(AND(F20&gt;=4,M20&lt;&gt;"Validated"),"Run discovery, then rescore",IF(S20&lt;=3,"Shortlist for pilot","Backlog")))))</f>
        <v/>
      </c>
    </row>
  </sheetData>
  <dataValidations count="3">
    <dataValidation allowBlank="true" errorStyle="stop" operator="between" showDropDown="false" showErrorMessage="false" showInputMessage="false" sqref="B6:E20" type="list">
      <formula1>"Y,N"</formula1>
      <formula2>0</formula2>
    </dataValidation>
    <dataValidation allowBlank="true" errorStyle="stop" operator="between" showDropDown="false" showErrorMessage="false" showInputMessage="false" sqref="F6:L20" type="whole">
      <formula1>1</formula1>
      <formula2>5</formula2>
    </dataValidation>
    <dataValidation allowBlank="true" errorStyle="stop" operator="between" showDropDown="false" showErrorMessage="false" showInputMessage="false" sqref="M6:M20" type="list">
      <formula1>"Validated,Estimated,Assumed"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1"/>
    <col collapsed="false" customWidth="true" hidden="false" outlineLevel="0" max="12" min="6" style="0" width="10"/>
    <col collapsed="false" customWidth="true" hidden="false" outlineLevel="0" max="13" min="13" style="0" width="12"/>
    <col collapsed="false" customWidth="true" hidden="false" outlineLevel="0" max="14" min="14" style="0" width="9"/>
    <col collapsed="false" customWidth="true" hidden="false" outlineLevel="0" max="17" min="15" style="0" width="10"/>
    <col collapsed="false" customWidth="true" hidden="false" outlineLevel="0" max="18" min="18" style="0" width="13"/>
    <col collapsed="false" customWidth="true" hidden="false" outlineLevel="0" max="19" min="19" style="0" width="7"/>
    <col collapsed="false" customWidth="true" hidden="false" outlineLevel="0" max="20" min="20" style="0" width="30"/>
  </cols>
  <sheetData>
    <row r="1" customFormat="false" ht="15" hidden="false" customHeight="false" outlineLevel="0" collapsed="false">
      <c r="A1" s="3" t="s">
        <v>77</v>
      </c>
    </row>
    <row r="2" customFormat="false" ht="15" hidden="false" customHeight="false" outlineLevel="0" collapsed="false">
      <c r="A2" s="14" t="s">
        <v>62</v>
      </c>
    </row>
    <row r="5" customFormat="false" ht="42" hidden="false" customHeight="true" outlineLevel="0" collapsed="false">
      <c r="A5" s="15" t="s">
        <v>63</v>
      </c>
      <c r="B5" s="15" t="s">
        <v>64</v>
      </c>
      <c r="C5" s="15" t="s">
        <v>65</v>
      </c>
      <c r="D5" s="15" t="s">
        <v>66</v>
      </c>
      <c r="E5" s="15" t="s">
        <v>67</v>
      </c>
      <c r="F5" s="15" t="s">
        <v>19</v>
      </c>
      <c r="G5" s="15" t="s">
        <v>23</v>
      </c>
      <c r="H5" s="15" t="s">
        <v>27</v>
      </c>
      <c r="I5" s="15" t="s">
        <v>31</v>
      </c>
      <c r="J5" s="15" t="s">
        <v>35</v>
      </c>
      <c r="K5" s="15" t="s">
        <v>39</v>
      </c>
      <c r="L5" s="15" t="s">
        <v>43</v>
      </c>
      <c r="M5" s="15" t="s">
        <v>49</v>
      </c>
      <c r="N5" s="15" t="s">
        <v>68</v>
      </c>
      <c r="O5" s="15" t="s">
        <v>69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74</v>
      </c>
    </row>
    <row r="6" customFormat="false" ht="15" hidden="false" customHeight="false" outlineLevel="0" collapsed="false">
      <c r="A6" s="16" t="s">
        <v>78</v>
      </c>
      <c r="B6" s="16" t="s">
        <v>76</v>
      </c>
      <c r="C6" s="16" t="s">
        <v>76</v>
      </c>
      <c r="D6" s="16" t="s">
        <v>76</v>
      </c>
      <c r="E6" s="16" t="s">
        <v>76</v>
      </c>
      <c r="F6" s="16" t="n">
        <v>5</v>
      </c>
      <c r="G6" s="16" t="n">
        <v>3</v>
      </c>
      <c r="H6" s="16" t="n">
        <v>3</v>
      </c>
      <c r="I6" s="16" t="n">
        <v>2</v>
      </c>
      <c r="J6" s="16" t="n">
        <v>3</v>
      </c>
      <c r="K6" s="16" t="n">
        <v>3</v>
      </c>
      <c r="L6" s="16" t="n">
        <v>4</v>
      </c>
      <c r="M6" s="16" t="s">
        <v>54</v>
      </c>
      <c r="N6" s="10" t="str">
        <f aca="false">IF(A6="","",IF(COUNTIF(B6:E6,"Y")=4,"PASS","PARK"))</f>
        <v>PASS</v>
      </c>
      <c r="O6" s="17" t="n">
        <f aca="false">IF(OR(A6="",COUNT(F6:L6)&lt;7),"",F6*'Criteria &amp; weights'!$C$4+G6*'Criteria &amp; weights'!$C$5+H6*'Criteria &amp; weights'!$C$6+I6*'Criteria &amp; weights'!$C$7+J6*'Criteria &amp; weights'!$C$8+K6*'Criteria &amp; weights'!$C$9+L6*'Criteria &amp; weights'!$C$10)</f>
        <v>3.5</v>
      </c>
      <c r="P6" s="17" t="n">
        <f aca="false">IF(O6="","",O6*IFERROR(INDEX('Criteria &amp; weights'!$C$15:$C$17,MATCH(M6,'Criteria &amp; weights'!$B$15:$B$17,0)),'Criteria &amp; weights'!$C$17))</f>
        <v>2.975</v>
      </c>
      <c r="Q6" s="17" t="n">
        <f aca="false">IF(O6="","",AVERAGE(H6,I6,J6))</f>
        <v>2.66666666666667</v>
      </c>
      <c r="R6" s="10" t="str">
        <f aca="false">IF(O6="","",IF(F6&gt;='Criteria &amp; weights'!$C$20,IF(Q6&gt;='Criteria &amp; weights'!$C$21,"Quick win","Strategic bet"),IF(Q6&gt;='Criteria &amp; weights'!$C$21,"Fill-in","Deprioritize")))</f>
        <v>Strategic bet</v>
      </c>
      <c r="S6" s="10" t="n">
        <f aca="false">IF(OR(P6="",N6&lt;&gt;"PASS"),"-",COUNTIFS($N$6:$N$20,"PASS",$P$6:$P$20,"&gt;"&amp;P6)+1)</f>
        <v>3</v>
      </c>
      <c r="T6" s="10" t="str">
        <f aca="false">IF(A6="","",IF(N6="PARK","Parked: fix the failed gate first",IF(P6="","",IF(AND(F6&gt;=4,M6&lt;&gt;"Validated"),"Run discovery, then rescore",IF(S6&lt;=3,"Shortlist for pilot","Backlog")))))</f>
        <v>Run discovery, then rescore</v>
      </c>
    </row>
    <row r="7" customFormat="false" ht="15" hidden="false" customHeight="false" outlineLevel="0" collapsed="false">
      <c r="A7" s="16" t="s">
        <v>79</v>
      </c>
      <c r="B7" s="16" t="s">
        <v>76</v>
      </c>
      <c r="C7" s="16" t="s">
        <v>76</v>
      </c>
      <c r="D7" s="16" t="s">
        <v>76</v>
      </c>
      <c r="E7" s="16" t="s">
        <v>76</v>
      </c>
      <c r="F7" s="16" t="n">
        <v>3</v>
      </c>
      <c r="G7" s="16" t="n">
        <v>3</v>
      </c>
      <c r="H7" s="16" t="n">
        <v>4</v>
      </c>
      <c r="I7" s="16" t="n">
        <v>4</v>
      </c>
      <c r="J7" s="16" t="n">
        <v>4</v>
      </c>
      <c r="K7" s="16" t="n">
        <v>4</v>
      </c>
      <c r="L7" s="16" t="n">
        <v>4</v>
      </c>
      <c r="M7" s="16" t="s">
        <v>52</v>
      </c>
      <c r="N7" s="10" t="str">
        <f aca="false">IF(A7="","",IF(COUNTIF(B7:E7,"Y")=4,"PASS","PARK"))</f>
        <v>PASS</v>
      </c>
      <c r="O7" s="17" t="n">
        <f aca="false">IF(OR(A7="",COUNT(F7:L7)&lt;7),"",F7*'Criteria &amp; weights'!$C$4+G7*'Criteria &amp; weights'!$C$5+H7*'Criteria &amp; weights'!$C$6+I7*'Criteria &amp; weights'!$C$7+J7*'Criteria &amp; weights'!$C$8+K7*'Criteria &amp; weights'!$C$9+L7*'Criteria &amp; weights'!$C$10)</f>
        <v>3.65</v>
      </c>
      <c r="P7" s="17" t="n">
        <f aca="false">IF(O7="","",O7*IFERROR(INDEX('Criteria &amp; weights'!$C$15:$C$17,MATCH(M7,'Criteria &amp; weights'!$B$15:$B$17,0)),'Criteria &amp; weights'!$C$17))</f>
        <v>3.65</v>
      </c>
      <c r="Q7" s="17" t="n">
        <f aca="false">IF(O7="","",AVERAGE(H7,I7,J7))</f>
        <v>4</v>
      </c>
      <c r="R7" s="10" t="str">
        <f aca="false">IF(O7="","",IF(F7&gt;='Criteria &amp; weights'!$C$20,IF(Q7&gt;='Criteria &amp; weights'!$C$21,"Quick win","Strategic bet"),IF(Q7&gt;='Criteria &amp; weights'!$C$21,"Fill-in","Deprioritize")))</f>
        <v>Fill-in</v>
      </c>
      <c r="S7" s="10" t="n">
        <f aca="false">IF(OR(P7="",N7&lt;&gt;"PASS"),"-",COUNTIFS($N$6:$N$20,"PASS",$P$6:$P$20,"&gt;"&amp;P7)+1)</f>
        <v>2</v>
      </c>
      <c r="T7" s="10" t="str">
        <f aca="false">IF(A7="","",IF(N7="PARK","Parked: fix the failed gate first",IF(P7="","",IF(AND(F7&gt;=4,M7&lt;&gt;"Validated"),"Run discovery, then rescore",IF(S7&lt;=3,"Shortlist for pilot","Backlog")))))</f>
        <v>Shortlist for pilot</v>
      </c>
    </row>
    <row r="8" customFormat="false" ht="15" hidden="false" customHeight="false" outlineLevel="0" collapsed="false">
      <c r="A8" s="16" t="s">
        <v>80</v>
      </c>
      <c r="B8" s="16" t="s">
        <v>76</v>
      </c>
      <c r="C8" s="16" t="s">
        <v>76</v>
      </c>
      <c r="D8" s="16" t="s">
        <v>76</v>
      </c>
      <c r="E8" s="16" t="s">
        <v>76</v>
      </c>
      <c r="F8" s="16" t="n">
        <v>4</v>
      </c>
      <c r="G8" s="16" t="n">
        <v>4</v>
      </c>
      <c r="H8" s="16" t="n">
        <v>3</v>
      </c>
      <c r="I8" s="16" t="n">
        <v>3</v>
      </c>
      <c r="J8" s="16" t="n">
        <v>3</v>
      </c>
      <c r="K8" s="16" t="n">
        <v>2</v>
      </c>
      <c r="L8" s="16" t="n">
        <v>3</v>
      </c>
      <c r="M8" s="16" t="s">
        <v>54</v>
      </c>
      <c r="N8" s="10" t="str">
        <f aca="false">IF(A8="","",IF(COUNTIF(B8:E8,"Y")=4,"PASS","PARK"))</f>
        <v>PASS</v>
      </c>
      <c r="O8" s="17" t="n">
        <f aca="false">IF(OR(A8="",COUNT(F8:L8)&lt;7),"",F8*'Criteria &amp; weights'!$C$4+G8*'Criteria &amp; weights'!$C$5+H8*'Criteria &amp; weights'!$C$6+I8*'Criteria &amp; weights'!$C$7+J8*'Criteria &amp; weights'!$C$8+K8*'Criteria &amp; weights'!$C$9+L8*'Criteria &amp; weights'!$C$10)</f>
        <v>3.25</v>
      </c>
      <c r="P8" s="17" t="n">
        <f aca="false">IF(O8="","",O8*IFERROR(INDEX('Criteria &amp; weights'!$C$15:$C$17,MATCH(M8,'Criteria &amp; weights'!$B$15:$B$17,0)),'Criteria &amp; weights'!$C$17))</f>
        <v>2.7625</v>
      </c>
      <c r="Q8" s="17" t="n">
        <f aca="false">IF(O8="","",AVERAGE(H8,I8,J8))</f>
        <v>3</v>
      </c>
      <c r="R8" s="10" t="str">
        <f aca="false">IF(O8="","",IF(F8&gt;='Criteria &amp; weights'!$C$20,IF(Q8&gt;='Criteria &amp; weights'!$C$21,"Quick win","Strategic bet"),IF(Q8&gt;='Criteria &amp; weights'!$C$21,"Fill-in","Deprioritize")))</f>
        <v>Strategic bet</v>
      </c>
      <c r="S8" s="10" t="n">
        <f aca="false">IF(OR(P8="",N8&lt;&gt;"PASS"),"-",COUNTIFS($N$6:$N$20,"PASS",$P$6:$P$20,"&gt;"&amp;P8)+1)</f>
        <v>4</v>
      </c>
      <c r="T8" s="10" t="str">
        <f aca="false">IF(A8="","",IF(N8="PARK","Parked: fix the failed gate first",IF(P8="","",IF(AND(F8&gt;=4,M8&lt;&gt;"Validated"),"Run discovery, then rescore",IF(S8&lt;=3,"Shortlist for pilot","Backlog")))))</f>
        <v>Run discovery, then rescore</v>
      </c>
    </row>
    <row r="9" customFormat="false" ht="15" hidden="false" customHeight="false" outlineLevel="0" collapsed="false">
      <c r="A9" s="16" t="s">
        <v>81</v>
      </c>
      <c r="B9" s="16" t="s">
        <v>76</v>
      </c>
      <c r="C9" s="16" t="s">
        <v>76</v>
      </c>
      <c r="D9" s="16" t="s">
        <v>76</v>
      </c>
      <c r="E9" s="16" t="s">
        <v>76</v>
      </c>
      <c r="F9" s="16" t="n">
        <v>5</v>
      </c>
      <c r="G9" s="16" t="n">
        <v>5</v>
      </c>
      <c r="H9" s="16" t="n">
        <v>3</v>
      </c>
      <c r="I9" s="16" t="n">
        <v>2</v>
      </c>
      <c r="J9" s="16" t="n">
        <v>3</v>
      </c>
      <c r="K9" s="16" t="n">
        <v>3</v>
      </c>
      <c r="L9" s="16" t="n">
        <v>4</v>
      </c>
      <c r="M9" s="16" t="s">
        <v>56</v>
      </c>
      <c r="N9" s="10" t="str">
        <f aca="false">IF(A9="","",IF(COUNTIF(B9:E9,"Y")=4,"PASS","PARK"))</f>
        <v>PASS</v>
      </c>
      <c r="O9" s="17" t="n">
        <f aca="false">IF(OR(A9="",COUNT(F9:L9)&lt;7),"",F9*'Criteria &amp; weights'!$C$4+G9*'Criteria &amp; weights'!$C$5+H9*'Criteria &amp; weights'!$C$6+I9*'Criteria &amp; weights'!$C$7+J9*'Criteria &amp; weights'!$C$8+K9*'Criteria &amp; weights'!$C$9+L9*'Criteria &amp; weights'!$C$10)</f>
        <v>3.7</v>
      </c>
      <c r="P9" s="17" t="n">
        <f aca="false">IF(O9="","",O9*IFERROR(INDEX('Criteria &amp; weights'!$C$15:$C$17,MATCH(M9,'Criteria &amp; weights'!$B$15:$B$17,0)),'Criteria &amp; weights'!$C$17))</f>
        <v>2.59</v>
      </c>
      <c r="Q9" s="17" t="n">
        <f aca="false">IF(O9="","",AVERAGE(H9,I9,J9))</f>
        <v>2.66666666666667</v>
      </c>
      <c r="R9" s="10" t="str">
        <f aca="false">IF(O9="","",IF(F9&gt;='Criteria &amp; weights'!$C$20,IF(Q9&gt;='Criteria &amp; weights'!$C$21,"Quick win","Strategic bet"),IF(Q9&gt;='Criteria &amp; weights'!$C$21,"Fill-in","Deprioritize")))</f>
        <v>Strategic bet</v>
      </c>
      <c r="S9" s="10" t="n">
        <f aca="false">IF(OR(P9="",N9&lt;&gt;"PASS"),"-",COUNTIFS($N$6:$N$20,"PASS",$P$6:$P$20,"&gt;"&amp;P9)+1)</f>
        <v>5</v>
      </c>
      <c r="T9" s="10" t="str">
        <f aca="false">IF(A9="","",IF(N9="PARK","Parked: fix the failed gate first",IF(P9="","",IF(AND(F9&gt;=4,M9&lt;&gt;"Validated"),"Run discovery, then rescore",IF(S9&lt;=3,"Shortlist for pilot","Backlog")))))</f>
        <v>Run discovery, then rescore</v>
      </c>
    </row>
    <row r="10" customFormat="false" ht="15" hidden="false" customHeight="false" outlineLevel="0" collapsed="false">
      <c r="A10" s="16" t="s">
        <v>82</v>
      </c>
      <c r="B10" s="16" t="s">
        <v>76</v>
      </c>
      <c r="C10" s="16" t="s">
        <v>76</v>
      </c>
      <c r="D10" s="16" t="s">
        <v>76</v>
      </c>
      <c r="E10" s="16" t="s">
        <v>76</v>
      </c>
      <c r="F10" s="16" t="n">
        <v>4</v>
      </c>
      <c r="G10" s="16" t="n">
        <v>2</v>
      </c>
      <c r="H10" s="16" t="n">
        <v>5</v>
      </c>
      <c r="I10" s="16" t="n">
        <v>4</v>
      </c>
      <c r="J10" s="16" t="n">
        <v>4</v>
      </c>
      <c r="K10" s="16" t="n">
        <v>4</v>
      </c>
      <c r="L10" s="16" t="n">
        <v>5</v>
      </c>
      <c r="M10" s="16" t="s">
        <v>52</v>
      </c>
      <c r="N10" s="10" t="str">
        <f aca="false">IF(A10="","",IF(COUNTIF(B10:E10,"Y")=4,"PASS","PARK"))</f>
        <v>PASS</v>
      </c>
      <c r="O10" s="17" t="n">
        <f aca="false">IF(OR(A10="",COUNT(F10:L10)&lt;7),"",F10*'Criteria &amp; weights'!$C$4+G10*'Criteria &amp; weights'!$C$5+H10*'Criteria &amp; weights'!$C$6+I10*'Criteria &amp; weights'!$C$7+J10*'Criteria &amp; weights'!$C$8+K10*'Criteria &amp; weights'!$C$9+L10*'Criteria &amp; weights'!$C$10)</f>
        <v>4.1</v>
      </c>
      <c r="P10" s="17" t="n">
        <f aca="false">IF(O10="","",O10*IFERROR(INDEX('Criteria &amp; weights'!$C$15:$C$17,MATCH(M10,'Criteria &amp; weights'!$B$15:$B$17,0)),'Criteria &amp; weights'!$C$17))</f>
        <v>4.1</v>
      </c>
      <c r="Q10" s="17" t="n">
        <f aca="false">IF(O10="","",AVERAGE(H10,I10,J10))</f>
        <v>4.33333333333333</v>
      </c>
      <c r="R10" s="10" t="str">
        <f aca="false">IF(O10="","",IF(F10&gt;='Criteria &amp; weights'!$C$20,IF(Q10&gt;='Criteria &amp; weights'!$C$21,"Quick win","Strategic bet"),IF(Q10&gt;='Criteria &amp; weights'!$C$21,"Fill-in","Deprioritize")))</f>
        <v>Quick win</v>
      </c>
      <c r="S10" s="10" t="n">
        <f aca="false">IF(OR(P10="",N10&lt;&gt;"PASS"),"-",COUNTIFS($N$6:$N$20,"PASS",$P$6:$P$20,"&gt;"&amp;P10)+1)</f>
        <v>1</v>
      </c>
      <c r="T10" s="10" t="str">
        <f aca="false">IF(A10="","",IF(N10="PARK","Parked: fix the failed gate first",IF(P10="","",IF(AND(F10&gt;=4,M10&lt;&gt;"Validated"),"Run discovery, then rescore",IF(S10&lt;=3,"Shortlist for pilot","Backlog")))))</f>
        <v>Shortlist for pilot</v>
      </c>
    </row>
    <row r="11" customFormat="false" ht="15" hidden="false" customHeight="false" outlineLevel="0" collapsed="false">
      <c r="A11" s="16" t="s">
        <v>83</v>
      </c>
      <c r="B11" s="16" t="s">
        <v>84</v>
      </c>
      <c r="C11" s="16" t="s">
        <v>76</v>
      </c>
      <c r="D11" s="16" t="s">
        <v>76</v>
      </c>
      <c r="E11" s="16" t="s">
        <v>76</v>
      </c>
      <c r="F11" s="16" t="n">
        <v>3</v>
      </c>
      <c r="G11" s="16" t="n">
        <v>3</v>
      </c>
      <c r="H11" s="16" t="n">
        <v>2</v>
      </c>
      <c r="I11" s="16" t="n">
        <v>1</v>
      </c>
      <c r="J11" s="16" t="n">
        <v>4</v>
      </c>
      <c r="K11" s="16" t="n">
        <v>4</v>
      </c>
      <c r="L11" s="16" t="n">
        <v>3</v>
      </c>
      <c r="M11" s="16" t="s">
        <v>56</v>
      </c>
      <c r="N11" s="10" t="str">
        <f aca="false">IF(A11="","",IF(COUNTIF(B11:E11,"Y")=4,"PASS","PARK"))</f>
        <v>PARK</v>
      </c>
      <c r="O11" s="17" t="n">
        <f aca="false">IF(OR(A11="",COUNT(F11:L11)&lt;7),"",F11*'Criteria &amp; weights'!$C$4+G11*'Criteria &amp; weights'!$C$5+H11*'Criteria &amp; weights'!$C$6+I11*'Criteria &amp; weights'!$C$7+J11*'Criteria &amp; weights'!$C$8+K11*'Criteria &amp; weights'!$C$9+L11*'Criteria &amp; weights'!$C$10)</f>
        <v>2.75</v>
      </c>
      <c r="P11" s="17" t="n">
        <f aca="false">IF(O11="","",O11*IFERROR(INDEX('Criteria &amp; weights'!$C$15:$C$17,MATCH(M11,'Criteria &amp; weights'!$B$15:$B$17,0)),'Criteria &amp; weights'!$C$17))</f>
        <v>1.925</v>
      </c>
      <c r="Q11" s="17" t="n">
        <f aca="false">IF(O11="","",AVERAGE(H11,I11,J11))</f>
        <v>2.33333333333333</v>
      </c>
      <c r="R11" s="10" t="str">
        <f aca="false">IF(O11="","",IF(F11&gt;='Criteria &amp; weights'!$C$20,IF(Q11&gt;='Criteria &amp; weights'!$C$21,"Quick win","Strategic bet"),IF(Q11&gt;='Criteria &amp; weights'!$C$21,"Fill-in","Deprioritize")))</f>
        <v>Deprioritize</v>
      </c>
      <c r="S11" s="10" t="str">
        <f aca="false">IF(OR(P11="",N11&lt;&gt;"PASS"),"-",COUNTIFS($N$6:$N$20,"PASS",$P$6:$P$20,"&gt;"&amp;P11)+1)</f>
        <v>-</v>
      </c>
      <c r="T11" s="10" t="str">
        <f aca="false">IF(A11="","",IF(N11="PARK","Parked: fix the failed gate first",IF(P11="","",IF(AND(F11&gt;=4,M11&lt;&gt;"Validated"),"Run discovery, then rescore",IF(S11&lt;=3,"Shortlist for pilot","Backlog")))))</f>
        <v>Parked: fix the failed gate first</v>
      </c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0" t="str">
        <f aca="false">IF(A12="","",IF(COUNTIF(B12:E12,"Y")=4,"PASS","PARK"))</f>
        <v/>
      </c>
      <c r="O12" s="17" t="str">
        <f aca="false">IF(OR(A12="",COUNT(F12:L12)&lt;7),"",F12*'Criteria &amp; weights'!$C$4+G12*'Criteria &amp; weights'!$C$5+H12*'Criteria &amp; weights'!$C$6+I12*'Criteria &amp; weights'!$C$7+J12*'Criteria &amp; weights'!$C$8+K12*'Criteria &amp; weights'!$C$9+L12*'Criteria &amp; weights'!$C$10)</f>
        <v/>
      </c>
      <c r="P12" s="17" t="str">
        <f aca="false">IF(O12="","",O12*IFERROR(INDEX('Criteria &amp; weights'!$C$15:$C$17,MATCH(M12,'Criteria &amp; weights'!$B$15:$B$17,0)),'Criteria &amp; weights'!$C$17))</f>
        <v/>
      </c>
      <c r="Q12" s="17" t="str">
        <f aca="false">IF(O12="","",AVERAGE(H12,I12,J12))</f>
        <v/>
      </c>
      <c r="R12" s="10" t="str">
        <f aca="false">IF(O12="","",IF(F12&gt;='Criteria &amp; weights'!$C$20,IF(Q12&gt;='Criteria &amp; weights'!$C$21,"Quick win","Strategic bet"),IF(Q12&gt;='Criteria &amp; weights'!$C$21,"Fill-in","Deprioritize")))</f>
        <v/>
      </c>
      <c r="S12" s="10" t="str">
        <f aca="false">IF(OR(P12="",N12&lt;&gt;"PASS"),"-",COUNTIFS($N$6:$N$20,"PASS",$P$6:$P$20,"&gt;"&amp;P12)+1)</f>
        <v>-</v>
      </c>
      <c r="T12" s="10" t="str">
        <f aca="false">IF(A12="","",IF(N12="PARK","Parked: fix the failed gate first",IF(P12="","",IF(AND(F12&gt;=4,M12&lt;&gt;"Validated"),"Run discovery, then rescore",IF(S12&lt;=3,"Shortlist for pilot","Backlog")))))</f>
        <v/>
      </c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0" t="str">
        <f aca="false">IF(A13="","",IF(COUNTIF(B13:E13,"Y")=4,"PASS","PARK"))</f>
        <v/>
      </c>
      <c r="O13" s="17" t="str">
        <f aca="false">IF(OR(A13="",COUNT(F13:L13)&lt;7),"",F13*'Criteria &amp; weights'!$C$4+G13*'Criteria &amp; weights'!$C$5+H13*'Criteria &amp; weights'!$C$6+I13*'Criteria &amp; weights'!$C$7+J13*'Criteria &amp; weights'!$C$8+K13*'Criteria &amp; weights'!$C$9+L13*'Criteria &amp; weights'!$C$10)</f>
        <v/>
      </c>
      <c r="P13" s="17" t="str">
        <f aca="false">IF(O13="","",O13*IFERROR(INDEX('Criteria &amp; weights'!$C$15:$C$17,MATCH(M13,'Criteria &amp; weights'!$B$15:$B$17,0)),'Criteria &amp; weights'!$C$17))</f>
        <v/>
      </c>
      <c r="Q13" s="17" t="str">
        <f aca="false">IF(O13="","",AVERAGE(H13,I13,J13))</f>
        <v/>
      </c>
      <c r="R13" s="10" t="str">
        <f aca="false">IF(O13="","",IF(F13&gt;='Criteria &amp; weights'!$C$20,IF(Q13&gt;='Criteria &amp; weights'!$C$21,"Quick win","Strategic bet"),IF(Q13&gt;='Criteria &amp; weights'!$C$21,"Fill-in","Deprioritize")))</f>
        <v/>
      </c>
      <c r="S13" s="10" t="str">
        <f aca="false">IF(OR(P13="",N13&lt;&gt;"PASS"),"-",COUNTIFS($N$6:$N$20,"PASS",$P$6:$P$20,"&gt;"&amp;P13)+1)</f>
        <v>-</v>
      </c>
      <c r="T13" s="10" t="str">
        <f aca="false">IF(A13="","",IF(N13="PARK","Parked: fix the failed gate first",IF(P13="","",IF(AND(F13&gt;=4,M13&lt;&gt;"Validated"),"Run discovery, then rescore",IF(S13&lt;=3,"Shortlist for pilot","Backlog")))))</f>
        <v/>
      </c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 t="str">
        <f aca="false">IF(A14="","",IF(COUNTIF(B14:E14,"Y")=4,"PASS","PARK"))</f>
        <v/>
      </c>
      <c r="O14" s="17" t="str">
        <f aca="false">IF(OR(A14="",COUNT(F14:L14)&lt;7),"",F14*'Criteria &amp; weights'!$C$4+G14*'Criteria &amp; weights'!$C$5+H14*'Criteria &amp; weights'!$C$6+I14*'Criteria &amp; weights'!$C$7+J14*'Criteria &amp; weights'!$C$8+K14*'Criteria &amp; weights'!$C$9+L14*'Criteria &amp; weights'!$C$10)</f>
        <v/>
      </c>
      <c r="P14" s="17" t="str">
        <f aca="false">IF(O14="","",O14*IFERROR(INDEX('Criteria &amp; weights'!$C$15:$C$17,MATCH(M14,'Criteria &amp; weights'!$B$15:$B$17,0)),'Criteria &amp; weights'!$C$17))</f>
        <v/>
      </c>
      <c r="Q14" s="17" t="str">
        <f aca="false">IF(O14="","",AVERAGE(H14,I14,J14))</f>
        <v/>
      </c>
      <c r="R14" s="10" t="str">
        <f aca="false">IF(O14="","",IF(F14&gt;='Criteria &amp; weights'!$C$20,IF(Q14&gt;='Criteria &amp; weights'!$C$21,"Quick win","Strategic bet"),IF(Q14&gt;='Criteria &amp; weights'!$C$21,"Fill-in","Deprioritize")))</f>
        <v/>
      </c>
      <c r="S14" s="10" t="str">
        <f aca="false">IF(OR(P14="",N14&lt;&gt;"PASS"),"-",COUNTIFS($N$6:$N$20,"PASS",$P$6:$P$20,"&gt;"&amp;P14)+1)</f>
        <v>-</v>
      </c>
      <c r="T14" s="10" t="str">
        <f aca="false">IF(A14="","",IF(N14="PARK","Parked: fix the failed gate first",IF(P14="","",IF(AND(F14&gt;=4,M14&lt;&gt;"Validated"),"Run discovery, then rescore",IF(S14&lt;=3,"Shortlist for pilot","Backlog")))))</f>
        <v/>
      </c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0" t="str">
        <f aca="false">IF(A15="","",IF(COUNTIF(B15:E15,"Y")=4,"PASS","PARK"))</f>
        <v/>
      </c>
      <c r="O15" s="17" t="str">
        <f aca="false">IF(OR(A15="",COUNT(F15:L15)&lt;7),"",F15*'Criteria &amp; weights'!$C$4+G15*'Criteria &amp; weights'!$C$5+H15*'Criteria &amp; weights'!$C$6+I15*'Criteria &amp; weights'!$C$7+J15*'Criteria &amp; weights'!$C$8+K15*'Criteria &amp; weights'!$C$9+L15*'Criteria &amp; weights'!$C$10)</f>
        <v/>
      </c>
      <c r="P15" s="17" t="str">
        <f aca="false">IF(O15="","",O15*IFERROR(INDEX('Criteria &amp; weights'!$C$15:$C$17,MATCH(M15,'Criteria &amp; weights'!$B$15:$B$17,0)),'Criteria &amp; weights'!$C$17))</f>
        <v/>
      </c>
      <c r="Q15" s="17" t="str">
        <f aca="false">IF(O15="","",AVERAGE(H15,I15,J15))</f>
        <v/>
      </c>
      <c r="R15" s="10" t="str">
        <f aca="false">IF(O15="","",IF(F15&gt;='Criteria &amp; weights'!$C$20,IF(Q15&gt;='Criteria &amp; weights'!$C$21,"Quick win","Strategic bet"),IF(Q15&gt;='Criteria &amp; weights'!$C$21,"Fill-in","Deprioritize")))</f>
        <v/>
      </c>
      <c r="S15" s="10" t="str">
        <f aca="false">IF(OR(P15="",N15&lt;&gt;"PASS"),"-",COUNTIFS($N$6:$N$20,"PASS",$P$6:$P$20,"&gt;"&amp;P15)+1)</f>
        <v>-</v>
      </c>
      <c r="T15" s="10" t="str">
        <f aca="false">IF(A15="","",IF(N15="PARK","Parked: fix the failed gate first",IF(P15="","",IF(AND(F15&gt;=4,M15&lt;&gt;"Validated"),"Run discovery, then rescore",IF(S15&lt;=3,"Shortlist for pilot","Backlog")))))</f>
        <v/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0" t="str">
        <f aca="false">IF(A16="","",IF(COUNTIF(B16:E16,"Y")=4,"PASS","PARK"))</f>
        <v/>
      </c>
      <c r="O16" s="17" t="str">
        <f aca="false">IF(OR(A16="",COUNT(F16:L16)&lt;7),"",F16*'Criteria &amp; weights'!$C$4+G16*'Criteria &amp; weights'!$C$5+H16*'Criteria &amp; weights'!$C$6+I16*'Criteria &amp; weights'!$C$7+J16*'Criteria &amp; weights'!$C$8+K16*'Criteria &amp; weights'!$C$9+L16*'Criteria &amp; weights'!$C$10)</f>
        <v/>
      </c>
      <c r="P16" s="17" t="str">
        <f aca="false">IF(O16="","",O16*IFERROR(INDEX('Criteria &amp; weights'!$C$15:$C$17,MATCH(M16,'Criteria &amp; weights'!$B$15:$B$17,0)),'Criteria &amp; weights'!$C$17))</f>
        <v/>
      </c>
      <c r="Q16" s="17" t="str">
        <f aca="false">IF(O16="","",AVERAGE(H16,I16,J16))</f>
        <v/>
      </c>
      <c r="R16" s="10" t="str">
        <f aca="false">IF(O16="","",IF(F16&gt;='Criteria &amp; weights'!$C$20,IF(Q16&gt;='Criteria &amp; weights'!$C$21,"Quick win","Strategic bet"),IF(Q16&gt;='Criteria &amp; weights'!$C$21,"Fill-in","Deprioritize")))</f>
        <v/>
      </c>
      <c r="S16" s="10" t="str">
        <f aca="false">IF(OR(P16="",N16&lt;&gt;"PASS"),"-",COUNTIFS($N$6:$N$20,"PASS",$P$6:$P$20,"&gt;"&amp;P16)+1)</f>
        <v>-</v>
      </c>
      <c r="T16" s="10" t="str">
        <f aca="false">IF(A16="","",IF(N16="PARK","Parked: fix the failed gate first",IF(P16="","",IF(AND(F16&gt;=4,M16&lt;&gt;"Validated"),"Run discovery, then rescore",IF(S16&lt;=3,"Shortlist for pilot","Backlog")))))</f>
        <v/>
      </c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0" t="str">
        <f aca="false">IF(A17="","",IF(COUNTIF(B17:E17,"Y")=4,"PASS","PARK"))</f>
        <v/>
      </c>
      <c r="O17" s="17" t="str">
        <f aca="false">IF(OR(A17="",COUNT(F17:L17)&lt;7),"",F17*'Criteria &amp; weights'!$C$4+G17*'Criteria &amp; weights'!$C$5+H17*'Criteria &amp; weights'!$C$6+I17*'Criteria &amp; weights'!$C$7+J17*'Criteria &amp; weights'!$C$8+K17*'Criteria &amp; weights'!$C$9+L17*'Criteria &amp; weights'!$C$10)</f>
        <v/>
      </c>
      <c r="P17" s="17" t="str">
        <f aca="false">IF(O17="","",O17*IFERROR(INDEX('Criteria &amp; weights'!$C$15:$C$17,MATCH(M17,'Criteria &amp; weights'!$B$15:$B$17,0)),'Criteria &amp; weights'!$C$17))</f>
        <v/>
      </c>
      <c r="Q17" s="17" t="str">
        <f aca="false">IF(O17="","",AVERAGE(H17,I17,J17))</f>
        <v/>
      </c>
      <c r="R17" s="10" t="str">
        <f aca="false">IF(O17="","",IF(F17&gt;='Criteria &amp; weights'!$C$20,IF(Q17&gt;='Criteria &amp; weights'!$C$21,"Quick win","Strategic bet"),IF(Q17&gt;='Criteria &amp; weights'!$C$21,"Fill-in","Deprioritize")))</f>
        <v/>
      </c>
      <c r="S17" s="10" t="str">
        <f aca="false">IF(OR(P17="",N17&lt;&gt;"PASS"),"-",COUNTIFS($N$6:$N$20,"PASS",$P$6:$P$20,"&gt;"&amp;P17)+1)</f>
        <v>-</v>
      </c>
      <c r="T17" s="10" t="str">
        <f aca="false">IF(A17="","",IF(N17="PARK","Parked: fix the failed gate first",IF(P17="","",IF(AND(F17&gt;=4,M17&lt;&gt;"Validated"),"Run discovery, then rescore",IF(S17&lt;=3,"Shortlist for pilot","Backlog")))))</f>
        <v/>
      </c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0" t="str">
        <f aca="false">IF(A18="","",IF(COUNTIF(B18:E18,"Y")=4,"PASS","PARK"))</f>
        <v/>
      </c>
      <c r="O18" s="17" t="str">
        <f aca="false">IF(OR(A18="",COUNT(F18:L18)&lt;7),"",F18*'Criteria &amp; weights'!$C$4+G18*'Criteria &amp; weights'!$C$5+H18*'Criteria &amp; weights'!$C$6+I18*'Criteria &amp; weights'!$C$7+J18*'Criteria &amp; weights'!$C$8+K18*'Criteria &amp; weights'!$C$9+L18*'Criteria &amp; weights'!$C$10)</f>
        <v/>
      </c>
      <c r="P18" s="17" t="str">
        <f aca="false">IF(O18="","",O18*IFERROR(INDEX('Criteria &amp; weights'!$C$15:$C$17,MATCH(M18,'Criteria &amp; weights'!$B$15:$B$17,0)),'Criteria &amp; weights'!$C$17))</f>
        <v/>
      </c>
      <c r="Q18" s="17" t="str">
        <f aca="false">IF(O18="","",AVERAGE(H18,I18,J18))</f>
        <v/>
      </c>
      <c r="R18" s="10" t="str">
        <f aca="false">IF(O18="","",IF(F18&gt;='Criteria &amp; weights'!$C$20,IF(Q18&gt;='Criteria &amp; weights'!$C$21,"Quick win","Strategic bet"),IF(Q18&gt;='Criteria &amp; weights'!$C$21,"Fill-in","Deprioritize")))</f>
        <v/>
      </c>
      <c r="S18" s="10" t="str">
        <f aca="false">IF(OR(P18="",N18&lt;&gt;"PASS"),"-",COUNTIFS($N$6:$N$20,"PASS",$P$6:$P$20,"&gt;"&amp;P18)+1)</f>
        <v>-</v>
      </c>
      <c r="T18" s="10" t="str">
        <f aca="false">IF(A18="","",IF(N18="PARK","Parked: fix the failed gate first",IF(P18="","",IF(AND(F18&gt;=4,M18&lt;&gt;"Validated"),"Run discovery, then rescore",IF(S18&lt;=3,"Shortlist for pilot","Backlog")))))</f>
        <v/>
      </c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0" t="str">
        <f aca="false">IF(A19="","",IF(COUNTIF(B19:E19,"Y")=4,"PASS","PARK"))</f>
        <v/>
      </c>
      <c r="O19" s="17" t="str">
        <f aca="false">IF(OR(A19="",COUNT(F19:L19)&lt;7),"",F19*'Criteria &amp; weights'!$C$4+G19*'Criteria &amp; weights'!$C$5+H19*'Criteria &amp; weights'!$C$6+I19*'Criteria &amp; weights'!$C$7+J19*'Criteria &amp; weights'!$C$8+K19*'Criteria &amp; weights'!$C$9+L19*'Criteria &amp; weights'!$C$10)</f>
        <v/>
      </c>
      <c r="P19" s="17" t="str">
        <f aca="false">IF(O19="","",O19*IFERROR(INDEX('Criteria &amp; weights'!$C$15:$C$17,MATCH(M19,'Criteria &amp; weights'!$B$15:$B$17,0)),'Criteria &amp; weights'!$C$17))</f>
        <v/>
      </c>
      <c r="Q19" s="17" t="str">
        <f aca="false">IF(O19="","",AVERAGE(H19,I19,J19))</f>
        <v/>
      </c>
      <c r="R19" s="10" t="str">
        <f aca="false">IF(O19="","",IF(F19&gt;='Criteria &amp; weights'!$C$20,IF(Q19&gt;='Criteria &amp; weights'!$C$21,"Quick win","Strategic bet"),IF(Q19&gt;='Criteria &amp; weights'!$C$21,"Fill-in","Deprioritize")))</f>
        <v/>
      </c>
      <c r="S19" s="10" t="str">
        <f aca="false">IF(OR(P19="",N19&lt;&gt;"PASS"),"-",COUNTIFS($N$6:$N$20,"PASS",$P$6:$P$20,"&gt;"&amp;P19)+1)</f>
        <v>-</v>
      </c>
      <c r="T19" s="10" t="str">
        <f aca="false">IF(A19="","",IF(N19="PARK","Parked: fix the failed gate first",IF(P19="","",IF(AND(F19&gt;=4,M19&lt;&gt;"Validated"),"Run discovery, then rescore",IF(S19&lt;=3,"Shortlist for pilot","Backlog")))))</f>
        <v/>
      </c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0" t="str">
        <f aca="false">IF(A20="","",IF(COUNTIF(B20:E20,"Y")=4,"PASS","PARK"))</f>
        <v/>
      </c>
      <c r="O20" s="17" t="str">
        <f aca="false">IF(OR(A20="",COUNT(F20:L20)&lt;7),"",F20*'Criteria &amp; weights'!$C$4+G20*'Criteria &amp; weights'!$C$5+H20*'Criteria &amp; weights'!$C$6+I20*'Criteria &amp; weights'!$C$7+J20*'Criteria &amp; weights'!$C$8+K20*'Criteria &amp; weights'!$C$9+L20*'Criteria &amp; weights'!$C$10)</f>
        <v/>
      </c>
      <c r="P20" s="17" t="str">
        <f aca="false">IF(O20="","",O20*IFERROR(INDEX('Criteria &amp; weights'!$C$15:$C$17,MATCH(M20,'Criteria &amp; weights'!$B$15:$B$17,0)),'Criteria &amp; weights'!$C$17))</f>
        <v/>
      </c>
      <c r="Q20" s="17" t="str">
        <f aca="false">IF(O20="","",AVERAGE(H20,I20,J20))</f>
        <v/>
      </c>
      <c r="R20" s="10" t="str">
        <f aca="false">IF(O20="","",IF(F20&gt;='Criteria &amp; weights'!$C$20,IF(Q20&gt;='Criteria &amp; weights'!$C$21,"Quick win","Strategic bet"),IF(Q20&gt;='Criteria &amp; weights'!$C$21,"Fill-in","Deprioritize")))</f>
        <v/>
      </c>
      <c r="S20" s="10" t="str">
        <f aca="false">IF(OR(P20="",N20&lt;&gt;"PASS"),"-",COUNTIFS($N$6:$N$20,"PASS",$P$6:$P$20,"&gt;"&amp;P20)+1)</f>
        <v>-</v>
      </c>
      <c r="T20" s="10" t="str">
        <f aca="false">IF(A20="","",IF(N20="PARK","Parked: fix the failed gate first",IF(P20="","",IF(AND(F20&gt;=4,M20&lt;&gt;"Validated"),"Run discovery, then rescore",IF(S20&lt;=3,"Shortlist for pilot","Backlog")))))</f>
        <v/>
      </c>
    </row>
    <row r="22" customFormat="false" ht="15" hidden="false" customHeight="false" outlineLevel="0" collapsed="false">
      <c r="A22" s="14" t="s">
        <v>85</v>
      </c>
    </row>
  </sheetData>
  <dataValidations count="3">
    <dataValidation allowBlank="true" errorStyle="stop" operator="between" showDropDown="false" showErrorMessage="false" showInputMessage="false" sqref="F6:L20" type="whole">
      <formula1>1</formula1>
      <formula2>5</formula2>
    </dataValidation>
    <dataValidation allowBlank="true" errorStyle="stop" operator="between" showDropDown="false" showErrorMessage="false" showInputMessage="false" sqref="B6:E20" type="list">
      <formula1>"Y,N"</formula1>
      <formula2>0</formula2>
    </dataValidation>
    <dataValidation allowBlank="true" errorStyle="stop" operator="between" showDropDown="false" showErrorMessage="false" showInputMessage="false" sqref="M6:M20" type="list">
      <formula1>"Validated,Estimated,Assumed"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2026-10-05T13:33:23Z</dcterms:created>
  <dc:creator>openpyxl</dc:creator>
  <dc:description/>
  <dc:language>en-US</dc:language>
  <cp:lastModifiedBy/>
  <dcterms:modified xsi:type="dcterms:W3CDTF">2026-10-05T13:33:23Z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