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ointeconsutant\Documents\MIEL Inc\Gabarits - Impôts\"/>
    </mc:Choice>
  </mc:AlternateContent>
  <xr:revisionPtr revIDLastSave="0" documentId="13_ncr:1_{2F41890A-8CD7-42C3-9C94-50AC9CE7A7B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rmulaire" sheetId="1" r:id="rId1"/>
    <sheet name="Revenus" sheetId="2" r:id="rId2"/>
    <sheet name="Dépenses" sheetId="5" r:id="rId3"/>
    <sheet name="Automobile" sheetId="7" r:id="rId4"/>
    <sheet name="Bureau à domicile" sheetId="6" r:id="rId5"/>
    <sheet name="TPS-TVQ" sheetId="8" r:id="rId6"/>
    <sheet name="Acomptes prov" sheetId="9" r:id="rId7"/>
    <sheet name="FORMULES" sheetId="4" state="hidden" r:id="rId8"/>
  </sheets>
  <definedNames>
    <definedName name="L1100000C1">Formulaire!$999919:$999942</definedName>
    <definedName name="L1300000C1">Formulaire!$999919:$999942</definedName>
    <definedName name="L1400000C1">Formulaire!$999919:$999942</definedName>
    <definedName name="L1500000C1">Formulaire!$999919:$999942</definedName>
    <definedName name="L1500000C4">Formulaire!$D$149918</definedName>
    <definedName name="_xlnm.Print_Area" localSheetId="0">Formulaire!$A$2:$AL$97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8" l="1"/>
  <c r="D16" i="8"/>
  <c r="D12" i="8"/>
  <c r="D21" i="9"/>
  <c r="AG17" i="1"/>
  <c r="N14" i="6"/>
  <c r="N13" i="6"/>
  <c r="N12" i="6"/>
  <c r="N11" i="6"/>
  <c r="N10" i="6"/>
  <c r="N9" i="6"/>
  <c r="N8" i="6"/>
  <c r="N7" i="6"/>
  <c r="N6" i="6"/>
  <c r="H499" i="7"/>
  <c r="G499" i="7"/>
  <c r="F499" i="7"/>
  <c r="H498" i="7"/>
  <c r="G498" i="7"/>
  <c r="F498" i="7"/>
  <c r="H497" i="7"/>
  <c r="G497" i="7"/>
  <c r="F497" i="7"/>
  <c r="H496" i="7"/>
  <c r="G496" i="7"/>
  <c r="F496" i="7"/>
  <c r="H495" i="7"/>
  <c r="G495" i="7"/>
  <c r="F495" i="7"/>
  <c r="H494" i="7"/>
  <c r="G494" i="7"/>
  <c r="F494" i="7"/>
  <c r="H493" i="7"/>
  <c r="G493" i="7"/>
  <c r="F493" i="7"/>
  <c r="H492" i="7"/>
  <c r="G492" i="7"/>
  <c r="F492" i="7"/>
  <c r="H491" i="7"/>
  <c r="G491" i="7"/>
  <c r="F491" i="7"/>
  <c r="H490" i="7"/>
  <c r="G490" i="7"/>
  <c r="F490" i="7"/>
  <c r="H489" i="7"/>
  <c r="G489" i="7"/>
  <c r="F489" i="7"/>
  <c r="H488" i="7"/>
  <c r="G488" i="7"/>
  <c r="F488" i="7"/>
  <c r="H487" i="7"/>
  <c r="G487" i="7"/>
  <c r="F487" i="7"/>
  <c r="H486" i="7"/>
  <c r="G486" i="7"/>
  <c r="F486" i="7"/>
  <c r="H485" i="7"/>
  <c r="G485" i="7"/>
  <c r="F485" i="7"/>
  <c r="H484" i="7"/>
  <c r="G484" i="7"/>
  <c r="F484" i="7"/>
  <c r="H483" i="7"/>
  <c r="G483" i="7"/>
  <c r="F483" i="7"/>
  <c r="H482" i="7"/>
  <c r="G482" i="7"/>
  <c r="F482" i="7"/>
  <c r="H481" i="7"/>
  <c r="G481" i="7"/>
  <c r="F481" i="7"/>
  <c r="H480" i="7"/>
  <c r="G480" i="7"/>
  <c r="F480" i="7"/>
  <c r="H479" i="7"/>
  <c r="G479" i="7"/>
  <c r="F479" i="7"/>
  <c r="H478" i="7"/>
  <c r="G478" i="7"/>
  <c r="F478" i="7"/>
  <c r="H477" i="7"/>
  <c r="G477" i="7"/>
  <c r="F477" i="7"/>
  <c r="H476" i="7"/>
  <c r="G476" i="7"/>
  <c r="F476" i="7"/>
  <c r="H475" i="7"/>
  <c r="G475" i="7"/>
  <c r="F475" i="7"/>
  <c r="H474" i="7"/>
  <c r="G474" i="7"/>
  <c r="F474" i="7"/>
  <c r="H473" i="7"/>
  <c r="G473" i="7"/>
  <c r="F473" i="7"/>
  <c r="H472" i="7"/>
  <c r="G472" i="7"/>
  <c r="F472" i="7"/>
  <c r="H471" i="7"/>
  <c r="G471" i="7"/>
  <c r="F471" i="7"/>
  <c r="H470" i="7"/>
  <c r="G470" i="7"/>
  <c r="F470" i="7"/>
  <c r="H469" i="7"/>
  <c r="G469" i="7"/>
  <c r="F469" i="7"/>
  <c r="H468" i="7"/>
  <c r="G468" i="7"/>
  <c r="F468" i="7"/>
  <c r="H467" i="7"/>
  <c r="G467" i="7"/>
  <c r="F467" i="7"/>
  <c r="H466" i="7"/>
  <c r="G466" i="7"/>
  <c r="F466" i="7"/>
  <c r="H465" i="7"/>
  <c r="G465" i="7"/>
  <c r="F465" i="7"/>
  <c r="H464" i="7"/>
  <c r="G464" i="7"/>
  <c r="F464" i="7"/>
  <c r="H463" i="7"/>
  <c r="G463" i="7"/>
  <c r="F463" i="7"/>
  <c r="H462" i="7"/>
  <c r="G462" i="7"/>
  <c r="F462" i="7"/>
  <c r="H461" i="7"/>
  <c r="G461" i="7"/>
  <c r="F461" i="7"/>
  <c r="H460" i="7"/>
  <c r="G460" i="7"/>
  <c r="F460" i="7"/>
  <c r="H459" i="7"/>
  <c r="G459" i="7"/>
  <c r="F459" i="7"/>
  <c r="H458" i="7"/>
  <c r="G458" i="7"/>
  <c r="F458" i="7"/>
  <c r="H457" i="7"/>
  <c r="G457" i="7"/>
  <c r="F457" i="7"/>
  <c r="H456" i="7"/>
  <c r="G456" i="7"/>
  <c r="F456" i="7"/>
  <c r="H455" i="7"/>
  <c r="G455" i="7"/>
  <c r="F455" i="7"/>
  <c r="H454" i="7"/>
  <c r="G454" i="7"/>
  <c r="F454" i="7"/>
  <c r="H453" i="7"/>
  <c r="G453" i="7"/>
  <c r="F453" i="7"/>
  <c r="H452" i="7"/>
  <c r="G452" i="7"/>
  <c r="F452" i="7"/>
  <c r="H451" i="7"/>
  <c r="G451" i="7"/>
  <c r="F451" i="7"/>
  <c r="H450" i="7"/>
  <c r="G450" i="7"/>
  <c r="F450" i="7"/>
  <c r="H449" i="7"/>
  <c r="G449" i="7"/>
  <c r="F449" i="7"/>
  <c r="H448" i="7"/>
  <c r="G448" i="7"/>
  <c r="F448" i="7"/>
  <c r="H447" i="7"/>
  <c r="G447" i="7"/>
  <c r="F447" i="7"/>
  <c r="H446" i="7"/>
  <c r="G446" i="7"/>
  <c r="F446" i="7"/>
  <c r="H445" i="7"/>
  <c r="G445" i="7"/>
  <c r="F445" i="7"/>
  <c r="H444" i="7"/>
  <c r="G444" i="7"/>
  <c r="F444" i="7"/>
  <c r="H443" i="7"/>
  <c r="G443" i="7"/>
  <c r="F443" i="7"/>
  <c r="H442" i="7"/>
  <c r="G442" i="7"/>
  <c r="F442" i="7"/>
  <c r="H441" i="7"/>
  <c r="G441" i="7"/>
  <c r="F441" i="7"/>
  <c r="H440" i="7"/>
  <c r="G440" i="7"/>
  <c r="F440" i="7"/>
  <c r="H439" i="7"/>
  <c r="G439" i="7"/>
  <c r="F439" i="7"/>
  <c r="H438" i="7"/>
  <c r="G438" i="7"/>
  <c r="F438" i="7"/>
  <c r="H437" i="7"/>
  <c r="G437" i="7"/>
  <c r="F437" i="7"/>
  <c r="H436" i="7"/>
  <c r="G436" i="7"/>
  <c r="F436" i="7"/>
  <c r="H435" i="7"/>
  <c r="G435" i="7"/>
  <c r="F435" i="7"/>
  <c r="H434" i="7"/>
  <c r="G434" i="7"/>
  <c r="F434" i="7"/>
  <c r="H433" i="7"/>
  <c r="G433" i="7"/>
  <c r="F433" i="7"/>
  <c r="H432" i="7"/>
  <c r="G432" i="7"/>
  <c r="F432" i="7"/>
  <c r="H431" i="7"/>
  <c r="G431" i="7"/>
  <c r="F431" i="7"/>
  <c r="H430" i="7"/>
  <c r="G430" i="7"/>
  <c r="F430" i="7"/>
  <c r="H429" i="7"/>
  <c r="G429" i="7"/>
  <c r="F429" i="7"/>
  <c r="H428" i="7"/>
  <c r="G428" i="7"/>
  <c r="F428" i="7"/>
  <c r="H427" i="7"/>
  <c r="G427" i="7"/>
  <c r="F427" i="7"/>
  <c r="H426" i="7"/>
  <c r="G426" i="7"/>
  <c r="F426" i="7"/>
  <c r="H425" i="7"/>
  <c r="G425" i="7"/>
  <c r="F425" i="7"/>
  <c r="H424" i="7"/>
  <c r="G424" i="7"/>
  <c r="F424" i="7"/>
  <c r="H423" i="7"/>
  <c r="G423" i="7"/>
  <c r="F423" i="7"/>
  <c r="H422" i="7"/>
  <c r="G422" i="7"/>
  <c r="F422" i="7"/>
  <c r="H421" i="7"/>
  <c r="G421" i="7"/>
  <c r="F421" i="7"/>
  <c r="H420" i="7"/>
  <c r="G420" i="7"/>
  <c r="F420" i="7"/>
  <c r="H419" i="7"/>
  <c r="G419" i="7"/>
  <c r="F419" i="7"/>
  <c r="H418" i="7"/>
  <c r="G418" i="7"/>
  <c r="F418" i="7"/>
  <c r="H417" i="7"/>
  <c r="G417" i="7"/>
  <c r="F417" i="7"/>
  <c r="H416" i="7"/>
  <c r="G416" i="7"/>
  <c r="F416" i="7"/>
  <c r="H415" i="7"/>
  <c r="G415" i="7"/>
  <c r="F415" i="7"/>
  <c r="H414" i="7"/>
  <c r="G414" i="7"/>
  <c r="F414" i="7"/>
  <c r="H413" i="7"/>
  <c r="G413" i="7"/>
  <c r="F413" i="7"/>
  <c r="H412" i="7"/>
  <c r="G412" i="7"/>
  <c r="F412" i="7"/>
  <c r="H411" i="7"/>
  <c r="G411" i="7"/>
  <c r="F411" i="7"/>
  <c r="H410" i="7"/>
  <c r="G410" i="7"/>
  <c r="F410" i="7"/>
  <c r="H409" i="7"/>
  <c r="G409" i="7"/>
  <c r="F409" i="7"/>
  <c r="H408" i="7"/>
  <c r="G408" i="7"/>
  <c r="F408" i="7"/>
  <c r="H407" i="7"/>
  <c r="G407" i="7"/>
  <c r="F407" i="7"/>
  <c r="H406" i="7"/>
  <c r="G406" i="7"/>
  <c r="F406" i="7"/>
  <c r="H405" i="7"/>
  <c r="G405" i="7"/>
  <c r="F405" i="7"/>
  <c r="H404" i="7"/>
  <c r="G404" i="7"/>
  <c r="F404" i="7"/>
  <c r="H403" i="7"/>
  <c r="G403" i="7"/>
  <c r="F403" i="7"/>
  <c r="H402" i="7"/>
  <c r="G402" i="7"/>
  <c r="F402" i="7"/>
  <c r="H401" i="7"/>
  <c r="G401" i="7"/>
  <c r="F401" i="7"/>
  <c r="H400" i="7"/>
  <c r="G400" i="7"/>
  <c r="F400" i="7"/>
  <c r="H399" i="7"/>
  <c r="G399" i="7"/>
  <c r="F399" i="7"/>
  <c r="H398" i="7"/>
  <c r="G398" i="7"/>
  <c r="F398" i="7"/>
  <c r="H397" i="7"/>
  <c r="G397" i="7"/>
  <c r="F397" i="7"/>
  <c r="H396" i="7"/>
  <c r="G396" i="7"/>
  <c r="F396" i="7"/>
  <c r="H395" i="7"/>
  <c r="G395" i="7"/>
  <c r="F395" i="7"/>
  <c r="H394" i="7"/>
  <c r="G394" i="7"/>
  <c r="F394" i="7"/>
  <c r="H393" i="7"/>
  <c r="G393" i="7"/>
  <c r="F393" i="7"/>
  <c r="H392" i="7"/>
  <c r="G392" i="7"/>
  <c r="F392" i="7"/>
  <c r="H391" i="7"/>
  <c r="G391" i="7"/>
  <c r="F391" i="7"/>
  <c r="H390" i="7"/>
  <c r="G390" i="7"/>
  <c r="F390" i="7"/>
  <c r="H389" i="7"/>
  <c r="G389" i="7"/>
  <c r="F389" i="7"/>
  <c r="H388" i="7"/>
  <c r="G388" i="7"/>
  <c r="F388" i="7"/>
  <c r="H387" i="7"/>
  <c r="G387" i="7"/>
  <c r="F387" i="7"/>
  <c r="H386" i="7"/>
  <c r="G386" i="7"/>
  <c r="F386" i="7"/>
  <c r="H385" i="7"/>
  <c r="G385" i="7"/>
  <c r="F385" i="7"/>
  <c r="H384" i="7"/>
  <c r="G384" i="7"/>
  <c r="F384" i="7"/>
  <c r="H383" i="7"/>
  <c r="G383" i="7"/>
  <c r="F383" i="7"/>
  <c r="H382" i="7"/>
  <c r="G382" i="7"/>
  <c r="F382" i="7"/>
  <c r="H381" i="7"/>
  <c r="G381" i="7"/>
  <c r="F381" i="7"/>
  <c r="H380" i="7"/>
  <c r="G380" i="7"/>
  <c r="F380" i="7"/>
  <c r="H379" i="7"/>
  <c r="G379" i="7"/>
  <c r="F379" i="7"/>
  <c r="H378" i="7"/>
  <c r="G378" i="7"/>
  <c r="F378" i="7"/>
  <c r="H377" i="7"/>
  <c r="G377" i="7"/>
  <c r="F377" i="7"/>
  <c r="H376" i="7"/>
  <c r="G376" i="7"/>
  <c r="F376" i="7"/>
  <c r="H375" i="7"/>
  <c r="G375" i="7"/>
  <c r="F375" i="7"/>
  <c r="H374" i="7"/>
  <c r="G374" i="7"/>
  <c r="F374" i="7"/>
  <c r="H373" i="7"/>
  <c r="G373" i="7"/>
  <c r="F373" i="7"/>
  <c r="H372" i="7"/>
  <c r="G372" i="7"/>
  <c r="F372" i="7"/>
  <c r="H371" i="7"/>
  <c r="G371" i="7"/>
  <c r="F371" i="7"/>
  <c r="H370" i="7"/>
  <c r="G370" i="7"/>
  <c r="F370" i="7"/>
  <c r="H369" i="7"/>
  <c r="G369" i="7"/>
  <c r="F369" i="7"/>
  <c r="H368" i="7"/>
  <c r="G368" i="7"/>
  <c r="F368" i="7"/>
  <c r="H367" i="7"/>
  <c r="G367" i="7"/>
  <c r="F367" i="7"/>
  <c r="H366" i="7"/>
  <c r="G366" i="7"/>
  <c r="F366" i="7"/>
  <c r="H365" i="7"/>
  <c r="G365" i="7"/>
  <c r="F365" i="7"/>
  <c r="H364" i="7"/>
  <c r="G364" i="7"/>
  <c r="F364" i="7"/>
  <c r="H363" i="7"/>
  <c r="G363" i="7"/>
  <c r="F363" i="7"/>
  <c r="H362" i="7"/>
  <c r="G362" i="7"/>
  <c r="F362" i="7"/>
  <c r="H361" i="7"/>
  <c r="G361" i="7"/>
  <c r="F361" i="7"/>
  <c r="H360" i="7"/>
  <c r="G360" i="7"/>
  <c r="F360" i="7"/>
  <c r="H359" i="7"/>
  <c r="G359" i="7"/>
  <c r="F359" i="7"/>
  <c r="H358" i="7"/>
  <c r="G358" i="7"/>
  <c r="F358" i="7"/>
  <c r="H357" i="7"/>
  <c r="G357" i="7"/>
  <c r="F357" i="7"/>
  <c r="H356" i="7"/>
  <c r="G356" i="7"/>
  <c r="F356" i="7"/>
  <c r="H355" i="7"/>
  <c r="G355" i="7"/>
  <c r="F355" i="7"/>
  <c r="H354" i="7"/>
  <c r="G354" i="7"/>
  <c r="F354" i="7"/>
  <c r="H353" i="7"/>
  <c r="G353" i="7"/>
  <c r="F353" i="7"/>
  <c r="H352" i="7"/>
  <c r="G352" i="7"/>
  <c r="F352" i="7"/>
  <c r="H351" i="7"/>
  <c r="G351" i="7"/>
  <c r="F351" i="7"/>
  <c r="H350" i="7"/>
  <c r="G350" i="7"/>
  <c r="F350" i="7"/>
  <c r="H349" i="7"/>
  <c r="G349" i="7"/>
  <c r="F349" i="7"/>
  <c r="H348" i="7"/>
  <c r="G348" i="7"/>
  <c r="F348" i="7"/>
  <c r="H347" i="7"/>
  <c r="G347" i="7"/>
  <c r="F347" i="7"/>
  <c r="H346" i="7"/>
  <c r="G346" i="7"/>
  <c r="F346" i="7"/>
  <c r="H345" i="7"/>
  <c r="G345" i="7"/>
  <c r="F345" i="7"/>
  <c r="H344" i="7"/>
  <c r="G344" i="7"/>
  <c r="F344" i="7"/>
  <c r="H343" i="7"/>
  <c r="G343" i="7"/>
  <c r="F343" i="7"/>
  <c r="H342" i="7"/>
  <c r="G342" i="7"/>
  <c r="F342" i="7"/>
  <c r="H341" i="7"/>
  <c r="G341" i="7"/>
  <c r="F341" i="7"/>
  <c r="H340" i="7"/>
  <c r="G340" i="7"/>
  <c r="F340" i="7"/>
  <c r="H339" i="7"/>
  <c r="G339" i="7"/>
  <c r="F339" i="7"/>
  <c r="H338" i="7"/>
  <c r="G338" i="7"/>
  <c r="F338" i="7"/>
  <c r="H337" i="7"/>
  <c r="G337" i="7"/>
  <c r="F337" i="7"/>
  <c r="H336" i="7"/>
  <c r="G336" i="7"/>
  <c r="F336" i="7"/>
  <c r="H335" i="7"/>
  <c r="G335" i="7"/>
  <c r="F335" i="7"/>
  <c r="H334" i="7"/>
  <c r="G334" i="7"/>
  <c r="F334" i="7"/>
  <c r="H333" i="7"/>
  <c r="G333" i="7"/>
  <c r="F333" i="7"/>
  <c r="H332" i="7"/>
  <c r="G332" i="7"/>
  <c r="F332" i="7"/>
  <c r="H331" i="7"/>
  <c r="G331" i="7"/>
  <c r="F331" i="7"/>
  <c r="H330" i="7"/>
  <c r="G330" i="7"/>
  <c r="F330" i="7"/>
  <c r="H329" i="7"/>
  <c r="G329" i="7"/>
  <c r="F329" i="7"/>
  <c r="H328" i="7"/>
  <c r="G328" i="7"/>
  <c r="F328" i="7"/>
  <c r="H327" i="7"/>
  <c r="G327" i="7"/>
  <c r="F327" i="7"/>
  <c r="H326" i="7"/>
  <c r="G326" i="7"/>
  <c r="F326" i="7"/>
  <c r="H325" i="7"/>
  <c r="G325" i="7"/>
  <c r="F325" i="7"/>
  <c r="H324" i="7"/>
  <c r="G324" i="7"/>
  <c r="F324" i="7"/>
  <c r="H323" i="7"/>
  <c r="G323" i="7"/>
  <c r="F323" i="7"/>
  <c r="H322" i="7"/>
  <c r="G322" i="7"/>
  <c r="F322" i="7"/>
  <c r="H321" i="7"/>
  <c r="G321" i="7"/>
  <c r="F321" i="7"/>
  <c r="H320" i="7"/>
  <c r="G320" i="7"/>
  <c r="F320" i="7"/>
  <c r="H319" i="7"/>
  <c r="G319" i="7"/>
  <c r="F319" i="7"/>
  <c r="H318" i="7"/>
  <c r="G318" i="7"/>
  <c r="F318" i="7"/>
  <c r="H317" i="7"/>
  <c r="G317" i="7"/>
  <c r="F317" i="7"/>
  <c r="H316" i="7"/>
  <c r="G316" i="7"/>
  <c r="F316" i="7"/>
  <c r="H315" i="7"/>
  <c r="G315" i="7"/>
  <c r="F315" i="7"/>
  <c r="H314" i="7"/>
  <c r="G314" i="7"/>
  <c r="F314" i="7"/>
  <c r="H313" i="7"/>
  <c r="G313" i="7"/>
  <c r="F313" i="7"/>
  <c r="H312" i="7"/>
  <c r="G312" i="7"/>
  <c r="F312" i="7"/>
  <c r="H311" i="7"/>
  <c r="G311" i="7"/>
  <c r="F311" i="7"/>
  <c r="H310" i="7"/>
  <c r="G310" i="7"/>
  <c r="F310" i="7"/>
  <c r="H309" i="7"/>
  <c r="G309" i="7"/>
  <c r="F309" i="7"/>
  <c r="H308" i="7"/>
  <c r="G308" i="7"/>
  <c r="F308" i="7"/>
  <c r="H307" i="7"/>
  <c r="G307" i="7"/>
  <c r="F307" i="7"/>
  <c r="H306" i="7"/>
  <c r="G306" i="7"/>
  <c r="F306" i="7"/>
  <c r="H305" i="7"/>
  <c r="G305" i="7"/>
  <c r="F305" i="7"/>
  <c r="H304" i="7"/>
  <c r="G304" i="7"/>
  <c r="F304" i="7"/>
  <c r="H303" i="7"/>
  <c r="G303" i="7"/>
  <c r="F303" i="7"/>
  <c r="H302" i="7"/>
  <c r="G302" i="7"/>
  <c r="F302" i="7"/>
  <c r="H301" i="7"/>
  <c r="G301" i="7"/>
  <c r="F301" i="7"/>
  <c r="H300" i="7"/>
  <c r="G300" i="7"/>
  <c r="F300" i="7"/>
  <c r="H299" i="7"/>
  <c r="G299" i="7"/>
  <c r="F299" i="7"/>
  <c r="H298" i="7"/>
  <c r="G298" i="7"/>
  <c r="F298" i="7"/>
  <c r="H297" i="7"/>
  <c r="G297" i="7"/>
  <c r="F297" i="7"/>
  <c r="H296" i="7"/>
  <c r="G296" i="7"/>
  <c r="F296" i="7"/>
  <c r="H295" i="7"/>
  <c r="G295" i="7"/>
  <c r="F295" i="7"/>
  <c r="H294" i="7"/>
  <c r="G294" i="7"/>
  <c r="F294" i="7"/>
  <c r="H293" i="7"/>
  <c r="G293" i="7"/>
  <c r="F293" i="7"/>
  <c r="H292" i="7"/>
  <c r="G292" i="7"/>
  <c r="F292" i="7"/>
  <c r="H291" i="7"/>
  <c r="G291" i="7"/>
  <c r="F291" i="7"/>
  <c r="H290" i="7"/>
  <c r="G290" i="7"/>
  <c r="F290" i="7"/>
  <c r="H289" i="7"/>
  <c r="G289" i="7"/>
  <c r="F289" i="7"/>
  <c r="H288" i="7"/>
  <c r="G288" i="7"/>
  <c r="F288" i="7"/>
  <c r="H287" i="7"/>
  <c r="G287" i="7"/>
  <c r="F287" i="7"/>
  <c r="H286" i="7"/>
  <c r="G286" i="7"/>
  <c r="F286" i="7"/>
  <c r="H285" i="7"/>
  <c r="G285" i="7"/>
  <c r="F285" i="7"/>
  <c r="H284" i="7"/>
  <c r="G284" i="7"/>
  <c r="F284" i="7"/>
  <c r="H283" i="7"/>
  <c r="G283" i="7"/>
  <c r="F283" i="7"/>
  <c r="H282" i="7"/>
  <c r="G282" i="7"/>
  <c r="F282" i="7"/>
  <c r="H281" i="7"/>
  <c r="G281" i="7"/>
  <c r="F281" i="7"/>
  <c r="H280" i="7"/>
  <c r="G280" i="7"/>
  <c r="F280" i="7"/>
  <c r="H279" i="7"/>
  <c r="G279" i="7"/>
  <c r="F279" i="7"/>
  <c r="H278" i="7"/>
  <c r="G278" i="7"/>
  <c r="F278" i="7"/>
  <c r="H277" i="7"/>
  <c r="G277" i="7"/>
  <c r="F277" i="7"/>
  <c r="H276" i="7"/>
  <c r="G276" i="7"/>
  <c r="F276" i="7"/>
  <c r="H275" i="7"/>
  <c r="G275" i="7"/>
  <c r="F275" i="7"/>
  <c r="H274" i="7"/>
  <c r="G274" i="7"/>
  <c r="F274" i="7"/>
  <c r="H273" i="7"/>
  <c r="G273" i="7"/>
  <c r="F273" i="7"/>
  <c r="H272" i="7"/>
  <c r="G272" i="7"/>
  <c r="F272" i="7"/>
  <c r="H271" i="7"/>
  <c r="G271" i="7"/>
  <c r="F271" i="7"/>
  <c r="H270" i="7"/>
  <c r="G270" i="7"/>
  <c r="F270" i="7"/>
  <c r="H269" i="7"/>
  <c r="G269" i="7"/>
  <c r="F269" i="7"/>
  <c r="H268" i="7"/>
  <c r="G268" i="7"/>
  <c r="F268" i="7"/>
  <c r="H267" i="7"/>
  <c r="G267" i="7"/>
  <c r="F267" i="7"/>
  <c r="H266" i="7"/>
  <c r="G266" i="7"/>
  <c r="F266" i="7"/>
  <c r="H265" i="7"/>
  <c r="G265" i="7"/>
  <c r="F265" i="7"/>
  <c r="H264" i="7"/>
  <c r="G264" i="7"/>
  <c r="F264" i="7"/>
  <c r="H263" i="7"/>
  <c r="G263" i="7"/>
  <c r="F263" i="7"/>
  <c r="H262" i="7"/>
  <c r="G262" i="7"/>
  <c r="F262" i="7"/>
  <c r="H261" i="7"/>
  <c r="G261" i="7"/>
  <c r="F261" i="7"/>
  <c r="H260" i="7"/>
  <c r="G260" i="7"/>
  <c r="F260" i="7"/>
  <c r="H259" i="7"/>
  <c r="G259" i="7"/>
  <c r="F259" i="7"/>
  <c r="H258" i="7"/>
  <c r="G258" i="7"/>
  <c r="F258" i="7"/>
  <c r="H257" i="7"/>
  <c r="G257" i="7"/>
  <c r="F257" i="7"/>
  <c r="H256" i="7"/>
  <c r="G256" i="7"/>
  <c r="F256" i="7"/>
  <c r="H255" i="7"/>
  <c r="G255" i="7"/>
  <c r="F255" i="7"/>
  <c r="H254" i="7"/>
  <c r="G254" i="7"/>
  <c r="F254" i="7"/>
  <c r="H253" i="7"/>
  <c r="G253" i="7"/>
  <c r="F253" i="7"/>
  <c r="H252" i="7"/>
  <c r="G252" i="7"/>
  <c r="F252" i="7"/>
  <c r="H251" i="7"/>
  <c r="G251" i="7"/>
  <c r="F251" i="7"/>
  <c r="H250" i="7"/>
  <c r="G250" i="7"/>
  <c r="F250" i="7"/>
  <c r="H249" i="7"/>
  <c r="G249" i="7"/>
  <c r="F249" i="7"/>
  <c r="H248" i="7"/>
  <c r="G248" i="7"/>
  <c r="F248" i="7"/>
  <c r="H247" i="7"/>
  <c r="G247" i="7"/>
  <c r="F247" i="7"/>
  <c r="H246" i="7"/>
  <c r="G246" i="7"/>
  <c r="F246" i="7"/>
  <c r="H245" i="7"/>
  <c r="G245" i="7"/>
  <c r="F245" i="7"/>
  <c r="H244" i="7"/>
  <c r="G244" i="7"/>
  <c r="F244" i="7"/>
  <c r="H243" i="7"/>
  <c r="G243" i="7"/>
  <c r="F243" i="7"/>
  <c r="H242" i="7"/>
  <c r="G242" i="7"/>
  <c r="F242" i="7"/>
  <c r="H241" i="7"/>
  <c r="G241" i="7"/>
  <c r="F241" i="7"/>
  <c r="H240" i="7"/>
  <c r="G240" i="7"/>
  <c r="F240" i="7"/>
  <c r="H239" i="7"/>
  <c r="G239" i="7"/>
  <c r="F239" i="7"/>
  <c r="H238" i="7"/>
  <c r="G238" i="7"/>
  <c r="F238" i="7"/>
  <c r="H237" i="7"/>
  <c r="G237" i="7"/>
  <c r="F237" i="7"/>
  <c r="H236" i="7"/>
  <c r="G236" i="7"/>
  <c r="F236" i="7"/>
  <c r="H235" i="7"/>
  <c r="G235" i="7"/>
  <c r="F235" i="7"/>
  <c r="H234" i="7"/>
  <c r="G234" i="7"/>
  <c r="F234" i="7"/>
  <c r="H233" i="7"/>
  <c r="G233" i="7"/>
  <c r="F233" i="7"/>
  <c r="H232" i="7"/>
  <c r="G232" i="7"/>
  <c r="F232" i="7"/>
  <c r="H231" i="7"/>
  <c r="G231" i="7"/>
  <c r="F231" i="7"/>
  <c r="H230" i="7"/>
  <c r="G230" i="7"/>
  <c r="F230" i="7"/>
  <c r="H229" i="7"/>
  <c r="G229" i="7"/>
  <c r="F229" i="7"/>
  <c r="H228" i="7"/>
  <c r="G228" i="7"/>
  <c r="F228" i="7"/>
  <c r="H227" i="7"/>
  <c r="G227" i="7"/>
  <c r="F227" i="7"/>
  <c r="H226" i="7"/>
  <c r="G226" i="7"/>
  <c r="F226" i="7"/>
  <c r="H225" i="7"/>
  <c r="G225" i="7"/>
  <c r="F225" i="7"/>
  <c r="H224" i="7"/>
  <c r="G224" i="7"/>
  <c r="F224" i="7"/>
  <c r="H223" i="7"/>
  <c r="G223" i="7"/>
  <c r="F223" i="7"/>
  <c r="H222" i="7"/>
  <c r="G222" i="7"/>
  <c r="F222" i="7"/>
  <c r="H221" i="7"/>
  <c r="G221" i="7"/>
  <c r="F221" i="7"/>
  <c r="H220" i="7"/>
  <c r="G220" i="7"/>
  <c r="F220" i="7"/>
  <c r="H219" i="7"/>
  <c r="G219" i="7"/>
  <c r="F219" i="7"/>
  <c r="H218" i="7"/>
  <c r="G218" i="7"/>
  <c r="F218" i="7"/>
  <c r="H217" i="7"/>
  <c r="G217" i="7"/>
  <c r="F217" i="7"/>
  <c r="H216" i="7"/>
  <c r="G216" i="7"/>
  <c r="F216" i="7"/>
  <c r="H215" i="7"/>
  <c r="G215" i="7"/>
  <c r="F215" i="7"/>
  <c r="H214" i="7"/>
  <c r="G214" i="7"/>
  <c r="F214" i="7"/>
  <c r="H213" i="7"/>
  <c r="G213" i="7"/>
  <c r="F213" i="7"/>
  <c r="H212" i="7"/>
  <c r="G212" i="7"/>
  <c r="F212" i="7"/>
  <c r="H211" i="7"/>
  <c r="G211" i="7"/>
  <c r="F211" i="7"/>
  <c r="H210" i="7"/>
  <c r="G210" i="7"/>
  <c r="F210" i="7"/>
  <c r="H209" i="7"/>
  <c r="G209" i="7"/>
  <c r="F209" i="7"/>
  <c r="H208" i="7"/>
  <c r="G208" i="7"/>
  <c r="F208" i="7"/>
  <c r="H207" i="7"/>
  <c r="G207" i="7"/>
  <c r="F207" i="7"/>
  <c r="H206" i="7"/>
  <c r="G206" i="7"/>
  <c r="F206" i="7"/>
  <c r="H205" i="7"/>
  <c r="G205" i="7"/>
  <c r="F205" i="7"/>
  <c r="H204" i="7"/>
  <c r="G204" i="7"/>
  <c r="F204" i="7"/>
  <c r="H203" i="7"/>
  <c r="G203" i="7"/>
  <c r="F203" i="7"/>
  <c r="H202" i="7"/>
  <c r="G202" i="7"/>
  <c r="F202" i="7"/>
  <c r="H201" i="7"/>
  <c r="G201" i="7"/>
  <c r="F201" i="7"/>
  <c r="H200" i="7"/>
  <c r="G200" i="7"/>
  <c r="F200" i="7"/>
  <c r="H199" i="7"/>
  <c r="G199" i="7"/>
  <c r="F199" i="7"/>
  <c r="H198" i="7"/>
  <c r="G198" i="7"/>
  <c r="F198" i="7"/>
  <c r="H197" i="7"/>
  <c r="G197" i="7"/>
  <c r="F197" i="7"/>
  <c r="H196" i="7"/>
  <c r="G196" i="7"/>
  <c r="F196" i="7"/>
  <c r="H195" i="7"/>
  <c r="G195" i="7"/>
  <c r="F195" i="7"/>
  <c r="H194" i="7"/>
  <c r="G194" i="7"/>
  <c r="F194" i="7"/>
  <c r="H193" i="7"/>
  <c r="G193" i="7"/>
  <c r="F193" i="7"/>
  <c r="H192" i="7"/>
  <c r="G192" i="7"/>
  <c r="F192" i="7"/>
  <c r="H191" i="7"/>
  <c r="G191" i="7"/>
  <c r="F191" i="7"/>
  <c r="H190" i="7"/>
  <c r="G190" i="7"/>
  <c r="F190" i="7"/>
  <c r="H189" i="7"/>
  <c r="G189" i="7"/>
  <c r="F189" i="7"/>
  <c r="H188" i="7"/>
  <c r="G188" i="7"/>
  <c r="F188" i="7"/>
  <c r="H187" i="7"/>
  <c r="G187" i="7"/>
  <c r="F187" i="7"/>
  <c r="H186" i="7"/>
  <c r="G186" i="7"/>
  <c r="F186" i="7"/>
  <c r="H185" i="7"/>
  <c r="G185" i="7"/>
  <c r="F185" i="7"/>
  <c r="H184" i="7"/>
  <c r="G184" i="7"/>
  <c r="F184" i="7"/>
  <c r="H183" i="7"/>
  <c r="G183" i="7"/>
  <c r="F183" i="7"/>
  <c r="H182" i="7"/>
  <c r="G182" i="7"/>
  <c r="F182" i="7"/>
  <c r="H181" i="7"/>
  <c r="G181" i="7"/>
  <c r="F181" i="7"/>
  <c r="H180" i="7"/>
  <c r="G180" i="7"/>
  <c r="F180" i="7"/>
  <c r="H179" i="7"/>
  <c r="G179" i="7"/>
  <c r="F179" i="7"/>
  <c r="H178" i="7"/>
  <c r="G178" i="7"/>
  <c r="F178" i="7"/>
  <c r="H177" i="7"/>
  <c r="G177" i="7"/>
  <c r="F177" i="7"/>
  <c r="H176" i="7"/>
  <c r="G176" i="7"/>
  <c r="F176" i="7"/>
  <c r="H175" i="7"/>
  <c r="G175" i="7"/>
  <c r="F175" i="7"/>
  <c r="H174" i="7"/>
  <c r="G174" i="7"/>
  <c r="F174" i="7"/>
  <c r="H173" i="7"/>
  <c r="G173" i="7"/>
  <c r="F173" i="7"/>
  <c r="H172" i="7"/>
  <c r="G172" i="7"/>
  <c r="F172" i="7"/>
  <c r="H171" i="7"/>
  <c r="G171" i="7"/>
  <c r="F171" i="7"/>
  <c r="H170" i="7"/>
  <c r="G170" i="7"/>
  <c r="F170" i="7"/>
  <c r="H169" i="7"/>
  <c r="G169" i="7"/>
  <c r="F169" i="7"/>
  <c r="H168" i="7"/>
  <c r="G168" i="7"/>
  <c r="F168" i="7"/>
  <c r="H167" i="7"/>
  <c r="G167" i="7"/>
  <c r="F167" i="7"/>
  <c r="H166" i="7"/>
  <c r="G166" i="7"/>
  <c r="F166" i="7"/>
  <c r="H165" i="7"/>
  <c r="G165" i="7"/>
  <c r="F165" i="7"/>
  <c r="H164" i="7"/>
  <c r="G164" i="7"/>
  <c r="F164" i="7"/>
  <c r="H163" i="7"/>
  <c r="G163" i="7"/>
  <c r="F163" i="7"/>
  <c r="H162" i="7"/>
  <c r="G162" i="7"/>
  <c r="F162" i="7"/>
  <c r="H161" i="7"/>
  <c r="G161" i="7"/>
  <c r="F161" i="7"/>
  <c r="H160" i="7"/>
  <c r="G160" i="7"/>
  <c r="F160" i="7"/>
  <c r="H159" i="7"/>
  <c r="G159" i="7"/>
  <c r="F159" i="7"/>
  <c r="H158" i="7"/>
  <c r="G158" i="7"/>
  <c r="F158" i="7"/>
  <c r="H157" i="7"/>
  <c r="G157" i="7"/>
  <c r="F157" i="7"/>
  <c r="H156" i="7"/>
  <c r="G156" i="7"/>
  <c r="F156" i="7"/>
  <c r="H155" i="7"/>
  <c r="G155" i="7"/>
  <c r="F155" i="7"/>
  <c r="H154" i="7"/>
  <c r="G154" i="7"/>
  <c r="F154" i="7"/>
  <c r="H153" i="7"/>
  <c r="G153" i="7"/>
  <c r="F153" i="7"/>
  <c r="H152" i="7"/>
  <c r="G152" i="7"/>
  <c r="F152" i="7"/>
  <c r="H151" i="7"/>
  <c r="G151" i="7"/>
  <c r="F151" i="7"/>
  <c r="H150" i="7"/>
  <c r="G150" i="7"/>
  <c r="F150" i="7"/>
  <c r="H149" i="7"/>
  <c r="G149" i="7"/>
  <c r="F149" i="7"/>
  <c r="H148" i="7"/>
  <c r="G148" i="7"/>
  <c r="F148" i="7"/>
  <c r="H147" i="7"/>
  <c r="G147" i="7"/>
  <c r="F147" i="7"/>
  <c r="H146" i="7"/>
  <c r="G146" i="7"/>
  <c r="F146" i="7"/>
  <c r="H145" i="7"/>
  <c r="G145" i="7"/>
  <c r="F145" i="7"/>
  <c r="H144" i="7"/>
  <c r="G144" i="7"/>
  <c r="F144" i="7"/>
  <c r="H143" i="7"/>
  <c r="G143" i="7"/>
  <c r="F143" i="7"/>
  <c r="H142" i="7"/>
  <c r="G142" i="7"/>
  <c r="F142" i="7"/>
  <c r="H141" i="7"/>
  <c r="G141" i="7"/>
  <c r="F141" i="7"/>
  <c r="H140" i="7"/>
  <c r="G140" i="7"/>
  <c r="F140" i="7"/>
  <c r="H139" i="7"/>
  <c r="G139" i="7"/>
  <c r="F139" i="7"/>
  <c r="H138" i="7"/>
  <c r="G138" i="7"/>
  <c r="F138" i="7"/>
  <c r="H137" i="7"/>
  <c r="G137" i="7"/>
  <c r="F137" i="7"/>
  <c r="H136" i="7"/>
  <c r="G136" i="7"/>
  <c r="F136" i="7"/>
  <c r="H135" i="7"/>
  <c r="G135" i="7"/>
  <c r="F135" i="7"/>
  <c r="H134" i="7"/>
  <c r="G134" i="7"/>
  <c r="F134" i="7"/>
  <c r="H133" i="7"/>
  <c r="G133" i="7"/>
  <c r="F133" i="7"/>
  <c r="H132" i="7"/>
  <c r="G132" i="7"/>
  <c r="F132" i="7"/>
  <c r="H131" i="7"/>
  <c r="G131" i="7"/>
  <c r="F131" i="7"/>
  <c r="H130" i="7"/>
  <c r="G130" i="7"/>
  <c r="F130" i="7"/>
  <c r="H129" i="7"/>
  <c r="G129" i="7"/>
  <c r="F129" i="7"/>
  <c r="H128" i="7"/>
  <c r="G128" i="7"/>
  <c r="F128" i="7"/>
  <c r="H127" i="7"/>
  <c r="G127" i="7"/>
  <c r="F127" i="7"/>
  <c r="H126" i="7"/>
  <c r="G126" i="7"/>
  <c r="F126" i="7"/>
  <c r="H125" i="7"/>
  <c r="G125" i="7"/>
  <c r="F125" i="7"/>
  <c r="H124" i="7"/>
  <c r="G124" i="7"/>
  <c r="F124" i="7"/>
  <c r="H123" i="7"/>
  <c r="G123" i="7"/>
  <c r="F123" i="7"/>
  <c r="H122" i="7"/>
  <c r="G122" i="7"/>
  <c r="F122" i="7"/>
  <c r="H121" i="7"/>
  <c r="G121" i="7"/>
  <c r="F121" i="7"/>
  <c r="H120" i="7"/>
  <c r="G120" i="7"/>
  <c r="F120" i="7"/>
  <c r="H119" i="7"/>
  <c r="G119" i="7"/>
  <c r="F119" i="7"/>
  <c r="H118" i="7"/>
  <c r="G118" i="7"/>
  <c r="F118" i="7"/>
  <c r="H117" i="7"/>
  <c r="G117" i="7"/>
  <c r="F117" i="7"/>
  <c r="H116" i="7"/>
  <c r="G116" i="7"/>
  <c r="F116" i="7"/>
  <c r="H115" i="7"/>
  <c r="G115" i="7"/>
  <c r="F115" i="7"/>
  <c r="H114" i="7"/>
  <c r="G114" i="7"/>
  <c r="F114" i="7"/>
  <c r="H113" i="7"/>
  <c r="G113" i="7"/>
  <c r="F113" i="7"/>
  <c r="H112" i="7"/>
  <c r="G112" i="7"/>
  <c r="F112" i="7"/>
  <c r="H111" i="7"/>
  <c r="G111" i="7"/>
  <c r="F111" i="7"/>
  <c r="H110" i="7"/>
  <c r="G110" i="7"/>
  <c r="F110" i="7"/>
  <c r="H109" i="7"/>
  <c r="G109" i="7"/>
  <c r="F109" i="7"/>
  <c r="H108" i="7"/>
  <c r="G108" i="7"/>
  <c r="F108" i="7"/>
  <c r="H107" i="7"/>
  <c r="G107" i="7"/>
  <c r="F107" i="7"/>
  <c r="H106" i="7"/>
  <c r="G106" i="7"/>
  <c r="F106" i="7"/>
  <c r="H105" i="7"/>
  <c r="G105" i="7"/>
  <c r="F105" i="7"/>
  <c r="H104" i="7"/>
  <c r="G104" i="7"/>
  <c r="F104" i="7"/>
  <c r="H103" i="7"/>
  <c r="G103" i="7"/>
  <c r="F103" i="7"/>
  <c r="H102" i="7"/>
  <c r="G102" i="7"/>
  <c r="F102" i="7"/>
  <c r="H101" i="7"/>
  <c r="G101" i="7"/>
  <c r="F101" i="7"/>
  <c r="H100" i="7"/>
  <c r="G100" i="7"/>
  <c r="F100" i="7"/>
  <c r="H99" i="7"/>
  <c r="G99" i="7"/>
  <c r="F99" i="7"/>
  <c r="H98" i="7"/>
  <c r="G98" i="7"/>
  <c r="F98" i="7"/>
  <c r="H97" i="7"/>
  <c r="G97" i="7"/>
  <c r="F97" i="7"/>
  <c r="H96" i="7"/>
  <c r="G96" i="7"/>
  <c r="F96" i="7"/>
  <c r="H95" i="7"/>
  <c r="G95" i="7"/>
  <c r="F95" i="7"/>
  <c r="H94" i="7"/>
  <c r="G94" i="7"/>
  <c r="F94" i="7"/>
  <c r="H93" i="7"/>
  <c r="G93" i="7"/>
  <c r="F93" i="7"/>
  <c r="H92" i="7"/>
  <c r="G92" i="7"/>
  <c r="F92" i="7"/>
  <c r="H91" i="7"/>
  <c r="G91" i="7"/>
  <c r="F91" i="7"/>
  <c r="H90" i="7"/>
  <c r="G90" i="7"/>
  <c r="F90" i="7"/>
  <c r="H89" i="7"/>
  <c r="G89" i="7"/>
  <c r="F89" i="7"/>
  <c r="H88" i="7"/>
  <c r="G88" i="7"/>
  <c r="F88" i="7"/>
  <c r="H87" i="7"/>
  <c r="G87" i="7"/>
  <c r="F87" i="7"/>
  <c r="H86" i="7"/>
  <c r="G86" i="7"/>
  <c r="F86" i="7"/>
  <c r="H85" i="7"/>
  <c r="G85" i="7"/>
  <c r="F85" i="7"/>
  <c r="H84" i="7"/>
  <c r="G84" i="7"/>
  <c r="F84" i="7"/>
  <c r="H83" i="7"/>
  <c r="G83" i="7"/>
  <c r="F83" i="7"/>
  <c r="H82" i="7"/>
  <c r="G82" i="7"/>
  <c r="F82" i="7"/>
  <c r="H81" i="7"/>
  <c r="G81" i="7"/>
  <c r="F81" i="7"/>
  <c r="H80" i="7"/>
  <c r="G80" i="7"/>
  <c r="F80" i="7"/>
  <c r="H79" i="7"/>
  <c r="G79" i="7"/>
  <c r="F79" i="7"/>
  <c r="H78" i="7"/>
  <c r="G78" i="7"/>
  <c r="F78" i="7"/>
  <c r="H77" i="7"/>
  <c r="G77" i="7"/>
  <c r="F77" i="7"/>
  <c r="H76" i="7"/>
  <c r="G76" i="7"/>
  <c r="F76" i="7"/>
  <c r="H75" i="7"/>
  <c r="G75" i="7"/>
  <c r="F75" i="7"/>
  <c r="H74" i="7"/>
  <c r="G74" i="7"/>
  <c r="F74" i="7"/>
  <c r="H73" i="7"/>
  <c r="G73" i="7"/>
  <c r="F73" i="7"/>
  <c r="H72" i="7"/>
  <c r="G72" i="7"/>
  <c r="F72" i="7"/>
  <c r="H71" i="7"/>
  <c r="G71" i="7"/>
  <c r="F71" i="7"/>
  <c r="H70" i="7"/>
  <c r="G70" i="7"/>
  <c r="F70" i="7"/>
  <c r="H69" i="7"/>
  <c r="G69" i="7"/>
  <c r="F69" i="7"/>
  <c r="H68" i="7"/>
  <c r="G68" i="7"/>
  <c r="F68" i="7"/>
  <c r="H67" i="7"/>
  <c r="G67" i="7"/>
  <c r="F67" i="7"/>
  <c r="H66" i="7"/>
  <c r="G66" i="7"/>
  <c r="F66" i="7"/>
  <c r="H65" i="7"/>
  <c r="G65" i="7"/>
  <c r="F65" i="7"/>
  <c r="H64" i="7"/>
  <c r="G64" i="7"/>
  <c r="F64" i="7"/>
  <c r="H63" i="7"/>
  <c r="G63" i="7"/>
  <c r="F63" i="7"/>
  <c r="H62" i="7"/>
  <c r="G62" i="7"/>
  <c r="F62" i="7"/>
  <c r="H61" i="7"/>
  <c r="G61" i="7"/>
  <c r="F61" i="7"/>
  <c r="H60" i="7"/>
  <c r="G60" i="7"/>
  <c r="F60" i="7"/>
  <c r="H59" i="7"/>
  <c r="G59" i="7"/>
  <c r="F59" i="7"/>
  <c r="H58" i="7"/>
  <c r="G58" i="7"/>
  <c r="F58" i="7"/>
  <c r="H57" i="7"/>
  <c r="G57" i="7"/>
  <c r="F57" i="7"/>
  <c r="H56" i="7"/>
  <c r="G56" i="7"/>
  <c r="F56" i="7"/>
  <c r="H55" i="7"/>
  <c r="G55" i="7"/>
  <c r="F55" i="7"/>
  <c r="H54" i="7"/>
  <c r="G54" i="7"/>
  <c r="F54" i="7"/>
  <c r="H53" i="7"/>
  <c r="G53" i="7"/>
  <c r="F53" i="7"/>
  <c r="H52" i="7"/>
  <c r="G52" i="7"/>
  <c r="F52" i="7"/>
  <c r="H51" i="7"/>
  <c r="G51" i="7"/>
  <c r="F51" i="7"/>
  <c r="H50" i="7"/>
  <c r="G50" i="7"/>
  <c r="F50" i="7"/>
  <c r="H49" i="7"/>
  <c r="G49" i="7"/>
  <c r="F49" i="7"/>
  <c r="H48" i="7"/>
  <c r="G48" i="7"/>
  <c r="F48" i="7"/>
  <c r="H47" i="7"/>
  <c r="G47" i="7"/>
  <c r="F47" i="7"/>
  <c r="H46" i="7"/>
  <c r="G46" i="7"/>
  <c r="F46" i="7"/>
  <c r="H45" i="7"/>
  <c r="G45" i="7"/>
  <c r="F45" i="7"/>
  <c r="H44" i="7"/>
  <c r="G44" i="7"/>
  <c r="F44" i="7"/>
  <c r="H43" i="7"/>
  <c r="G43" i="7"/>
  <c r="F43" i="7"/>
  <c r="H42" i="7"/>
  <c r="G42" i="7"/>
  <c r="F42" i="7"/>
  <c r="H41" i="7"/>
  <c r="G41" i="7"/>
  <c r="F41" i="7"/>
  <c r="H40" i="7"/>
  <c r="G40" i="7"/>
  <c r="F40" i="7"/>
  <c r="H39" i="7"/>
  <c r="G39" i="7"/>
  <c r="F39" i="7"/>
  <c r="H38" i="7"/>
  <c r="G38" i="7"/>
  <c r="F38" i="7"/>
  <c r="H37" i="7"/>
  <c r="G37" i="7"/>
  <c r="F37" i="7"/>
  <c r="H36" i="7"/>
  <c r="G36" i="7"/>
  <c r="F36" i="7"/>
  <c r="H35" i="7"/>
  <c r="G35" i="7"/>
  <c r="F35" i="7"/>
  <c r="H34" i="7"/>
  <c r="G34" i="7"/>
  <c r="F34" i="7"/>
  <c r="H33" i="7"/>
  <c r="G33" i="7"/>
  <c r="F33" i="7"/>
  <c r="H32" i="7"/>
  <c r="G32" i="7"/>
  <c r="F32" i="7"/>
  <c r="H31" i="7"/>
  <c r="G31" i="7"/>
  <c r="F31" i="7"/>
  <c r="H30" i="7"/>
  <c r="G30" i="7"/>
  <c r="F30" i="7"/>
  <c r="H29" i="7"/>
  <c r="G29" i="7"/>
  <c r="F29" i="7"/>
  <c r="H28" i="7"/>
  <c r="G28" i="7"/>
  <c r="F28" i="7"/>
  <c r="H27" i="7"/>
  <c r="G27" i="7"/>
  <c r="F27" i="7"/>
  <c r="H26" i="7"/>
  <c r="G26" i="7"/>
  <c r="F26" i="7"/>
  <c r="H25" i="7"/>
  <c r="G25" i="7"/>
  <c r="F25" i="7"/>
  <c r="H24" i="7"/>
  <c r="G24" i="7"/>
  <c r="F24" i="7"/>
  <c r="H23" i="7"/>
  <c r="G23" i="7"/>
  <c r="F23" i="7"/>
  <c r="H22" i="7"/>
  <c r="G22" i="7"/>
  <c r="F22" i="7"/>
  <c r="H21" i="7"/>
  <c r="G21" i="7"/>
  <c r="F21" i="7"/>
  <c r="H20" i="7"/>
  <c r="G20" i="7"/>
  <c r="F20" i="7"/>
  <c r="H19" i="7"/>
  <c r="G19" i="7"/>
  <c r="F19" i="7"/>
  <c r="H18" i="7"/>
  <c r="G18" i="7"/>
  <c r="F18" i="7"/>
  <c r="H17" i="7"/>
  <c r="G17" i="7"/>
  <c r="F17" i="7"/>
  <c r="H16" i="7"/>
  <c r="G16" i="7"/>
  <c r="F16" i="7"/>
  <c r="H15" i="7"/>
  <c r="G15" i="7"/>
  <c r="F15" i="7"/>
  <c r="H14" i="7"/>
  <c r="G14" i="7"/>
  <c r="F14" i="7"/>
  <c r="H13" i="7"/>
  <c r="G13" i="7"/>
  <c r="F13" i="7"/>
  <c r="H12" i="7"/>
  <c r="G12" i="7"/>
  <c r="F12" i="7"/>
  <c r="H11" i="7"/>
  <c r="G11" i="7"/>
  <c r="F11" i="7"/>
  <c r="H10" i="7"/>
  <c r="G10" i="7"/>
  <c r="F10" i="7"/>
  <c r="H9" i="7"/>
  <c r="G9" i="7"/>
  <c r="F9" i="7"/>
  <c r="H8" i="7"/>
  <c r="G8" i="7"/>
  <c r="F8" i="7"/>
  <c r="H7" i="7"/>
  <c r="G7" i="7"/>
  <c r="F7" i="7"/>
  <c r="H6" i="7"/>
  <c r="G6" i="7"/>
  <c r="F6" i="7"/>
  <c r="H499" i="5"/>
  <c r="G499" i="5"/>
  <c r="F499" i="5"/>
  <c r="H498" i="5"/>
  <c r="G498" i="5"/>
  <c r="F498" i="5"/>
  <c r="H497" i="5"/>
  <c r="G497" i="5"/>
  <c r="F497" i="5"/>
  <c r="H496" i="5"/>
  <c r="G496" i="5"/>
  <c r="F496" i="5"/>
  <c r="H495" i="5"/>
  <c r="G495" i="5"/>
  <c r="F495" i="5"/>
  <c r="H494" i="5"/>
  <c r="G494" i="5"/>
  <c r="F494" i="5"/>
  <c r="H493" i="5"/>
  <c r="G493" i="5"/>
  <c r="F493" i="5"/>
  <c r="H492" i="5"/>
  <c r="G492" i="5"/>
  <c r="F492" i="5"/>
  <c r="H491" i="5"/>
  <c r="G491" i="5"/>
  <c r="F491" i="5"/>
  <c r="H490" i="5"/>
  <c r="G490" i="5"/>
  <c r="F490" i="5"/>
  <c r="H489" i="5"/>
  <c r="G489" i="5"/>
  <c r="F489" i="5"/>
  <c r="H488" i="5"/>
  <c r="G488" i="5"/>
  <c r="F488" i="5"/>
  <c r="H487" i="5"/>
  <c r="G487" i="5"/>
  <c r="F487" i="5"/>
  <c r="H486" i="5"/>
  <c r="G486" i="5"/>
  <c r="F486" i="5"/>
  <c r="H485" i="5"/>
  <c r="G485" i="5"/>
  <c r="F485" i="5"/>
  <c r="H484" i="5"/>
  <c r="G484" i="5"/>
  <c r="F484" i="5"/>
  <c r="H483" i="5"/>
  <c r="G483" i="5"/>
  <c r="F483" i="5"/>
  <c r="H482" i="5"/>
  <c r="G482" i="5"/>
  <c r="F482" i="5"/>
  <c r="H481" i="5"/>
  <c r="G481" i="5"/>
  <c r="F481" i="5"/>
  <c r="H480" i="5"/>
  <c r="G480" i="5"/>
  <c r="F480" i="5"/>
  <c r="H479" i="5"/>
  <c r="G479" i="5"/>
  <c r="F479" i="5"/>
  <c r="H478" i="5"/>
  <c r="G478" i="5"/>
  <c r="F478" i="5"/>
  <c r="H477" i="5"/>
  <c r="G477" i="5"/>
  <c r="F477" i="5"/>
  <c r="H476" i="5"/>
  <c r="G476" i="5"/>
  <c r="F476" i="5"/>
  <c r="H475" i="5"/>
  <c r="G475" i="5"/>
  <c r="F475" i="5"/>
  <c r="H474" i="5"/>
  <c r="G474" i="5"/>
  <c r="F474" i="5"/>
  <c r="H473" i="5"/>
  <c r="G473" i="5"/>
  <c r="F473" i="5"/>
  <c r="H472" i="5"/>
  <c r="G472" i="5"/>
  <c r="F472" i="5"/>
  <c r="H471" i="5"/>
  <c r="G471" i="5"/>
  <c r="F471" i="5"/>
  <c r="H470" i="5"/>
  <c r="G470" i="5"/>
  <c r="F470" i="5"/>
  <c r="H469" i="5"/>
  <c r="G469" i="5"/>
  <c r="F469" i="5"/>
  <c r="H468" i="5"/>
  <c r="G468" i="5"/>
  <c r="F468" i="5"/>
  <c r="H467" i="5"/>
  <c r="G467" i="5"/>
  <c r="F467" i="5"/>
  <c r="H466" i="5"/>
  <c r="G466" i="5"/>
  <c r="F466" i="5"/>
  <c r="H465" i="5"/>
  <c r="G465" i="5"/>
  <c r="F465" i="5"/>
  <c r="H464" i="5"/>
  <c r="G464" i="5"/>
  <c r="F464" i="5"/>
  <c r="H463" i="5"/>
  <c r="G463" i="5"/>
  <c r="F463" i="5"/>
  <c r="H462" i="5"/>
  <c r="G462" i="5"/>
  <c r="F462" i="5"/>
  <c r="H461" i="5"/>
  <c r="G461" i="5"/>
  <c r="F461" i="5"/>
  <c r="H460" i="5"/>
  <c r="G460" i="5"/>
  <c r="F460" i="5"/>
  <c r="H459" i="5"/>
  <c r="G459" i="5"/>
  <c r="F459" i="5"/>
  <c r="H458" i="5"/>
  <c r="G458" i="5"/>
  <c r="F458" i="5"/>
  <c r="H457" i="5"/>
  <c r="G457" i="5"/>
  <c r="F457" i="5"/>
  <c r="H456" i="5"/>
  <c r="G456" i="5"/>
  <c r="F456" i="5"/>
  <c r="H455" i="5"/>
  <c r="G455" i="5"/>
  <c r="F455" i="5"/>
  <c r="H454" i="5"/>
  <c r="G454" i="5"/>
  <c r="F454" i="5"/>
  <c r="H453" i="5"/>
  <c r="G453" i="5"/>
  <c r="F453" i="5"/>
  <c r="H452" i="5"/>
  <c r="G452" i="5"/>
  <c r="F452" i="5"/>
  <c r="H451" i="5"/>
  <c r="G451" i="5"/>
  <c r="F451" i="5"/>
  <c r="H450" i="5"/>
  <c r="G450" i="5"/>
  <c r="F450" i="5"/>
  <c r="H449" i="5"/>
  <c r="G449" i="5"/>
  <c r="F449" i="5"/>
  <c r="H448" i="5"/>
  <c r="G448" i="5"/>
  <c r="F448" i="5"/>
  <c r="H447" i="5"/>
  <c r="G447" i="5"/>
  <c r="F447" i="5"/>
  <c r="H446" i="5"/>
  <c r="G446" i="5"/>
  <c r="F446" i="5"/>
  <c r="H445" i="5"/>
  <c r="G445" i="5"/>
  <c r="F445" i="5"/>
  <c r="H444" i="5"/>
  <c r="G444" i="5"/>
  <c r="F444" i="5"/>
  <c r="H443" i="5"/>
  <c r="G443" i="5"/>
  <c r="F443" i="5"/>
  <c r="H442" i="5"/>
  <c r="G442" i="5"/>
  <c r="F442" i="5"/>
  <c r="H441" i="5"/>
  <c r="G441" i="5"/>
  <c r="F441" i="5"/>
  <c r="H440" i="5"/>
  <c r="G440" i="5"/>
  <c r="F440" i="5"/>
  <c r="H439" i="5"/>
  <c r="G439" i="5"/>
  <c r="F439" i="5"/>
  <c r="H438" i="5"/>
  <c r="G438" i="5"/>
  <c r="F438" i="5"/>
  <c r="H437" i="5"/>
  <c r="G437" i="5"/>
  <c r="F437" i="5"/>
  <c r="H436" i="5"/>
  <c r="G436" i="5"/>
  <c r="F436" i="5"/>
  <c r="H435" i="5"/>
  <c r="G435" i="5"/>
  <c r="F435" i="5"/>
  <c r="H434" i="5"/>
  <c r="G434" i="5"/>
  <c r="F434" i="5"/>
  <c r="H433" i="5"/>
  <c r="G433" i="5"/>
  <c r="F433" i="5"/>
  <c r="H432" i="5"/>
  <c r="G432" i="5"/>
  <c r="F432" i="5"/>
  <c r="H431" i="5"/>
  <c r="G431" i="5"/>
  <c r="F431" i="5"/>
  <c r="H430" i="5"/>
  <c r="G430" i="5"/>
  <c r="F430" i="5"/>
  <c r="H429" i="5"/>
  <c r="G429" i="5"/>
  <c r="F429" i="5"/>
  <c r="H428" i="5"/>
  <c r="G428" i="5"/>
  <c r="F428" i="5"/>
  <c r="H427" i="5"/>
  <c r="G427" i="5"/>
  <c r="F427" i="5"/>
  <c r="H426" i="5"/>
  <c r="G426" i="5"/>
  <c r="F426" i="5"/>
  <c r="H425" i="5"/>
  <c r="G425" i="5"/>
  <c r="F425" i="5"/>
  <c r="H424" i="5"/>
  <c r="G424" i="5"/>
  <c r="F424" i="5"/>
  <c r="H423" i="5"/>
  <c r="G423" i="5"/>
  <c r="F423" i="5"/>
  <c r="H422" i="5"/>
  <c r="G422" i="5"/>
  <c r="F422" i="5"/>
  <c r="H421" i="5"/>
  <c r="G421" i="5"/>
  <c r="F421" i="5"/>
  <c r="H420" i="5"/>
  <c r="G420" i="5"/>
  <c r="F420" i="5"/>
  <c r="H419" i="5"/>
  <c r="G419" i="5"/>
  <c r="F419" i="5"/>
  <c r="H418" i="5"/>
  <c r="G418" i="5"/>
  <c r="F418" i="5"/>
  <c r="H417" i="5"/>
  <c r="G417" i="5"/>
  <c r="F417" i="5"/>
  <c r="H416" i="5"/>
  <c r="G416" i="5"/>
  <c r="F416" i="5"/>
  <c r="H415" i="5"/>
  <c r="G415" i="5"/>
  <c r="F415" i="5"/>
  <c r="H414" i="5"/>
  <c r="G414" i="5"/>
  <c r="F414" i="5"/>
  <c r="H413" i="5"/>
  <c r="G413" i="5"/>
  <c r="F413" i="5"/>
  <c r="H412" i="5"/>
  <c r="G412" i="5"/>
  <c r="F412" i="5"/>
  <c r="H411" i="5"/>
  <c r="G411" i="5"/>
  <c r="F411" i="5"/>
  <c r="H410" i="5"/>
  <c r="G410" i="5"/>
  <c r="F410" i="5"/>
  <c r="H409" i="5"/>
  <c r="G409" i="5"/>
  <c r="F409" i="5"/>
  <c r="H408" i="5"/>
  <c r="G408" i="5"/>
  <c r="F408" i="5"/>
  <c r="H407" i="5"/>
  <c r="G407" i="5"/>
  <c r="F407" i="5"/>
  <c r="H406" i="5"/>
  <c r="G406" i="5"/>
  <c r="F406" i="5"/>
  <c r="H405" i="5"/>
  <c r="G405" i="5"/>
  <c r="F405" i="5"/>
  <c r="H404" i="5"/>
  <c r="G404" i="5"/>
  <c r="F404" i="5"/>
  <c r="H403" i="5"/>
  <c r="G403" i="5"/>
  <c r="F403" i="5"/>
  <c r="H402" i="5"/>
  <c r="G402" i="5"/>
  <c r="F402" i="5"/>
  <c r="H401" i="5"/>
  <c r="G401" i="5"/>
  <c r="F401" i="5"/>
  <c r="H400" i="5"/>
  <c r="G400" i="5"/>
  <c r="F400" i="5"/>
  <c r="H399" i="5"/>
  <c r="G399" i="5"/>
  <c r="F399" i="5"/>
  <c r="H398" i="5"/>
  <c r="G398" i="5"/>
  <c r="F398" i="5"/>
  <c r="H397" i="5"/>
  <c r="G397" i="5"/>
  <c r="F397" i="5"/>
  <c r="H396" i="5"/>
  <c r="G396" i="5"/>
  <c r="F396" i="5"/>
  <c r="H395" i="5"/>
  <c r="G395" i="5"/>
  <c r="F395" i="5"/>
  <c r="H394" i="5"/>
  <c r="G394" i="5"/>
  <c r="F394" i="5"/>
  <c r="H393" i="5"/>
  <c r="G393" i="5"/>
  <c r="F393" i="5"/>
  <c r="H392" i="5"/>
  <c r="G392" i="5"/>
  <c r="F392" i="5"/>
  <c r="H391" i="5"/>
  <c r="G391" i="5"/>
  <c r="F391" i="5"/>
  <c r="H390" i="5"/>
  <c r="G390" i="5"/>
  <c r="F390" i="5"/>
  <c r="H389" i="5"/>
  <c r="G389" i="5"/>
  <c r="F389" i="5"/>
  <c r="H388" i="5"/>
  <c r="G388" i="5"/>
  <c r="F388" i="5"/>
  <c r="H387" i="5"/>
  <c r="G387" i="5"/>
  <c r="F387" i="5"/>
  <c r="H386" i="5"/>
  <c r="G386" i="5"/>
  <c r="F386" i="5"/>
  <c r="H385" i="5"/>
  <c r="G385" i="5"/>
  <c r="F385" i="5"/>
  <c r="H384" i="5"/>
  <c r="G384" i="5"/>
  <c r="F384" i="5"/>
  <c r="H383" i="5"/>
  <c r="G383" i="5"/>
  <c r="F383" i="5"/>
  <c r="H382" i="5"/>
  <c r="G382" i="5"/>
  <c r="F382" i="5"/>
  <c r="H381" i="5"/>
  <c r="G381" i="5"/>
  <c r="F381" i="5"/>
  <c r="H380" i="5"/>
  <c r="G380" i="5"/>
  <c r="F380" i="5"/>
  <c r="H379" i="5"/>
  <c r="G379" i="5"/>
  <c r="F379" i="5"/>
  <c r="H378" i="5"/>
  <c r="G378" i="5"/>
  <c r="F378" i="5"/>
  <c r="H377" i="5"/>
  <c r="G377" i="5"/>
  <c r="F377" i="5"/>
  <c r="H376" i="5"/>
  <c r="G376" i="5"/>
  <c r="F376" i="5"/>
  <c r="H375" i="5"/>
  <c r="G375" i="5"/>
  <c r="F375" i="5"/>
  <c r="H374" i="5"/>
  <c r="G374" i="5"/>
  <c r="F374" i="5"/>
  <c r="H373" i="5"/>
  <c r="G373" i="5"/>
  <c r="F373" i="5"/>
  <c r="H372" i="5"/>
  <c r="G372" i="5"/>
  <c r="F372" i="5"/>
  <c r="H371" i="5"/>
  <c r="G371" i="5"/>
  <c r="F371" i="5"/>
  <c r="H370" i="5"/>
  <c r="G370" i="5"/>
  <c r="F370" i="5"/>
  <c r="H369" i="5"/>
  <c r="G369" i="5"/>
  <c r="F369" i="5"/>
  <c r="H368" i="5"/>
  <c r="G368" i="5"/>
  <c r="F368" i="5"/>
  <c r="H367" i="5"/>
  <c r="G367" i="5"/>
  <c r="F367" i="5"/>
  <c r="H366" i="5"/>
  <c r="G366" i="5"/>
  <c r="F366" i="5"/>
  <c r="H365" i="5"/>
  <c r="G365" i="5"/>
  <c r="F365" i="5"/>
  <c r="H364" i="5"/>
  <c r="G364" i="5"/>
  <c r="F364" i="5"/>
  <c r="H363" i="5"/>
  <c r="G363" i="5"/>
  <c r="F363" i="5"/>
  <c r="H362" i="5"/>
  <c r="G362" i="5"/>
  <c r="F362" i="5"/>
  <c r="H361" i="5"/>
  <c r="G361" i="5"/>
  <c r="F361" i="5"/>
  <c r="H360" i="5"/>
  <c r="G360" i="5"/>
  <c r="F360" i="5"/>
  <c r="H359" i="5"/>
  <c r="G359" i="5"/>
  <c r="F359" i="5"/>
  <c r="H358" i="5"/>
  <c r="G358" i="5"/>
  <c r="F358" i="5"/>
  <c r="H357" i="5"/>
  <c r="G357" i="5"/>
  <c r="F357" i="5"/>
  <c r="H356" i="5"/>
  <c r="G356" i="5"/>
  <c r="F356" i="5"/>
  <c r="H355" i="5"/>
  <c r="G355" i="5"/>
  <c r="F355" i="5"/>
  <c r="H354" i="5"/>
  <c r="G354" i="5"/>
  <c r="F354" i="5"/>
  <c r="H353" i="5"/>
  <c r="G353" i="5"/>
  <c r="F353" i="5"/>
  <c r="H352" i="5"/>
  <c r="G352" i="5"/>
  <c r="F352" i="5"/>
  <c r="H351" i="5"/>
  <c r="G351" i="5"/>
  <c r="F351" i="5"/>
  <c r="H350" i="5"/>
  <c r="G350" i="5"/>
  <c r="F350" i="5"/>
  <c r="H349" i="5"/>
  <c r="G349" i="5"/>
  <c r="F349" i="5"/>
  <c r="H348" i="5"/>
  <c r="G348" i="5"/>
  <c r="F348" i="5"/>
  <c r="H347" i="5"/>
  <c r="G347" i="5"/>
  <c r="F347" i="5"/>
  <c r="H346" i="5"/>
  <c r="G346" i="5"/>
  <c r="F346" i="5"/>
  <c r="H345" i="5"/>
  <c r="G345" i="5"/>
  <c r="F345" i="5"/>
  <c r="H344" i="5"/>
  <c r="G344" i="5"/>
  <c r="F344" i="5"/>
  <c r="H343" i="5"/>
  <c r="G343" i="5"/>
  <c r="F343" i="5"/>
  <c r="H342" i="5"/>
  <c r="G342" i="5"/>
  <c r="F342" i="5"/>
  <c r="H341" i="5"/>
  <c r="G341" i="5"/>
  <c r="F341" i="5"/>
  <c r="H340" i="5"/>
  <c r="G340" i="5"/>
  <c r="F340" i="5"/>
  <c r="H339" i="5"/>
  <c r="G339" i="5"/>
  <c r="F339" i="5"/>
  <c r="H338" i="5"/>
  <c r="G338" i="5"/>
  <c r="F338" i="5"/>
  <c r="H337" i="5"/>
  <c r="G337" i="5"/>
  <c r="F337" i="5"/>
  <c r="H336" i="5"/>
  <c r="G336" i="5"/>
  <c r="F336" i="5"/>
  <c r="H335" i="5"/>
  <c r="G335" i="5"/>
  <c r="F335" i="5"/>
  <c r="H334" i="5"/>
  <c r="G334" i="5"/>
  <c r="F334" i="5"/>
  <c r="H333" i="5"/>
  <c r="G333" i="5"/>
  <c r="F333" i="5"/>
  <c r="H332" i="5"/>
  <c r="G332" i="5"/>
  <c r="F332" i="5"/>
  <c r="H331" i="5"/>
  <c r="G331" i="5"/>
  <c r="F331" i="5"/>
  <c r="H330" i="5"/>
  <c r="G330" i="5"/>
  <c r="F330" i="5"/>
  <c r="H329" i="5"/>
  <c r="G329" i="5"/>
  <c r="F329" i="5"/>
  <c r="H328" i="5"/>
  <c r="G328" i="5"/>
  <c r="F328" i="5"/>
  <c r="H327" i="5"/>
  <c r="G327" i="5"/>
  <c r="F327" i="5"/>
  <c r="H326" i="5"/>
  <c r="G326" i="5"/>
  <c r="F326" i="5"/>
  <c r="H325" i="5"/>
  <c r="G325" i="5"/>
  <c r="F325" i="5"/>
  <c r="H324" i="5"/>
  <c r="G324" i="5"/>
  <c r="F324" i="5"/>
  <c r="H323" i="5"/>
  <c r="G323" i="5"/>
  <c r="F323" i="5"/>
  <c r="H322" i="5"/>
  <c r="G322" i="5"/>
  <c r="F322" i="5"/>
  <c r="H321" i="5"/>
  <c r="G321" i="5"/>
  <c r="F321" i="5"/>
  <c r="H320" i="5"/>
  <c r="G320" i="5"/>
  <c r="F320" i="5"/>
  <c r="H319" i="5"/>
  <c r="G319" i="5"/>
  <c r="F319" i="5"/>
  <c r="H318" i="5"/>
  <c r="G318" i="5"/>
  <c r="F318" i="5"/>
  <c r="H317" i="5"/>
  <c r="G317" i="5"/>
  <c r="F317" i="5"/>
  <c r="H316" i="5"/>
  <c r="G316" i="5"/>
  <c r="F316" i="5"/>
  <c r="H315" i="5"/>
  <c r="G315" i="5"/>
  <c r="F315" i="5"/>
  <c r="H314" i="5"/>
  <c r="G314" i="5"/>
  <c r="F314" i="5"/>
  <c r="H313" i="5"/>
  <c r="G313" i="5"/>
  <c r="F313" i="5"/>
  <c r="H312" i="5"/>
  <c r="G312" i="5"/>
  <c r="F312" i="5"/>
  <c r="H311" i="5"/>
  <c r="G311" i="5"/>
  <c r="F311" i="5"/>
  <c r="H310" i="5"/>
  <c r="G310" i="5"/>
  <c r="F310" i="5"/>
  <c r="H309" i="5"/>
  <c r="G309" i="5"/>
  <c r="F309" i="5"/>
  <c r="H308" i="5"/>
  <c r="G308" i="5"/>
  <c r="F308" i="5"/>
  <c r="H307" i="5"/>
  <c r="G307" i="5"/>
  <c r="F307" i="5"/>
  <c r="H306" i="5"/>
  <c r="G306" i="5"/>
  <c r="F306" i="5"/>
  <c r="H305" i="5"/>
  <c r="G305" i="5"/>
  <c r="F305" i="5"/>
  <c r="H304" i="5"/>
  <c r="G304" i="5"/>
  <c r="F304" i="5"/>
  <c r="H303" i="5"/>
  <c r="G303" i="5"/>
  <c r="F303" i="5"/>
  <c r="H302" i="5"/>
  <c r="G302" i="5"/>
  <c r="F302" i="5"/>
  <c r="H301" i="5"/>
  <c r="G301" i="5"/>
  <c r="F301" i="5"/>
  <c r="H300" i="5"/>
  <c r="G300" i="5"/>
  <c r="F300" i="5"/>
  <c r="H299" i="5"/>
  <c r="G299" i="5"/>
  <c r="F299" i="5"/>
  <c r="H298" i="5"/>
  <c r="G298" i="5"/>
  <c r="F298" i="5"/>
  <c r="H297" i="5"/>
  <c r="G297" i="5"/>
  <c r="F297" i="5"/>
  <c r="H296" i="5"/>
  <c r="G296" i="5"/>
  <c r="F296" i="5"/>
  <c r="H295" i="5"/>
  <c r="G295" i="5"/>
  <c r="F295" i="5"/>
  <c r="H294" i="5"/>
  <c r="G294" i="5"/>
  <c r="F294" i="5"/>
  <c r="H293" i="5"/>
  <c r="G293" i="5"/>
  <c r="F293" i="5"/>
  <c r="H292" i="5"/>
  <c r="G292" i="5"/>
  <c r="F292" i="5"/>
  <c r="H291" i="5"/>
  <c r="G291" i="5"/>
  <c r="F291" i="5"/>
  <c r="H290" i="5"/>
  <c r="G290" i="5"/>
  <c r="F290" i="5"/>
  <c r="H289" i="5"/>
  <c r="G289" i="5"/>
  <c r="F289" i="5"/>
  <c r="H288" i="5"/>
  <c r="G288" i="5"/>
  <c r="F288" i="5"/>
  <c r="H287" i="5"/>
  <c r="G287" i="5"/>
  <c r="F287" i="5"/>
  <c r="H286" i="5"/>
  <c r="G286" i="5"/>
  <c r="F286" i="5"/>
  <c r="H285" i="5"/>
  <c r="G285" i="5"/>
  <c r="F285" i="5"/>
  <c r="H284" i="5"/>
  <c r="G284" i="5"/>
  <c r="F284" i="5"/>
  <c r="H283" i="5"/>
  <c r="G283" i="5"/>
  <c r="F283" i="5"/>
  <c r="H282" i="5"/>
  <c r="G282" i="5"/>
  <c r="F282" i="5"/>
  <c r="H281" i="5"/>
  <c r="G281" i="5"/>
  <c r="F281" i="5"/>
  <c r="H280" i="5"/>
  <c r="G280" i="5"/>
  <c r="F280" i="5"/>
  <c r="H279" i="5"/>
  <c r="G279" i="5"/>
  <c r="F279" i="5"/>
  <c r="H278" i="5"/>
  <c r="G278" i="5"/>
  <c r="F278" i="5"/>
  <c r="H277" i="5"/>
  <c r="G277" i="5"/>
  <c r="F277" i="5"/>
  <c r="H276" i="5"/>
  <c r="G276" i="5"/>
  <c r="F276" i="5"/>
  <c r="H275" i="5"/>
  <c r="G275" i="5"/>
  <c r="F275" i="5"/>
  <c r="H274" i="5"/>
  <c r="G274" i="5"/>
  <c r="F274" i="5"/>
  <c r="H273" i="5"/>
  <c r="G273" i="5"/>
  <c r="F273" i="5"/>
  <c r="H272" i="5"/>
  <c r="G272" i="5"/>
  <c r="F272" i="5"/>
  <c r="H271" i="5"/>
  <c r="G271" i="5"/>
  <c r="F271" i="5"/>
  <c r="H270" i="5"/>
  <c r="G270" i="5"/>
  <c r="F270" i="5"/>
  <c r="H269" i="5"/>
  <c r="G269" i="5"/>
  <c r="F269" i="5"/>
  <c r="H268" i="5"/>
  <c r="G268" i="5"/>
  <c r="F268" i="5"/>
  <c r="H267" i="5"/>
  <c r="G267" i="5"/>
  <c r="F267" i="5"/>
  <c r="H266" i="5"/>
  <c r="G266" i="5"/>
  <c r="F266" i="5"/>
  <c r="H265" i="5"/>
  <c r="G265" i="5"/>
  <c r="F265" i="5"/>
  <c r="H264" i="5"/>
  <c r="G264" i="5"/>
  <c r="F264" i="5"/>
  <c r="H263" i="5"/>
  <c r="G263" i="5"/>
  <c r="F263" i="5"/>
  <c r="H262" i="5"/>
  <c r="G262" i="5"/>
  <c r="F262" i="5"/>
  <c r="H261" i="5"/>
  <c r="G261" i="5"/>
  <c r="F261" i="5"/>
  <c r="H260" i="5"/>
  <c r="G260" i="5"/>
  <c r="F260" i="5"/>
  <c r="H259" i="5"/>
  <c r="G259" i="5"/>
  <c r="F259" i="5"/>
  <c r="H258" i="5"/>
  <c r="G258" i="5"/>
  <c r="F258" i="5"/>
  <c r="H257" i="5"/>
  <c r="G257" i="5"/>
  <c r="F257" i="5"/>
  <c r="H256" i="5"/>
  <c r="G256" i="5"/>
  <c r="F256" i="5"/>
  <c r="H255" i="5"/>
  <c r="G255" i="5"/>
  <c r="F255" i="5"/>
  <c r="H254" i="5"/>
  <c r="G254" i="5"/>
  <c r="F254" i="5"/>
  <c r="H253" i="5"/>
  <c r="G253" i="5"/>
  <c r="F253" i="5"/>
  <c r="H252" i="5"/>
  <c r="G252" i="5"/>
  <c r="F252" i="5"/>
  <c r="H251" i="5"/>
  <c r="G251" i="5"/>
  <c r="F251" i="5"/>
  <c r="H250" i="5"/>
  <c r="G250" i="5"/>
  <c r="F250" i="5"/>
  <c r="H249" i="5"/>
  <c r="G249" i="5"/>
  <c r="F249" i="5"/>
  <c r="H248" i="5"/>
  <c r="G248" i="5"/>
  <c r="F248" i="5"/>
  <c r="H247" i="5"/>
  <c r="G247" i="5"/>
  <c r="F247" i="5"/>
  <c r="H246" i="5"/>
  <c r="G246" i="5"/>
  <c r="F246" i="5"/>
  <c r="H245" i="5"/>
  <c r="G245" i="5"/>
  <c r="F245" i="5"/>
  <c r="H244" i="5"/>
  <c r="G244" i="5"/>
  <c r="F244" i="5"/>
  <c r="H243" i="5"/>
  <c r="G243" i="5"/>
  <c r="F243" i="5"/>
  <c r="H242" i="5"/>
  <c r="G242" i="5"/>
  <c r="F242" i="5"/>
  <c r="H241" i="5"/>
  <c r="G241" i="5"/>
  <c r="F241" i="5"/>
  <c r="H240" i="5"/>
  <c r="G240" i="5"/>
  <c r="F240" i="5"/>
  <c r="H239" i="5"/>
  <c r="G239" i="5"/>
  <c r="F239" i="5"/>
  <c r="H238" i="5"/>
  <c r="G238" i="5"/>
  <c r="F238" i="5"/>
  <c r="H237" i="5"/>
  <c r="G237" i="5"/>
  <c r="F237" i="5"/>
  <c r="H236" i="5"/>
  <c r="G236" i="5"/>
  <c r="F236" i="5"/>
  <c r="H235" i="5"/>
  <c r="G235" i="5"/>
  <c r="F235" i="5"/>
  <c r="H234" i="5"/>
  <c r="G234" i="5"/>
  <c r="F234" i="5"/>
  <c r="H233" i="5"/>
  <c r="G233" i="5"/>
  <c r="F233" i="5"/>
  <c r="H232" i="5"/>
  <c r="G232" i="5"/>
  <c r="F232" i="5"/>
  <c r="H231" i="5"/>
  <c r="G231" i="5"/>
  <c r="F231" i="5"/>
  <c r="H230" i="5"/>
  <c r="G230" i="5"/>
  <c r="F230" i="5"/>
  <c r="H229" i="5"/>
  <c r="G229" i="5"/>
  <c r="F229" i="5"/>
  <c r="H228" i="5"/>
  <c r="G228" i="5"/>
  <c r="F228" i="5"/>
  <c r="H227" i="5"/>
  <c r="G227" i="5"/>
  <c r="F227" i="5"/>
  <c r="H226" i="5"/>
  <c r="G226" i="5"/>
  <c r="F226" i="5"/>
  <c r="H225" i="5"/>
  <c r="G225" i="5"/>
  <c r="F225" i="5"/>
  <c r="H224" i="5"/>
  <c r="G224" i="5"/>
  <c r="F224" i="5"/>
  <c r="H223" i="5"/>
  <c r="G223" i="5"/>
  <c r="F223" i="5"/>
  <c r="H222" i="5"/>
  <c r="G222" i="5"/>
  <c r="F222" i="5"/>
  <c r="H221" i="5"/>
  <c r="G221" i="5"/>
  <c r="F221" i="5"/>
  <c r="H220" i="5"/>
  <c r="G220" i="5"/>
  <c r="F220" i="5"/>
  <c r="H219" i="5"/>
  <c r="G219" i="5"/>
  <c r="F219" i="5"/>
  <c r="H218" i="5"/>
  <c r="G218" i="5"/>
  <c r="F218" i="5"/>
  <c r="H217" i="5"/>
  <c r="G217" i="5"/>
  <c r="F217" i="5"/>
  <c r="H216" i="5"/>
  <c r="G216" i="5"/>
  <c r="F216" i="5"/>
  <c r="H215" i="5"/>
  <c r="G215" i="5"/>
  <c r="F215" i="5"/>
  <c r="H214" i="5"/>
  <c r="G214" i="5"/>
  <c r="F214" i="5"/>
  <c r="H213" i="5"/>
  <c r="G213" i="5"/>
  <c r="F213" i="5"/>
  <c r="H212" i="5"/>
  <c r="G212" i="5"/>
  <c r="F212" i="5"/>
  <c r="H211" i="5"/>
  <c r="G211" i="5"/>
  <c r="F211" i="5"/>
  <c r="H210" i="5"/>
  <c r="G210" i="5"/>
  <c r="F210" i="5"/>
  <c r="H209" i="5"/>
  <c r="G209" i="5"/>
  <c r="F209" i="5"/>
  <c r="H208" i="5"/>
  <c r="G208" i="5"/>
  <c r="F208" i="5"/>
  <c r="H207" i="5"/>
  <c r="G207" i="5"/>
  <c r="F207" i="5"/>
  <c r="H206" i="5"/>
  <c r="G206" i="5"/>
  <c r="F206" i="5"/>
  <c r="H205" i="5"/>
  <c r="G205" i="5"/>
  <c r="F205" i="5"/>
  <c r="H204" i="5"/>
  <c r="G204" i="5"/>
  <c r="F204" i="5"/>
  <c r="H203" i="5"/>
  <c r="G203" i="5"/>
  <c r="F203" i="5"/>
  <c r="H202" i="5"/>
  <c r="G202" i="5"/>
  <c r="F202" i="5"/>
  <c r="H201" i="5"/>
  <c r="G201" i="5"/>
  <c r="F201" i="5"/>
  <c r="H200" i="5"/>
  <c r="G200" i="5"/>
  <c r="F200" i="5"/>
  <c r="H199" i="5"/>
  <c r="G199" i="5"/>
  <c r="F199" i="5"/>
  <c r="H198" i="5"/>
  <c r="G198" i="5"/>
  <c r="F198" i="5"/>
  <c r="H197" i="5"/>
  <c r="G197" i="5"/>
  <c r="F197" i="5"/>
  <c r="H196" i="5"/>
  <c r="G196" i="5"/>
  <c r="F196" i="5"/>
  <c r="H195" i="5"/>
  <c r="G195" i="5"/>
  <c r="F195" i="5"/>
  <c r="H194" i="5"/>
  <c r="G194" i="5"/>
  <c r="F194" i="5"/>
  <c r="H193" i="5"/>
  <c r="G193" i="5"/>
  <c r="F193" i="5"/>
  <c r="H192" i="5"/>
  <c r="G192" i="5"/>
  <c r="F192" i="5"/>
  <c r="H191" i="5"/>
  <c r="G191" i="5"/>
  <c r="F191" i="5"/>
  <c r="H190" i="5"/>
  <c r="G190" i="5"/>
  <c r="F190" i="5"/>
  <c r="H189" i="5"/>
  <c r="G189" i="5"/>
  <c r="F189" i="5"/>
  <c r="H188" i="5"/>
  <c r="G188" i="5"/>
  <c r="F188" i="5"/>
  <c r="H187" i="5"/>
  <c r="G187" i="5"/>
  <c r="F187" i="5"/>
  <c r="H186" i="5"/>
  <c r="G186" i="5"/>
  <c r="F186" i="5"/>
  <c r="H185" i="5"/>
  <c r="G185" i="5"/>
  <c r="F185" i="5"/>
  <c r="H184" i="5"/>
  <c r="G184" i="5"/>
  <c r="F184" i="5"/>
  <c r="H183" i="5"/>
  <c r="G183" i="5"/>
  <c r="F183" i="5"/>
  <c r="H182" i="5"/>
  <c r="G182" i="5"/>
  <c r="F182" i="5"/>
  <c r="H181" i="5"/>
  <c r="G181" i="5"/>
  <c r="F181" i="5"/>
  <c r="H180" i="5"/>
  <c r="G180" i="5"/>
  <c r="F180" i="5"/>
  <c r="H179" i="5"/>
  <c r="G179" i="5"/>
  <c r="F179" i="5"/>
  <c r="H178" i="5"/>
  <c r="G178" i="5"/>
  <c r="F178" i="5"/>
  <c r="H177" i="5"/>
  <c r="G177" i="5"/>
  <c r="F177" i="5"/>
  <c r="H176" i="5"/>
  <c r="G176" i="5"/>
  <c r="F176" i="5"/>
  <c r="H175" i="5"/>
  <c r="G175" i="5"/>
  <c r="F175" i="5"/>
  <c r="H174" i="5"/>
  <c r="G174" i="5"/>
  <c r="F174" i="5"/>
  <c r="H173" i="5"/>
  <c r="G173" i="5"/>
  <c r="F173" i="5"/>
  <c r="H172" i="5"/>
  <c r="G172" i="5"/>
  <c r="F172" i="5"/>
  <c r="H171" i="5"/>
  <c r="G171" i="5"/>
  <c r="F171" i="5"/>
  <c r="H170" i="5"/>
  <c r="G170" i="5"/>
  <c r="F170" i="5"/>
  <c r="H169" i="5"/>
  <c r="G169" i="5"/>
  <c r="F169" i="5"/>
  <c r="H168" i="5"/>
  <c r="G168" i="5"/>
  <c r="F168" i="5"/>
  <c r="H167" i="5"/>
  <c r="G167" i="5"/>
  <c r="F167" i="5"/>
  <c r="H166" i="5"/>
  <c r="G166" i="5"/>
  <c r="F166" i="5"/>
  <c r="H165" i="5"/>
  <c r="G165" i="5"/>
  <c r="F165" i="5"/>
  <c r="H164" i="5"/>
  <c r="G164" i="5"/>
  <c r="F164" i="5"/>
  <c r="H163" i="5"/>
  <c r="G163" i="5"/>
  <c r="F163" i="5"/>
  <c r="H162" i="5"/>
  <c r="G162" i="5"/>
  <c r="F162" i="5"/>
  <c r="H161" i="5"/>
  <c r="G161" i="5"/>
  <c r="F161" i="5"/>
  <c r="H160" i="5"/>
  <c r="G160" i="5"/>
  <c r="F160" i="5"/>
  <c r="H159" i="5"/>
  <c r="G159" i="5"/>
  <c r="F159" i="5"/>
  <c r="H158" i="5"/>
  <c r="G158" i="5"/>
  <c r="F158" i="5"/>
  <c r="H157" i="5"/>
  <c r="G157" i="5"/>
  <c r="F157" i="5"/>
  <c r="H156" i="5"/>
  <c r="G156" i="5"/>
  <c r="F156" i="5"/>
  <c r="H155" i="5"/>
  <c r="G155" i="5"/>
  <c r="F155" i="5"/>
  <c r="H154" i="5"/>
  <c r="G154" i="5"/>
  <c r="F154" i="5"/>
  <c r="H153" i="5"/>
  <c r="G153" i="5"/>
  <c r="F153" i="5"/>
  <c r="H152" i="5"/>
  <c r="G152" i="5"/>
  <c r="F152" i="5"/>
  <c r="H151" i="5"/>
  <c r="G151" i="5"/>
  <c r="F151" i="5"/>
  <c r="H150" i="5"/>
  <c r="G150" i="5"/>
  <c r="F150" i="5"/>
  <c r="H149" i="5"/>
  <c r="G149" i="5"/>
  <c r="F149" i="5"/>
  <c r="H148" i="5"/>
  <c r="G148" i="5"/>
  <c r="F148" i="5"/>
  <c r="H147" i="5"/>
  <c r="G147" i="5"/>
  <c r="F147" i="5"/>
  <c r="H146" i="5"/>
  <c r="G146" i="5"/>
  <c r="F146" i="5"/>
  <c r="H145" i="5"/>
  <c r="G145" i="5"/>
  <c r="F145" i="5"/>
  <c r="H144" i="5"/>
  <c r="G144" i="5"/>
  <c r="F144" i="5"/>
  <c r="H143" i="5"/>
  <c r="G143" i="5"/>
  <c r="F143" i="5"/>
  <c r="H142" i="5"/>
  <c r="G142" i="5"/>
  <c r="F142" i="5"/>
  <c r="H141" i="5"/>
  <c r="G141" i="5"/>
  <c r="F141" i="5"/>
  <c r="H140" i="5"/>
  <c r="G140" i="5"/>
  <c r="F140" i="5"/>
  <c r="H139" i="5"/>
  <c r="G139" i="5"/>
  <c r="F139" i="5"/>
  <c r="H138" i="5"/>
  <c r="G138" i="5"/>
  <c r="F138" i="5"/>
  <c r="H137" i="5"/>
  <c r="G137" i="5"/>
  <c r="F137" i="5"/>
  <c r="H136" i="5"/>
  <c r="G136" i="5"/>
  <c r="F136" i="5"/>
  <c r="H135" i="5"/>
  <c r="G135" i="5"/>
  <c r="F135" i="5"/>
  <c r="H134" i="5"/>
  <c r="G134" i="5"/>
  <c r="F134" i="5"/>
  <c r="H133" i="5"/>
  <c r="G133" i="5"/>
  <c r="F133" i="5"/>
  <c r="H132" i="5"/>
  <c r="G132" i="5"/>
  <c r="F132" i="5"/>
  <c r="H131" i="5"/>
  <c r="G131" i="5"/>
  <c r="F131" i="5"/>
  <c r="H130" i="5"/>
  <c r="G130" i="5"/>
  <c r="F130" i="5"/>
  <c r="H129" i="5"/>
  <c r="G129" i="5"/>
  <c r="F129" i="5"/>
  <c r="H128" i="5"/>
  <c r="G128" i="5"/>
  <c r="F128" i="5"/>
  <c r="H127" i="5"/>
  <c r="G127" i="5"/>
  <c r="F127" i="5"/>
  <c r="H126" i="5"/>
  <c r="G126" i="5"/>
  <c r="F126" i="5"/>
  <c r="H125" i="5"/>
  <c r="G125" i="5"/>
  <c r="F125" i="5"/>
  <c r="H124" i="5"/>
  <c r="G124" i="5"/>
  <c r="F124" i="5"/>
  <c r="H123" i="5"/>
  <c r="G123" i="5"/>
  <c r="F123" i="5"/>
  <c r="H122" i="5"/>
  <c r="G122" i="5"/>
  <c r="F122" i="5"/>
  <c r="H121" i="5"/>
  <c r="G121" i="5"/>
  <c r="F121" i="5"/>
  <c r="H120" i="5"/>
  <c r="G120" i="5"/>
  <c r="F120" i="5"/>
  <c r="H119" i="5"/>
  <c r="G119" i="5"/>
  <c r="F119" i="5"/>
  <c r="H118" i="5"/>
  <c r="G118" i="5"/>
  <c r="F118" i="5"/>
  <c r="H117" i="5"/>
  <c r="G117" i="5"/>
  <c r="F117" i="5"/>
  <c r="H116" i="5"/>
  <c r="G116" i="5"/>
  <c r="F116" i="5"/>
  <c r="H115" i="5"/>
  <c r="G115" i="5"/>
  <c r="F115" i="5"/>
  <c r="H114" i="5"/>
  <c r="G114" i="5"/>
  <c r="F114" i="5"/>
  <c r="H113" i="5"/>
  <c r="G113" i="5"/>
  <c r="F113" i="5"/>
  <c r="H112" i="5"/>
  <c r="G112" i="5"/>
  <c r="F112" i="5"/>
  <c r="H111" i="5"/>
  <c r="G111" i="5"/>
  <c r="F111" i="5"/>
  <c r="H110" i="5"/>
  <c r="G110" i="5"/>
  <c r="F110" i="5"/>
  <c r="H109" i="5"/>
  <c r="G109" i="5"/>
  <c r="F109" i="5"/>
  <c r="H108" i="5"/>
  <c r="G108" i="5"/>
  <c r="F108" i="5"/>
  <c r="H107" i="5"/>
  <c r="G107" i="5"/>
  <c r="F107" i="5"/>
  <c r="H106" i="5"/>
  <c r="G106" i="5"/>
  <c r="F106" i="5"/>
  <c r="H105" i="5"/>
  <c r="G105" i="5"/>
  <c r="F105" i="5"/>
  <c r="H104" i="5"/>
  <c r="G104" i="5"/>
  <c r="F104" i="5"/>
  <c r="H103" i="5"/>
  <c r="G103" i="5"/>
  <c r="F103" i="5"/>
  <c r="H102" i="5"/>
  <c r="G102" i="5"/>
  <c r="F102" i="5"/>
  <c r="H101" i="5"/>
  <c r="G101" i="5"/>
  <c r="F101" i="5"/>
  <c r="H100" i="5"/>
  <c r="G100" i="5"/>
  <c r="F100" i="5"/>
  <c r="H99" i="5"/>
  <c r="G99" i="5"/>
  <c r="F99" i="5"/>
  <c r="H98" i="5"/>
  <c r="G98" i="5"/>
  <c r="F98" i="5"/>
  <c r="H97" i="5"/>
  <c r="G97" i="5"/>
  <c r="F97" i="5"/>
  <c r="H96" i="5"/>
  <c r="G96" i="5"/>
  <c r="F96" i="5"/>
  <c r="H95" i="5"/>
  <c r="G95" i="5"/>
  <c r="F95" i="5"/>
  <c r="H94" i="5"/>
  <c r="G94" i="5"/>
  <c r="F94" i="5"/>
  <c r="H93" i="5"/>
  <c r="G93" i="5"/>
  <c r="F93" i="5"/>
  <c r="H92" i="5"/>
  <c r="G92" i="5"/>
  <c r="F92" i="5"/>
  <c r="H91" i="5"/>
  <c r="G91" i="5"/>
  <c r="F91" i="5"/>
  <c r="H90" i="5"/>
  <c r="G90" i="5"/>
  <c r="F90" i="5"/>
  <c r="H89" i="5"/>
  <c r="G89" i="5"/>
  <c r="F89" i="5"/>
  <c r="H88" i="5"/>
  <c r="G88" i="5"/>
  <c r="F88" i="5"/>
  <c r="H87" i="5"/>
  <c r="G87" i="5"/>
  <c r="F87" i="5"/>
  <c r="H86" i="5"/>
  <c r="G86" i="5"/>
  <c r="F86" i="5"/>
  <c r="H85" i="5"/>
  <c r="G85" i="5"/>
  <c r="F85" i="5"/>
  <c r="H84" i="5"/>
  <c r="G84" i="5"/>
  <c r="F84" i="5"/>
  <c r="H83" i="5"/>
  <c r="G83" i="5"/>
  <c r="F83" i="5"/>
  <c r="H82" i="5"/>
  <c r="G82" i="5"/>
  <c r="F82" i="5"/>
  <c r="H81" i="5"/>
  <c r="G81" i="5"/>
  <c r="F81" i="5"/>
  <c r="H80" i="5"/>
  <c r="G80" i="5"/>
  <c r="F80" i="5"/>
  <c r="H79" i="5"/>
  <c r="G79" i="5"/>
  <c r="F79" i="5"/>
  <c r="H78" i="5"/>
  <c r="G78" i="5"/>
  <c r="F78" i="5"/>
  <c r="H77" i="5"/>
  <c r="G77" i="5"/>
  <c r="F77" i="5"/>
  <c r="H76" i="5"/>
  <c r="G76" i="5"/>
  <c r="F76" i="5"/>
  <c r="H75" i="5"/>
  <c r="G75" i="5"/>
  <c r="F75" i="5"/>
  <c r="H74" i="5"/>
  <c r="G74" i="5"/>
  <c r="F74" i="5"/>
  <c r="H73" i="5"/>
  <c r="G73" i="5"/>
  <c r="F73" i="5"/>
  <c r="H72" i="5"/>
  <c r="G72" i="5"/>
  <c r="F72" i="5"/>
  <c r="H71" i="5"/>
  <c r="G71" i="5"/>
  <c r="F71" i="5"/>
  <c r="H70" i="5"/>
  <c r="G70" i="5"/>
  <c r="F70" i="5"/>
  <c r="H69" i="5"/>
  <c r="G69" i="5"/>
  <c r="F69" i="5"/>
  <c r="H68" i="5"/>
  <c r="G68" i="5"/>
  <c r="F68" i="5"/>
  <c r="H67" i="5"/>
  <c r="G67" i="5"/>
  <c r="F67" i="5"/>
  <c r="H66" i="5"/>
  <c r="G66" i="5"/>
  <c r="F66" i="5"/>
  <c r="H65" i="5"/>
  <c r="G65" i="5"/>
  <c r="F65" i="5"/>
  <c r="H64" i="5"/>
  <c r="G64" i="5"/>
  <c r="F64" i="5"/>
  <c r="H63" i="5"/>
  <c r="G63" i="5"/>
  <c r="F63" i="5"/>
  <c r="H62" i="5"/>
  <c r="G62" i="5"/>
  <c r="F62" i="5"/>
  <c r="H61" i="5"/>
  <c r="G61" i="5"/>
  <c r="F61" i="5"/>
  <c r="H60" i="5"/>
  <c r="G60" i="5"/>
  <c r="F60" i="5"/>
  <c r="H59" i="5"/>
  <c r="G59" i="5"/>
  <c r="F59" i="5"/>
  <c r="H58" i="5"/>
  <c r="G58" i="5"/>
  <c r="F58" i="5"/>
  <c r="H57" i="5"/>
  <c r="G57" i="5"/>
  <c r="F57" i="5"/>
  <c r="H56" i="5"/>
  <c r="G56" i="5"/>
  <c r="F56" i="5"/>
  <c r="H55" i="5"/>
  <c r="G55" i="5"/>
  <c r="F55" i="5"/>
  <c r="H54" i="5"/>
  <c r="G54" i="5"/>
  <c r="F54" i="5"/>
  <c r="H53" i="5"/>
  <c r="G53" i="5"/>
  <c r="F53" i="5"/>
  <c r="H52" i="5"/>
  <c r="G52" i="5"/>
  <c r="F52" i="5"/>
  <c r="H51" i="5"/>
  <c r="G51" i="5"/>
  <c r="F51" i="5"/>
  <c r="H50" i="5"/>
  <c r="G50" i="5"/>
  <c r="F50" i="5"/>
  <c r="H49" i="5"/>
  <c r="G49" i="5"/>
  <c r="F49" i="5"/>
  <c r="H48" i="5"/>
  <c r="G48" i="5"/>
  <c r="F48" i="5"/>
  <c r="H47" i="5"/>
  <c r="G47" i="5"/>
  <c r="F47" i="5"/>
  <c r="H46" i="5"/>
  <c r="G46" i="5"/>
  <c r="F46" i="5"/>
  <c r="H45" i="5"/>
  <c r="G45" i="5"/>
  <c r="F45" i="5"/>
  <c r="H44" i="5"/>
  <c r="G44" i="5"/>
  <c r="F44" i="5"/>
  <c r="H43" i="5"/>
  <c r="G43" i="5"/>
  <c r="F43" i="5"/>
  <c r="H42" i="5"/>
  <c r="G42" i="5"/>
  <c r="F42" i="5"/>
  <c r="H41" i="5"/>
  <c r="G41" i="5"/>
  <c r="F41" i="5"/>
  <c r="H40" i="5"/>
  <c r="G40" i="5"/>
  <c r="F40" i="5"/>
  <c r="H39" i="5"/>
  <c r="G39" i="5"/>
  <c r="F39" i="5"/>
  <c r="H38" i="5"/>
  <c r="G38" i="5"/>
  <c r="F38" i="5"/>
  <c r="H37" i="5"/>
  <c r="G37" i="5"/>
  <c r="F37" i="5"/>
  <c r="H36" i="5"/>
  <c r="G36" i="5"/>
  <c r="F36" i="5"/>
  <c r="H35" i="5"/>
  <c r="G35" i="5"/>
  <c r="F35" i="5"/>
  <c r="H34" i="5"/>
  <c r="G34" i="5"/>
  <c r="F34" i="5"/>
  <c r="H33" i="5"/>
  <c r="G33" i="5"/>
  <c r="F33" i="5"/>
  <c r="H32" i="5"/>
  <c r="G32" i="5"/>
  <c r="F32" i="5"/>
  <c r="H31" i="5"/>
  <c r="G31" i="5"/>
  <c r="F31" i="5"/>
  <c r="H30" i="5"/>
  <c r="G30" i="5"/>
  <c r="F30" i="5"/>
  <c r="H29" i="5"/>
  <c r="G29" i="5"/>
  <c r="F29" i="5"/>
  <c r="H28" i="5"/>
  <c r="G28" i="5"/>
  <c r="F28" i="5"/>
  <c r="H27" i="5"/>
  <c r="G27" i="5"/>
  <c r="F27" i="5"/>
  <c r="H26" i="5"/>
  <c r="G26" i="5"/>
  <c r="F26" i="5"/>
  <c r="H25" i="5"/>
  <c r="G25" i="5"/>
  <c r="F25" i="5"/>
  <c r="H24" i="5"/>
  <c r="G24" i="5"/>
  <c r="F24" i="5"/>
  <c r="H23" i="5"/>
  <c r="G23" i="5"/>
  <c r="F23" i="5"/>
  <c r="H22" i="5"/>
  <c r="G22" i="5"/>
  <c r="F22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H9" i="5"/>
  <c r="G9" i="5"/>
  <c r="F9" i="5"/>
  <c r="H8" i="5"/>
  <c r="G8" i="5"/>
  <c r="F8" i="5"/>
  <c r="H7" i="5"/>
  <c r="G7" i="5"/>
  <c r="F7" i="5"/>
  <c r="H6" i="5"/>
  <c r="G6" i="5"/>
  <c r="F6" i="5"/>
  <c r="F499" i="2"/>
  <c r="H499" i="2" s="1"/>
  <c r="F498" i="2"/>
  <c r="H498" i="2" s="1"/>
  <c r="F497" i="2"/>
  <c r="G497" i="2" s="1"/>
  <c r="F496" i="2"/>
  <c r="H496" i="2" s="1"/>
  <c r="F495" i="2"/>
  <c r="G495" i="2" s="1"/>
  <c r="F494" i="2"/>
  <c r="H494" i="2" s="1"/>
  <c r="F493" i="2"/>
  <c r="G493" i="2" s="1"/>
  <c r="F492" i="2"/>
  <c r="H492" i="2" s="1"/>
  <c r="F491" i="2"/>
  <c r="F490" i="2"/>
  <c r="H490" i="2" s="1"/>
  <c r="F489" i="2"/>
  <c r="G489" i="2" s="1"/>
  <c r="F488" i="2"/>
  <c r="H488" i="2" s="1"/>
  <c r="F487" i="2"/>
  <c r="G487" i="2" s="1"/>
  <c r="F486" i="2"/>
  <c r="G486" i="2" s="1"/>
  <c r="F485" i="2"/>
  <c r="G485" i="2" s="1"/>
  <c r="F484" i="2"/>
  <c r="H484" i="2" s="1"/>
  <c r="F483" i="2"/>
  <c r="F482" i="2"/>
  <c r="H482" i="2" s="1"/>
  <c r="F481" i="2"/>
  <c r="G481" i="2" s="1"/>
  <c r="F480" i="2"/>
  <c r="H480" i="2" s="1"/>
  <c r="F479" i="2"/>
  <c r="G479" i="2" s="1"/>
  <c r="F478" i="2"/>
  <c r="H478" i="2" s="1"/>
  <c r="F477" i="2"/>
  <c r="G477" i="2" s="1"/>
  <c r="F476" i="2"/>
  <c r="H476" i="2" s="1"/>
  <c r="F475" i="2"/>
  <c r="F474" i="2"/>
  <c r="H474" i="2" s="1"/>
  <c r="F473" i="2"/>
  <c r="G473" i="2" s="1"/>
  <c r="H472" i="2"/>
  <c r="F472" i="2"/>
  <c r="G472" i="2" s="1"/>
  <c r="F471" i="2"/>
  <c r="G471" i="2" s="1"/>
  <c r="F470" i="2"/>
  <c r="H470" i="2" s="1"/>
  <c r="F469" i="2"/>
  <c r="G469" i="2" s="1"/>
  <c r="F468" i="2"/>
  <c r="H468" i="2" s="1"/>
  <c r="F467" i="2"/>
  <c r="F466" i="2"/>
  <c r="H466" i="2" s="1"/>
  <c r="F465" i="2"/>
  <c r="G465" i="2" s="1"/>
  <c r="F464" i="2"/>
  <c r="G464" i="2" s="1"/>
  <c r="F463" i="2"/>
  <c r="G463" i="2" s="1"/>
  <c r="F462" i="2"/>
  <c r="H462" i="2" s="1"/>
  <c r="F461" i="2"/>
  <c r="G461" i="2" s="1"/>
  <c r="F460" i="2"/>
  <c r="H460" i="2" s="1"/>
  <c r="F459" i="2"/>
  <c r="F458" i="2"/>
  <c r="H458" i="2" s="1"/>
  <c r="F457" i="2"/>
  <c r="G457" i="2" s="1"/>
  <c r="F456" i="2"/>
  <c r="G456" i="2" s="1"/>
  <c r="F455" i="2"/>
  <c r="G455" i="2" s="1"/>
  <c r="F454" i="2"/>
  <c r="H454" i="2" s="1"/>
  <c r="F453" i="2"/>
  <c r="G453" i="2" s="1"/>
  <c r="F452" i="2"/>
  <c r="H452" i="2" s="1"/>
  <c r="F451" i="2"/>
  <c r="F450" i="2"/>
  <c r="H450" i="2" s="1"/>
  <c r="F449" i="2"/>
  <c r="G449" i="2" s="1"/>
  <c r="F448" i="2"/>
  <c r="H448" i="2" s="1"/>
  <c r="F447" i="2"/>
  <c r="G447" i="2" s="1"/>
  <c r="F446" i="2"/>
  <c r="H446" i="2" s="1"/>
  <c r="F445" i="2"/>
  <c r="G445" i="2" s="1"/>
  <c r="F444" i="2"/>
  <c r="H444" i="2" s="1"/>
  <c r="F443" i="2"/>
  <c r="F442" i="2"/>
  <c r="H442" i="2" s="1"/>
  <c r="F441" i="2"/>
  <c r="G441" i="2" s="1"/>
  <c r="F440" i="2"/>
  <c r="H440" i="2" s="1"/>
  <c r="F439" i="2"/>
  <c r="G439" i="2" s="1"/>
  <c r="F438" i="2"/>
  <c r="G438" i="2" s="1"/>
  <c r="F437" i="2"/>
  <c r="G437" i="2" s="1"/>
  <c r="F436" i="2"/>
  <c r="H436" i="2" s="1"/>
  <c r="F435" i="2"/>
  <c r="F434" i="2"/>
  <c r="H434" i="2" s="1"/>
  <c r="F433" i="2"/>
  <c r="G433" i="2" s="1"/>
  <c r="F432" i="2"/>
  <c r="H432" i="2" s="1"/>
  <c r="F431" i="2"/>
  <c r="G431" i="2" s="1"/>
  <c r="F430" i="2"/>
  <c r="H430" i="2" s="1"/>
  <c r="F429" i="2"/>
  <c r="G429" i="2" s="1"/>
  <c r="F428" i="2"/>
  <c r="H428" i="2" s="1"/>
  <c r="F427" i="2"/>
  <c r="F426" i="2"/>
  <c r="H426" i="2" s="1"/>
  <c r="F425" i="2"/>
  <c r="G425" i="2" s="1"/>
  <c r="F424" i="2"/>
  <c r="G424" i="2" s="1"/>
  <c r="F423" i="2"/>
  <c r="G423" i="2" s="1"/>
  <c r="F422" i="2"/>
  <c r="G422" i="2" s="1"/>
  <c r="F421" i="2"/>
  <c r="G421" i="2" s="1"/>
  <c r="F420" i="2"/>
  <c r="H420" i="2" s="1"/>
  <c r="F419" i="2"/>
  <c r="F418" i="2"/>
  <c r="H418" i="2" s="1"/>
  <c r="F417" i="2"/>
  <c r="G417" i="2" s="1"/>
  <c r="F416" i="2"/>
  <c r="H416" i="2" s="1"/>
  <c r="F415" i="2"/>
  <c r="G415" i="2" s="1"/>
  <c r="F414" i="2"/>
  <c r="H414" i="2" s="1"/>
  <c r="F413" i="2"/>
  <c r="G413" i="2" s="1"/>
  <c r="F412" i="2"/>
  <c r="H412" i="2" s="1"/>
  <c r="F411" i="2"/>
  <c r="F410" i="2"/>
  <c r="H410" i="2" s="1"/>
  <c r="F409" i="2"/>
  <c r="G409" i="2" s="1"/>
  <c r="F408" i="2"/>
  <c r="H408" i="2" s="1"/>
  <c r="F407" i="2"/>
  <c r="G407" i="2" s="1"/>
  <c r="F406" i="2"/>
  <c r="H406" i="2" s="1"/>
  <c r="F405" i="2"/>
  <c r="G405" i="2" s="1"/>
  <c r="F404" i="2"/>
  <c r="H404" i="2" s="1"/>
  <c r="F403" i="2"/>
  <c r="F402" i="2"/>
  <c r="H402" i="2" s="1"/>
  <c r="F401" i="2"/>
  <c r="G401" i="2" s="1"/>
  <c r="F400" i="2"/>
  <c r="H400" i="2" s="1"/>
  <c r="F399" i="2"/>
  <c r="G399" i="2" s="1"/>
  <c r="F398" i="2"/>
  <c r="H398" i="2" s="1"/>
  <c r="F397" i="2"/>
  <c r="G397" i="2" s="1"/>
  <c r="F396" i="2"/>
  <c r="H396" i="2" s="1"/>
  <c r="F395" i="2"/>
  <c r="G394" i="2"/>
  <c r="F394" i="2"/>
  <c r="H394" i="2" s="1"/>
  <c r="F393" i="2"/>
  <c r="G393" i="2" s="1"/>
  <c r="F392" i="2"/>
  <c r="H392" i="2" s="1"/>
  <c r="F391" i="2"/>
  <c r="G391" i="2" s="1"/>
  <c r="F390" i="2"/>
  <c r="H390" i="2" s="1"/>
  <c r="F389" i="2"/>
  <c r="G389" i="2" s="1"/>
  <c r="F388" i="2"/>
  <c r="H388" i="2" s="1"/>
  <c r="F387" i="2"/>
  <c r="F386" i="2"/>
  <c r="H386" i="2" s="1"/>
  <c r="F385" i="2"/>
  <c r="G385" i="2" s="1"/>
  <c r="F384" i="2"/>
  <c r="H384" i="2" s="1"/>
  <c r="F383" i="2"/>
  <c r="G383" i="2" s="1"/>
  <c r="F382" i="2"/>
  <c r="H382" i="2" s="1"/>
  <c r="F381" i="2"/>
  <c r="G381" i="2" s="1"/>
  <c r="F380" i="2"/>
  <c r="H380" i="2" s="1"/>
  <c r="F379" i="2"/>
  <c r="F378" i="2"/>
  <c r="H378" i="2" s="1"/>
  <c r="F377" i="2"/>
  <c r="G377" i="2" s="1"/>
  <c r="F376" i="2"/>
  <c r="H376" i="2" s="1"/>
  <c r="F375" i="2"/>
  <c r="G375" i="2" s="1"/>
  <c r="F374" i="2"/>
  <c r="H374" i="2" s="1"/>
  <c r="F373" i="2"/>
  <c r="G373" i="2" s="1"/>
  <c r="F372" i="2"/>
  <c r="H372" i="2" s="1"/>
  <c r="F371" i="2"/>
  <c r="F370" i="2"/>
  <c r="H370" i="2" s="1"/>
  <c r="F369" i="2"/>
  <c r="G369" i="2" s="1"/>
  <c r="F368" i="2"/>
  <c r="H368" i="2" s="1"/>
  <c r="F367" i="2"/>
  <c r="G367" i="2" s="1"/>
  <c r="F366" i="2"/>
  <c r="H366" i="2" s="1"/>
  <c r="F365" i="2"/>
  <c r="G365" i="2" s="1"/>
  <c r="F364" i="2"/>
  <c r="H364" i="2" s="1"/>
  <c r="F363" i="2"/>
  <c r="F362" i="2"/>
  <c r="H362" i="2" s="1"/>
  <c r="F361" i="2"/>
  <c r="G361" i="2" s="1"/>
  <c r="F360" i="2"/>
  <c r="H360" i="2" s="1"/>
  <c r="F359" i="2"/>
  <c r="G359" i="2" s="1"/>
  <c r="F358" i="2"/>
  <c r="H358" i="2" s="1"/>
  <c r="F357" i="2"/>
  <c r="G357" i="2" s="1"/>
  <c r="F356" i="2"/>
  <c r="H356" i="2" s="1"/>
  <c r="F355" i="2"/>
  <c r="F354" i="2"/>
  <c r="H354" i="2" s="1"/>
  <c r="F353" i="2"/>
  <c r="G353" i="2" s="1"/>
  <c r="F352" i="2"/>
  <c r="G352" i="2" s="1"/>
  <c r="F351" i="2"/>
  <c r="G351" i="2" s="1"/>
  <c r="F350" i="2"/>
  <c r="H350" i="2" s="1"/>
  <c r="F349" i="2"/>
  <c r="G349" i="2" s="1"/>
  <c r="F348" i="2"/>
  <c r="H348" i="2" s="1"/>
  <c r="F347" i="2"/>
  <c r="F346" i="2"/>
  <c r="H346" i="2" s="1"/>
  <c r="F345" i="2"/>
  <c r="G345" i="2" s="1"/>
  <c r="F344" i="2"/>
  <c r="G344" i="2" s="1"/>
  <c r="F343" i="2"/>
  <c r="G343" i="2" s="1"/>
  <c r="F342" i="2"/>
  <c r="H342" i="2" s="1"/>
  <c r="F341" i="2"/>
  <c r="G341" i="2" s="1"/>
  <c r="F340" i="2"/>
  <c r="H340" i="2" s="1"/>
  <c r="F339" i="2"/>
  <c r="F338" i="2"/>
  <c r="H338" i="2" s="1"/>
  <c r="F337" i="2"/>
  <c r="G337" i="2" s="1"/>
  <c r="F336" i="2"/>
  <c r="H336" i="2" s="1"/>
  <c r="F335" i="2"/>
  <c r="G335" i="2" s="1"/>
  <c r="F334" i="2"/>
  <c r="H334" i="2" s="1"/>
  <c r="F333" i="2"/>
  <c r="G333" i="2" s="1"/>
  <c r="F332" i="2"/>
  <c r="H332" i="2" s="1"/>
  <c r="F331" i="2"/>
  <c r="F330" i="2"/>
  <c r="H330" i="2" s="1"/>
  <c r="F329" i="2"/>
  <c r="G329" i="2" s="1"/>
  <c r="F328" i="2"/>
  <c r="H328" i="2" s="1"/>
  <c r="F327" i="2"/>
  <c r="G327" i="2" s="1"/>
  <c r="F326" i="2"/>
  <c r="G326" i="2" s="1"/>
  <c r="F325" i="2"/>
  <c r="G325" i="2" s="1"/>
  <c r="F324" i="2"/>
  <c r="H324" i="2" s="1"/>
  <c r="F323" i="2"/>
  <c r="F322" i="2"/>
  <c r="H322" i="2" s="1"/>
  <c r="F321" i="2"/>
  <c r="G321" i="2" s="1"/>
  <c r="F320" i="2"/>
  <c r="H320" i="2" s="1"/>
  <c r="F319" i="2"/>
  <c r="G319" i="2" s="1"/>
  <c r="F318" i="2"/>
  <c r="H318" i="2" s="1"/>
  <c r="F317" i="2"/>
  <c r="G317" i="2" s="1"/>
  <c r="F316" i="2"/>
  <c r="H316" i="2" s="1"/>
  <c r="F315" i="2"/>
  <c r="F314" i="2"/>
  <c r="H314" i="2" s="1"/>
  <c r="F313" i="2"/>
  <c r="G313" i="2" s="1"/>
  <c r="F312" i="2"/>
  <c r="G312" i="2" s="1"/>
  <c r="F311" i="2"/>
  <c r="G311" i="2" s="1"/>
  <c r="F310" i="2"/>
  <c r="H310" i="2" s="1"/>
  <c r="F309" i="2"/>
  <c r="G309" i="2" s="1"/>
  <c r="F308" i="2"/>
  <c r="H308" i="2" s="1"/>
  <c r="F307" i="2"/>
  <c r="F306" i="2"/>
  <c r="H306" i="2" s="1"/>
  <c r="F305" i="2"/>
  <c r="G305" i="2" s="1"/>
  <c r="F304" i="2"/>
  <c r="G304" i="2" s="1"/>
  <c r="F303" i="2"/>
  <c r="H303" i="2" s="1"/>
  <c r="F302" i="2"/>
  <c r="H302" i="2" s="1"/>
  <c r="F301" i="2"/>
  <c r="G301" i="2" s="1"/>
  <c r="F300" i="2"/>
  <c r="H300" i="2" s="1"/>
  <c r="F299" i="2"/>
  <c r="F298" i="2"/>
  <c r="H298" i="2" s="1"/>
  <c r="F297" i="2"/>
  <c r="G297" i="2" s="1"/>
  <c r="F296" i="2"/>
  <c r="H296" i="2" s="1"/>
  <c r="F295" i="2"/>
  <c r="G295" i="2" s="1"/>
  <c r="F294" i="2"/>
  <c r="H294" i="2" s="1"/>
  <c r="F293" i="2"/>
  <c r="G293" i="2" s="1"/>
  <c r="F292" i="2"/>
  <c r="H292" i="2" s="1"/>
  <c r="F291" i="2"/>
  <c r="F290" i="2"/>
  <c r="H290" i="2" s="1"/>
  <c r="F289" i="2"/>
  <c r="G289" i="2" s="1"/>
  <c r="F288" i="2"/>
  <c r="H288" i="2" s="1"/>
  <c r="F287" i="2"/>
  <c r="H287" i="2" s="1"/>
  <c r="F286" i="2"/>
  <c r="H286" i="2" s="1"/>
  <c r="F285" i="2"/>
  <c r="G285" i="2" s="1"/>
  <c r="F284" i="2"/>
  <c r="H284" i="2" s="1"/>
  <c r="F283" i="2"/>
  <c r="F282" i="2"/>
  <c r="H282" i="2" s="1"/>
  <c r="F281" i="2"/>
  <c r="G281" i="2" s="1"/>
  <c r="G280" i="2"/>
  <c r="F280" i="2"/>
  <c r="H280" i="2" s="1"/>
  <c r="F279" i="2"/>
  <c r="H279" i="2" s="1"/>
  <c r="F278" i="2"/>
  <c r="H278" i="2" s="1"/>
  <c r="F277" i="2"/>
  <c r="G277" i="2" s="1"/>
  <c r="F276" i="2"/>
  <c r="H276" i="2" s="1"/>
  <c r="F275" i="2"/>
  <c r="F274" i="2"/>
  <c r="H274" i="2" s="1"/>
  <c r="F273" i="2"/>
  <c r="G273" i="2" s="1"/>
  <c r="F272" i="2"/>
  <c r="H272" i="2" s="1"/>
  <c r="F271" i="2"/>
  <c r="H271" i="2" s="1"/>
  <c r="F270" i="2"/>
  <c r="G270" i="2" s="1"/>
  <c r="F269" i="2"/>
  <c r="G269" i="2" s="1"/>
  <c r="F268" i="2"/>
  <c r="H268" i="2" s="1"/>
  <c r="F267" i="2"/>
  <c r="F266" i="2"/>
  <c r="H266" i="2" s="1"/>
  <c r="F265" i="2"/>
  <c r="G265" i="2" s="1"/>
  <c r="F264" i="2"/>
  <c r="H264" i="2" s="1"/>
  <c r="F263" i="2"/>
  <c r="H263" i="2" s="1"/>
  <c r="F262" i="2"/>
  <c r="H262" i="2" s="1"/>
  <c r="F261" i="2"/>
  <c r="G261" i="2" s="1"/>
  <c r="F260" i="2"/>
  <c r="H260" i="2" s="1"/>
  <c r="F259" i="2"/>
  <c r="F258" i="2"/>
  <c r="H258" i="2" s="1"/>
  <c r="F257" i="2"/>
  <c r="G257" i="2" s="1"/>
  <c r="F256" i="2"/>
  <c r="G256" i="2" s="1"/>
  <c r="F255" i="2"/>
  <c r="H255" i="2" s="1"/>
  <c r="F254" i="2"/>
  <c r="H254" i="2" s="1"/>
  <c r="F253" i="2"/>
  <c r="G253" i="2" s="1"/>
  <c r="F252" i="2"/>
  <c r="H252" i="2" s="1"/>
  <c r="F251" i="2"/>
  <c r="F250" i="2"/>
  <c r="H250" i="2" s="1"/>
  <c r="F249" i="2"/>
  <c r="G249" i="2" s="1"/>
  <c r="F248" i="2"/>
  <c r="H248" i="2" s="1"/>
  <c r="F247" i="2"/>
  <c r="H247" i="2" s="1"/>
  <c r="F246" i="2"/>
  <c r="H246" i="2" s="1"/>
  <c r="F245" i="2"/>
  <c r="G245" i="2" s="1"/>
  <c r="F244" i="2"/>
  <c r="H244" i="2" s="1"/>
  <c r="F243" i="2"/>
  <c r="F242" i="2"/>
  <c r="H242" i="2" s="1"/>
  <c r="F241" i="2"/>
  <c r="G241" i="2" s="1"/>
  <c r="F240" i="2"/>
  <c r="H240" i="2" s="1"/>
  <c r="F239" i="2"/>
  <c r="H239" i="2" s="1"/>
  <c r="F238" i="2"/>
  <c r="G238" i="2" s="1"/>
  <c r="F237" i="2"/>
  <c r="G237" i="2" s="1"/>
  <c r="F236" i="2"/>
  <c r="H236" i="2" s="1"/>
  <c r="F235" i="2"/>
  <c r="F234" i="2"/>
  <c r="H234" i="2" s="1"/>
  <c r="F233" i="2"/>
  <c r="G233" i="2" s="1"/>
  <c r="F232" i="2"/>
  <c r="H232" i="2" s="1"/>
  <c r="F231" i="2"/>
  <c r="G231" i="2" s="1"/>
  <c r="G230" i="2"/>
  <c r="F230" i="2"/>
  <c r="H230" i="2" s="1"/>
  <c r="F229" i="2"/>
  <c r="G229" i="2" s="1"/>
  <c r="F228" i="2"/>
  <c r="H228" i="2" s="1"/>
  <c r="F227" i="2"/>
  <c r="F226" i="2"/>
  <c r="H226" i="2" s="1"/>
  <c r="F225" i="2"/>
  <c r="G225" i="2" s="1"/>
  <c r="H224" i="2"/>
  <c r="F224" i="2"/>
  <c r="G224" i="2" s="1"/>
  <c r="F223" i="2"/>
  <c r="H223" i="2" s="1"/>
  <c r="F222" i="2"/>
  <c r="H222" i="2" s="1"/>
  <c r="F221" i="2"/>
  <c r="G221" i="2" s="1"/>
  <c r="F220" i="2"/>
  <c r="H220" i="2" s="1"/>
  <c r="F219" i="2"/>
  <c r="F218" i="2"/>
  <c r="H218" i="2" s="1"/>
  <c r="F217" i="2"/>
  <c r="G217" i="2" s="1"/>
  <c r="F216" i="2"/>
  <c r="H216" i="2" s="1"/>
  <c r="F215" i="2"/>
  <c r="G215" i="2" s="1"/>
  <c r="F214" i="2"/>
  <c r="H214" i="2" s="1"/>
  <c r="F213" i="2"/>
  <c r="G213" i="2" s="1"/>
  <c r="F212" i="2"/>
  <c r="H212" i="2" s="1"/>
  <c r="F211" i="2"/>
  <c r="F210" i="2"/>
  <c r="H210" i="2" s="1"/>
  <c r="F209" i="2"/>
  <c r="G209" i="2" s="1"/>
  <c r="F208" i="2"/>
  <c r="H208" i="2" s="1"/>
  <c r="F207" i="2"/>
  <c r="H207" i="2" s="1"/>
  <c r="F206" i="2"/>
  <c r="G206" i="2" s="1"/>
  <c r="F205" i="2"/>
  <c r="G205" i="2" s="1"/>
  <c r="F204" i="2"/>
  <c r="H204" i="2" s="1"/>
  <c r="F203" i="2"/>
  <c r="F202" i="2"/>
  <c r="H202" i="2" s="1"/>
  <c r="F201" i="2"/>
  <c r="G201" i="2" s="1"/>
  <c r="F200" i="2"/>
  <c r="H200" i="2" s="1"/>
  <c r="F199" i="2"/>
  <c r="H199" i="2" s="1"/>
  <c r="F198" i="2"/>
  <c r="H198" i="2" s="1"/>
  <c r="F197" i="2"/>
  <c r="G197" i="2" s="1"/>
  <c r="F196" i="2"/>
  <c r="H196" i="2" s="1"/>
  <c r="F195" i="2"/>
  <c r="F194" i="2"/>
  <c r="H194" i="2" s="1"/>
  <c r="F193" i="2"/>
  <c r="G193" i="2" s="1"/>
  <c r="F192" i="2"/>
  <c r="G192" i="2" s="1"/>
  <c r="F191" i="2"/>
  <c r="H191" i="2" s="1"/>
  <c r="F190" i="2"/>
  <c r="H190" i="2" s="1"/>
  <c r="F189" i="2"/>
  <c r="G189" i="2" s="1"/>
  <c r="F188" i="2"/>
  <c r="H188" i="2" s="1"/>
  <c r="F187" i="2"/>
  <c r="F186" i="2"/>
  <c r="H186" i="2" s="1"/>
  <c r="F185" i="2"/>
  <c r="G185" i="2" s="1"/>
  <c r="F184" i="2"/>
  <c r="H184" i="2" s="1"/>
  <c r="F183" i="2"/>
  <c r="H183" i="2" s="1"/>
  <c r="F182" i="2"/>
  <c r="H182" i="2" s="1"/>
  <c r="F181" i="2"/>
  <c r="G181" i="2" s="1"/>
  <c r="F180" i="2"/>
  <c r="H180" i="2" s="1"/>
  <c r="F179" i="2"/>
  <c r="F178" i="2"/>
  <c r="H178" i="2" s="1"/>
  <c r="F177" i="2"/>
  <c r="G177" i="2" s="1"/>
  <c r="F176" i="2"/>
  <c r="H176" i="2" s="1"/>
  <c r="F175" i="2"/>
  <c r="H175" i="2" s="1"/>
  <c r="F174" i="2"/>
  <c r="H174" i="2" s="1"/>
  <c r="F173" i="2"/>
  <c r="G173" i="2" s="1"/>
  <c r="F172" i="2"/>
  <c r="H172" i="2" s="1"/>
  <c r="F171" i="2"/>
  <c r="F170" i="2"/>
  <c r="H170" i="2" s="1"/>
  <c r="F169" i="2"/>
  <c r="G168" i="2"/>
  <c r="F168" i="2"/>
  <c r="H168" i="2" s="1"/>
  <c r="F167" i="2"/>
  <c r="H167" i="2" s="1"/>
  <c r="F166" i="2"/>
  <c r="H166" i="2" s="1"/>
  <c r="F165" i="2"/>
  <c r="G165" i="2" s="1"/>
  <c r="F164" i="2"/>
  <c r="G164" i="2" s="1"/>
  <c r="F163" i="2"/>
  <c r="G163" i="2" s="1"/>
  <c r="F162" i="2"/>
  <c r="G162" i="2" s="1"/>
  <c r="F161" i="2"/>
  <c r="H161" i="2" s="1"/>
  <c r="F160" i="2"/>
  <c r="G160" i="2" s="1"/>
  <c r="F159" i="2"/>
  <c r="G159" i="2" s="1"/>
  <c r="F158" i="2"/>
  <c r="G158" i="2" s="1"/>
  <c r="F157" i="2"/>
  <c r="H157" i="2" s="1"/>
  <c r="F156" i="2"/>
  <c r="H156" i="2" s="1"/>
  <c r="H155" i="2"/>
  <c r="G155" i="2"/>
  <c r="F155" i="2"/>
  <c r="F154" i="2"/>
  <c r="H154" i="2" s="1"/>
  <c r="F153" i="2"/>
  <c r="G153" i="2" s="1"/>
  <c r="F152" i="2"/>
  <c r="G152" i="2" s="1"/>
  <c r="F151" i="2"/>
  <c r="G151" i="2" s="1"/>
  <c r="F150" i="2"/>
  <c r="H150" i="2" s="1"/>
  <c r="F149" i="2"/>
  <c r="H149" i="2" s="1"/>
  <c r="F148" i="2"/>
  <c r="H148" i="2" s="1"/>
  <c r="F147" i="2"/>
  <c r="H147" i="2" s="1"/>
  <c r="F146" i="2"/>
  <c r="H146" i="2" s="1"/>
  <c r="F145" i="2"/>
  <c r="G145" i="2" s="1"/>
  <c r="F144" i="2"/>
  <c r="G144" i="2" s="1"/>
  <c r="F143" i="2"/>
  <c r="G143" i="2" s="1"/>
  <c r="F142" i="2"/>
  <c r="H142" i="2" s="1"/>
  <c r="F141" i="2"/>
  <c r="H141" i="2" s="1"/>
  <c r="F140" i="2"/>
  <c r="H140" i="2" s="1"/>
  <c r="F139" i="2"/>
  <c r="H139" i="2" s="1"/>
  <c r="F138" i="2"/>
  <c r="H138" i="2" s="1"/>
  <c r="F137" i="2"/>
  <c r="G137" i="2" s="1"/>
  <c r="F136" i="2"/>
  <c r="G136" i="2" s="1"/>
  <c r="F135" i="2"/>
  <c r="G135" i="2" s="1"/>
  <c r="F134" i="2"/>
  <c r="H134" i="2" s="1"/>
  <c r="F133" i="2"/>
  <c r="H133" i="2" s="1"/>
  <c r="F132" i="2"/>
  <c r="G132" i="2" s="1"/>
  <c r="F131" i="2"/>
  <c r="H131" i="2" s="1"/>
  <c r="F130" i="2"/>
  <c r="H130" i="2" s="1"/>
  <c r="F129" i="2"/>
  <c r="G129" i="2" s="1"/>
  <c r="F128" i="2"/>
  <c r="G128" i="2" s="1"/>
  <c r="F127" i="2"/>
  <c r="G127" i="2" s="1"/>
  <c r="F126" i="2"/>
  <c r="G126" i="2" s="1"/>
  <c r="F125" i="2"/>
  <c r="H125" i="2" s="1"/>
  <c r="F124" i="2"/>
  <c r="G124" i="2" s="1"/>
  <c r="F123" i="2"/>
  <c r="G123" i="2" s="1"/>
  <c r="F122" i="2"/>
  <c r="H122" i="2" s="1"/>
  <c r="F121" i="2"/>
  <c r="G121" i="2" s="1"/>
  <c r="F120" i="2"/>
  <c r="G120" i="2" s="1"/>
  <c r="F119" i="2"/>
  <c r="G119" i="2" s="1"/>
  <c r="F118" i="2"/>
  <c r="H118" i="2" s="1"/>
  <c r="F117" i="2"/>
  <c r="H117" i="2" s="1"/>
  <c r="F116" i="2"/>
  <c r="H116" i="2" s="1"/>
  <c r="F115" i="2"/>
  <c r="H115" i="2" s="1"/>
  <c r="F114" i="2"/>
  <c r="H114" i="2" s="1"/>
  <c r="F113" i="2"/>
  <c r="G113" i="2" s="1"/>
  <c r="F112" i="2"/>
  <c r="G112" i="2" s="1"/>
  <c r="F111" i="2"/>
  <c r="G111" i="2" s="1"/>
  <c r="F110" i="2"/>
  <c r="G110" i="2" s="1"/>
  <c r="F109" i="2"/>
  <c r="H109" i="2" s="1"/>
  <c r="F108" i="2"/>
  <c r="H108" i="2" s="1"/>
  <c r="F107" i="2"/>
  <c r="G107" i="2" s="1"/>
  <c r="F106" i="2"/>
  <c r="H106" i="2" s="1"/>
  <c r="F105" i="2"/>
  <c r="G105" i="2" s="1"/>
  <c r="F104" i="2"/>
  <c r="H104" i="2" s="1"/>
  <c r="F103" i="2"/>
  <c r="G103" i="2" s="1"/>
  <c r="F102" i="2"/>
  <c r="G102" i="2" s="1"/>
  <c r="F101" i="2"/>
  <c r="H101" i="2" s="1"/>
  <c r="F100" i="2"/>
  <c r="G100" i="2" s="1"/>
  <c r="F99" i="2"/>
  <c r="G99" i="2" s="1"/>
  <c r="F98" i="2"/>
  <c r="H98" i="2" s="1"/>
  <c r="F97" i="2"/>
  <c r="G97" i="2" s="1"/>
  <c r="F96" i="2"/>
  <c r="H96" i="2" s="1"/>
  <c r="F95" i="2"/>
  <c r="G95" i="2" s="1"/>
  <c r="F94" i="2"/>
  <c r="G94" i="2" s="1"/>
  <c r="F93" i="2"/>
  <c r="H93" i="2" s="1"/>
  <c r="F92" i="2"/>
  <c r="G92" i="2" s="1"/>
  <c r="F91" i="2"/>
  <c r="G91" i="2" s="1"/>
  <c r="F90" i="2"/>
  <c r="H90" i="2" s="1"/>
  <c r="F89" i="2"/>
  <c r="G89" i="2" s="1"/>
  <c r="F88" i="2"/>
  <c r="H88" i="2" s="1"/>
  <c r="F87" i="2"/>
  <c r="G87" i="2" s="1"/>
  <c r="H86" i="2"/>
  <c r="F86" i="2"/>
  <c r="G86" i="2" s="1"/>
  <c r="F85" i="2"/>
  <c r="H85" i="2" s="1"/>
  <c r="F84" i="2"/>
  <c r="H84" i="2" s="1"/>
  <c r="F83" i="2"/>
  <c r="G83" i="2" s="1"/>
  <c r="F82" i="2"/>
  <c r="H82" i="2" s="1"/>
  <c r="F81" i="2"/>
  <c r="G81" i="2" s="1"/>
  <c r="F80" i="2"/>
  <c r="H80" i="2" s="1"/>
  <c r="F79" i="2"/>
  <c r="G79" i="2" s="1"/>
  <c r="F78" i="2"/>
  <c r="G78" i="2" s="1"/>
  <c r="F77" i="2"/>
  <c r="H77" i="2" s="1"/>
  <c r="F76" i="2"/>
  <c r="H76" i="2" s="1"/>
  <c r="F75" i="2"/>
  <c r="G75" i="2" s="1"/>
  <c r="F74" i="2"/>
  <c r="H74" i="2" s="1"/>
  <c r="F73" i="2"/>
  <c r="G73" i="2" s="1"/>
  <c r="F72" i="2"/>
  <c r="H72" i="2" s="1"/>
  <c r="F71" i="2"/>
  <c r="G71" i="2" s="1"/>
  <c r="F70" i="2"/>
  <c r="G70" i="2" s="1"/>
  <c r="F69" i="2"/>
  <c r="H69" i="2" s="1"/>
  <c r="F68" i="2"/>
  <c r="H68" i="2" s="1"/>
  <c r="F67" i="2"/>
  <c r="G67" i="2" s="1"/>
  <c r="F66" i="2"/>
  <c r="H66" i="2" s="1"/>
  <c r="F65" i="2"/>
  <c r="G65" i="2" s="1"/>
  <c r="F64" i="2"/>
  <c r="H64" i="2" s="1"/>
  <c r="F63" i="2"/>
  <c r="G63" i="2" s="1"/>
  <c r="F62" i="2"/>
  <c r="G62" i="2" s="1"/>
  <c r="F61" i="2"/>
  <c r="H61" i="2" s="1"/>
  <c r="F60" i="2"/>
  <c r="H60" i="2" s="1"/>
  <c r="F59" i="2"/>
  <c r="G59" i="2" s="1"/>
  <c r="F58" i="2"/>
  <c r="H58" i="2" s="1"/>
  <c r="F57" i="2"/>
  <c r="G57" i="2" s="1"/>
  <c r="F56" i="2"/>
  <c r="H56" i="2" s="1"/>
  <c r="F55" i="2"/>
  <c r="G55" i="2" s="1"/>
  <c r="F54" i="2"/>
  <c r="G54" i="2" s="1"/>
  <c r="F53" i="2"/>
  <c r="H53" i="2" s="1"/>
  <c r="F52" i="2"/>
  <c r="G52" i="2" s="1"/>
  <c r="F51" i="2"/>
  <c r="G51" i="2" s="1"/>
  <c r="F50" i="2"/>
  <c r="H50" i="2" s="1"/>
  <c r="F49" i="2"/>
  <c r="G49" i="2" s="1"/>
  <c r="F48" i="2"/>
  <c r="H48" i="2" s="1"/>
  <c r="F47" i="2"/>
  <c r="G47" i="2" s="1"/>
  <c r="F46" i="2"/>
  <c r="G46" i="2" s="1"/>
  <c r="F45" i="2"/>
  <c r="H45" i="2" s="1"/>
  <c r="F44" i="2"/>
  <c r="H44" i="2" s="1"/>
  <c r="F43" i="2"/>
  <c r="G43" i="2" s="1"/>
  <c r="F42" i="2"/>
  <c r="H42" i="2" s="1"/>
  <c r="F41" i="2"/>
  <c r="G41" i="2" s="1"/>
  <c r="F40" i="2"/>
  <c r="H40" i="2" s="1"/>
  <c r="F39" i="2"/>
  <c r="G39" i="2" s="1"/>
  <c r="F38" i="2"/>
  <c r="G38" i="2" s="1"/>
  <c r="F37" i="2"/>
  <c r="H37" i="2" s="1"/>
  <c r="F36" i="2"/>
  <c r="H36" i="2" s="1"/>
  <c r="F35" i="2"/>
  <c r="G35" i="2" s="1"/>
  <c r="F34" i="2"/>
  <c r="H34" i="2" s="1"/>
  <c r="F33" i="2"/>
  <c r="G33" i="2" s="1"/>
  <c r="F32" i="2"/>
  <c r="H32" i="2" s="1"/>
  <c r="F31" i="2"/>
  <c r="G31" i="2" s="1"/>
  <c r="F30" i="2"/>
  <c r="G30" i="2" s="1"/>
  <c r="F29" i="2"/>
  <c r="H29" i="2" s="1"/>
  <c r="F28" i="2"/>
  <c r="G28" i="2" s="1"/>
  <c r="F27" i="2"/>
  <c r="G27" i="2" s="1"/>
  <c r="F26" i="2"/>
  <c r="H26" i="2" s="1"/>
  <c r="F25" i="2"/>
  <c r="G25" i="2" s="1"/>
  <c r="F24" i="2"/>
  <c r="H24" i="2" s="1"/>
  <c r="F23" i="2"/>
  <c r="G23" i="2" s="1"/>
  <c r="F22" i="2"/>
  <c r="G22" i="2" s="1"/>
  <c r="F21" i="2"/>
  <c r="H21" i="2" s="1"/>
  <c r="F20" i="2"/>
  <c r="H20" i="2" s="1"/>
  <c r="F19" i="2"/>
  <c r="G19" i="2" s="1"/>
  <c r="F18" i="2"/>
  <c r="H18" i="2" s="1"/>
  <c r="F17" i="2"/>
  <c r="G17" i="2" s="1"/>
  <c r="F16" i="2"/>
  <c r="H16" i="2" s="1"/>
  <c r="F15" i="2"/>
  <c r="G15" i="2" s="1"/>
  <c r="F14" i="2"/>
  <c r="G14" i="2" s="1"/>
  <c r="F13" i="2"/>
  <c r="H13" i="2" s="1"/>
  <c r="F12" i="2"/>
  <c r="G12" i="2" s="1"/>
  <c r="F11" i="2"/>
  <c r="G11" i="2" s="1"/>
  <c r="F10" i="2"/>
  <c r="H10" i="2" s="1"/>
  <c r="F9" i="2"/>
  <c r="G9" i="2" s="1"/>
  <c r="F8" i="2"/>
  <c r="H8" i="2" s="1"/>
  <c r="F7" i="2"/>
  <c r="G7" i="2" s="1"/>
  <c r="F6" i="2"/>
  <c r="G6" i="2" s="1"/>
  <c r="BC152" i="1"/>
  <c r="BB152" i="1"/>
  <c r="BC123" i="1"/>
  <c r="BB123" i="1"/>
  <c r="AV97" i="1"/>
  <c r="AG97" i="1"/>
  <c r="AV96" i="1"/>
  <c r="AG96" i="1"/>
  <c r="BC95" i="1"/>
  <c r="BB95" i="1"/>
  <c r="AV95" i="1"/>
  <c r="AX95" i="1" s="1"/>
  <c r="AZ95" i="1" s="1"/>
  <c r="AY95" i="1" s="1"/>
  <c r="AG95" i="1"/>
  <c r="BC94" i="1"/>
  <c r="BB94" i="1"/>
  <c r="AV94" i="1"/>
  <c r="AX94" i="1" s="1"/>
  <c r="AZ94" i="1" s="1"/>
  <c r="AY94" i="1" s="1"/>
  <c r="AG94" i="1"/>
  <c r="BC93" i="1"/>
  <c r="BB93" i="1"/>
  <c r="AV93" i="1"/>
  <c r="AX93" i="1" s="1"/>
  <c r="AZ93" i="1" s="1"/>
  <c r="AY93" i="1" s="1"/>
  <c r="AG93" i="1"/>
  <c r="BC92" i="1"/>
  <c r="BB92" i="1"/>
  <c r="AV92" i="1"/>
  <c r="AX92" i="1" s="1"/>
  <c r="AZ92" i="1" s="1"/>
  <c r="AY92" i="1" s="1"/>
  <c r="AG92" i="1"/>
  <c r="AV91" i="1"/>
  <c r="AG91" i="1"/>
  <c r="BC90" i="1"/>
  <c r="BB90" i="1"/>
  <c r="AV90" i="1"/>
  <c r="AX90" i="1" s="1"/>
  <c r="AZ90" i="1" s="1"/>
  <c r="AG90" i="1"/>
  <c r="AV89" i="1"/>
  <c r="AG89" i="1"/>
  <c r="AV80" i="1"/>
  <c r="AG80" i="1"/>
  <c r="BC79" i="1"/>
  <c r="BB79" i="1"/>
  <c r="AV79" i="1"/>
  <c r="AX79" i="1" s="1"/>
  <c r="AZ79" i="1" s="1"/>
  <c r="AG79" i="1"/>
  <c r="AV78" i="1"/>
  <c r="AG78" i="1"/>
  <c r="BC77" i="1"/>
  <c r="BB77" i="1"/>
  <c r="AV77" i="1"/>
  <c r="AX77" i="1" s="1"/>
  <c r="AZ77" i="1" s="1"/>
  <c r="AG77" i="1"/>
  <c r="BC76" i="1"/>
  <c r="BB76" i="1"/>
  <c r="AV76" i="1"/>
  <c r="AX76" i="1" s="1"/>
  <c r="AZ76" i="1" s="1"/>
  <c r="AG76" i="1"/>
  <c r="AV75" i="1"/>
  <c r="AG75" i="1"/>
  <c r="AV74" i="1"/>
  <c r="AG74" i="1"/>
  <c r="Z57" i="1"/>
  <c r="AV51" i="1"/>
  <c r="AG51" i="1"/>
  <c r="AV50" i="1"/>
  <c r="AG50" i="1"/>
  <c r="AV49" i="1"/>
  <c r="AG49" i="1"/>
  <c r="AV48" i="1"/>
  <c r="AG48" i="1"/>
  <c r="AV47" i="1"/>
  <c r="AG47" i="1"/>
  <c r="AV46" i="1"/>
  <c r="AG46" i="1"/>
  <c r="AV45" i="1"/>
  <c r="AG45" i="1"/>
  <c r="AV44" i="1"/>
  <c r="AG44" i="1"/>
  <c r="AV43" i="1"/>
  <c r="AG43" i="1"/>
  <c r="BC42" i="1"/>
  <c r="BB42" i="1"/>
  <c r="AV42" i="1"/>
  <c r="AX42" i="1" s="1"/>
  <c r="BA42" i="1" s="1"/>
  <c r="AY42" i="1" s="1"/>
  <c r="AG42" i="1"/>
  <c r="BC41" i="1"/>
  <c r="BB41" i="1"/>
  <c r="AV41" i="1"/>
  <c r="AX41" i="1" s="1"/>
  <c r="BA41" i="1" s="1"/>
  <c r="AY41" i="1" s="1"/>
  <c r="AG41" i="1"/>
  <c r="AV40" i="1"/>
  <c r="AG40" i="1"/>
  <c r="AV39" i="1"/>
  <c r="AG39" i="1"/>
  <c r="AV38" i="1"/>
  <c r="AG38" i="1"/>
  <c r="AV37" i="1"/>
  <c r="AG37" i="1"/>
  <c r="AV36" i="1"/>
  <c r="AG36" i="1"/>
  <c r="AV35" i="1"/>
  <c r="AG35" i="1"/>
  <c r="AV34" i="1"/>
  <c r="AG34" i="1"/>
  <c r="AV33" i="1"/>
  <c r="AG33" i="1"/>
  <c r="AV32" i="1"/>
  <c r="AG32" i="1"/>
  <c r="BC31" i="1"/>
  <c r="BB31" i="1"/>
  <c r="AV31" i="1"/>
  <c r="AX31" i="1" s="1"/>
  <c r="BA31" i="1" s="1"/>
  <c r="AY31" i="1" s="1"/>
  <c r="AG31" i="1"/>
  <c r="BC30" i="1"/>
  <c r="BB30" i="1"/>
  <c r="AV30" i="1"/>
  <c r="AX30" i="1" s="1"/>
  <c r="BA30" i="1" s="1"/>
  <c r="AY30" i="1" s="1"/>
  <c r="AG30" i="1"/>
  <c r="BC29" i="1"/>
  <c r="BB29" i="1"/>
  <c r="AV29" i="1"/>
  <c r="AX29" i="1" s="1"/>
  <c r="BA29" i="1" s="1"/>
  <c r="AY29" i="1" s="1"/>
  <c r="AG29" i="1"/>
  <c r="AV28" i="1"/>
  <c r="AG28" i="1"/>
  <c r="AV27" i="1"/>
  <c r="AG27" i="1"/>
  <c r="AV26" i="1"/>
  <c r="AG26" i="1"/>
  <c r="AV25" i="1"/>
  <c r="AG25" i="1"/>
  <c r="AV20" i="1"/>
  <c r="AG20" i="1"/>
  <c r="AV19" i="1"/>
  <c r="AG19" i="1"/>
  <c r="AV18" i="1"/>
  <c r="AG18" i="1"/>
  <c r="AV17" i="1"/>
  <c r="AW13" i="1"/>
  <c r="AW10" i="1"/>
  <c r="AW15" i="1" s="1"/>
  <c r="H99" i="2" l="1"/>
  <c r="H54" i="2"/>
  <c r="H124" i="2"/>
  <c r="G186" i="2"/>
  <c r="G248" i="2"/>
  <c r="G37" i="2"/>
  <c r="H14" i="2"/>
  <c r="H456" i="2"/>
  <c r="G191" i="2"/>
  <c r="H344" i="2"/>
  <c r="H43" i="2"/>
  <c r="H375" i="2"/>
  <c r="G466" i="2"/>
  <c r="H67" i="2"/>
  <c r="G362" i="2"/>
  <c r="H399" i="2"/>
  <c r="H438" i="2"/>
  <c r="H158" i="2"/>
  <c r="G21" i="2"/>
  <c r="G176" i="2"/>
  <c r="G198" i="2"/>
  <c r="H215" i="2"/>
  <c r="G328" i="2"/>
  <c r="H469" i="2"/>
  <c r="H486" i="2"/>
  <c r="H22" i="2"/>
  <c r="H100" i="2"/>
  <c r="H110" i="2"/>
  <c r="G117" i="2"/>
  <c r="H121" i="2"/>
  <c r="G133" i="2"/>
  <c r="G156" i="2"/>
  <c r="G210" i="2"/>
  <c r="H238" i="2"/>
  <c r="G282" i="2"/>
  <c r="H304" i="2"/>
  <c r="H335" i="2"/>
  <c r="G408" i="2"/>
  <c r="H422" i="2"/>
  <c r="G434" i="2"/>
  <c r="H464" i="2"/>
  <c r="G496" i="2"/>
  <c r="G142" i="2"/>
  <c r="G45" i="2"/>
  <c r="G426" i="2"/>
  <c r="H439" i="2"/>
  <c r="G490" i="2"/>
  <c r="H11" i="2"/>
  <c r="G29" i="2"/>
  <c r="H35" i="2"/>
  <c r="H46" i="2"/>
  <c r="H70" i="2"/>
  <c r="H83" i="2"/>
  <c r="H107" i="2"/>
  <c r="H152" i="2"/>
  <c r="G167" i="2"/>
  <c r="G184" i="2"/>
  <c r="G216" i="2"/>
  <c r="G250" i="2"/>
  <c r="G255" i="2"/>
  <c r="G288" i="2"/>
  <c r="G294" i="2"/>
  <c r="H312" i="2"/>
  <c r="G318" i="2"/>
  <c r="G342" i="2"/>
  <c r="G354" i="2"/>
  <c r="H359" i="2"/>
  <c r="G378" i="2"/>
  <c r="G384" i="2"/>
  <c r="G402" i="2"/>
  <c r="H487" i="2"/>
  <c r="H137" i="2"/>
  <c r="G254" i="2"/>
  <c r="G263" i="2"/>
  <c r="H463" i="2"/>
  <c r="G480" i="2"/>
  <c r="H495" i="2"/>
  <c r="H75" i="2"/>
  <c r="H94" i="2"/>
  <c r="H192" i="2"/>
  <c r="H6" i="2"/>
  <c r="G53" i="2"/>
  <c r="H59" i="2"/>
  <c r="G140" i="2"/>
  <c r="G190" i="2"/>
  <c r="G194" i="2"/>
  <c r="G199" i="2"/>
  <c r="G223" i="2"/>
  <c r="G279" i="2"/>
  <c r="G330" i="2"/>
  <c r="G398" i="2"/>
  <c r="H423" i="2"/>
  <c r="G448" i="2"/>
  <c r="H455" i="2"/>
  <c r="H471" i="2"/>
  <c r="H62" i="2"/>
  <c r="G358" i="2"/>
  <c r="G69" i="2"/>
  <c r="H231" i="2"/>
  <c r="H270" i="2"/>
  <c r="G13" i="2"/>
  <c r="H19" i="2"/>
  <c r="H30" i="2"/>
  <c r="H78" i="2"/>
  <c r="H91" i="2"/>
  <c r="H102" i="2"/>
  <c r="G108" i="2"/>
  <c r="G118" i="2"/>
  <c r="G174" i="2"/>
  <c r="H206" i="2"/>
  <c r="G240" i="2"/>
  <c r="H256" i="2"/>
  <c r="G262" i="2"/>
  <c r="H295" i="2"/>
  <c r="G302" i="2"/>
  <c r="G442" i="2"/>
  <c r="G488" i="2"/>
  <c r="H27" i="2"/>
  <c r="H38" i="2"/>
  <c r="H132" i="2"/>
  <c r="H165" i="2"/>
  <c r="G258" i="2"/>
  <c r="G287" i="2"/>
  <c r="H352" i="2"/>
  <c r="G382" i="2"/>
  <c r="H51" i="2"/>
  <c r="G370" i="2"/>
  <c r="H136" i="2"/>
  <c r="H164" i="2"/>
  <c r="G218" i="2"/>
  <c r="G274" i="2"/>
  <c r="G314" i="2"/>
  <c r="H319" i="2"/>
  <c r="H326" i="2"/>
  <c r="G338" i="2"/>
  <c r="G368" i="2"/>
  <c r="H424" i="2"/>
  <c r="G462" i="2"/>
  <c r="H485" i="2"/>
  <c r="G494" i="2"/>
  <c r="G115" i="2"/>
  <c r="G125" i="2"/>
  <c r="H129" i="2"/>
  <c r="H144" i="2"/>
  <c r="G148" i="2"/>
  <c r="G182" i="2"/>
  <c r="G202" i="2"/>
  <c r="G207" i="2"/>
  <c r="G232" i="2"/>
  <c r="G246" i="2"/>
  <c r="G266" i="2"/>
  <c r="G271" i="2"/>
  <c r="G296" i="2"/>
  <c r="G310" i="2"/>
  <c r="G322" i="2"/>
  <c r="H327" i="2"/>
  <c r="G336" i="2"/>
  <c r="H341" i="2"/>
  <c r="G350" i="2"/>
  <c r="H367" i="2"/>
  <c r="G376" i="2"/>
  <c r="H381" i="2"/>
  <c r="G390" i="2"/>
  <c r="H407" i="2"/>
  <c r="G416" i="2"/>
  <c r="G430" i="2"/>
  <c r="H447" i="2"/>
  <c r="G470" i="2"/>
  <c r="G474" i="2"/>
  <c r="H479" i="2"/>
  <c r="G60" i="2"/>
  <c r="G76" i="2"/>
  <c r="H28" i="2"/>
  <c r="G141" i="2"/>
  <c r="G44" i="2"/>
  <c r="G68" i="2"/>
  <c r="G84" i="2"/>
  <c r="H12" i="2"/>
  <c r="H52" i="2"/>
  <c r="H145" i="2"/>
  <c r="H160" i="2"/>
  <c r="H9" i="2"/>
  <c r="H17" i="2"/>
  <c r="H25" i="2"/>
  <c r="H33" i="2"/>
  <c r="H41" i="2"/>
  <c r="H49" i="2"/>
  <c r="H57" i="2"/>
  <c r="H65" i="2"/>
  <c r="H73" i="2"/>
  <c r="H81" i="2"/>
  <c r="H89" i="2"/>
  <c r="H97" i="2"/>
  <c r="H105" i="2"/>
  <c r="H112" i="2"/>
  <c r="G116" i="2"/>
  <c r="H123" i="2"/>
  <c r="H126" i="2"/>
  <c r="G131" i="2"/>
  <c r="G134" i="2"/>
  <c r="G149" i="2"/>
  <c r="H153" i="2"/>
  <c r="G166" i="2"/>
  <c r="G178" i="2"/>
  <c r="G183" i="2"/>
  <c r="G208" i="2"/>
  <c r="G222" i="2"/>
  <c r="G242" i="2"/>
  <c r="G247" i="2"/>
  <c r="G272" i="2"/>
  <c r="G286" i="2"/>
  <c r="G306" i="2"/>
  <c r="H311" i="2"/>
  <c r="G334" i="2"/>
  <c r="G346" i="2"/>
  <c r="H351" i="2"/>
  <c r="G360" i="2"/>
  <c r="H365" i="2"/>
  <c r="G374" i="2"/>
  <c r="G386" i="2"/>
  <c r="H391" i="2"/>
  <c r="G400" i="2"/>
  <c r="H405" i="2"/>
  <c r="G414" i="2"/>
  <c r="H431" i="2"/>
  <c r="G440" i="2"/>
  <c r="H445" i="2"/>
  <c r="G454" i="2"/>
  <c r="G498" i="2"/>
  <c r="H92" i="2"/>
  <c r="G61" i="2"/>
  <c r="G77" i="2"/>
  <c r="G85" i="2"/>
  <c r="G93" i="2"/>
  <c r="G101" i="2"/>
  <c r="G109" i="2"/>
  <c r="G139" i="2"/>
  <c r="G157" i="2"/>
  <c r="G170" i="2"/>
  <c r="G175" i="2"/>
  <c r="G200" i="2"/>
  <c r="G214" i="2"/>
  <c r="G234" i="2"/>
  <c r="G239" i="2"/>
  <c r="G264" i="2"/>
  <c r="G278" i="2"/>
  <c r="G298" i="2"/>
  <c r="G303" i="2"/>
  <c r="G320" i="2"/>
  <c r="G418" i="2"/>
  <c r="G20" i="2"/>
  <c r="H113" i="2"/>
  <c r="H120" i="2"/>
  <c r="G147" i="2"/>
  <c r="G150" i="2"/>
  <c r="G226" i="2"/>
  <c r="G290" i="2"/>
  <c r="H317" i="2"/>
  <c r="H343" i="2"/>
  <c r="G366" i="2"/>
  <c r="H383" i="2"/>
  <c r="G392" i="2"/>
  <c r="G406" i="2"/>
  <c r="G432" i="2"/>
  <c r="G446" i="2"/>
  <c r="G458" i="2"/>
  <c r="G478" i="2"/>
  <c r="G36" i="2"/>
  <c r="H128" i="2"/>
  <c r="G410" i="2"/>
  <c r="H415" i="2"/>
  <c r="H429" i="2"/>
  <c r="G450" i="2"/>
  <c r="G482" i="2"/>
  <c r="H355" i="2"/>
  <c r="G355" i="2"/>
  <c r="H419" i="2"/>
  <c r="G419" i="2"/>
  <c r="H475" i="2"/>
  <c r="G475" i="2"/>
  <c r="G161" i="2"/>
  <c r="H173" i="2"/>
  <c r="H181" i="2"/>
  <c r="H189" i="2"/>
  <c r="H197" i="2"/>
  <c r="H205" i="2"/>
  <c r="H213" i="2"/>
  <c r="H221" i="2"/>
  <c r="H229" i="2"/>
  <c r="H237" i="2"/>
  <c r="H245" i="2"/>
  <c r="H253" i="2"/>
  <c r="H261" i="2"/>
  <c r="H269" i="2"/>
  <c r="H277" i="2"/>
  <c r="H285" i="2"/>
  <c r="H293" i="2"/>
  <c r="H301" i="2"/>
  <c r="H309" i="2"/>
  <c r="H347" i="2"/>
  <c r="G347" i="2"/>
  <c r="H373" i="2"/>
  <c r="H411" i="2"/>
  <c r="G411" i="2"/>
  <c r="H437" i="2"/>
  <c r="H493" i="2"/>
  <c r="H395" i="2"/>
  <c r="G395" i="2"/>
  <c r="H421" i="2"/>
  <c r="H477" i="2"/>
  <c r="H7" i="2"/>
  <c r="G10" i="2"/>
  <c r="H15" i="2"/>
  <c r="G18" i="2"/>
  <c r="H23" i="2"/>
  <c r="G26" i="2"/>
  <c r="H31" i="2"/>
  <c r="G34" i="2"/>
  <c r="H39" i="2"/>
  <c r="G42" i="2"/>
  <c r="H47" i="2"/>
  <c r="G50" i="2"/>
  <c r="H55" i="2"/>
  <c r="G58" i="2"/>
  <c r="H63" i="2"/>
  <c r="G66" i="2"/>
  <c r="H71" i="2"/>
  <c r="G74" i="2"/>
  <c r="H79" i="2"/>
  <c r="G82" i="2"/>
  <c r="H87" i="2"/>
  <c r="G90" i="2"/>
  <c r="H95" i="2"/>
  <c r="G98" i="2"/>
  <c r="H103" i="2"/>
  <c r="G106" i="2"/>
  <c r="H111" i="2"/>
  <c r="G114" i="2"/>
  <c r="H119" i="2"/>
  <c r="G122" i="2"/>
  <c r="H127" i="2"/>
  <c r="G130" i="2"/>
  <c r="H135" i="2"/>
  <c r="G138" i="2"/>
  <c r="H143" i="2"/>
  <c r="G146" i="2"/>
  <c r="H151" i="2"/>
  <c r="G154" i="2"/>
  <c r="H159" i="2"/>
  <c r="H162" i="2"/>
  <c r="H323" i="2"/>
  <c r="G323" i="2"/>
  <c r="H349" i="2"/>
  <c r="H387" i="2"/>
  <c r="G387" i="2"/>
  <c r="H413" i="2"/>
  <c r="H451" i="2"/>
  <c r="G451" i="2"/>
  <c r="H459" i="2"/>
  <c r="G459" i="2"/>
  <c r="H339" i="2"/>
  <c r="G339" i="2"/>
  <c r="H467" i="2"/>
  <c r="G467" i="2"/>
  <c r="H357" i="2"/>
  <c r="H315" i="2"/>
  <c r="G315" i="2"/>
  <c r="H379" i="2"/>
  <c r="G379" i="2"/>
  <c r="H443" i="2"/>
  <c r="G443" i="2"/>
  <c r="G8" i="2"/>
  <c r="G16" i="2"/>
  <c r="G24" i="2"/>
  <c r="G32" i="2"/>
  <c r="G40" i="2"/>
  <c r="G48" i="2"/>
  <c r="G56" i="2"/>
  <c r="G64" i="2"/>
  <c r="G72" i="2"/>
  <c r="G80" i="2"/>
  <c r="G88" i="2"/>
  <c r="G96" i="2"/>
  <c r="G104" i="2"/>
  <c r="H163" i="2"/>
  <c r="H171" i="2"/>
  <c r="G171" i="2"/>
  <c r="H179" i="2"/>
  <c r="G179" i="2"/>
  <c r="H187" i="2"/>
  <c r="G187" i="2"/>
  <c r="H195" i="2"/>
  <c r="G195" i="2"/>
  <c r="H203" i="2"/>
  <c r="G203" i="2"/>
  <c r="H211" i="2"/>
  <c r="G211" i="2"/>
  <c r="H219" i="2"/>
  <c r="G219" i="2"/>
  <c r="H227" i="2"/>
  <c r="G227" i="2"/>
  <c r="H235" i="2"/>
  <c r="G235" i="2"/>
  <c r="H243" i="2"/>
  <c r="G243" i="2"/>
  <c r="H251" i="2"/>
  <c r="G251" i="2"/>
  <c r="H259" i="2"/>
  <c r="G259" i="2"/>
  <c r="H267" i="2"/>
  <c r="G267" i="2"/>
  <c r="H275" i="2"/>
  <c r="G275" i="2"/>
  <c r="H283" i="2"/>
  <c r="G283" i="2"/>
  <c r="H291" i="2"/>
  <c r="G291" i="2"/>
  <c r="H299" i="2"/>
  <c r="G299" i="2"/>
  <c r="H307" i="2"/>
  <c r="G307" i="2"/>
  <c r="H333" i="2"/>
  <c r="H371" i="2"/>
  <c r="G371" i="2"/>
  <c r="H397" i="2"/>
  <c r="H435" i="2"/>
  <c r="G435" i="2"/>
  <c r="H491" i="2"/>
  <c r="G491" i="2"/>
  <c r="H403" i="2"/>
  <c r="G403" i="2"/>
  <c r="G169" i="2"/>
  <c r="H169" i="2"/>
  <c r="H331" i="2"/>
  <c r="G331" i="2"/>
  <c r="H325" i="2"/>
  <c r="H363" i="2"/>
  <c r="G363" i="2"/>
  <c r="H389" i="2"/>
  <c r="H427" i="2"/>
  <c r="G427" i="2"/>
  <c r="H453" i="2"/>
  <c r="H461" i="2"/>
  <c r="H483" i="2"/>
  <c r="G483" i="2"/>
  <c r="G172" i="2"/>
  <c r="H177" i="2"/>
  <c r="G180" i="2"/>
  <c r="H185" i="2"/>
  <c r="G188" i="2"/>
  <c r="H193" i="2"/>
  <c r="G196" i="2"/>
  <c r="H201" i="2"/>
  <c r="G204" i="2"/>
  <c r="H209" i="2"/>
  <c r="G212" i="2"/>
  <c r="H217" i="2"/>
  <c r="G220" i="2"/>
  <c r="H225" i="2"/>
  <c r="G228" i="2"/>
  <c r="H233" i="2"/>
  <c r="G236" i="2"/>
  <c r="H241" i="2"/>
  <c r="G244" i="2"/>
  <c r="H249" i="2"/>
  <c r="G252" i="2"/>
  <c r="H257" i="2"/>
  <c r="G260" i="2"/>
  <c r="H265" i="2"/>
  <c r="G268" i="2"/>
  <c r="H273" i="2"/>
  <c r="G276" i="2"/>
  <c r="H281" i="2"/>
  <c r="G284" i="2"/>
  <c r="H289" i="2"/>
  <c r="G292" i="2"/>
  <c r="H297" i="2"/>
  <c r="G300" i="2"/>
  <c r="H305" i="2"/>
  <c r="G308" i="2"/>
  <c r="H313" i="2"/>
  <c r="G316" i="2"/>
  <c r="H321" i="2"/>
  <c r="G324" i="2"/>
  <c r="H329" i="2"/>
  <c r="G332" i="2"/>
  <c r="H337" i="2"/>
  <c r="G340" i="2"/>
  <c r="H345" i="2"/>
  <c r="G348" i="2"/>
  <c r="H353" i="2"/>
  <c r="G356" i="2"/>
  <c r="H361" i="2"/>
  <c r="G364" i="2"/>
  <c r="H369" i="2"/>
  <c r="G372" i="2"/>
  <c r="H377" i="2"/>
  <c r="G380" i="2"/>
  <c r="H385" i="2"/>
  <c r="G388" i="2"/>
  <c r="H393" i="2"/>
  <c r="G396" i="2"/>
  <c r="H401" i="2"/>
  <c r="G404" i="2"/>
  <c r="H409" i="2"/>
  <c r="G412" i="2"/>
  <c r="H417" i="2"/>
  <c r="G420" i="2"/>
  <c r="H425" i="2"/>
  <c r="G428" i="2"/>
  <c r="H433" i="2"/>
  <c r="G436" i="2"/>
  <c r="H441" i="2"/>
  <c r="G444" i="2"/>
  <c r="H449" i="2"/>
  <c r="G452" i="2"/>
  <c r="H457" i="2"/>
  <c r="G460" i="2"/>
  <c r="H465" i="2"/>
  <c r="G468" i="2"/>
  <c r="H473" i="2"/>
  <c r="G476" i="2"/>
  <c r="H481" i="2"/>
  <c r="G484" i="2"/>
  <c r="H489" i="2"/>
  <c r="G492" i="2"/>
  <c r="H497" i="2"/>
  <c r="G499" i="2"/>
  <c r="BA79" i="1"/>
  <c r="AY79" i="1"/>
  <c r="BA76" i="1"/>
  <c r="AY76" i="1"/>
  <c r="BA77" i="1"/>
  <c r="AY77" i="1"/>
  <c r="AW96" i="1"/>
  <c r="AX96" i="1" s="1"/>
  <c r="AZ96" i="1" s="1"/>
  <c r="AW75" i="1"/>
  <c r="AX75" i="1" s="1"/>
  <c r="AZ75" i="1" s="1"/>
  <c r="AW40" i="1"/>
  <c r="AX40" i="1" s="1"/>
  <c r="BA40" i="1" s="1"/>
  <c r="AY40" i="1" s="1"/>
  <c r="AW39" i="1"/>
  <c r="AX39" i="1" s="1"/>
  <c r="BA39" i="1" s="1"/>
  <c r="AY39" i="1" s="1"/>
  <c r="AW38" i="1"/>
  <c r="AW37" i="1"/>
  <c r="AW36" i="1"/>
  <c r="AX36" i="1" s="1"/>
  <c r="BA36" i="1" s="1"/>
  <c r="AY36" i="1" s="1"/>
  <c r="AW35" i="1"/>
  <c r="AX35" i="1" s="1"/>
  <c r="BA35" i="1" s="1"/>
  <c r="AY35" i="1" s="1"/>
  <c r="AW34" i="1"/>
  <c r="AW33" i="1"/>
  <c r="AW32" i="1"/>
  <c r="AX32" i="1" s="1"/>
  <c r="BA32" i="1" s="1"/>
  <c r="AY32" i="1" s="1"/>
  <c r="AW89" i="1"/>
  <c r="AW80" i="1"/>
  <c r="AW51" i="1"/>
  <c r="AW50" i="1"/>
  <c r="AW49" i="1"/>
  <c r="AW48" i="1"/>
  <c r="AW47" i="1"/>
  <c r="AW46" i="1"/>
  <c r="AW45" i="1"/>
  <c r="AW44" i="1"/>
  <c r="AW43" i="1"/>
  <c r="AW27" i="1"/>
  <c r="AW26" i="1"/>
  <c r="AX26" i="1" s="1"/>
  <c r="BA26" i="1" s="1"/>
  <c r="AY26" i="1" s="1"/>
  <c r="AW25" i="1"/>
  <c r="AW20" i="1"/>
  <c r="AW19" i="1"/>
  <c r="AW18" i="1"/>
  <c r="AX18" i="1" s="1"/>
  <c r="BA18" i="1" s="1"/>
  <c r="AY18" i="1" s="1"/>
  <c r="AW17" i="1"/>
  <c r="AW97" i="1"/>
  <c r="AW78" i="1"/>
  <c r="AW91" i="1"/>
  <c r="AX91" i="1" s="1"/>
  <c r="AZ91" i="1" s="1"/>
  <c r="AW28" i="1"/>
  <c r="AX28" i="1" s="1"/>
  <c r="BA28" i="1" s="1"/>
  <c r="AY28" i="1" s="1"/>
  <c r="AW74" i="1"/>
  <c r="AX74" i="1" s="1"/>
  <c r="AZ74" i="1" s="1"/>
  <c r="AY90" i="1"/>
  <c r="AY74" i="1" l="1"/>
  <c r="BA74" i="1"/>
  <c r="AY91" i="1"/>
  <c r="BB19" i="1"/>
  <c r="AX19" i="1"/>
  <c r="BA19" i="1" s="1"/>
  <c r="AY19" i="1" s="1"/>
  <c r="BC19" i="1"/>
  <c r="BB50" i="1"/>
  <c r="BC50" i="1"/>
  <c r="AX50" i="1"/>
  <c r="BA50" i="1" s="1"/>
  <c r="AY50" i="1" s="1"/>
  <c r="BA75" i="1"/>
  <c r="AY75" i="1"/>
  <c r="BB97" i="1"/>
  <c r="AX97" i="1"/>
  <c r="AZ97" i="1" s="1"/>
  <c r="BC97" i="1"/>
  <c r="BB47" i="1"/>
  <c r="BC47" i="1"/>
  <c r="AX47" i="1"/>
  <c r="BA47" i="1" s="1"/>
  <c r="AY47" i="1" s="1"/>
  <c r="BB33" i="1"/>
  <c r="AX33" i="1"/>
  <c r="BA33" i="1" s="1"/>
  <c r="AY33" i="1" s="1"/>
  <c r="BC33" i="1"/>
  <c r="BC75" i="1"/>
  <c r="BB75" i="1"/>
  <c r="AY96" i="1"/>
  <c r="BC28" i="1"/>
  <c r="BB28" i="1"/>
  <c r="BB17" i="1"/>
  <c r="BC17" i="1"/>
  <c r="BB25" i="1"/>
  <c r="BC25" i="1"/>
  <c r="BB44" i="1"/>
  <c r="AX44" i="1"/>
  <c r="BA44" i="1" s="1"/>
  <c r="AY44" i="1" s="1"/>
  <c r="BC44" i="1"/>
  <c r="BB48" i="1"/>
  <c r="BC48" i="1"/>
  <c r="AX48" i="1"/>
  <c r="BA48" i="1" s="1"/>
  <c r="AY48" i="1" s="1"/>
  <c r="BC80" i="1"/>
  <c r="BB80" i="1"/>
  <c r="AX80" i="1"/>
  <c r="AZ80" i="1" s="1"/>
  <c r="BB34" i="1"/>
  <c r="AX34" i="1"/>
  <c r="BA34" i="1" s="1"/>
  <c r="AY34" i="1" s="1"/>
  <c r="BC34" i="1"/>
  <c r="BB38" i="1"/>
  <c r="BC38" i="1"/>
  <c r="AX38" i="1"/>
  <c r="BA38" i="1" s="1"/>
  <c r="AY38" i="1" s="1"/>
  <c r="BC96" i="1"/>
  <c r="BB96" i="1"/>
  <c r="BB78" i="1"/>
  <c r="AX78" i="1"/>
  <c r="AZ78" i="1" s="1"/>
  <c r="BC78" i="1"/>
  <c r="BC27" i="1"/>
  <c r="AX27" i="1"/>
  <c r="AZ27" i="1" s="1"/>
  <c r="BB27" i="1"/>
  <c r="BB46" i="1"/>
  <c r="BC46" i="1"/>
  <c r="BB32" i="1"/>
  <c r="BC32" i="1"/>
  <c r="BB36" i="1"/>
  <c r="BC36" i="1"/>
  <c r="BB40" i="1"/>
  <c r="BC40" i="1"/>
  <c r="BB74" i="1"/>
  <c r="BC74" i="1"/>
  <c r="BB20" i="1"/>
  <c r="AX20" i="1"/>
  <c r="BA20" i="1" s="1"/>
  <c r="AY20" i="1" s="1"/>
  <c r="BC20" i="1"/>
  <c r="BB43" i="1"/>
  <c r="BC43" i="1"/>
  <c r="BB51" i="1"/>
  <c r="BC51" i="1"/>
  <c r="AX51" i="1"/>
  <c r="BA51" i="1" s="1"/>
  <c r="AY51" i="1" s="1"/>
  <c r="BB37" i="1"/>
  <c r="AX37" i="1"/>
  <c r="BA37" i="1" s="1"/>
  <c r="AY37" i="1" s="1"/>
  <c r="BC37" i="1"/>
  <c r="AX43" i="1"/>
  <c r="BA43" i="1" s="1"/>
  <c r="AY43" i="1" s="1"/>
  <c r="AX46" i="1"/>
  <c r="BA46" i="1" s="1"/>
  <c r="AY46" i="1" s="1"/>
  <c r="BB91" i="1"/>
  <c r="BC91" i="1"/>
  <c r="BB18" i="1"/>
  <c r="BC18" i="1"/>
  <c r="BB26" i="1"/>
  <c r="BC26" i="1"/>
  <c r="BB45" i="1"/>
  <c r="AX45" i="1"/>
  <c r="BA45" i="1" s="1"/>
  <c r="AY45" i="1" s="1"/>
  <c r="BC45" i="1"/>
  <c r="BB49" i="1"/>
  <c r="BC49" i="1"/>
  <c r="AX49" i="1"/>
  <c r="BA49" i="1" s="1"/>
  <c r="AY49" i="1" s="1"/>
  <c r="BC89" i="1"/>
  <c r="BB89" i="1"/>
  <c r="AX89" i="1"/>
  <c r="AZ89" i="1" s="1"/>
  <c r="BB35" i="1"/>
  <c r="BC35" i="1"/>
  <c r="BB39" i="1"/>
  <c r="BC39" i="1"/>
  <c r="AX25" i="1"/>
  <c r="BA25" i="1" s="1"/>
  <c r="AY25" i="1" s="1"/>
  <c r="AX17" i="1"/>
  <c r="BA17" i="1" s="1"/>
  <c r="AY89" i="1" l="1"/>
  <c r="BC113" i="1"/>
  <c r="BC142" i="1"/>
  <c r="BB107" i="1"/>
  <c r="AY17" i="1"/>
  <c r="BC139" i="1"/>
  <c r="BB139" i="1"/>
  <c r="AX84" i="1"/>
  <c r="AX86" i="1" s="1"/>
  <c r="BA89" i="1" s="1"/>
  <c r="BB142" i="1"/>
  <c r="BA78" i="1"/>
  <c r="AY78" i="1"/>
  <c r="BB113" i="1"/>
  <c r="AY97" i="1"/>
  <c r="AY80" i="1"/>
  <c r="BA80" i="1"/>
  <c r="BB110" i="1"/>
  <c r="BA27" i="1"/>
  <c r="AY27" i="1" s="1"/>
  <c r="BC110" i="1"/>
  <c r="BC116" i="1" l="1"/>
  <c r="BC126" i="1" s="1"/>
  <c r="BB136" i="1"/>
  <c r="BB145" i="1"/>
  <c r="BB155" i="1" s="1"/>
  <c r="BC145" i="1"/>
  <c r="BC155" i="1" s="1"/>
  <c r="BB116" i="1"/>
  <c r="BB126" i="1" s="1"/>
  <c r="BA97" i="1"/>
  <c r="BA92" i="1"/>
  <c r="AX87" i="1"/>
  <c r="BA93" i="1"/>
  <c r="BA95" i="1"/>
  <c r="BA90" i="1"/>
  <c r="BA94" i="1"/>
  <c r="BA96" i="1"/>
  <c r="BA91" i="1"/>
  <c r="BB157" i="1" l="1"/>
  <c r="BB128" i="1"/>
</calcChain>
</file>

<file path=xl/sharedStrings.xml><?xml version="1.0" encoding="utf-8"?>
<sst xmlns="http://schemas.openxmlformats.org/spreadsheetml/2006/main" count="275" uniqueCount="174">
  <si>
    <t>Revenus</t>
  </si>
  <si>
    <t>Dépenses</t>
  </si>
  <si>
    <t>Publicité</t>
  </si>
  <si>
    <t>Repas</t>
  </si>
  <si>
    <t>Frais de représentation</t>
  </si>
  <si>
    <t>Créances irrécouvrables</t>
  </si>
  <si>
    <t>Assurances</t>
  </si>
  <si>
    <t>Intérêts - court terme &amp; frais bancaires</t>
  </si>
  <si>
    <t>Intérêts - long terme</t>
  </si>
  <si>
    <t>Taxes d'affaires, droits d'adhésion, permis et cotisations</t>
  </si>
  <si>
    <t>Frais de bureau</t>
  </si>
  <si>
    <t>Fournitures</t>
  </si>
  <si>
    <t>Frais juridiques</t>
  </si>
  <si>
    <t>Cotisations professionnelles</t>
  </si>
  <si>
    <t>Frais comptables et autres honoraires profesionnels</t>
  </si>
  <si>
    <t>Frais de gestion et d'administration</t>
  </si>
  <si>
    <t>Loyer</t>
  </si>
  <si>
    <t>Entretien et réparation</t>
  </si>
  <si>
    <t>Salaires, traitements et avantages (cotis. de l'employeur)</t>
  </si>
  <si>
    <t>Impôts fonciers</t>
  </si>
  <si>
    <t>Frais de voyage</t>
  </si>
  <si>
    <t>Téléphone</t>
  </si>
  <si>
    <t>Services publics (électricité)</t>
  </si>
  <si>
    <t>Carburant et huile (sauf pour véhicules à moteur)</t>
  </si>
  <si>
    <t>Livraison, transport et messageries</t>
  </si>
  <si>
    <t>Dépenses relatives aux véhicules èa moteur (sans la DPA)</t>
  </si>
  <si>
    <t>Commissions versées</t>
  </si>
  <si>
    <t>Dépenses de congrès et formation</t>
  </si>
  <si>
    <t>Revenu inscrit à la case 28 des feuillets T4A</t>
  </si>
  <si>
    <t>Revenu inscrit à la case 20 des feuillets T4A</t>
  </si>
  <si>
    <t>Revenu inscrit à la case 48 des feuillets T4A</t>
  </si>
  <si>
    <t>Revenu qui ne figure sur aucun feuillet d'impôt</t>
  </si>
  <si>
    <t>TPS-TVQ</t>
  </si>
  <si>
    <t>Dépenses automobile</t>
  </si>
  <si>
    <t>Oui</t>
  </si>
  <si>
    <t>Non</t>
  </si>
  <si>
    <t>Auto achetée</t>
  </si>
  <si>
    <t>Auto louée</t>
  </si>
  <si>
    <t>Début du contrat de location (date)</t>
  </si>
  <si>
    <t>Fin du contrat de location (date)</t>
  </si>
  <si>
    <t>km</t>
  </si>
  <si>
    <t>Frais de carburant</t>
  </si>
  <si>
    <t>Frais d'entretien et de réparations</t>
  </si>
  <si>
    <t>Primes d'assurance</t>
  </si>
  <si>
    <t>Droits d'immatriculation et permis</t>
  </si>
  <si>
    <t>Stationnement</t>
  </si>
  <si>
    <t>Marque et modèle de l'automobile</t>
  </si>
  <si>
    <t>Frais de location</t>
  </si>
  <si>
    <t>Intérêts payés sur le prêt auto (pas les mensualités)</t>
  </si>
  <si>
    <t>Si automobile louée</t>
  </si>
  <si>
    <t>Si automobile acheté</t>
  </si>
  <si>
    <t>Prix d'achat (avant taxes)</t>
  </si>
  <si>
    <t>Prix de détail suggéré du fabricant (avant taxes)</t>
  </si>
  <si>
    <t>Dépenses totales annuel par catégorie (taxes incluses)</t>
  </si>
  <si>
    <t>Date d'achat</t>
  </si>
  <si>
    <t>Dépenses bureau à domicile</t>
  </si>
  <si>
    <t>Intérêt hypothécaire (sans le remboursement de capital)</t>
  </si>
  <si>
    <t>Taxes municipales</t>
  </si>
  <si>
    <t>Taxes scolaires</t>
  </si>
  <si>
    <t>Pourcentage du bureau à domicile</t>
  </si>
  <si>
    <t>Électricité et chauffage</t>
  </si>
  <si>
    <t>Assurances habitation</t>
  </si>
  <si>
    <t>Nom de l'entreprise :</t>
  </si>
  <si>
    <t>Secteur d'activité :</t>
  </si>
  <si>
    <t>Votre nom :</t>
  </si>
  <si>
    <t>Identification</t>
  </si>
  <si>
    <t>Sous-total</t>
  </si>
  <si>
    <t>TPS</t>
  </si>
  <si>
    <t>TVQ</t>
  </si>
  <si>
    <t>Êtes-vous inscrit à la TPS-TVQ?</t>
  </si>
  <si>
    <t>OUI</t>
  </si>
  <si>
    <t>NON</t>
  </si>
  <si>
    <t>Type de revenu</t>
  </si>
  <si>
    <t>Date de la facture de vente</t>
  </si>
  <si>
    <t>Nom du Client</t>
  </si>
  <si>
    <t>DETAIL DES REVENUS</t>
  </si>
  <si>
    <t>DETAIL DES DEPENSES</t>
  </si>
  <si>
    <t>Date de la facture d'achat</t>
  </si>
  <si>
    <t>Nom du Fournisseur</t>
  </si>
  <si>
    <t>Montant total de la facture taxes incluses</t>
  </si>
  <si>
    <t>Type de dépense</t>
  </si>
  <si>
    <t>Cliquez ici pour retourner au TABLEAU SOMMAIRE</t>
  </si>
  <si>
    <t>Cliquez ici pour aller au DETAIL DES REVENUS</t>
  </si>
  <si>
    <t>TOTAL</t>
  </si>
  <si>
    <t>Internet</t>
  </si>
  <si>
    <t>BUREAU A DOMICILE</t>
  </si>
  <si>
    <t>Cliquez ici pour aller au DETAIL DES DEPENSES</t>
  </si>
  <si>
    <t>Cliquez ici pour aller au DETAIL DU BUREAU A DOMICILE</t>
  </si>
  <si>
    <t>DETAIL AUTOMOBILE</t>
  </si>
  <si>
    <t>Cliquez ici pour aller au DETAIL AUTOMOBILE</t>
  </si>
  <si>
    <t>Téléphone (Pourcentage pour affaires)</t>
  </si>
  <si>
    <t>Internet (Pourcentage pour affaires)</t>
  </si>
  <si>
    <t>Total reporté du tableau détail des revenus</t>
  </si>
  <si>
    <t>Total reporté du tableau détail des dépenses</t>
  </si>
  <si>
    <t>Total reporté du tableau détail Automobile</t>
  </si>
  <si>
    <t>Total reporté du tableau Bureau à domicile</t>
  </si>
  <si>
    <t>Si vous êtes inscrit :</t>
  </si>
  <si>
    <t>- Voulez-vous que nous préparions votre rapport de remise de TPS-TVQ?</t>
  </si>
  <si>
    <t>-Êtes-vous inscit à la métode rapide ou détaillée?</t>
  </si>
  <si>
    <t>Rapide</t>
  </si>
  <si>
    <t>Détaillée</t>
  </si>
  <si>
    <t># Facture</t>
  </si>
  <si>
    <t>Montant total facturé taxes incluses</t>
  </si>
  <si>
    <t>***Inscrivez les montants totaux taxes incluses***</t>
  </si>
  <si>
    <t>Colonne référence</t>
  </si>
  <si>
    <t>Total taxes incluses</t>
  </si>
  <si>
    <t>***INSCRIRE DANS DT MAX***</t>
  </si>
  <si>
    <t>***DECLARATION TPS-TVQ***</t>
  </si>
  <si>
    <t>Non taxable</t>
  </si>
  <si>
    <t>1 Taxable</t>
  </si>
  <si>
    <t>2 Taxable</t>
  </si>
  <si>
    <t>1 Non taxable</t>
  </si>
  <si>
    <t>2 Non taxable</t>
  </si>
  <si>
    <t>Pourcentage d'utilisation du véhicule pour affaires :</t>
  </si>
  <si>
    <t>%</t>
  </si>
  <si>
    <t>(Exemple : 8 000km / 20 000km = 40% pour affaires)</t>
  </si>
  <si>
    <t>TPS-TVQ SUR LES VENTES</t>
  </si>
  <si>
    <t>LIGNE 105</t>
  </si>
  <si>
    <t>LIGNE 203</t>
  </si>
  <si>
    <t>TPS-TVQ SUR LES ACHATS</t>
  </si>
  <si>
    <t>LIGNE 108</t>
  </si>
  <si>
    <t>LIGNE 206</t>
  </si>
  <si>
    <t>MONTANT</t>
  </si>
  <si>
    <t>ACOMPTES</t>
  </si>
  <si>
    <t>LIGNE 110</t>
  </si>
  <si>
    <t>LIGNE 210</t>
  </si>
  <si>
    <t>TPS-TVQ A REMETTRE</t>
  </si>
  <si>
    <t>TOTAL A REMETTRE</t>
  </si>
  <si>
    <t>VENTES</t>
  </si>
  <si>
    <t>LIGNE 101</t>
  </si>
  <si>
    <t>MÉTHODE DÉTAILLÉE</t>
  </si>
  <si>
    <t>MÉTHODE RAPIDE</t>
  </si>
  <si>
    <t>Revenus autonome</t>
  </si>
  <si>
    <t>Revenus salarié</t>
  </si>
  <si>
    <t>Domic.-%Pers</t>
  </si>
  <si>
    <t>CHIFFRE D'AFFAIRES</t>
  </si>
  <si>
    <t>TPS EXIGIBLE</t>
  </si>
  <si>
    <t>TPS PAYÉES ACHATS</t>
  </si>
  <si>
    <t>TVQ EXIGIBLE</t>
  </si>
  <si>
    <t>TVQ PAYÉES ACHATS</t>
  </si>
  <si>
    <t>Achats - Coût des marchandises vendues</t>
  </si>
  <si>
    <t>Sous-contrats</t>
  </si>
  <si>
    <t>Cotisations professionnelles: ordre psychoéducateurs</t>
  </si>
  <si>
    <t>Kilométres parcourus pour l'année au total</t>
  </si>
  <si>
    <t>Kilométres parcourus pour l'année pour affaire</t>
  </si>
  <si>
    <t>Achat de stock de marchandises (inventaire)</t>
  </si>
  <si>
    <t>Autres dépenses (précisez) :</t>
  </si>
  <si>
    <r>
      <rPr>
        <b/>
        <sz val="16"/>
        <color rgb="FFF2B705"/>
        <rFont val="Calibri"/>
        <family val="2"/>
      </rPr>
      <t xml:space="preserve">Formulaire pour </t>
    </r>
    <r>
      <rPr>
        <b/>
        <sz val="16"/>
        <color rgb="FF244554"/>
        <rFont val="Calibri"/>
        <family val="2"/>
      </rPr>
      <t>Travailleur autonome</t>
    </r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</si>
  <si>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</si>
  <si>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</si>
  <si>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</si>
  <si>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</si>
  <si>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</si>
  <si>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</si>
  <si>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</si>
  <si>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</si>
  <si>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</si>
  <si>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</si>
  <si>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</si>
  <si>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</si>
  <si>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Tableau des acomptes provisionnels d'impôts</t>
  </si>
  <si>
    <t>*** Ne pas remplir si vous ne savez pas quoi faire, on s'occupe pour vous ! ***</t>
  </si>
  <si>
    <t>Montant</t>
  </si>
  <si>
    <t>Fédéral ou Québec</t>
  </si>
  <si>
    <t>Date du paiement</t>
  </si>
  <si>
    <t>Inscrivez les acomptes versés pour l'année fiscale concernée :</t>
  </si>
  <si>
    <t xml:space="preserve">Fréquence Annuelle </t>
  </si>
  <si>
    <t>Méthode Normale</t>
  </si>
  <si>
    <t>TVQ À PAYER</t>
  </si>
  <si>
    <t>TPS À PAYER</t>
  </si>
  <si>
    <t>TPS-TVQ À PAYER</t>
  </si>
  <si>
    <t>Déclaration de TPS-TVQ</t>
  </si>
  <si>
    <t>Dépense avec TPS-TVQ ?</t>
  </si>
  <si>
    <t>***Si vous ne voulez pas remplir les tableaux détail, vous pouvez saisir les montants totaux dans les cases en jaune.***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</si>
</sst>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* #,##0.00_)\ &quot;$&quot;_ ;_ * \(#,##0.00\)\ &quot;$&quot;_ ;_ * &quot;-&quot;??_)\ &quot;$&quot;_ ;_ @_ "/>
    <numFmt numFmtId="164" formatCode="_(* #,##0.00_);_(* \(#,##0.00\);_(* &quot;-&quot;??_);_(@_)"/>
    <numFmt numFmtId="165" formatCode="[$-C0C]d\ mmm\ yyyy;@"/>
    <numFmt numFmtId="166" formatCode="[$-409]d\-mmm\-yy;@"/>
    <numFmt numFmtId="167" formatCode="[$-409]mmm\-yy;@"/>
    <numFmt numFmtId="168" formatCode="0.000%"/>
    <numFmt numFmtId="169" formatCode="mm/dd/yy;@"/>
  </numFmts>
  <fonts count="2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rgb="FFFF0000"/>
      <name val="Calibri"/>
      <family val="2"/>
    </font>
    <font>
      <u/>
      <sz val="11"/>
      <color theme="10"/>
      <name val="Calibri"/>
      <family val="2"/>
    </font>
    <font>
      <b/>
      <sz val="8"/>
      <color theme="1"/>
      <name val="Calibri"/>
      <family val="2"/>
    </font>
    <font>
      <b/>
      <sz val="10"/>
      <color rgb="FFFF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rgb="FFF16667"/>
      <name val="Calibri"/>
      <family val="2"/>
    </font>
    <font>
      <b/>
      <sz val="16"/>
      <color rgb="FF244554"/>
      <name val="Calibri"/>
      <family val="2"/>
    </font>
    <font>
      <sz val="11"/>
      <color rgb="FF244554"/>
      <name val="Calibri"/>
      <family val="2"/>
    </font>
    <font>
      <b/>
      <sz val="11"/>
      <color rgb="FF244554"/>
      <name val="Calibri"/>
      <family val="2"/>
    </font>
    <font>
      <b/>
      <sz val="16"/>
      <color rgb="FFF2B705"/>
      <name val="Calibri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  <font>
      <b/>
      <sz val="11"/>
      <color rgb="FFE9B305"/>
      <name val="Calibri"/>
      <family val="2"/>
    </font>
    <font>
      <b/>
      <sz val="11"/>
      <color rgb="FFE9B305"/>
      <name val="Calibri"/>
      <family val="2"/>
      <scheme val="minor"/>
    </font>
    <font>
      <sz val="11"/>
      <color rgb="FFE9B305"/>
      <name val="Calibri"/>
      <family val="2"/>
    </font>
    <font>
      <sz val="8"/>
      <name val="Calibri"/>
      <family val="2"/>
    </font>
    <font>
      <b/>
      <sz val="13"/>
      <color theme="1"/>
      <name val="Calibri"/>
      <family val="2"/>
    </font>
    <font>
      <b/>
      <sz val="15"/>
      <color theme="1"/>
      <name val="Calibri"/>
      <family val="2"/>
    </font>
    <font>
      <sz val="11"/>
      <color theme="0" tint="-0.249977111117893"/>
      <name val="Calibri"/>
      <family val="2"/>
    </font>
    <font>
      <b/>
      <sz val="14"/>
      <color rgb="FFE9B305"/>
      <name val="Calibri"/>
      <family val="2"/>
    </font>
    <font>
      <sz val="12"/>
      <color theme="0" tint="-0.249977111117893"/>
      <name val="Calibri"/>
      <family val="2"/>
    </font>
    <font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244554"/>
        <bgColor indexed="64"/>
      </patternFill>
    </fill>
    <fill>
      <patternFill patternType="solid">
        <fgColor rgb="FFF2B705"/>
        <bgColor indexed="64"/>
      </patternFill>
    </fill>
    <fill>
      <patternFill patternType="solid">
        <fgColor rgb="FFFEF0C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50">
    <xf numFmtId="0" fontId="0" fillId="0" borderId="0" xfId="0"/>
    <xf numFmtId="0" fontId="3" fillId="2" borderId="0" xfId="0" applyFont="1" applyFill="1"/>
    <xf numFmtId="0" fontId="0" fillId="2" borderId="0" xfId="0" applyFill="1"/>
    <xf numFmtId="0" fontId="2" fillId="2" borderId="0" xfId="0" applyFont="1" applyFill="1"/>
    <xf numFmtId="0" fontId="0" fillId="2" borderId="3" xfId="0" applyFill="1" applyBorder="1"/>
    <xf numFmtId="0" fontId="0" fillId="2" borderId="0" xfId="0" applyFill="1" applyAlignment="1">
      <alignment horizontal="right"/>
    </xf>
    <xf numFmtId="0" fontId="0" fillId="2" borderId="2" xfId="0" applyFill="1" applyBorder="1"/>
    <xf numFmtId="0" fontId="4" fillId="2" borderId="0" xfId="0" applyFont="1" applyFill="1"/>
    <xf numFmtId="0" fontId="5" fillId="2" borderId="0" xfId="0" applyFont="1" applyFill="1"/>
    <xf numFmtId="44" fontId="0" fillId="2" borderId="0" xfId="1" applyFont="1" applyFill="1"/>
    <xf numFmtId="166" fontId="0" fillId="2" borderId="0" xfId="0" applyNumberFormat="1" applyFill="1" applyAlignment="1">
      <alignment horizontal="left"/>
    </xf>
    <xf numFmtId="0" fontId="0" fillId="0" borderId="0" xfId="0" applyAlignment="1">
      <alignment wrapText="1"/>
    </xf>
    <xf numFmtId="167" fontId="2" fillId="0" borderId="5" xfId="0" applyNumberFormat="1" applyFont="1" applyBorder="1" applyAlignment="1">
      <alignment horizontal="center"/>
    </xf>
    <xf numFmtId="44" fontId="0" fillId="0" borderId="5" xfId="0" applyNumberFormat="1" applyBorder="1"/>
    <xf numFmtId="0" fontId="0" fillId="0" borderId="5" xfId="0" applyBorder="1" applyAlignment="1">
      <alignment wrapText="1"/>
    </xf>
    <xf numFmtId="0" fontId="0" fillId="2" borderId="0" xfId="0" applyFill="1" applyAlignment="1">
      <alignment wrapText="1"/>
    </xf>
    <xf numFmtId="0" fontId="6" fillId="2" borderId="0" xfId="0" applyFont="1" applyFill="1"/>
    <xf numFmtId="0" fontId="9" fillId="2" borderId="0" xfId="0" applyFont="1" applyFill="1"/>
    <xf numFmtId="44" fontId="0" fillId="2" borderId="0" xfId="1" applyFont="1" applyFill="1" applyAlignment="1">
      <alignment horizontal="center"/>
    </xf>
    <xf numFmtId="166" fontId="7" fillId="2" borderId="0" xfId="4" applyNumberForma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5" xfId="0" applyFill="1" applyBorder="1" applyAlignment="1">
      <alignment horizontal="center"/>
    </xf>
    <xf numFmtId="0" fontId="8" fillId="2" borderId="0" xfId="0" applyFont="1" applyFill="1" applyAlignment="1">
      <alignment horizontal="center" wrapText="1"/>
    </xf>
    <xf numFmtId="44" fontId="3" fillId="5" borderId="0" xfId="1" applyFont="1" applyFill="1" applyProtection="1"/>
    <xf numFmtId="44" fontId="0" fillId="2" borderId="0" xfId="1" applyFont="1" applyFill="1" applyProtection="1"/>
    <xf numFmtId="44" fontId="0" fillId="2" borderId="5" xfId="1" applyFont="1" applyFill="1" applyBorder="1" applyProtection="1"/>
    <xf numFmtId="44" fontId="2" fillId="2" borderId="0" xfId="1" applyFont="1" applyFill="1" applyAlignment="1" applyProtection="1">
      <alignment horizontal="center"/>
    </xf>
    <xf numFmtId="0" fontId="0" fillId="2" borderId="5" xfId="0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4" fontId="0" fillId="2" borderId="7" xfId="1" applyFont="1" applyFill="1" applyBorder="1" applyProtection="1"/>
    <xf numFmtId="44" fontId="11" fillId="7" borderId="6" xfId="1" applyFont="1" applyFill="1" applyBorder="1" applyAlignment="1" applyProtection="1">
      <alignment horizontal="center"/>
    </xf>
    <xf numFmtId="44" fontId="11" fillId="0" borderId="0" xfId="1" applyFont="1" applyFill="1" applyBorder="1" applyAlignment="1" applyProtection="1">
      <alignment horizontal="center"/>
    </xf>
    <xf numFmtId="44" fontId="0" fillId="4" borderId="0" xfId="1" applyFont="1" applyFill="1" applyProtection="1"/>
    <xf numFmtId="44" fontId="0" fillId="2" borderId="3" xfId="1" applyFont="1" applyFill="1" applyBorder="1" applyProtection="1"/>
    <xf numFmtId="44" fontId="0" fillId="2" borderId="8" xfId="1" applyFont="1" applyFill="1" applyBorder="1" applyProtection="1"/>
    <xf numFmtId="44" fontId="0" fillId="8" borderId="5" xfId="1" applyFont="1" applyFill="1" applyBorder="1" applyProtection="1"/>
    <xf numFmtId="44" fontId="0" fillId="2" borderId="0" xfId="1" applyFont="1" applyFill="1" applyAlignment="1" applyProtection="1">
      <alignment horizontal="right"/>
    </xf>
    <xf numFmtId="44" fontId="11" fillId="7" borderId="0" xfId="1" applyFont="1" applyFill="1" applyProtection="1"/>
    <xf numFmtId="44" fontId="0" fillId="2" borderId="0" xfId="0" applyNumberFormat="1" applyFill="1" applyAlignment="1">
      <alignment horizontal="center"/>
    </xf>
    <xf numFmtId="9" fontId="0" fillId="2" borderId="0" xfId="2" applyFont="1" applyFill="1" applyBorder="1" applyAlignment="1" applyProtection="1">
      <alignment horizontal="center"/>
    </xf>
    <xf numFmtId="44" fontId="0" fillId="3" borderId="5" xfId="1" applyFont="1" applyFill="1" applyBorder="1" applyAlignment="1" applyProtection="1">
      <alignment horizontal="center"/>
    </xf>
    <xf numFmtId="168" fontId="0" fillId="2" borderId="0" xfId="2" applyNumberFormat="1" applyFont="1" applyFill="1" applyBorder="1" applyAlignment="1" applyProtection="1">
      <alignment horizontal="center"/>
    </xf>
    <xf numFmtId="44" fontId="0" fillId="2" borderId="2" xfId="1" applyFont="1" applyFill="1" applyBorder="1" applyProtection="1"/>
    <xf numFmtId="169" fontId="0" fillId="0" borderId="0" xfId="0" applyNumberFormat="1" applyAlignment="1">
      <alignment horizontal="center"/>
    </xf>
    <xf numFmtId="0" fontId="2" fillId="0" borderId="0" xfId="0" applyFont="1"/>
    <xf numFmtId="169" fontId="2" fillId="0" borderId="0" xfId="0" applyNumberFormat="1" applyFont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44" fontId="0" fillId="0" borderId="0" xfId="1" applyFont="1"/>
    <xf numFmtId="44" fontId="0" fillId="0" borderId="0" xfId="1" applyFont="1" applyAlignment="1">
      <alignment vertical="center"/>
    </xf>
    <xf numFmtId="0" fontId="12" fillId="2" borderId="0" xfId="0" applyFont="1" applyFill="1"/>
    <xf numFmtId="0" fontId="14" fillId="2" borderId="0" xfId="0" applyFont="1" applyFill="1" applyAlignment="1">
      <alignment horizontal="left" indent="1"/>
    </xf>
    <xf numFmtId="0" fontId="15" fillId="2" borderId="0" xfId="0" applyFont="1" applyFill="1"/>
    <xf numFmtId="0" fontId="14" fillId="2" borderId="0" xfId="0" applyFont="1" applyFill="1"/>
    <xf numFmtId="0" fontId="14" fillId="2" borderId="0" xfId="0" quotePrefix="1" applyFont="1" applyFill="1"/>
    <xf numFmtId="0" fontId="14" fillId="2" borderId="1" xfId="0" applyFont="1" applyFill="1" applyBorder="1"/>
    <xf numFmtId="169" fontId="11" fillId="9" borderId="0" xfId="0" applyNumberFormat="1" applyFont="1" applyFill="1" applyAlignment="1">
      <alignment horizontal="center" vertical="center" wrapText="1"/>
    </xf>
    <xf numFmtId="44" fontId="11" fillId="9" borderId="0" xfId="1" applyFont="1" applyFill="1" applyAlignment="1">
      <alignment horizontal="center" vertical="center" wrapText="1"/>
    </xf>
    <xf numFmtId="0" fontId="15" fillId="2" borderId="0" xfId="0" applyFont="1" applyFill="1" applyAlignment="1">
      <alignment horizontal="left" indent="1"/>
    </xf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1" fillId="2" borderId="0" xfId="0" applyFont="1" applyFill="1"/>
    <xf numFmtId="44" fontId="1" fillId="2" borderId="0" xfId="1" applyFont="1" applyFill="1" applyProtection="1"/>
    <xf numFmtId="0" fontId="0" fillId="11" borderId="5" xfId="0" applyFill="1" applyBorder="1" applyProtection="1">
      <protection locked="0"/>
    </xf>
    <xf numFmtId="44" fontId="0" fillId="11" borderId="5" xfId="1" applyFont="1" applyFill="1" applyBorder="1" applyProtection="1">
      <protection locked="0"/>
    </xf>
    <xf numFmtId="44" fontId="0" fillId="11" borderId="6" xfId="1" applyFont="1" applyFill="1" applyBorder="1" applyProtection="1">
      <protection locked="0"/>
    </xf>
    <xf numFmtId="49" fontId="2" fillId="0" borderId="5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169" fontId="21" fillId="0" borderId="0" xfId="0" applyNumberFormat="1" applyFont="1" applyAlignment="1">
      <alignment horizontal="left"/>
    </xf>
    <xf numFmtId="169" fontId="2" fillId="0" borderId="0" xfId="0" applyNumberFormat="1" applyFont="1" applyAlignment="1">
      <alignment horizontal="left"/>
    </xf>
    <xf numFmtId="44" fontId="0" fillId="11" borderId="0" xfId="1" applyFont="1" applyFill="1"/>
    <xf numFmtId="44" fontId="0" fillId="11" borderId="3" xfId="1" applyFont="1" applyFill="1" applyBorder="1"/>
    <xf numFmtId="44" fontId="0" fillId="11" borderId="1" xfId="1" applyFont="1" applyFill="1" applyBorder="1" applyAlignment="1" applyProtection="1">
      <alignment horizontal="center"/>
      <protection locked="0"/>
    </xf>
    <xf numFmtId="44" fontId="0" fillId="11" borderId="3" xfId="1" applyFont="1" applyFill="1" applyBorder="1" applyAlignment="1" applyProtection="1">
      <alignment horizontal="center"/>
      <protection locked="0"/>
    </xf>
    <xf numFmtId="44" fontId="0" fillId="11" borderId="2" xfId="1" applyFont="1" applyFill="1" applyBorder="1" applyAlignment="1" applyProtection="1">
      <alignment horizontal="center"/>
      <protection locked="0"/>
    </xf>
    <xf numFmtId="0" fontId="23" fillId="0" borderId="0" xfId="0" applyFont="1" applyAlignment="1">
      <alignment vertical="top"/>
    </xf>
    <xf numFmtId="0" fontId="14" fillId="0" borderId="1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44" fontId="0" fillId="2" borderId="1" xfId="1" applyFont="1" applyFill="1" applyBorder="1" applyAlignment="1" applyProtection="1">
      <alignment horizontal="center"/>
    </xf>
    <xf numFmtId="44" fontId="0" fillId="2" borderId="3" xfId="1" applyFont="1" applyFill="1" applyBorder="1" applyAlignment="1" applyProtection="1">
      <alignment horizontal="center"/>
    </xf>
    <xf numFmtId="44" fontId="0" fillId="2" borderId="2" xfId="1" applyFont="1" applyFill="1" applyBorder="1" applyAlignment="1" applyProtection="1">
      <alignment horizontal="center"/>
    </xf>
    <xf numFmtId="0" fontId="2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7" fillId="2" borderId="4" xfId="4" applyFill="1" applyBorder="1" applyAlignment="1" applyProtection="1">
      <alignment horizontal="center"/>
    </xf>
    <xf numFmtId="0" fontId="14" fillId="2" borderId="1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44" fontId="0" fillId="11" borderId="1" xfId="1" applyFont="1" applyFill="1" applyBorder="1" applyAlignment="1" applyProtection="1">
      <alignment horizontal="center"/>
      <protection locked="0"/>
    </xf>
    <xf numFmtId="44" fontId="0" fillId="11" borderId="3" xfId="1" applyFont="1" applyFill="1" applyBorder="1" applyAlignment="1" applyProtection="1">
      <alignment horizontal="center"/>
      <protection locked="0"/>
    </xf>
    <xf numFmtId="44" fontId="0" fillId="11" borderId="2" xfId="1" applyFont="1" applyFill="1" applyBorder="1" applyAlignment="1" applyProtection="1">
      <alignment horizontal="center"/>
      <protection locked="0"/>
    </xf>
    <xf numFmtId="0" fontId="0" fillId="11" borderId="1" xfId="0" applyFill="1" applyBorder="1" applyAlignment="1" applyProtection="1">
      <alignment horizontal="left"/>
      <protection locked="0"/>
    </xf>
    <xf numFmtId="0" fontId="0" fillId="11" borderId="3" xfId="0" applyFill="1" applyBorder="1" applyAlignment="1" applyProtection="1">
      <alignment horizontal="left"/>
      <protection locked="0"/>
    </xf>
    <xf numFmtId="0" fontId="0" fillId="11" borderId="2" xfId="0" applyFill="1" applyBorder="1" applyAlignment="1" applyProtection="1">
      <alignment horizontal="left"/>
      <protection locked="0"/>
    </xf>
    <xf numFmtId="44" fontId="0" fillId="11" borderId="1" xfId="1" applyFont="1" applyFill="1" applyBorder="1" applyAlignment="1" applyProtection="1">
      <alignment horizontal="left"/>
      <protection locked="0"/>
    </xf>
    <xf numFmtId="44" fontId="0" fillId="11" borderId="3" xfId="1" applyFont="1" applyFill="1" applyBorder="1" applyAlignment="1" applyProtection="1">
      <alignment horizontal="left"/>
      <protection locked="0"/>
    </xf>
    <xf numFmtId="44" fontId="0" fillId="11" borderId="2" xfId="1" applyFont="1" applyFill="1" applyBorder="1" applyAlignment="1" applyProtection="1">
      <alignment horizontal="left"/>
      <protection locked="0"/>
    </xf>
    <xf numFmtId="0" fontId="0" fillId="10" borderId="1" xfId="0" applyFill="1" applyBorder="1" applyAlignment="1" applyProtection="1">
      <alignment horizontal="center"/>
      <protection locked="0"/>
    </xf>
    <xf numFmtId="0" fontId="0" fillId="10" borderId="3" xfId="0" applyFill="1" applyBorder="1" applyAlignment="1" applyProtection="1">
      <alignment horizontal="center"/>
      <protection locked="0"/>
    </xf>
    <xf numFmtId="0" fontId="0" fillId="10" borderId="2" xfId="0" applyFill="1" applyBorder="1" applyAlignment="1" applyProtection="1">
      <alignment horizontal="center"/>
      <protection locked="0"/>
    </xf>
    <xf numFmtId="0" fontId="0" fillId="10" borderId="1" xfId="0" applyFill="1" applyBorder="1" applyAlignment="1" applyProtection="1">
      <alignment horizontal="left"/>
      <protection locked="0"/>
    </xf>
    <xf numFmtId="0" fontId="0" fillId="10" borderId="3" xfId="0" applyFill="1" applyBorder="1" applyAlignment="1" applyProtection="1">
      <alignment horizontal="left"/>
      <protection locked="0"/>
    </xf>
    <xf numFmtId="0" fontId="0" fillId="10" borderId="2" xfId="0" applyFill="1" applyBorder="1" applyAlignment="1" applyProtection="1">
      <alignment horizontal="left"/>
      <protection locked="0"/>
    </xf>
    <xf numFmtId="44" fontId="3" fillId="6" borderId="0" xfId="1" applyFont="1" applyFill="1" applyAlignment="1" applyProtection="1">
      <alignment horizontal="center" vertical="center"/>
    </xf>
    <xf numFmtId="10" fontId="0" fillId="0" borderId="1" xfId="2" applyNumberFormat="1" applyFont="1" applyFill="1" applyBorder="1" applyAlignment="1" applyProtection="1">
      <alignment horizontal="right"/>
    </xf>
    <xf numFmtId="10" fontId="0" fillId="0" borderId="3" xfId="2" applyNumberFormat="1" applyFont="1" applyFill="1" applyBorder="1" applyAlignment="1" applyProtection="1">
      <alignment horizontal="right"/>
    </xf>
    <xf numFmtId="10" fontId="0" fillId="0" borderId="2" xfId="2" applyNumberFormat="1" applyFont="1" applyFill="1" applyBorder="1" applyAlignment="1" applyProtection="1">
      <alignment horizontal="right"/>
    </xf>
    <xf numFmtId="166" fontId="7" fillId="2" borderId="0" xfId="4" applyNumberFormat="1" applyFill="1" applyAlignment="1">
      <alignment horizontal="left"/>
    </xf>
    <xf numFmtId="0" fontId="7" fillId="2" borderId="0" xfId="4" applyFill="1" applyAlignment="1">
      <alignment horizontal="left" wrapText="1"/>
    </xf>
    <xf numFmtId="0" fontId="21" fillId="2" borderId="0" xfId="0" applyFont="1" applyFill="1" applyAlignment="1">
      <alignment horizontal="left" wrapText="1"/>
    </xf>
    <xf numFmtId="164" fontId="0" fillId="11" borderId="1" xfId="3" applyFont="1" applyFill="1" applyBorder="1" applyAlignment="1" applyProtection="1">
      <alignment horizontal="center"/>
      <protection locked="0"/>
    </xf>
    <xf numFmtId="164" fontId="0" fillId="11" borderId="3" xfId="3" applyFont="1" applyFill="1" applyBorder="1" applyAlignment="1" applyProtection="1">
      <alignment horizontal="center"/>
      <protection locked="0"/>
    </xf>
    <xf numFmtId="164" fontId="0" fillId="11" borderId="2" xfId="3" applyFont="1" applyFill="1" applyBorder="1" applyAlignment="1" applyProtection="1">
      <alignment horizontal="center"/>
      <protection locked="0"/>
    </xf>
    <xf numFmtId="165" fontId="0" fillId="11" borderId="1" xfId="0" applyNumberFormat="1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9" fontId="0" fillId="11" borderId="1" xfId="2" applyFont="1" applyFill="1" applyBorder="1" applyAlignment="1" applyProtection="1">
      <alignment horizontal="center"/>
      <protection locked="0"/>
    </xf>
    <xf numFmtId="9" fontId="0" fillId="11" borderId="3" xfId="2" applyFont="1" applyFill="1" applyBorder="1" applyAlignment="1" applyProtection="1">
      <alignment horizontal="center"/>
      <protection locked="0"/>
    </xf>
    <xf numFmtId="9" fontId="0" fillId="11" borderId="2" xfId="2" applyFont="1" applyFill="1" applyBorder="1" applyAlignment="1" applyProtection="1">
      <alignment horizontal="center"/>
      <protection locked="0"/>
    </xf>
    <xf numFmtId="169" fontId="24" fillId="0" borderId="0" xfId="0" applyNumberFormat="1" applyFont="1" applyAlignment="1">
      <alignment horizontal="left"/>
    </xf>
    <xf numFmtId="0" fontId="25" fillId="0" borderId="0" xfId="0" applyFont="1"/>
    <xf numFmtId="0" fontId="24" fillId="0" borderId="0" xfId="0" applyFont="1" applyAlignment="1">
      <alignment vertical="top"/>
    </xf>
    <xf numFmtId="44" fontId="11" fillId="9" borderId="0" xfId="1" applyFont="1" applyFill="1" applyAlignment="1">
      <alignment horizontal="center" vertical="center"/>
    </xf>
    <xf numFmtId="49" fontId="0" fillId="0" borderId="9" xfId="0" applyNumberFormat="1" applyBorder="1" applyAlignment="1">
      <alignment horizontal="center"/>
    </xf>
    <xf numFmtId="44" fontId="0" fillId="0" borderId="9" xfId="1" applyFont="1" applyBorder="1" applyAlignment="1">
      <alignment vertical="center"/>
    </xf>
    <xf numFmtId="169" fontId="0" fillId="0" borderId="9" xfId="0" applyNumberFormat="1" applyBorder="1" applyAlignment="1">
      <alignment horizontal="center"/>
    </xf>
    <xf numFmtId="0" fontId="0" fillId="0" borderId="9" xfId="0" applyBorder="1"/>
    <xf numFmtId="0" fontId="26" fillId="0" borderId="0" xfId="0" applyFont="1"/>
    <xf numFmtId="44" fontId="0" fillId="11" borderId="9" xfId="1" applyFont="1" applyFill="1" applyBorder="1" applyAlignment="1">
      <alignment vertical="center"/>
    </xf>
    <xf numFmtId="44" fontId="2" fillId="11" borderId="4" xfId="1" applyFont="1" applyFill="1" applyBorder="1"/>
    <xf numFmtId="169" fontId="0" fillId="0" borderId="0" xfId="0" applyNumberFormat="1" applyAlignment="1">
      <alignment horizontal="left"/>
    </xf>
    <xf numFmtId="44" fontId="1" fillId="0" borderId="0" xfId="1" applyFont="1" applyAlignment="1">
      <alignment horizontal="right" vertical="center"/>
    </xf>
    <xf numFmtId="49" fontId="0" fillId="0" borderId="0" xfId="0" applyNumberFormat="1" applyFont="1" applyAlignment="1">
      <alignment horizontal="right"/>
    </xf>
    <xf numFmtId="169" fontId="0" fillId="0" borderId="0" xfId="0" applyNumberFormat="1" applyAlignment="1">
      <alignment horizontal="right"/>
    </xf>
    <xf numFmtId="44" fontId="2" fillId="0" borderId="0" xfId="1" applyFont="1" applyAlignment="1">
      <alignment horizontal="right" vertical="center"/>
    </xf>
    <xf numFmtId="0" fontId="27" fillId="0" borderId="0" xfId="1" applyNumberFormat="1" applyFont="1" applyAlignment="1">
      <alignment horizontal="center" vertical="center"/>
    </xf>
    <xf numFmtId="44" fontId="28" fillId="0" borderId="0" xfId="1" applyFont="1" applyAlignment="1"/>
    <xf numFmtId="44" fontId="2" fillId="11" borderId="0" xfId="1" applyFont="1" applyFill="1"/>
    <xf numFmtId="0" fontId="11" fillId="7" borderId="9" xfId="0" applyFont="1" applyFill="1" applyBorder="1" applyAlignment="1">
      <alignment horizontal="center" vertical="center" wrapText="1"/>
    </xf>
    <xf numFmtId="44" fontId="11" fillId="7" borderId="9" xfId="1" applyFont="1" applyFill="1" applyBorder="1" applyAlignment="1">
      <alignment horizontal="center" vertical="center" wrapText="1"/>
    </xf>
    <xf numFmtId="166" fontId="0" fillId="11" borderId="9" xfId="0" applyNumberFormat="1" applyFill="1" applyBorder="1" applyAlignment="1" applyProtection="1">
      <alignment horizontal="left"/>
      <protection locked="0"/>
    </xf>
    <xf numFmtId="0" fontId="0" fillId="11" borderId="9" xfId="0" applyFill="1" applyBorder="1" applyProtection="1">
      <protection locked="0"/>
    </xf>
    <xf numFmtId="44" fontId="0" fillId="11" borderId="9" xfId="1" applyFont="1" applyFill="1" applyBorder="1" applyProtection="1">
      <protection locked="0"/>
    </xf>
    <xf numFmtId="44" fontId="0" fillId="11" borderId="9" xfId="1" applyFont="1" applyFill="1" applyBorder="1" applyAlignment="1" applyProtection="1">
      <alignment horizontal="center"/>
      <protection locked="0"/>
    </xf>
    <xf numFmtId="44" fontId="0" fillId="0" borderId="9" xfId="1" applyFont="1" applyBorder="1"/>
    <xf numFmtId="166" fontId="11" fillId="7" borderId="9" xfId="0" applyNumberFormat="1" applyFont="1" applyFill="1" applyBorder="1" applyAlignment="1">
      <alignment horizontal="center" vertical="center" wrapText="1"/>
    </xf>
    <xf numFmtId="0" fontId="0" fillId="11" borderId="9" xfId="0" applyFill="1" applyBorder="1" applyAlignment="1" applyProtection="1">
      <alignment horizontal="center"/>
      <protection locked="0"/>
    </xf>
  </cellXfs>
  <cellStyles count="5">
    <cellStyle name="Lien hypertexte" xfId="4" builtinId="8"/>
    <cellStyle name="Milliers" xfId="3" builtinId="3"/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FEF0C2"/>
      <color rgb="FFF2B705"/>
      <color rgb="FFE9B305"/>
      <color rgb="FF244554"/>
      <color rgb="FF58C2B8"/>
      <color rgb="FFF166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129541</xdr:colOff>
      <xdr:row>0</xdr:row>
      <xdr:rowOff>160020</xdr:rowOff>
    </xdr:from>
    <xdr:to>
      <xdr:col>37</xdr:col>
      <xdr:colOff>137161</xdr:colOff>
      <xdr:row>2</xdr:row>
      <xdr:rowOff>165516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7B78F4B-1328-4944-ADD4-22847D8E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3741" y="160020"/>
          <a:ext cx="403860" cy="455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327660</xdr:colOff>
      <xdr:row>0</xdr:row>
      <xdr:rowOff>144780</xdr:rowOff>
    </xdr:from>
    <xdr:to>
      <xdr:col>7</xdr:col>
      <xdr:colOff>731520</xdr:colOff>
      <xdr:row>2</xdr:row>
      <xdr:rowOff>150276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FCCFE1B-FBD7-4859-B176-568FBBE65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8720" y="144780"/>
          <a:ext cx="403860" cy="455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281940</xdr:colOff>
      <xdr:row>0</xdr:row>
      <xdr:rowOff>190500</xdr:rowOff>
    </xdr:from>
    <xdr:to>
      <xdr:col>7</xdr:col>
      <xdr:colOff>685800</xdr:colOff>
      <xdr:row>3</xdr:row>
      <xdr:rowOff>13116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C70C649-A96C-4B2D-AB46-A5A6D8E2F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190500"/>
          <a:ext cx="403860" cy="455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312420</xdr:colOff>
      <xdr:row>0</xdr:row>
      <xdr:rowOff>220980</xdr:rowOff>
    </xdr:from>
    <xdr:to>
      <xdr:col>7</xdr:col>
      <xdr:colOff>716280</xdr:colOff>
      <xdr:row>3</xdr:row>
      <xdr:rowOff>43596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C859896-8CD9-4BB0-9854-2CEC68A5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7780" y="220980"/>
          <a:ext cx="403860" cy="455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533400</xdr:colOff>
      <xdr:row>0</xdr:row>
      <xdr:rowOff>182880</xdr:rowOff>
    </xdr:from>
    <xdr:to>
      <xdr:col>13</xdr:col>
      <xdr:colOff>937260</xdr:colOff>
      <xdr:row>3</xdr:row>
      <xdr:rowOff>5496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6B643F8-7960-4428-8590-EFC54F7AC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9100" y="182880"/>
          <a:ext cx="403860" cy="455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822959</xdr:colOff>
      <xdr:row>1</xdr:row>
      <xdr:rowOff>84677</xdr:rowOff>
    </xdr:from>
    <xdr:to>
      <xdr:col>3</xdr:col>
      <xdr:colOff>1018510</xdr:colOff>
      <xdr:row>2</xdr:row>
      <xdr:rowOff>56593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A74CB42-F19C-47C6-B6F8-11D429754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3839" y="366617"/>
          <a:ext cx="195551" cy="223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1461246</xdr:colOff>
      <xdr:row>2</xdr:row>
      <xdr:rowOff>35859</xdr:rowOff>
    </xdr:from>
    <xdr:to>
      <xdr:col>3</xdr:col>
      <xdr:colOff>1685811</xdr:colOff>
      <xdr:row>3</xdr:row>
      <xdr:rowOff>37890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29B9F7-1345-4B03-812C-EE49DC9CA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705" y="394447"/>
          <a:ext cx="224565" cy="253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2:BC158"/>
  <sheetViews>
    <sheetView tabSelected="1" zoomScaleNormal="100" workbookViewId="0">
      <selection activeCell="AU10" sqref="AU10"/>
    </sheetView>
  </sheetViews>
  <sheetFormatPr baseColWidth="10" defaultColWidth="2.88671875" defaultRowHeight="14.4" x14ac:dyDescent="0.3"/>
  <cols>
    <col min="1" max="38" width="2.88671875" style="2" customWidth="1"/>
    <col min="39" max="46" width="2.88671875" style="2"/>
    <col min="47" max="47" width="3.88671875" style="2" bestFit="1" customWidth="1"/>
    <col min="48" max="48" width="9.6640625" style="21" hidden="1" customWidth="1"/>
    <col min="49" max="49" width="12.5546875" style="21" hidden="1" customWidth="1"/>
    <col min="50" max="50" width="14.6640625" style="21" hidden="1" customWidth="1"/>
    <col min="51" max="51" width="38.109375" style="25" hidden="1" customWidth="1"/>
    <col min="52" max="55" width="14.33203125" style="25" hidden="1" customWidth="1"/>
    <col min="56" max="16384" width="2.88671875" style="2"/>
  </cols>
  <sheetData>
    <row r="2" spans="1:55" ht="21" x14ac:dyDescent="0.4">
      <c r="A2" s="51" t="s">
        <v>147</v>
      </c>
      <c r="AY2" s="24" t="s">
        <v>106</v>
      </c>
      <c r="AZ2" s="106" t="s">
        <v>107</v>
      </c>
      <c r="BA2" s="106"/>
      <c r="BB2" s="106"/>
      <c r="BC2" s="106"/>
    </row>
    <row r="3" spans="1:55" ht="21" x14ac:dyDescent="0.4">
      <c r="A3" s="8"/>
    </row>
    <row r="4" spans="1:55" ht="18" x14ac:dyDescent="0.35">
      <c r="A4" s="60" t="s">
        <v>65</v>
      </c>
    </row>
    <row r="5" spans="1:55" x14ac:dyDescent="0.3">
      <c r="A5" s="59" t="s">
        <v>64</v>
      </c>
      <c r="K5" s="94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6"/>
    </row>
    <row r="6" spans="1:55" x14ac:dyDescent="0.3">
      <c r="A6" s="52" t="s">
        <v>62</v>
      </c>
      <c r="K6" s="94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6"/>
    </row>
    <row r="7" spans="1:55" x14ac:dyDescent="0.3">
      <c r="A7" s="52" t="s">
        <v>63</v>
      </c>
      <c r="K7" s="94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6"/>
    </row>
    <row r="9" spans="1:55" ht="18" x14ac:dyDescent="0.35">
      <c r="A9" s="60" t="s">
        <v>32</v>
      </c>
    </row>
    <row r="10" spans="1:55" ht="16.5" customHeight="1" x14ac:dyDescent="0.3">
      <c r="B10" s="53" t="s">
        <v>69</v>
      </c>
      <c r="L10" s="100"/>
      <c r="M10" s="101"/>
      <c r="N10" s="102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W10" s="28">
        <f>IF(L10="OUI",1,0)</f>
        <v>0</v>
      </c>
    </row>
    <row r="11" spans="1:55" ht="16.5" customHeight="1" x14ac:dyDescent="0.35">
      <c r="A11" s="1"/>
      <c r="B11" s="54" t="s">
        <v>96</v>
      </c>
    </row>
    <row r="12" spans="1:55" ht="16.5" customHeight="1" x14ac:dyDescent="0.35">
      <c r="A12" s="1"/>
      <c r="B12" s="55" t="s">
        <v>97</v>
      </c>
      <c r="Y12" s="100"/>
      <c r="Z12" s="101"/>
      <c r="AA12" s="102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6"/>
      <c r="AN12" s="16"/>
      <c r="AO12" s="16"/>
    </row>
    <row r="13" spans="1:55" ht="16.5" customHeight="1" x14ac:dyDescent="0.3">
      <c r="B13" s="55" t="s">
        <v>98</v>
      </c>
      <c r="R13" s="103"/>
      <c r="S13" s="104"/>
      <c r="T13" s="104"/>
      <c r="U13" s="104"/>
      <c r="V13" s="105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5"/>
      <c r="AI13" s="15"/>
      <c r="AJ13" s="15"/>
      <c r="AK13" s="15"/>
      <c r="AL13" s="15"/>
      <c r="AW13" s="28">
        <f>IF(R13="Détaillée",1,0)</f>
        <v>0</v>
      </c>
    </row>
    <row r="14" spans="1:55" x14ac:dyDescent="0.3">
      <c r="Z14" s="3"/>
      <c r="AA14" s="3"/>
      <c r="AB14" s="3"/>
      <c r="AC14" s="3"/>
      <c r="AD14" s="3"/>
      <c r="AE14" s="3"/>
      <c r="AG14" s="3"/>
      <c r="AH14" s="3"/>
      <c r="AI14" s="3"/>
      <c r="AJ14" s="3"/>
      <c r="AK14" s="3"/>
      <c r="AL14" s="3"/>
    </row>
    <row r="15" spans="1:55" x14ac:dyDescent="0.3">
      <c r="A15" s="64" t="s">
        <v>173</v>
      </c>
      <c r="AV15" s="22">
        <v>1</v>
      </c>
      <c r="AW15" s="28">
        <f>AW10+AW13</f>
        <v>0</v>
      </c>
      <c r="AY15" s="65"/>
      <c r="AZ15" s="65"/>
      <c r="BA15" s="65"/>
      <c r="BB15" s="65"/>
      <c r="BC15" s="65"/>
    </row>
    <row r="16" spans="1:55" ht="31.5" customHeight="1" x14ac:dyDescent="0.35">
      <c r="A16" s="60" t="s">
        <v>0</v>
      </c>
      <c r="B16" s="7"/>
      <c r="F16" s="87" t="s">
        <v>82</v>
      </c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Z16" s="85" t="s">
        <v>105</v>
      </c>
      <c r="AA16" s="85"/>
      <c r="AB16" s="85"/>
      <c r="AC16" s="85"/>
      <c r="AD16" s="85"/>
      <c r="AE16" s="85"/>
      <c r="AG16" s="86" t="s">
        <v>92</v>
      </c>
      <c r="AH16" s="86"/>
      <c r="AI16" s="86"/>
      <c r="AJ16" s="86"/>
      <c r="AK16" s="86"/>
      <c r="AL16" s="86"/>
      <c r="AV16" s="23" t="s">
        <v>104</v>
      </c>
      <c r="BB16" s="27" t="s">
        <v>67</v>
      </c>
      <c r="BC16" s="27" t="s">
        <v>68</v>
      </c>
    </row>
    <row r="17" spans="1:55" x14ac:dyDescent="0.3">
      <c r="A17" s="88" t="s">
        <v>29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90"/>
      <c r="Z17" s="91"/>
      <c r="AA17" s="92"/>
      <c r="AB17" s="92"/>
      <c r="AC17" s="92"/>
      <c r="AD17" s="92"/>
      <c r="AE17" s="93"/>
      <c r="AG17" s="82">
        <f>SUMIF(Revenus!E:E,A17,Revenus!D:D)</f>
        <v>0</v>
      </c>
      <c r="AH17" s="83"/>
      <c r="AI17" s="83"/>
      <c r="AJ17" s="83"/>
      <c r="AK17" s="83"/>
      <c r="AL17" s="84"/>
      <c r="AV17" s="22">
        <f>$AV$15</f>
        <v>1</v>
      </c>
      <c r="AW17" s="28" t="str">
        <f>IF($AW$15=2,"Taxable","Non taxable")</f>
        <v>Non taxable</v>
      </c>
      <c r="AX17" s="30" t="str">
        <f>CONCATENATE(AV17,AW17)</f>
        <v>1Non taxable</v>
      </c>
      <c r="AY17" s="44">
        <f>BA17</f>
        <v>0</v>
      </c>
      <c r="BA17" s="26">
        <f>IF(AX17="1Non taxable",Z17,IF(AX17="1Taxable",Z17/1.095/1.05,IF(AX17="2Taxable",AG17/1.095/1.05,AG17)))</f>
        <v>0</v>
      </c>
      <c r="BB17" s="26">
        <f t="shared" ref="BB17:BB19" si="0">IF(AW17="Non taxable",0,BA17*5%)</f>
        <v>0</v>
      </c>
      <c r="BC17" s="26">
        <f t="shared" ref="BC17:BC19" si="1">IF(AW17="Non taxable",0,BA17*9.975%)</f>
        <v>0</v>
      </c>
    </row>
    <row r="18" spans="1:55" x14ac:dyDescent="0.3">
      <c r="A18" s="88" t="s">
        <v>28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90"/>
      <c r="Z18" s="91"/>
      <c r="AA18" s="92"/>
      <c r="AB18" s="92"/>
      <c r="AC18" s="92"/>
      <c r="AD18" s="92"/>
      <c r="AE18" s="93"/>
      <c r="AG18" s="82">
        <f>SUMIF(Revenus!E:E,A18,Revenus!D:D)</f>
        <v>0</v>
      </c>
      <c r="AH18" s="83"/>
      <c r="AI18" s="83"/>
      <c r="AJ18" s="83"/>
      <c r="AK18" s="83"/>
      <c r="AL18" s="84"/>
      <c r="AV18" s="22">
        <f>$AV$15</f>
        <v>1</v>
      </c>
      <c r="AW18" s="28" t="str">
        <f>IF($AW$15=2,"Taxable","Non taxable")</f>
        <v>Non taxable</v>
      </c>
      <c r="AX18" s="30" t="str">
        <f>CONCATENATE(AV18,AW18)</f>
        <v>1Non taxable</v>
      </c>
      <c r="AY18" s="44">
        <f>BA18</f>
        <v>0</v>
      </c>
      <c r="BA18" s="26">
        <f>IF(AX18="1Non taxable",Z18,IF(AX18="1Taxable",Z18/1.095/1.05,IF(AX18="2Taxable",AG18/1.095/1.05,AG18)))</f>
        <v>0</v>
      </c>
      <c r="BB18" s="26">
        <f t="shared" si="0"/>
        <v>0</v>
      </c>
      <c r="BC18" s="26">
        <f t="shared" si="1"/>
        <v>0</v>
      </c>
    </row>
    <row r="19" spans="1:55" x14ac:dyDescent="0.3">
      <c r="A19" s="88" t="s">
        <v>30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90"/>
      <c r="Z19" s="91"/>
      <c r="AA19" s="92"/>
      <c r="AB19" s="92"/>
      <c r="AC19" s="92"/>
      <c r="AD19" s="92"/>
      <c r="AE19" s="93"/>
      <c r="AG19" s="82">
        <f>SUMIF(Revenus!E:E,A19,Revenus!D:D)</f>
        <v>0</v>
      </c>
      <c r="AH19" s="83"/>
      <c r="AI19" s="83"/>
      <c r="AJ19" s="83"/>
      <c r="AK19" s="83"/>
      <c r="AL19" s="84"/>
      <c r="AV19" s="22">
        <f>$AV$15</f>
        <v>1</v>
      </c>
      <c r="AW19" s="28" t="str">
        <f>IF($AW$15=2,"Taxable","Non taxable")</f>
        <v>Non taxable</v>
      </c>
      <c r="AX19" s="30" t="str">
        <f>CONCATENATE(AV19,AW19)</f>
        <v>1Non taxable</v>
      </c>
      <c r="AY19" s="44">
        <f>BA19</f>
        <v>0</v>
      </c>
      <c r="BA19" s="26">
        <f>IF(AX19="1Non taxable",Z19,IF(AX19="1Taxable",Z19/1.095/1.05,IF(AX19="2Taxable",AG19/1.095/1.05,AG19)))</f>
        <v>0</v>
      </c>
      <c r="BB19" s="26">
        <f t="shared" si="0"/>
        <v>0</v>
      </c>
      <c r="BC19" s="26">
        <f t="shared" si="1"/>
        <v>0</v>
      </c>
    </row>
    <row r="20" spans="1:55" x14ac:dyDescent="0.3">
      <c r="A20" s="88" t="s">
        <v>31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90"/>
      <c r="Z20" s="91"/>
      <c r="AA20" s="92"/>
      <c r="AB20" s="92"/>
      <c r="AC20" s="92"/>
      <c r="AD20" s="92"/>
      <c r="AE20" s="93"/>
      <c r="AG20" s="82">
        <f>SUMIF(Revenus!E:E,A20,Revenus!D:D)</f>
        <v>0</v>
      </c>
      <c r="AH20" s="83"/>
      <c r="AI20" s="83"/>
      <c r="AJ20" s="83"/>
      <c r="AK20" s="83"/>
      <c r="AL20" s="84"/>
      <c r="AV20" s="22">
        <f>$AV$15</f>
        <v>1</v>
      </c>
      <c r="AW20" s="28" t="str">
        <f>IF($AW$15=2,"Taxable","Non taxable")</f>
        <v>Non taxable</v>
      </c>
      <c r="AX20" s="30" t="str">
        <f>CONCATENATE(AV20,AW20)</f>
        <v>1Non taxable</v>
      </c>
      <c r="AY20" s="44">
        <f>BA20</f>
        <v>0</v>
      </c>
      <c r="BA20" s="26">
        <f>IF(AX20="1Non taxable",Z20,IF(AX20="1Taxable",Z20/1.095/1.05,IF(AX20="2Taxable",AG20/1.095/1.05,AG20)))</f>
        <v>0</v>
      </c>
      <c r="BB20" s="26">
        <f>IF(AW20="Non taxable",0,BA20*5%)</f>
        <v>0</v>
      </c>
      <c r="BC20" s="26">
        <f>IF(AW20="Non taxable",0,BA20*9.975%)</f>
        <v>0</v>
      </c>
    </row>
    <row r="22" spans="1:55" x14ac:dyDescent="0.3">
      <c r="Z22" s="3"/>
      <c r="AA22" s="3"/>
      <c r="AB22" s="3"/>
      <c r="AC22" s="3"/>
      <c r="AD22" s="3"/>
      <c r="AE22" s="3"/>
      <c r="AG22" s="3"/>
      <c r="AH22" s="3"/>
      <c r="AI22" s="3"/>
      <c r="AJ22" s="3"/>
      <c r="AK22" s="3"/>
      <c r="AL22" s="3"/>
    </row>
    <row r="23" spans="1:55" ht="31.5" customHeight="1" x14ac:dyDescent="0.35">
      <c r="A23" s="60" t="s">
        <v>1</v>
      </c>
      <c r="F23" s="87" t="s">
        <v>86</v>
      </c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Z23" s="85" t="s">
        <v>105</v>
      </c>
      <c r="AA23" s="85"/>
      <c r="AB23" s="85"/>
      <c r="AC23" s="85"/>
      <c r="AD23" s="85"/>
      <c r="AE23" s="85"/>
      <c r="AG23" s="86" t="s">
        <v>93</v>
      </c>
      <c r="AH23" s="86"/>
      <c r="AI23" s="86"/>
      <c r="AJ23" s="86"/>
      <c r="AK23" s="86"/>
      <c r="AL23" s="86"/>
    </row>
    <row r="24" spans="1:55" x14ac:dyDescent="0.3">
      <c r="A24" s="88" t="s">
        <v>145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90"/>
      <c r="Z24" s="91"/>
      <c r="AA24" s="92"/>
      <c r="AB24" s="92"/>
      <c r="AC24" s="92"/>
      <c r="AD24" s="92"/>
      <c r="AE24" s="93"/>
      <c r="AG24" s="82"/>
      <c r="AH24" s="83"/>
      <c r="AI24" s="83"/>
      <c r="AJ24" s="83"/>
      <c r="AK24" s="83"/>
      <c r="AL24" s="84"/>
      <c r="AV24" s="22"/>
      <c r="AW24" s="28"/>
      <c r="AX24" s="30"/>
      <c r="AY24" s="44"/>
      <c r="BA24" s="26"/>
      <c r="BB24" s="26"/>
      <c r="BC24" s="26"/>
    </row>
    <row r="25" spans="1:55" x14ac:dyDescent="0.3">
      <c r="A25" s="88" t="s">
        <v>2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90"/>
      <c r="Z25" s="91"/>
      <c r="AA25" s="92"/>
      <c r="AB25" s="92"/>
      <c r="AC25" s="92"/>
      <c r="AD25" s="92"/>
      <c r="AE25" s="93"/>
      <c r="AG25" s="82">
        <f>SUMIF(Dépenses!E:E,A25,Dépenses!C:C)</f>
        <v>0</v>
      </c>
      <c r="AH25" s="83"/>
      <c r="AI25" s="83"/>
      <c r="AJ25" s="83"/>
      <c r="AK25" s="83"/>
      <c r="AL25" s="84"/>
      <c r="AV25" s="22">
        <f t="shared" ref="AV25:AV51" si="2">$AV$15</f>
        <v>1</v>
      </c>
      <c r="AW25" s="28" t="str">
        <f>IF($AW$15=2,"Taxable","Non taxable")</f>
        <v>Non taxable</v>
      </c>
      <c r="AX25" s="30" t="str">
        <f t="shared" ref="AX25:AX51" si="3">CONCATENATE(AV25,AW25)</f>
        <v>1Non taxable</v>
      </c>
      <c r="AY25" s="44">
        <f t="shared" ref="AY25:AY51" si="4">BA25</f>
        <v>0</v>
      </c>
      <c r="BA25" s="26">
        <f>IF(AX25="1Non taxable",Z25,IF(AX25="1Taxable",Z25/1.095/1.05,IF(AX25="2Taxable",AG25/1.095/1.05,AG25)))</f>
        <v>0</v>
      </c>
      <c r="BB25" s="26">
        <f>IF(AW25="Non taxable",0,BA25*5%)</f>
        <v>0</v>
      </c>
      <c r="BC25" s="26">
        <f>IF(AW25="Non taxable",0,BA25*9.975%)</f>
        <v>0</v>
      </c>
    </row>
    <row r="26" spans="1:55" x14ac:dyDescent="0.3">
      <c r="A26" s="88" t="s">
        <v>3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90"/>
      <c r="Z26" s="91"/>
      <c r="AA26" s="92"/>
      <c r="AB26" s="92"/>
      <c r="AC26" s="92"/>
      <c r="AD26" s="92"/>
      <c r="AE26" s="93"/>
      <c r="AG26" s="82">
        <f>SUMIF(Dépenses!E:E,A26,Dépenses!C:C)</f>
        <v>0</v>
      </c>
      <c r="AH26" s="83"/>
      <c r="AI26" s="83"/>
      <c r="AJ26" s="83"/>
      <c r="AK26" s="83"/>
      <c r="AL26" s="84"/>
      <c r="AV26" s="22">
        <f t="shared" si="2"/>
        <v>1</v>
      </c>
      <c r="AW26" s="28" t="str">
        <f>IF($AW$15=2,"Taxable","Non taxable")</f>
        <v>Non taxable</v>
      </c>
      <c r="AX26" s="30" t="str">
        <f t="shared" si="3"/>
        <v>1Non taxable</v>
      </c>
      <c r="AY26" s="44">
        <f t="shared" si="4"/>
        <v>0</v>
      </c>
      <c r="BA26" s="26">
        <f>IF(AX26="1Non taxable",Z26,IF(AX26="1Taxable",Z26/1.095/1.05,IF(AX26="2Taxable",AG26/1.095/1.05,AG26)))</f>
        <v>0</v>
      </c>
      <c r="BB26" s="26">
        <f>IF(AW26="Non taxable",0,BA26*5%)</f>
        <v>0</v>
      </c>
      <c r="BC26" s="26">
        <f>IF(AW26="Non taxable",0,BA26*9.975%)</f>
        <v>0</v>
      </c>
    </row>
    <row r="27" spans="1:55" x14ac:dyDescent="0.3">
      <c r="A27" s="88" t="s">
        <v>4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90"/>
      <c r="Z27" s="91"/>
      <c r="AA27" s="92"/>
      <c r="AB27" s="92"/>
      <c r="AC27" s="92"/>
      <c r="AD27" s="92"/>
      <c r="AE27" s="93"/>
      <c r="AG27" s="82">
        <f>SUMIF(Dépenses!E:E,A27,Dépenses!C:C)</f>
        <v>0</v>
      </c>
      <c r="AH27" s="83"/>
      <c r="AI27" s="83"/>
      <c r="AJ27" s="83"/>
      <c r="AK27" s="83"/>
      <c r="AL27" s="84"/>
      <c r="AV27" s="22">
        <f t="shared" si="2"/>
        <v>1</v>
      </c>
      <c r="AW27" s="28" t="str">
        <f>IF($AW$15=2,"Taxable","Non taxable")</f>
        <v>Non taxable</v>
      </c>
      <c r="AX27" s="30" t="str">
        <f t="shared" si="3"/>
        <v>1Non taxable</v>
      </c>
      <c r="AY27" s="44">
        <f>BA27</f>
        <v>0</v>
      </c>
      <c r="AZ27" s="37">
        <f>IF(AX27="1Non taxable",Z27,IF(AX27="1Taxable",Z27/1.095/1.05,IF(AX27="2Taxable",AG27/1.095/1.05,AG27)))</f>
        <v>0</v>
      </c>
      <c r="BA27" s="37">
        <f>+AZ27+BB27+BC27</f>
        <v>0</v>
      </c>
      <c r="BB27" s="37">
        <f>IF(AW27="Non taxable",0,AZ27*5%)*50%</f>
        <v>0</v>
      </c>
      <c r="BC27" s="37">
        <f>IF(AW27="Non taxable",0,AZ27*9.975%)*50%</f>
        <v>0</v>
      </c>
    </row>
    <row r="28" spans="1:55" x14ac:dyDescent="0.3">
      <c r="A28" s="88" t="s">
        <v>5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90"/>
      <c r="Z28" s="91"/>
      <c r="AA28" s="92"/>
      <c r="AB28" s="92"/>
      <c r="AC28" s="92"/>
      <c r="AD28" s="92"/>
      <c r="AE28" s="93"/>
      <c r="AG28" s="82">
        <f>SUMIF(Dépenses!E:E,A28,Dépenses!C:C)</f>
        <v>0</v>
      </c>
      <c r="AH28" s="83"/>
      <c r="AI28" s="83"/>
      <c r="AJ28" s="83"/>
      <c r="AK28" s="83"/>
      <c r="AL28" s="84"/>
      <c r="AV28" s="22">
        <f t="shared" si="2"/>
        <v>1</v>
      </c>
      <c r="AW28" s="28" t="str">
        <f>IF($AW$15=2,"Taxable","Non taxable")</f>
        <v>Non taxable</v>
      </c>
      <c r="AX28" s="30" t="str">
        <f t="shared" si="3"/>
        <v>1Non taxable</v>
      </c>
      <c r="AY28" s="44">
        <f t="shared" si="4"/>
        <v>0</v>
      </c>
      <c r="BA28" s="26">
        <f t="shared" ref="BA28:BA51" si="5">IF(AX28="1Non taxable",Z28,IF(AX28="1Taxable",Z28/1.095/1.05,IF(AX28="2Taxable",AG28/1.095/1.05,AG28)))</f>
        <v>0</v>
      </c>
      <c r="BB28" s="26">
        <f t="shared" ref="BB28:BB51" si="6">IF(AW28="Non taxable",0,BA28*5%)</f>
        <v>0</v>
      </c>
      <c r="BC28" s="26">
        <f t="shared" ref="BC28:BC51" si="7">IF(AW28="Non taxable",0,BA28*9.975%)</f>
        <v>0</v>
      </c>
    </row>
    <row r="29" spans="1:55" x14ac:dyDescent="0.3">
      <c r="A29" s="88" t="s">
        <v>6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90"/>
      <c r="Z29" s="91"/>
      <c r="AA29" s="92"/>
      <c r="AB29" s="92"/>
      <c r="AC29" s="92"/>
      <c r="AD29" s="92"/>
      <c r="AE29" s="93"/>
      <c r="AG29" s="82">
        <f>SUMIF(Dépenses!E:E,A29,Dépenses!C:C)</f>
        <v>0</v>
      </c>
      <c r="AH29" s="83"/>
      <c r="AI29" s="83"/>
      <c r="AJ29" s="83"/>
      <c r="AK29" s="83"/>
      <c r="AL29" s="84"/>
      <c r="AV29" s="22">
        <f t="shared" si="2"/>
        <v>1</v>
      </c>
      <c r="AW29" s="29" t="s">
        <v>108</v>
      </c>
      <c r="AX29" s="30" t="str">
        <f t="shared" si="3"/>
        <v>1Non taxable</v>
      </c>
      <c r="AY29" s="44">
        <f t="shared" si="4"/>
        <v>0</v>
      </c>
      <c r="BA29" s="26">
        <f t="shared" si="5"/>
        <v>0</v>
      </c>
      <c r="BB29" s="26">
        <f t="shared" si="6"/>
        <v>0</v>
      </c>
      <c r="BC29" s="26">
        <f t="shared" si="7"/>
        <v>0</v>
      </c>
    </row>
    <row r="30" spans="1:55" x14ac:dyDescent="0.3">
      <c r="A30" s="88" t="s">
        <v>7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90"/>
      <c r="Z30" s="91"/>
      <c r="AA30" s="92"/>
      <c r="AB30" s="92"/>
      <c r="AC30" s="92"/>
      <c r="AD30" s="92"/>
      <c r="AE30" s="93"/>
      <c r="AG30" s="82">
        <f>SUMIF(Dépenses!E:E,A30,Dépenses!C:C)</f>
        <v>0</v>
      </c>
      <c r="AH30" s="83"/>
      <c r="AI30" s="83"/>
      <c r="AJ30" s="83"/>
      <c r="AK30" s="83"/>
      <c r="AL30" s="84"/>
      <c r="AV30" s="22">
        <f t="shared" si="2"/>
        <v>1</v>
      </c>
      <c r="AW30" s="29" t="s">
        <v>108</v>
      </c>
      <c r="AX30" s="30" t="str">
        <f t="shared" si="3"/>
        <v>1Non taxable</v>
      </c>
      <c r="AY30" s="44">
        <f t="shared" si="4"/>
        <v>0</v>
      </c>
      <c r="BA30" s="26">
        <f t="shared" si="5"/>
        <v>0</v>
      </c>
      <c r="BB30" s="26">
        <f t="shared" si="6"/>
        <v>0</v>
      </c>
      <c r="BC30" s="26">
        <f t="shared" si="7"/>
        <v>0</v>
      </c>
    </row>
    <row r="31" spans="1:55" x14ac:dyDescent="0.3">
      <c r="A31" s="88" t="s">
        <v>8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90"/>
      <c r="Z31" s="91"/>
      <c r="AA31" s="92"/>
      <c r="AB31" s="92"/>
      <c r="AC31" s="92"/>
      <c r="AD31" s="92"/>
      <c r="AE31" s="93"/>
      <c r="AG31" s="82">
        <f>SUMIF(Dépenses!E:E,A31,Dépenses!C:C)</f>
        <v>0</v>
      </c>
      <c r="AH31" s="83"/>
      <c r="AI31" s="83"/>
      <c r="AJ31" s="83"/>
      <c r="AK31" s="83"/>
      <c r="AL31" s="84"/>
      <c r="AV31" s="22">
        <f t="shared" si="2"/>
        <v>1</v>
      </c>
      <c r="AW31" s="29" t="s">
        <v>108</v>
      </c>
      <c r="AX31" s="30" t="str">
        <f t="shared" si="3"/>
        <v>1Non taxable</v>
      </c>
      <c r="AY31" s="44">
        <f t="shared" si="4"/>
        <v>0</v>
      </c>
      <c r="BA31" s="26">
        <f t="shared" si="5"/>
        <v>0</v>
      </c>
      <c r="BB31" s="26">
        <f t="shared" si="6"/>
        <v>0</v>
      </c>
      <c r="BC31" s="26">
        <f t="shared" si="7"/>
        <v>0</v>
      </c>
    </row>
    <row r="32" spans="1:55" x14ac:dyDescent="0.3">
      <c r="A32" s="88" t="s">
        <v>9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90"/>
      <c r="Z32" s="91"/>
      <c r="AA32" s="92"/>
      <c r="AB32" s="92"/>
      <c r="AC32" s="92"/>
      <c r="AD32" s="92"/>
      <c r="AE32" s="93"/>
      <c r="AG32" s="82">
        <f>SUMIF(Dépenses!E:E,A32,Dépenses!C:C)</f>
        <v>0</v>
      </c>
      <c r="AH32" s="83"/>
      <c r="AI32" s="83"/>
      <c r="AJ32" s="83"/>
      <c r="AK32" s="83"/>
      <c r="AL32" s="84"/>
      <c r="AV32" s="22">
        <f t="shared" si="2"/>
        <v>1</v>
      </c>
      <c r="AW32" s="28" t="str">
        <f t="shared" ref="AW32:AW40" si="8">IF($AW$15=2,"Taxable","Non taxable")</f>
        <v>Non taxable</v>
      </c>
      <c r="AX32" s="30" t="str">
        <f t="shared" si="3"/>
        <v>1Non taxable</v>
      </c>
      <c r="AY32" s="44">
        <f t="shared" si="4"/>
        <v>0</v>
      </c>
      <c r="BA32" s="26">
        <f t="shared" si="5"/>
        <v>0</v>
      </c>
      <c r="BB32" s="26">
        <f t="shared" si="6"/>
        <v>0</v>
      </c>
      <c r="BC32" s="26">
        <f t="shared" si="7"/>
        <v>0</v>
      </c>
    </row>
    <row r="33" spans="1:55" x14ac:dyDescent="0.3">
      <c r="A33" s="88" t="s">
        <v>10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90"/>
      <c r="Z33" s="91"/>
      <c r="AA33" s="92"/>
      <c r="AB33" s="92"/>
      <c r="AC33" s="92"/>
      <c r="AD33" s="92"/>
      <c r="AE33" s="93"/>
      <c r="AG33" s="82">
        <f>SUMIF(Dépenses!E:E,A33,Dépenses!C:C)</f>
        <v>0</v>
      </c>
      <c r="AH33" s="83"/>
      <c r="AI33" s="83"/>
      <c r="AJ33" s="83"/>
      <c r="AK33" s="83"/>
      <c r="AL33" s="84"/>
      <c r="AV33" s="22">
        <f t="shared" si="2"/>
        <v>1</v>
      </c>
      <c r="AW33" s="28" t="str">
        <f t="shared" si="8"/>
        <v>Non taxable</v>
      </c>
      <c r="AX33" s="30" t="str">
        <f t="shared" si="3"/>
        <v>1Non taxable</v>
      </c>
      <c r="AY33" s="44">
        <f t="shared" si="4"/>
        <v>0</v>
      </c>
      <c r="BA33" s="26">
        <f t="shared" si="5"/>
        <v>0</v>
      </c>
      <c r="BB33" s="26">
        <f t="shared" si="6"/>
        <v>0</v>
      </c>
      <c r="BC33" s="26">
        <f t="shared" si="7"/>
        <v>0</v>
      </c>
    </row>
    <row r="34" spans="1:55" x14ac:dyDescent="0.3">
      <c r="A34" s="88" t="s">
        <v>11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90"/>
      <c r="Z34" s="91"/>
      <c r="AA34" s="92"/>
      <c r="AB34" s="92"/>
      <c r="AC34" s="92"/>
      <c r="AD34" s="92"/>
      <c r="AE34" s="93"/>
      <c r="AG34" s="82">
        <f>SUMIF(Dépenses!E:E,A34,Dépenses!C:C)</f>
        <v>0</v>
      </c>
      <c r="AH34" s="83"/>
      <c r="AI34" s="83"/>
      <c r="AJ34" s="83"/>
      <c r="AK34" s="83"/>
      <c r="AL34" s="84"/>
      <c r="AV34" s="22">
        <f t="shared" si="2"/>
        <v>1</v>
      </c>
      <c r="AW34" s="28" t="str">
        <f t="shared" si="8"/>
        <v>Non taxable</v>
      </c>
      <c r="AX34" s="30" t="str">
        <f t="shared" si="3"/>
        <v>1Non taxable</v>
      </c>
      <c r="AY34" s="44">
        <f t="shared" si="4"/>
        <v>0</v>
      </c>
      <c r="BA34" s="26">
        <f t="shared" si="5"/>
        <v>0</v>
      </c>
      <c r="BB34" s="26">
        <f t="shared" si="6"/>
        <v>0</v>
      </c>
      <c r="BC34" s="26">
        <f t="shared" si="7"/>
        <v>0</v>
      </c>
    </row>
    <row r="35" spans="1:55" x14ac:dyDescent="0.3">
      <c r="A35" s="88" t="s">
        <v>12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90"/>
      <c r="Z35" s="91"/>
      <c r="AA35" s="92"/>
      <c r="AB35" s="92"/>
      <c r="AC35" s="92"/>
      <c r="AD35" s="92"/>
      <c r="AE35" s="93"/>
      <c r="AG35" s="82">
        <f>SUMIF(Dépenses!E:E,A35,Dépenses!C:C)</f>
        <v>0</v>
      </c>
      <c r="AH35" s="83"/>
      <c r="AI35" s="83"/>
      <c r="AJ35" s="83"/>
      <c r="AK35" s="83"/>
      <c r="AL35" s="84"/>
      <c r="AV35" s="22">
        <f t="shared" si="2"/>
        <v>1</v>
      </c>
      <c r="AW35" s="28" t="str">
        <f t="shared" si="8"/>
        <v>Non taxable</v>
      </c>
      <c r="AX35" s="30" t="str">
        <f t="shared" si="3"/>
        <v>1Non taxable</v>
      </c>
      <c r="AY35" s="44">
        <f t="shared" si="4"/>
        <v>0</v>
      </c>
      <c r="BA35" s="26">
        <f t="shared" si="5"/>
        <v>0</v>
      </c>
      <c r="BB35" s="26">
        <f t="shared" si="6"/>
        <v>0</v>
      </c>
      <c r="BC35" s="26">
        <f t="shared" si="7"/>
        <v>0</v>
      </c>
    </row>
    <row r="36" spans="1:55" x14ac:dyDescent="0.3">
      <c r="A36" s="88" t="s">
        <v>142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90"/>
      <c r="Z36" s="91"/>
      <c r="AA36" s="92"/>
      <c r="AB36" s="92"/>
      <c r="AC36" s="92"/>
      <c r="AD36" s="92"/>
      <c r="AE36" s="93"/>
      <c r="AG36" s="82">
        <f>SUMIF(Dépenses!E:E,A36,Dépenses!C:C)</f>
        <v>0</v>
      </c>
      <c r="AH36" s="83"/>
      <c r="AI36" s="83"/>
      <c r="AJ36" s="83"/>
      <c r="AK36" s="83"/>
      <c r="AL36" s="84"/>
      <c r="AV36" s="22">
        <f t="shared" si="2"/>
        <v>1</v>
      </c>
      <c r="AW36" s="28" t="str">
        <f t="shared" si="8"/>
        <v>Non taxable</v>
      </c>
      <c r="AX36" s="30" t="str">
        <f t="shared" si="3"/>
        <v>1Non taxable</v>
      </c>
      <c r="AY36" s="44">
        <f t="shared" si="4"/>
        <v>0</v>
      </c>
      <c r="BA36" s="26">
        <f t="shared" si="5"/>
        <v>0</v>
      </c>
      <c r="BB36" s="26">
        <f t="shared" si="6"/>
        <v>0</v>
      </c>
      <c r="BC36" s="26">
        <f t="shared" si="7"/>
        <v>0</v>
      </c>
    </row>
    <row r="37" spans="1:55" x14ac:dyDescent="0.3">
      <c r="A37" s="88" t="s">
        <v>14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90"/>
      <c r="Z37" s="91"/>
      <c r="AA37" s="92"/>
      <c r="AB37" s="92"/>
      <c r="AC37" s="92"/>
      <c r="AD37" s="92"/>
      <c r="AE37" s="93"/>
      <c r="AG37" s="82">
        <f>SUMIF(Dépenses!E:E,A37,Dépenses!C:C)</f>
        <v>0</v>
      </c>
      <c r="AH37" s="83"/>
      <c r="AI37" s="83"/>
      <c r="AJ37" s="83"/>
      <c r="AK37" s="83"/>
      <c r="AL37" s="84"/>
      <c r="AV37" s="22">
        <f t="shared" si="2"/>
        <v>1</v>
      </c>
      <c r="AW37" s="28" t="str">
        <f t="shared" si="8"/>
        <v>Non taxable</v>
      </c>
      <c r="AX37" s="30" t="str">
        <f t="shared" si="3"/>
        <v>1Non taxable</v>
      </c>
      <c r="AY37" s="44">
        <f t="shared" si="4"/>
        <v>0</v>
      </c>
      <c r="BA37" s="26">
        <f t="shared" si="5"/>
        <v>0</v>
      </c>
      <c r="BB37" s="26">
        <f t="shared" si="6"/>
        <v>0</v>
      </c>
      <c r="BC37" s="26">
        <f t="shared" si="7"/>
        <v>0</v>
      </c>
    </row>
    <row r="38" spans="1:55" x14ac:dyDescent="0.3">
      <c r="A38" s="88" t="s">
        <v>15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90"/>
      <c r="Z38" s="91"/>
      <c r="AA38" s="92"/>
      <c r="AB38" s="92"/>
      <c r="AC38" s="92"/>
      <c r="AD38" s="92"/>
      <c r="AE38" s="93"/>
      <c r="AG38" s="82">
        <f>SUMIF(Dépenses!E:E,A38,Dépenses!C:C)</f>
        <v>0</v>
      </c>
      <c r="AH38" s="83"/>
      <c r="AI38" s="83"/>
      <c r="AJ38" s="83"/>
      <c r="AK38" s="83"/>
      <c r="AL38" s="84"/>
      <c r="AV38" s="22">
        <f t="shared" si="2"/>
        <v>1</v>
      </c>
      <c r="AW38" s="28" t="str">
        <f t="shared" si="8"/>
        <v>Non taxable</v>
      </c>
      <c r="AX38" s="30" t="str">
        <f t="shared" si="3"/>
        <v>1Non taxable</v>
      </c>
      <c r="AY38" s="44">
        <f t="shared" si="4"/>
        <v>0</v>
      </c>
      <c r="BA38" s="26">
        <f t="shared" si="5"/>
        <v>0</v>
      </c>
      <c r="BB38" s="26">
        <f t="shared" si="6"/>
        <v>0</v>
      </c>
      <c r="BC38" s="26">
        <f t="shared" si="7"/>
        <v>0</v>
      </c>
    </row>
    <row r="39" spans="1:55" x14ac:dyDescent="0.3">
      <c r="A39" s="88" t="s">
        <v>16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90"/>
      <c r="Z39" s="91"/>
      <c r="AA39" s="92"/>
      <c r="AB39" s="92"/>
      <c r="AC39" s="92"/>
      <c r="AD39" s="92"/>
      <c r="AE39" s="93"/>
      <c r="AG39" s="82">
        <f>SUMIF(Dépenses!E:E,A39,Dépenses!C:C)</f>
        <v>0</v>
      </c>
      <c r="AH39" s="83"/>
      <c r="AI39" s="83"/>
      <c r="AJ39" s="83"/>
      <c r="AK39" s="83"/>
      <c r="AL39" s="84"/>
      <c r="AV39" s="22">
        <f t="shared" si="2"/>
        <v>1</v>
      </c>
      <c r="AW39" s="28" t="str">
        <f t="shared" si="8"/>
        <v>Non taxable</v>
      </c>
      <c r="AX39" s="30" t="str">
        <f t="shared" si="3"/>
        <v>1Non taxable</v>
      </c>
      <c r="AY39" s="44">
        <f t="shared" si="4"/>
        <v>0</v>
      </c>
      <c r="BA39" s="26">
        <f t="shared" si="5"/>
        <v>0</v>
      </c>
      <c r="BB39" s="26">
        <f t="shared" si="6"/>
        <v>0</v>
      </c>
      <c r="BC39" s="26">
        <f t="shared" si="7"/>
        <v>0</v>
      </c>
    </row>
    <row r="40" spans="1:55" x14ac:dyDescent="0.3">
      <c r="A40" s="88" t="s">
        <v>17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90"/>
      <c r="Z40" s="91"/>
      <c r="AA40" s="92"/>
      <c r="AB40" s="92"/>
      <c r="AC40" s="92"/>
      <c r="AD40" s="92"/>
      <c r="AE40" s="93"/>
      <c r="AG40" s="82">
        <f>SUMIF(Dépenses!E:E,A40,Dépenses!C:C)</f>
        <v>0</v>
      </c>
      <c r="AH40" s="83"/>
      <c r="AI40" s="83"/>
      <c r="AJ40" s="83"/>
      <c r="AK40" s="83"/>
      <c r="AL40" s="84"/>
      <c r="AV40" s="22">
        <f t="shared" si="2"/>
        <v>1</v>
      </c>
      <c r="AW40" s="28" t="str">
        <f t="shared" si="8"/>
        <v>Non taxable</v>
      </c>
      <c r="AX40" s="30" t="str">
        <f t="shared" si="3"/>
        <v>1Non taxable</v>
      </c>
      <c r="AY40" s="44">
        <f t="shared" si="4"/>
        <v>0</v>
      </c>
      <c r="BA40" s="26">
        <f t="shared" si="5"/>
        <v>0</v>
      </c>
      <c r="BB40" s="26">
        <f t="shared" si="6"/>
        <v>0</v>
      </c>
      <c r="BC40" s="26">
        <f t="shared" si="7"/>
        <v>0</v>
      </c>
    </row>
    <row r="41" spans="1:55" x14ac:dyDescent="0.3">
      <c r="A41" s="88" t="s">
        <v>18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90"/>
      <c r="Z41" s="91"/>
      <c r="AA41" s="92"/>
      <c r="AB41" s="92"/>
      <c r="AC41" s="92"/>
      <c r="AD41" s="92"/>
      <c r="AE41" s="93"/>
      <c r="AG41" s="82">
        <f>SUMIF(Dépenses!E:E,A41,Dépenses!C:C)</f>
        <v>0</v>
      </c>
      <c r="AH41" s="83"/>
      <c r="AI41" s="83"/>
      <c r="AJ41" s="83"/>
      <c r="AK41" s="83"/>
      <c r="AL41" s="84"/>
      <c r="AV41" s="22">
        <f t="shared" si="2"/>
        <v>1</v>
      </c>
      <c r="AW41" s="29" t="s">
        <v>108</v>
      </c>
      <c r="AX41" s="30" t="str">
        <f t="shared" si="3"/>
        <v>1Non taxable</v>
      </c>
      <c r="AY41" s="44">
        <f t="shared" si="4"/>
        <v>0</v>
      </c>
      <c r="BA41" s="26">
        <f t="shared" si="5"/>
        <v>0</v>
      </c>
      <c r="BB41" s="26">
        <f t="shared" si="6"/>
        <v>0</v>
      </c>
      <c r="BC41" s="26">
        <f t="shared" si="7"/>
        <v>0</v>
      </c>
    </row>
    <row r="42" spans="1:55" x14ac:dyDescent="0.3">
      <c r="A42" s="88" t="s">
        <v>19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90"/>
      <c r="Z42" s="91"/>
      <c r="AA42" s="92"/>
      <c r="AB42" s="92"/>
      <c r="AC42" s="92"/>
      <c r="AD42" s="92"/>
      <c r="AE42" s="93"/>
      <c r="AG42" s="82">
        <f>SUMIF(Dépenses!E:E,A42,Dépenses!C:C)</f>
        <v>0</v>
      </c>
      <c r="AH42" s="83"/>
      <c r="AI42" s="83"/>
      <c r="AJ42" s="83"/>
      <c r="AK42" s="83"/>
      <c r="AL42" s="84"/>
      <c r="AV42" s="22">
        <f t="shared" si="2"/>
        <v>1</v>
      </c>
      <c r="AW42" s="29" t="s">
        <v>108</v>
      </c>
      <c r="AX42" s="30" t="str">
        <f t="shared" si="3"/>
        <v>1Non taxable</v>
      </c>
      <c r="AY42" s="44">
        <f t="shared" si="4"/>
        <v>0</v>
      </c>
      <c r="BA42" s="26">
        <f t="shared" si="5"/>
        <v>0</v>
      </c>
      <c r="BB42" s="26">
        <f t="shared" si="6"/>
        <v>0</v>
      </c>
      <c r="BC42" s="26">
        <f t="shared" si="7"/>
        <v>0</v>
      </c>
    </row>
    <row r="43" spans="1:55" x14ac:dyDescent="0.3">
      <c r="A43" s="88" t="s">
        <v>20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90"/>
      <c r="Z43" s="91"/>
      <c r="AA43" s="92"/>
      <c r="AB43" s="92"/>
      <c r="AC43" s="92"/>
      <c r="AD43" s="92"/>
      <c r="AE43" s="93"/>
      <c r="AG43" s="82">
        <f>SUMIF(Dépenses!E:E,A43,Dépenses!C:C)</f>
        <v>0</v>
      </c>
      <c r="AH43" s="83"/>
      <c r="AI43" s="83"/>
      <c r="AJ43" s="83"/>
      <c r="AK43" s="83"/>
      <c r="AL43" s="84"/>
      <c r="AV43" s="22">
        <f t="shared" si="2"/>
        <v>1</v>
      </c>
      <c r="AW43" s="28" t="str">
        <f t="shared" ref="AW43:AW51" si="9">IF($AW$15=2,"Taxable","Non taxable")</f>
        <v>Non taxable</v>
      </c>
      <c r="AX43" s="30" t="str">
        <f t="shared" si="3"/>
        <v>1Non taxable</v>
      </c>
      <c r="AY43" s="44">
        <f t="shared" si="4"/>
        <v>0</v>
      </c>
      <c r="BA43" s="26">
        <f t="shared" si="5"/>
        <v>0</v>
      </c>
      <c r="BB43" s="26">
        <f t="shared" si="6"/>
        <v>0</v>
      </c>
      <c r="BC43" s="26">
        <f t="shared" si="7"/>
        <v>0</v>
      </c>
    </row>
    <row r="44" spans="1:55" x14ac:dyDescent="0.3">
      <c r="A44" s="88" t="s">
        <v>21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90"/>
      <c r="Z44" s="91"/>
      <c r="AA44" s="92"/>
      <c r="AB44" s="92"/>
      <c r="AC44" s="92"/>
      <c r="AD44" s="92"/>
      <c r="AE44" s="93"/>
      <c r="AG44" s="82">
        <f>SUMIF(Dépenses!E:E,A44,Dépenses!C:C)</f>
        <v>0</v>
      </c>
      <c r="AH44" s="83"/>
      <c r="AI44" s="83"/>
      <c r="AJ44" s="83"/>
      <c r="AK44" s="83"/>
      <c r="AL44" s="84"/>
      <c r="AV44" s="22">
        <f t="shared" si="2"/>
        <v>1</v>
      </c>
      <c r="AW44" s="28" t="str">
        <f t="shared" si="9"/>
        <v>Non taxable</v>
      </c>
      <c r="AX44" s="30" t="str">
        <f t="shared" si="3"/>
        <v>1Non taxable</v>
      </c>
      <c r="AY44" s="44">
        <f t="shared" si="4"/>
        <v>0</v>
      </c>
      <c r="BA44" s="26">
        <f t="shared" si="5"/>
        <v>0</v>
      </c>
      <c r="BB44" s="26">
        <f t="shared" si="6"/>
        <v>0</v>
      </c>
      <c r="BC44" s="26">
        <f t="shared" si="7"/>
        <v>0</v>
      </c>
    </row>
    <row r="45" spans="1:55" x14ac:dyDescent="0.3">
      <c r="A45" s="88" t="s">
        <v>22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90"/>
      <c r="Z45" s="91"/>
      <c r="AA45" s="92"/>
      <c r="AB45" s="92"/>
      <c r="AC45" s="92"/>
      <c r="AD45" s="92"/>
      <c r="AE45" s="93"/>
      <c r="AG45" s="82">
        <f>SUMIF(Dépenses!E:E,A45,Dépenses!C:C)</f>
        <v>0</v>
      </c>
      <c r="AH45" s="83"/>
      <c r="AI45" s="83"/>
      <c r="AJ45" s="83"/>
      <c r="AK45" s="83"/>
      <c r="AL45" s="84"/>
      <c r="AV45" s="22">
        <f t="shared" si="2"/>
        <v>1</v>
      </c>
      <c r="AW45" s="28" t="str">
        <f t="shared" si="9"/>
        <v>Non taxable</v>
      </c>
      <c r="AX45" s="30" t="str">
        <f t="shared" si="3"/>
        <v>1Non taxable</v>
      </c>
      <c r="AY45" s="44">
        <f t="shared" si="4"/>
        <v>0</v>
      </c>
      <c r="BA45" s="26">
        <f t="shared" si="5"/>
        <v>0</v>
      </c>
      <c r="BB45" s="26">
        <f t="shared" si="6"/>
        <v>0</v>
      </c>
      <c r="BC45" s="26">
        <f t="shared" si="7"/>
        <v>0</v>
      </c>
    </row>
    <row r="46" spans="1:55" x14ac:dyDescent="0.3">
      <c r="A46" s="88" t="s">
        <v>23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90"/>
      <c r="Z46" s="91"/>
      <c r="AA46" s="92"/>
      <c r="AB46" s="92"/>
      <c r="AC46" s="92"/>
      <c r="AD46" s="92"/>
      <c r="AE46" s="93"/>
      <c r="AG46" s="82">
        <f>SUMIF(Dépenses!E:E,A46,Dépenses!C:C)</f>
        <v>0</v>
      </c>
      <c r="AH46" s="83"/>
      <c r="AI46" s="83"/>
      <c r="AJ46" s="83"/>
      <c r="AK46" s="83"/>
      <c r="AL46" s="84"/>
      <c r="AV46" s="22">
        <f t="shared" si="2"/>
        <v>1</v>
      </c>
      <c r="AW46" s="28" t="str">
        <f t="shared" si="9"/>
        <v>Non taxable</v>
      </c>
      <c r="AX46" s="30" t="str">
        <f t="shared" si="3"/>
        <v>1Non taxable</v>
      </c>
      <c r="AY46" s="44">
        <f t="shared" si="4"/>
        <v>0</v>
      </c>
      <c r="BA46" s="26">
        <f t="shared" si="5"/>
        <v>0</v>
      </c>
      <c r="BB46" s="26">
        <f t="shared" si="6"/>
        <v>0</v>
      </c>
      <c r="BC46" s="26">
        <f t="shared" si="7"/>
        <v>0</v>
      </c>
    </row>
    <row r="47" spans="1:55" x14ac:dyDescent="0.3">
      <c r="A47" s="88" t="s">
        <v>24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90"/>
      <c r="Z47" s="91"/>
      <c r="AA47" s="92"/>
      <c r="AB47" s="92"/>
      <c r="AC47" s="92"/>
      <c r="AD47" s="92"/>
      <c r="AE47" s="93"/>
      <c r="AG47" s="82">
        <f>SUMIF(Dépenses!E:E,A47,Dépenses!C:C)</f>
        <v>0</v>
      </c>
      <c r="AH47" s="83"/>
      <c r="AI47" s="83"/>
      <c r="AJ47" s="83"/>
      <c r="AK47" s="83"/>
      <c r="AL47" s="84"/>
      <c r="AV47" s="22">
        <f t="shared" si="2"/>
        <v>1</v>
      </c>
      <c r="AW47" s="28" t="str">
        <f t="shared" si="9"/>
        <v>Non taxable</v>
      </c>
      <c r="AX47" s="30" t="str">
        <f t="shared" si="3"/>
        <v>1Non taxable</v>
      </c>
      <c r="AY47" s="44">
        <f t="shared" si="4"/>
        <v>0</v>
      </c>
      <c r="BA47" s="26">
        <f t="shared" si="5"/>
        <v>0</v>
      </c>
      <c r="BB47" s="26">
        <f t="shared" si="6"/>
        <v>0</v>
      </c>
      <c r="BC47" s="26">
        <f t="shared" si="7"/>
        <v>0</v>
      </c>
    </row>
    <row r="48" spans="1:55" x14ac:dyDescent="0.3">
      <c r="A48" s="88" t="s">
        <v>25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90"/>
      <c r="Z48" s="91"/>
      <c r="AA48" s="92"/>
      <c r="AB48" s="92"/>
      <c r="AC48" s="92"/>
      <c r="AD48" s="92"/>
      <c r="AE48" s="93"/>
      <c r="AG48" s="82">
        <f>SUMIF(Dépenses!E:E,A48,Dépenses!C:C)</f>
        <v>0</v>
      </c>
      <c r="AH48" s="83"/>
      <c r="AI48" s="83"/>
      <c r="AJ48" s="83"/>
      <c r="AK48" s="83"/>
      <c r="AL48" s="84"/>
      <c r="AV48" s="22">
        <f t="shared" si="2"/>
        <v>1</v>
      </c>
      <c r="AW48" s="28" t="str">
        <f t="shared" si="9"/>
        <v>Non taxable</v>
      </c>
      <c r="AX48" s="30" t="str">
        <f t="shared" si="3"/>
        <v>1Non taxable</v>
      </c>
      <c r="AY48" s="44">
        <f t="shared" si="4"/>
        <v>0</v>
      </c>
      <c r="BA48" s="26">
        <f t="shared" si="5"/>
        <v>0</v>
      </c>
      <c r="BB48" s="26">
        <f t="shared" si="6"/>
        <v>0</v>
      </c>
      <c r="BC48" s="26">
        <f t="shared" si="7"/>
        <v>0</v>
      </c>
    </row>
    <row r="49" spans="1:55" x14ac:dyDescent="0.3">
      <c r="A49" s="88" t="s">
        <v>26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90"/>
      <c r="Z49" s="91"/>
      <c r="AA49" s="92"/>
      <c r="AB49" s="92"/>
      <c r="AC49" s="92"/>
      <c r="AD49" s="92"/>
      <c r="AE49" s="93"/>
      <c r="AG49" s="82">
        <f>SUMIF(Dépenses!E:E,A49,Dépenses!C:C)</f>
        <v>0</v>
      </c>
      <c r="AH49" s="83"/>
      <c r="AI49" s="83"/>
      <c r="AJ49" s="83"/>
      <c r="AK49" s="83"/>
      <c r="AL49" s="84"/>
      <c r="AV49" s="22">
        <f t="shared" si="2"/>
        <v>1</v>
      </c>
      <c r="AW49" s="28" t="str">
        <f t="shared" si="9"/>
        <v>Non taxable</v>
      </c>
      <c r="AX49" s="30" t="str">
        <f t="shared" si="3"/>
        <v>1Non taxable</v>
      </c>
      <c r="AY49" s="44">
        <f t="shared" si="4"/>
        <v>0</v>
      </c>
      <c r="BA49" s="26">
        <f t="shared" si="5"/>
        <v>0</v>
      </c>
      <c r="BB49" s="26">
        <f t="shared" si="6"/>
        <v>0</v>
      </c>
      <c r="BC49" s="26">
        <f t="shared" si="7"/>
        <v>0</v>
      </c>
    </row>
    <row r="50" spans="1:55" x14ac:dyDescent="0.3">
      <c r="A50" s="88" t="s">
        <v>27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90"/>
      <c r="Z50" s="97"/>
      <c r="AA50" s="98"/>
      <c r="AB50" s="98"/>
      <c r="AC50" s="98"/>
      <c r="AD50" s="98"/>
      <c r="AE50" s="99"/>
      <c r="AG50" s="82">
        <f>SUMIF(Dépenses!E:E,A50,Dépenses!C:C)</f>
        <v>0</v>
      </c>
      <c r="AH50" s="83"/>
      <c r="AI50" s="83"/>
      <c r="AJ50" s="83"/>
      <c r="AK50" s="83"/>
      <c r="AL50" s="84"/>
      <c r="AV50" s="22">
        <f t="shared" si="2"/>
        <v>1</v>
      </c>
      <c r="AW50" s="28" t="str">
        <f t="shared" si="9"/>
        <v>Non taxable</v>
      </c>
      <c r="AX50" s="30" t="str">
        <f t="shared" si="3"/>
        <v>1Non taxable</v>
      </c>
      <c r="AY50" s="44">
        <f t="shared" si="4"/>
        <v>0</v>
      </c>
      <c r="BA50" s="26">
        <f t="shared" si="5"/>
        <v>0</v>
      </c>
      <c r="BB50" s="26">
        <f t="shared" si="6"/>
        <v>0</v>
      </c>
      <c r="BC50" s="26">
        <f t="shared" si="7"/>
        <v>0</v>
      </c>
    </row>
    <row r="51" spans="1:55" x14ac:dyDescent="0.3">
      <c r="A51" s="88" t="s">
        <v>146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90"/>
      <c r="Z51" s="91"/>
      <c r="AA51" s="92"/>
      <c r="AB51" s="92"/>
      <c r="AC51" s="92"/>
      <c r="AD51" s="92"/>
      <c r="AE51" s="93"/>
      <c r="AG51" s="82">
        <f>SUMIF(Dépenses!E:E,A51,Dépenses!C:C)</f>
        <v>0</v>
      </c>
      <c r="AH51" s="83"/>
      <c r="AI51" s="83"/>
      <c r="AJ51" s="83"/>
      <c r="AK51" s="83"/>
      <c r="AL51" s="84"/>
      <c r="AV51" s="22">
        <f t="shared" si="2"/>
        <v>1</v>
      </c>
      <c r="AW51" s="28" t="str">
        <f t="shared" si="9"/>
        <v>Non taxable</v>
      </c>
      <c r="AX51" s="30" t="str">
        <f t="shared" si="3"/>
        <v>1Non taxable</v>
      </c>
      <c r="AY51" s="44">
        <f t="shared" si="4"/>
        <v>0</v>
      </c>
      <c r="BA51" s="26">
        <f t="shared" si="5"/>
        <v>0</v>
      </c>
      <c r="BB51" s="26">
        <f t="shared" si="6"/>
        <v>0</v>
      </c>
      <c r="BC51" s="26">
        <f t="shared" si="7"/>
        <v>0</v>
      </c>
    </row>
    <row r="54" spans="1:55" ht="18" x14ac:dyDescent="0.35">
      <c r="A54" s="61" t="s">
        <v>33</v>
      </c>
      <c r="K54" s="87" t="s">
        <v>89</v>
      </c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</row>
    <row r="55" spans="1:55" x14ac:dyDescent="0.3">
      <c r="A55" s="56" t="s">
        <v>143</v>
      </c>
      <c r="B55" s="4"/>
      <c r="C55" s="4"/>
      <c r="D55" s="4"/>
      <c r="E55" s="4"/>
      <c r="F55" s="4"/>
      <c r="G55" s="4"/>
      <c r="H55" s="4"/>
      <c r="I55" s="4"/>
      <c r="J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6"/>
      <c r="Z55" s="113"/>
      <c r="AA55" s="114"/>
      <c r="AB55" s="114"/>
      <c r="AC55" s="114"/>
      <c r="AD55" s="114"/>
      <c r="AE55" s="115"/>
      <c r="AF55" s="2" t="s">
        <v>40</v>
      </c>
    </row>
    <row r="56" spans="1:55" x14ac:dyDescent="0.3">
      <c r="A56" s="56" t="s">
        <v>144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6"/>
      <c r="Z56" s="113"/>
      <c r="AA56" s="114"/>
      <c r="AB56" s="114"/>
      <c r="AC56" s="114"/>
      <c r="AD56" s="114"/>
      <c r="AE56" s="115"/>
      <c r="AF56" s="2" t="s">
        <v>40</v>
      </c>
    </row>
    <row r="57" spans="1:55" x14ac:dyDescent="0.3">
      <c r="A57" s="54" t="s">
        <v>113</v>
      </c>
      <c r="Z57" s="107">
        <f>IFERROR(Z56/Z55,0)</f>
        <v>0</v>
      </c>
      <c r="AA57" s="108"/>
      <c r="AB57" s="108"/>
      <c r="AC57" s="108"/>
      <c r="AD57" s="108"/>
      <c r="AE57" s="109"/>
      <c r="AF57" s="2" t="s">
        <v>114</v>
      </c>
    </row>
    <row r="58" spans="1:55" x14ac:dyDescent="0.3">
      <c r="A58" s="54" t="s">
        <v>115</v>
      </c>
    </row>
    <row r="60" spans="1:55" x14ac:dyDescent="0.3">
      <c r="A60" s="54" t="s">
        <v>46</v>
      </c>
      <c r="N60" s="94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6"/>
    </row>
    <row r="61" spans="1:55" x14ac:dyDescent="0.3">
      <c r="A61" s="54"/>
    </row>
    <row r="62" spans="1:55" x14ac:dyDescent="0.3">
      <c r="A62" s="54" t="s">
        <v>36</v>
      </c>
      <c r="G62" s="5" t="s">
        <v>34</v>
      </c>
      <c r="H62" s="66"/>
      <c r="J62" s="5" t="s">
        <v>35</v>
      </c>
      <c r="K62" s="66"/>
      <c r="Q62" s="2" t="s">
        <v>37</v>
      </c>
      <c r="W62" s="5" t="s">
        <v>34</v>
      </c>
      <c r="X62" s="66"/>
      <c r="Z62" s="5" t="s">
        <v>35</v>
      </c>
      <c r="AA62" s="66"/>
    </row>
    <row r="64" spans="1:55" x14ac:dyDescent="0.3">
      <c r="A64" s="62" t="s">
        <v>50</v>
      </c>
    </row>
    <row r="65" spans="1:55" x14ac:dyDescent="0.3">
      <c r="A65" s="56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6"/>
      <c r="Z65" s="91"/>
      <c r="AA65" s="92"/>
      <c r="AB65" s="92"/>
      <c r="AC65" s="92"/>
      <c r="AD65" s="92"/>
      <c r="AE65" s="93"/>
    </row>
    <row r="66" spans="1:55" x14ac:dyDescent="0.3">
      <c r="A66" s="56" t="s">
        <v>54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6"/>
      <c r="Z66" s="116"/>
      <c r="AA66" s="117"/>
      <c r="AB66" s="117"/>
      <c r="AC66" s="117"/>
      <c r="AD66" s="117"/>
      <c r="AE66" s="118"/>
    </row>
    <row r="68" spans="1:55" x14ac:dyDescent="0.3">
      <c r="A68" s="62" t="s">
        <v>49</v>
      </c>
    </row>
    <row r="69" spans="1:55" x14ac:dyDescent="0.3">
      <c r="A69" s="56" t="s">
        <v>52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6"/>
      <c r="Z69" s="91"/>
      <c r="AA69" s="92"/>
      <c r="AB69" s="92"/>
      <c r="AC69" s="92"/>
      <c r="AD69" s="92"/>
      <c r="AE69" s="93"/>
    </row>
    <row r="70" spans="1:55" x14ac:dyDescent="0.3">
      <c r="A70" s="56" t="s">
        <v>38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6"/>
      <c r="Z70" s="116"/>
      <c r="AA70" s="117"/>
      <c r="AB70" s="117"/>
      <c r="AC70" s="117"/>
      <c r="AD70" s="117"/>
      <c r="AE70" s="118"/>
    </row>
    <row r="71" spans="1:55" x14ac:dyDescent="0.3">
      <c r="A71" s="56" t="s">
        <v>39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6"/>
      <c r="Z71" s="116"/>
      <c r="AA71" s="117"/>
      <c r="AB71" s="117"/>
      <c r="AC71" s="117"/>
      <c r="AD71" s="117"/>
      <c r="AE71" s="118"/>
    </row>
    <row r="73" spans="1:55" ht="34.5" customHeight="1" x14ac:dyDescent="0.3">
      <c r="A73" s="63" t="s">
        <v>53</v>
      </c>
      <c r="Z73" s="85" t="s">
        <v>105</v>
      </c>
      <c r="AA73" s="85"/>
      <c r="AB73" s="85"/>
      <c r="AC73" s="85"/>
      <c r="AD73" s="85"/>
      <c r="AE73" s="85"/>
      <c r="AG73" s="86" t="s">
        <v>94</v>
      </c>
      <c r="AH73" s="86"/>
      <c r="AI73" s="86"/>
      <c r="AJ73" s="86"/>
      <c r="AK73" s="86"/>
      <c r="AL73" s="86"/>
    </row>
    <row r="74" spans="1:55" x14ac:dyDescent="0.3">
      <c r="A74" s="56" t="s">
        <v>41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6"/>
      <c r="Z74" s="91"/>
      <c r="AA74" s="92"/>
      <c r="AB74" s="92"/>
      <c r="AC74" s="92"/>
      <c r="AD74" s="92"/>
      <c r="AE74" s="93"/>
      <c r="AG74" s="82">
        <f>SUMIF(Automobile!E:E,A74,Automobile!C:C)</f>
        <v>0</v>
      </c>
      <c r="AH74" s="83"/>
      <c r="AI74" s="83"/>
      <c r="AJ74" s="83"/>
      <c r="AK74" s="83"/>
      <c r="AL74" s="84"/>
      <c r="AV74" s="22">
        <f t="shared" ref="AV74:AV80" si="10">$AV$15</f>
        <v>1</v>
      </c>
      <c r="AW74" s="28" t="str">
        <f>IF($AW$15=2,"Taxable","Non taxable")</f>
        <v>Non taxable</v>
      </c>
      <c r="AX74" s="30" t="str">
        <f t="shared" ref="AX74:AX80" si="11">CONCATENATE(AV74,AW74)</f>
        <v>1Non taxable</v>
      </c>
      <c r="AY74" s="44">
        <f t="shared" ref="AY74:AY80" si="12">AZ74</f>
        <v>0</v>
      </c>
      <c r="AZ74" s="26">
        <f t="shared" ref="AZ74:AZ80" si="13">IF(AX74="1Non taxable",Z74,IF(AX74="1Taxable",Z74/1.095/1.05,IF(AX74="2Taxable",AG74/1.095/1.05,AG74)))</f>
        <v>0</v>
      </c>
      <c r="BA74" s="26">
        <f>AZ74*$Z$57</f>
        <v>0</v>
      </c>
      <c r="BB74" s="26">
        <f>IF(AW74="Non taxable",0,BA74*5%)</f>
        <v>0</v>
      </c>
      <c r="BC74" s="26">
        <f>IF(AW74="Non taxable",0,BA74*9.975%)</f>
        <v>0</v>
      </c>
    </row>
    <row r="75" spans="1:55" x14ac:dyDescent="0.3">
      <c r="A75" s="56" t="s">
        <v>42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6"/>
      <c r="Z75" s="91"/>
      <c r="AA75" s="92"/>
      <c r="AB75" s="92"/>
      <c r="AC75" s="92"/>
      <c r="AD75" s="92"/>
      <c r="AE75" s="93"/>
      <c r="AG75" s="82">
        <f>SUMIF(Automobile!E:E,A75,Automobile!C:C)</f>
        <v>0</v>
      </c>
      <c r="AH75" s="83"/>
      <c r="AI75" s="83"/>
      <c r="AJ75" s="83"/>
      <c r="AK75" s="83"/>
      <c r="AL75" s="84"/>
      <c r="AV75" s="22">
        <f t="shared" si="10"/>
        <v>1</v>
      </c>
      <c r="AW75" s="28" t="str">
        <f>IF($AW$15=2,"Taxable","Non taxable")</f>
        <v>Non taxable</v>
      </c>
      <c r="AX75" s="30" t="str">
        <f t="shared" si="11"/>
        <v>1Non taxable</v>
      </c>
      <c r="AY75" s="44">
        <f t="shared" si="12"/>
        <v>0</v>
      </c>
      <c r="AZ75" s="26">
        <f t="shared" si="13"/>
        <v>0</v>
      </c>
      <c r="BA75" s="26">
        <f t="shared" ref="BA75:BA80" si="14">AZ75*$Z$57</f>
        <v>0</v>
      </c>
      <c r="BB75" s="26">
        <f t="shared" ref="BB75:BB80" si="15">IF(AW75="Non taxable",0,BA75*5%)</f>
        <v>0</v>
      </c>
      <c r="BC75" s="26">
        <f t="shared" ref="BC75:BC80" si="16">IF(AW75="Non taxable",0,BA75*9.975%)</f>
        <v>0</v>
      </c>
    </row>
    <row r="76" spans="1:55" x14ac:dyDescent="0.3">
      <c r="A76" s="56" t="s">
        <v>43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6"/>
      <c r="Z76" s="91"/>
      <c r="AA76" s="92"/>
      <c r="AB76" s="92"/>
      <c r="AC76" s="92"/>
      <c r="AD76" s="92"/>
      <c r="AE76" s="93"/>
      <c r="AG76" s="82">
        <f>SUMIF(Automobile!E:E,A76,Automobile!C:C)</f>
        <v>0</v>
      </c>
      <c r="AH76" s="83"/>
      <c r="AI76" s="83"/>
      <c r="AJ76" s="83"/>
      <c r="AK76" s="83"/>
      <c r="AL76" s="84"/>
      <c r="AV76" s="22">
        <f t="shared" si="10"/>
        <v>1</v>
      </c>
      <c r="AW76" s="29" t="s">
        <v>108</v>
      </c>
      <c r="AX76" s="30" t="str">
        <f t="shared" si="11"/>
        <v>1Non taxable</v>
      </c>
      <c r="AY76" s="44">
        <f t="shared" si="12"/>
        <v>0</v>
      </c>
      <c r="AZ76" s="26">
        <f t="shared" si="13"/>
        <v>0</v>
      </c>
      <c r="BA76" s="26">
        <f t="shared" si="14"/>
        <v>0</v>
      </c>
      <c r="BB76" s="26">
        <f t="shared" si="15"/>
        <v>0</v>
      </c>
      <c r="BC76" s="26">
        <f t="shared" si="16"/>
        <v>0</v>
      </c>
    </row>
    <row r="77" spans="1:55" x14ac:dyDescent="0.3">
      <c r="A77" s="56" t="s">
        <v>44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6"/>
      <c r="Z77" s="91"/>
      <c r="AA77" s="92"/>
      <c r="AB77" s="92"/>
      <c r="AC77" s="92"/>
      <c r="AD77" s="92"/>
      <c r="AE77" s="93"/>
      <c r="AG77" s="82">
        <f>SUMIF(Automobile!E:E,A77,Automobile!C:C)</f>
        <v>0</v>
      </c>
      <c r="AH77" s="83"/>
      <c r="AI77" s="83"/>
      <c r="AJ77" s="83"/>
      <c r="AK77" s="83"/>
      <c r="AL77" s="84"/>
      <c r="AV77" s="22">
        <f t="shared" si="10"/>
        <v>1</v>
      </c>
      <c r="AW77" s="29" t="s">
        <v>108</v>
      </c>
      <c r="AX77" s="30" t="str">
        <f t="shared" si="11"/>
        <v>1Non taxable</v>
      </c>
      <c r="AY77" s="44">
        <f t="shared" si="12"/>
        <v>0</v>
      </c>
      <c r="AZ77" s="26">
        <f t="shared" si="13"/>
        <v>0</v>
      </c>
      <c r="BA77" s="26">
        <f t="shared" si="14"/>
        <v>0</v>
      </c>
      <c r="BB77" s="26">
        <f t="shared" si="15"/>
        <v>0</v>
      </c>
      <c r="BC77" s="26">
        <f t="shared" si="16"/>
        <v>0</v>
      </c>
    </row>
    <row r="78" spans="1:55" x14ac:dyDescent="0.3">
      <c r="A78" s="56" t="s">
        <v>47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6"/>
      <c r="Z78" s="91"/>
      <c r="AA78" s="92"/>
      <c r="AB78" s="92"/>
      <c r="AC78" s="92"/>
      <c r="AD78" s="92"/>
      <c r="AE78" s="93"/>
      <c r="AG78" s="82">
        <f>SUMIF(Automobile!E:E,A78,Automobile!C:C)</f>
        <v>0</v>
      </c>
      <c r="AH78" s="83"/>
      <c r="AI78" s="83"/>
      <c r="AJ78" s="83"/>
      <c r="AK78" s="83"/>
      <c r="AL78" s="84"/>
      <c r="AV78" s="22">
        <f t="shared" si="10"/>
        <v>1</v>
      </c>
      <c r="AW78" s="28" t="str">
        <f>IF($AW$15=2,"Taxable","Non taxable")</f>
        <v>Non taxable</v>
      </c>
      <c r="AX78" s="30" t="str">
        <f t="shared" si="11"/>
        <v>1Non taxable</v>
      </c>
      <c r="AY78" s="44">
        <f t="shared" si="12"/>
        <v>0</v>
      </c>
      <c r="AZ78" s="26">
        <f t="shared" si="13"/>
        <v>0</v>
      </c>
      <c r="BA78" s="26">
        <f t="shared" si="14"/>
        <v>0</v>
      </c>
      <c r="BB78" s="26">
        <f t="shared" si="15"/>
        <v>0</v>
      </c>
      <c r="BC78" s="26">
        <f t="shared" si="16"/>
        <v>0</v>
      </c>
    </row>
    <row r="79" spans="1:55" x14ac:dyDescent="0.3">
      <c r="A79" s="56" t="s">
        <v>48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6"/>
      <c r="Z79" s="75"/>
      <c r="AA79" s="76"/>
      <c r="AB79" s="76"/>
      <c r="AC79" s="76"/>
      <c r="AD79" s="76"/>
      <c r="AE79" s="77"/>
      <c r="AG79" s="82">
        <f>SUMIF(Automobile!E:E,A79,Automobile!C:C)</f>
        <v>0</v>
      </c>
      <c r="AH79" s="83"/>
      <c r="AI79" s="83"/>
      <c r="AJ79" s="83"/>
      <c r="AK79" s="83"/>
      <c r="AL79" s="84"/>
      <c r="AV79" s="22">
        <f t="shared" si="10"/>
        <v>1</v>
      </c>
      <c r="AW79" s="29" t="s">
        <v>108</v>
      </c>
      <c r="AX79" s="30" t="str">
        <f t="shared" si="11"/>
        <v>1Non taxable</v>
      </c>
      <c r="AY79" s="44">
        <f t="shared" si="12"/>
        <v>0</v>
      </c>
      <c r="AZ79" s="26">
        <f t="shared" si="13"/>
        <v>0</v>
      </c>
      <c r="BA79" s="26">
        <f t="shared" si="14"/>
        <v>0</v>
      </c>
      <c r="BB79" s="26">
        <f t="shared" si="15"/>
        <v>0</v>
      </c>
      <c r="BC79" s="26">
        <f t="shared" si="16"/>
        <v>0</v>
      </c>
    </row>
    <row r="80" spans="1:55" x14ac:dyDescent="0.3">
      <c r="A80" s="56" t="s">
        <v>45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6"/>
      <c r="Z80" s="91"/>
      <c r="AA80" s="92"/>
      <c r="AB80" s="92"/>
      <c r="AC80" s="92"/>
      <c r="AD80" s="92"/>
      <c r="AE80" s="93"/>
      <c r="AG80" s="82">
        <f>SUMIF(Automobile!E:E,A80,Automobile!C:C)</f>
        <v>0</v>
      </c>
      <c r="AH80" s="83"/>
      <c r="AI80" s="83"/>
      <c r="AJ80" s="83"/>
      <c r="AK80" s="83"/>
      <c r="AL80" s="84"/>
      <c r="AV80" s="22">
        <f t="shared" si="10"/>
        <v>1</v>
      </c>
      <c r="AW80" s="28" t="str">
        <f>IF($AW$15=2,"Taxable","Non taxable")</f>
        <v>Non taxable</v>
      </c>
      <c r="AX80" s="30" t="str">
        <f t="shared" si="11"/>
        <v>1Non taxable</v>
      </c>
      <c r="AY80" s="44">
        <f t="shared" si="12"/>
        <v>0</v>
      </c>
      <c r="AZ80" s="26">
        <f t="shared" si="13"/>
        <v>0</v>
      </c>
      <c r="BA80" s="26">
        <f t="shared" si="14"/>
        <v>0</v>
      </c>
      <c r="BB80" s="26">
        <f t="shared" si="15"/>
        <v>0</v>
      </c>
      <c r="BC80" s="26">
        <f t="shared" si="16"/>
        <v>0</v>
      </c>
    </row>
    <row r="83" spans="1:55" ht="18" x14ac:dyDescent="0.35">
      <c r="A83" s="61" t="s">
        <v>55</v>
      </c>
      <c r="M83" s="87" t="s">
        <v>87</v>
      </c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</row>
    <row r="84" spans="1:55" x14ac:dyDescent="0.3">
      <c r="A84" s="56" t="s">
        <v>59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6"/>
      <c r="AB84" s="119"/>
      <c r="AC84" s="120"/>
      <c r="AD84" s="120"/>
      <c r="AE84" s="121"/>
      <c r="AW84" s="21" t="s">
        <v>132</v>
      </c>
      <c r="AX84" s="40">
        <f>SUM(BA17:BA20)</f>
        <v>0</v>
      </c>
    </row>
    <row r="85" spans="1:55" x14ac:dyDescent="0.3">
      <c r="A85" s="56" t="s">
        <v>90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6"/>
      <c r="AB85" s="119"/>
      <c r="AC85" s="120"/>
      <c r="AD85" s="120"/>
      <c r="AE85" s="121"/>
      <c r="AW85" s="21" t="s">
        <v>133</v>
      </c>
      <c r="AX85" s="42"/>
    </row>
    <row r="86" spans="1:55" x14ac:dyDescent="0.3">
      <c r="A86" s="56" t="s">
        <v>91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6"/>
      <c r="AB86" s="119"/>
      <c r="AC86" s="120"/>
      <c r="AD86" s="120"/>
      <c r="AE86" s="121"/>
      <c r="AX86" s="41" t="e">
        <f>+AX84/AX85</f>
        <v>#DIV/0!</v>
      </c>
    </row>
    <row r="87" spans="1:55" x14ac:dyDescent="0.3">
      <c r="A87" s="54"/>
      <c r="AW87" s="5" t="s">
        <v>134</v>
      </c>
      <c r="AX87" s="43" t="e">
        <f>1-(AB84*AX86)</f>
        <v>#DIV/0!</v>
      </c>
    </row>
    <row r="88" spans="1:55" ht="35.25" customHeight="1" x14ac:dyDescent="0.3">
      <c r="A88" s="63" t="s">
        <v>53</v>
      </c>
      <c r="Z88" s="85" t="s">
        <v>105</v>
      </c>
      <c r="AA88" s="85"/>
      <c r="AB88" s="85"/>
      <c r="AC88" s="85"/>
      <c r="AD88" s="85"/>
      <c r="AE88" s="85"/>
      <c r="AG88" s="86" t="s">
        <v>95</v>
      </c>
      <c r="AH88" s="86"/>
      <c r="AI88" s="86"/>
      <c r="AJ88" s="86"/>
      <c r="AK88" s="86"/>
      <c r="AL88" s="86"/>
    </row>
    <row r="89" spans="1:55" x14ac:dyDescent="0.3">
      <c r="A89" s="79" t="s">
        <v>60</v>
      </c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1"/>
      <c r="Z89" s="92"/>
      <c r="AA89" s="92"/>
      <c r="AB89" s="92"/>
      <c r="AC89" s="92"/>
      <c r="AD89" s="92"/>
      <c r="AE89" s="93"/>
      <c r="AG89" s="82">
        <f>VLOOKUP(A89,'Bureau à domicile'!A:N,14,FALSE)</f>
        <v>0</v>
      </c>
      <c r="AH89" s="83"/>
      <c r="AI89" s="83"/>
      <c r="AJ89" s="83"/>
      <c r="AK89" s="83"/>
      <c r="AL89" s="84"/>
      <c r="AV89" s="22">
        <f t="shared" ref="AV89:AV97" si="17">$AV$15</f>
        <v>1</v>
      </c>
      <c r="AW89" s="28" t="str">
        <f>IF($AW$15=2,"Taxable","Non taxable")</f>
        <v>Non taxable</v>
      </c>
      <c r="AX89" s="30" t="str">
        <f t="shared" ref="AX89:AX97" si="18">CONCATENATE(AV89,AW89)</f>
        <v>1Non taxable</v>
      </c>
      <c r="AY89" s="44">
        <f t="shared" ref="AY89:AY97" si="19">AZ89</f>
        <v>0</v>
      </c>
      <c r="AZ89" s="26">
        <f>IF(AX89="1Non taxable",Z89,IF(AX89="1Taxable",Z89/1.095/1.05,IF(AX89="2Taxable",AG89/1.095/1.05,AG89)))</f>
        <v>0</v>
      </c>
      <c r="BA89" s="26" t="e">
        <f t="shared" ref="BA89:BA97" si="20">+AZ89*($AB$84*$AX$86)</f>
        <v>#DIV/0!</v>
      </c>
      <c r="BB89" s="26">
        <f>IF(AW89="Non taxable",0,BA89*5%)</f>
        <v>0</v>
      </c>
      <c r="BC89" s="26">
        <f>IF(AW89="Non taxable",0,BA89*9.975%)</f>
        <v>0</v>
      </c>
    </row>
    <row r="90" spans="1:55" x14ac:dyDescent="0.3">
      <c r="A90" s="79" t="s">
        <v>61</v>
      </c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1"/>
      <c r="Z90" s="91"/>
      <c r="AA90" s="92"/>
      <c r="AB90" s="92"/>
      <c r="AC90" s="92"/>
      <c r="AD90" s="92"/>
      <c r="AE90" s="93"/>
      <c r="AG90" s="82">
        <f>VLOOKUP(A90,'Bureau à domicile'!A:N,14,FALSE)</f>
        <v>0</v>
      </c>
      <c r="AH90" s="83"/>
      <c r="AI90" s="83"/>
      <c r="AJ90" s="83"/>
      <c r="AK90" s="83"/>
      <c r="AL90" s="84"/>
      <c r="AV90" s="22">
        <f t="shared" si="17"/>
        <v>1</v>
      </c>
      <c r="AW90" s="29" t="s">
        <v>108</v>
      </c>
      <c r="AX90" s="30" t="str">
        <f t="shared" si="18"/>
        <v>1Non taxable</v>
      </c>
      <c r="AY90" s="44">
        <f t="shared" si="19"/>
        <v>0</v>
      </c>
      <c r="AZ90" s="26">
        <f t="shared" ref="AZ90:AZ94" si="21">IF(AX90="1Non taxable",Z90,IF(AX90="1Taxable",Z90/1.095/1.05,IF(AX90="2Taxable",AG90/1.095/1.05,AG90)))</f>
        <v>0</v>
      </c>
      <c r="BA90" s="26" t="e">
        <f t="shared" si="20"/>
        <v>#DIV/0!</v>
      </c>
      <c r="BB90" s="26">
        <f t="shared" ref="BB90:BB97" si="22">IF(AW90="Non taxable",0,BA90*5%)</f>
        <v>0</v>
      </c>
      <c r="BC90" s="26">
        <f t="shared" ref="BC90:BC97" si="23">IF(AW90="Non taxable",0,BA90*9.975%)</f>
        <v>0</v>
      </c>
    </row>
    <row r="91" spans="1:55" x14ac:dyDescent="0.3">
      <c r="A91" s="79" t="s">
        <v>17</v>
      </c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1"/>
      <c r="Z91" s="91"/>
      <c r="AA91" s="92"/>
      <c r="AB91" s="92"/>
      <c r="AC91" s="92"/>
      <c r="AD91" s="92"/>
      <c r="AE91" s="93"/>
      <c r="AG91" s="82">
        <f>VLOOKUP(A91,'Bureau à domicile'!A:N,14,FALSE)</f>
        <v>0</v>
      </c>
      <c r="AH91" s="83"/>
      <c r="AI91" s="83"/>
      <c r="AJ91" s="83"/>
      <c r="AK91" s="83"/>
      <c r="AL91" s="84"/>
      <c r="AV91" s="22">
        <f t="shared" si="17"/>
        <v>1</v>
      </c>
      <c r="AW91" s="28" t="str">
        <f>IF($AW$15=2,"Taxable","Non taxable")</f>
        <v>Non taxable</v>
      </c>
      <c r="AX91" s="30" t="str">
        <f t="shared" si="18"/>
        <v>1Non taxable</v>
      </c>
      <c r="AY91" s="44">
        <f t="shared" si="19"/>
        <v>0</v>
      </c>
      <c r="AZ91" s="26">
        <f t="shared" si="21"/>
        <v>0</v>
      </c>
      <c r="BA91" s="26" t="e">
        <f t="shared" si="20"/>
        <v>#DIV/0!</v>
      </c>
      <c r="BB91" s="26">
        <f t="shared" si="22"/>
        <v>0</v>
      </c>
      <c r="BC91" s="26">
        <f t="shared" si="23"/>
        <v>0</v>
      </c>
    </row>
    <row r="92" spans="1:55" x14ac:dyDescent="0.3">
      <c r="A92" s="79" t="s">
        <v>16</v>
      </c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1"/>
      <c r="Z92" s="91"/>
      <c r="AA92" s="92"/>
      <c r="AB92" s="92"/>
      <c r="AC92" s="92"/>
      <c r="AD92" s="92"/>
      <c r="AE92" s="93"/>
      <c r="AG92" s="82">
        <f>VLOOKUP(A92,'Bureau à domicile'!A:N,14,FALSE)</f>
        <v>0</v>
      </c>
      <c r="AH92" s="83"/>
      <c r="AI92" s="83"/>
      <c r="AJ92" s="83"/>
      <c r="AK92" s="83"/>
      <c r="AL92" s="84"/>
      <c r="AV92" s="22">
        <f t="shared" si="17"/>
        <v>1</v>
      </c>
      <c r="AW92" s="29" t="s">
        <v>108</v>
      </c>
      <c r="AX92" s="30" t="str">
        <f t="shared" si="18"/>
        <v>1Non taxable</v>
      </c>
      <c r="AY92" s="44">
        <f t="shared" si="19"/>
        <v>0</v>
      </c>
      <c r="AZ92" s="26">
        <f t="shared" si="21"/>
        <v>0</v>
      </c>
      <c r="BA92" s="26" t="e">
        <f t="shared" si="20"/>
        <v>#DIV/0!</v>
      </c>
      <c r="BB92" s="26">
        <f t="shared" si="22"/>
        <v>0</v>
      </c>
      <c r="BC92" s="26">
        <f t="shared" si="23"/>
        <v>0</v>
      </c>
    </row>
    <row r="93" spans="1:55" x14ac:dyDescent="0.3">
      <c r="A93" s="79" t="s">
        <v>56</v>
      </c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1"/>
      <c r="Z93" s="91"/>
      <c r="AA93" s="92"/>
      <c r="AB93" s="92"/>
      <c r="AC93" s="92"/>
      <c r="AD93" s="92"/>
      <c r="AE93" s="93"/>
      <c r="AG93" s="82">
        <f>VLOOKUP(A93,'Bureau à domicile'!A:N,14,FALSE)</f>
        <v>0</v>
      </c>
      <c r="AH93" s="83"/>
      <c r="AI93" s="83"/>
      <c r="AJ93" s="83"/>
      <c r="AK93" s="83"/>
      <c r="AL93" s="84"/>
      <c r="AV93" s="22">
        <f t="shared" si="17"/>
        <v>1</v>
      </c>
      <c r="AW93" s="29" t="s">
        <v>108</v>
      </c>
      <c r="AX93" s="30" t="str">
        <f t="shared" si="18"/>
        <v>1Non taxable</v>
      </c>
      <c r="AY93" s="44">
        <f t="shared" si="19"/>
        <v>0</v>
      </c>
      <c r="AZ93" s="26">
        <f t="shared" si="21"/>
        <v>0</v>
      </c>
      <c r="BA93" s="26" t="e">
        <f t="shared" si="20"/>
        <v>#DIV/0!</v>
      </c>
      <c r="BB93" s="26">
        <f t="shared" si="22"/>
        <v>0</v>
      </c>
      <c r="BC93" s="26">
        <f t="shared" si="23"/>
        <v>0</v>
      </c>
    </row>
    <row r="94" spans="1:55" x14ac:dyDescent="0.3">
      <c r="A94" s="79" t="s">
        <v>57</v>
      </c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1"/>
      <c r="Z94" s="91"/>
      <c r="AA94" s="92"/>
      <c r="AB94" s="92"/>
      <c r="AC94" s="92"/>
      <c r="AD94" s="92"/>
      <c r="AE94" s="93"/>
      <c r="AG94" s="82">
        <f>VLOOKUP(A94,'Bureau à domicile'!A:N,14,FALSE)</f>
        <v>0</v>
      </c>
      <c r="AH94" s="83"/>
      <c r="AI94" s="83"/>
      <c r="AJ94" s="83"/>
      <c r="AK94" s="83"/>
      <c r="AL94" s="84"/>
      <c r="AV94" s="22">
        <f t="shared" si="17"/>
        <v>1</v>
      </c>
      <c r="AW94" s="29" t="s">
        <v>108</v>
      </c>
      <c r="AX94" s="30" t="str">
        <f t="shared" si="18"/>
        <v>1Non taxable</v>
      </c>
      <c r="AY94" s="44">
        <f t="shared" si="19"/>
        <v>0</v>
      </c>
      <c r="AZ94" s="26">
        <f t="shared" si="21"/>
        <v>0</v>
      </c>
      <c r="BA94" s="26" t="e">
        <f t="shared" si="20"/>
        <v>#DIV/0!</v>
      </c>
      <c r="BB94" s="26">
        <f t="shared" si="22"/>
        <v>0</v>
      </c>
      <c r="BC94" s="26">
        <f t="shared" si="23"/>
        <v>0</v>
      </c>
    </row>
    <row r="95" spans="1:55" x14ac:dyDescent="0.3">
      <c r="A95" s="79" t="s">
        <v>58</v>
      </c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1"/>
      <c r="Z95" s="91"/>
      <c r="AA95" s="92"/>
      <c r="AB95" s="92"/>
      <c r="AC95" s="92"/>
      <c r="AD95" s="92"/>
      <c r="AE95" s="93"/>
      <c r="AG95" s="82">
        <f>VLOOKUP(A95,'Bureau à domicile'!A:N,14,FALSE)</f>
        <v>0</v>
      </c>
      <c r="AH95" s="83"/>
      <c r="AI95" s="83"/>
      <c r="AJ95" s="83"/>
      <c r="AK95" s="83"/>
      <c r="AL95" s="84"/>
      <c r="AV95" s="22">
        <f t="shared" si="17"/>
        <v>1</v>
      </c>
      <c r="AW95" s="29" t="s">
        <v>108</v>
      </c>
      <c r="AX95" s="30" t="str">
        <f t="shared" si="18"/>
        <v>1Non taxable</v>
      </c>
      <c r="AY95" s="44">
        <f t="shared" si="19"/>
        <v>0</v>
      </c>
      <c r="AZ95" s="26">
        <f>IF(AX95="1Non taxable",Z95,IF(AX95="1Taxable",Z95/1.095/1.05,IF(AX95="2Taxable",AG95/1.095/1.05,AG95)))</f>
        <v>0</v>
      </c>
      <c r="BA95" s="26" t="e">
        <f t="shared" si="20"/>
        <v>#DIV/0!</v>
      </c>
      <c r="BB95" s="26">
        <f t="shared" si="22"/>
        <v>0</v>
      </c>
      <c r="BC95" s="26">
        <f t="shared" si="23"/>
        <v>0</v>
      </c>
    </row>
    <row r="96" spans="1:55" x14ac:dyDescent="0.3">
      <c r="A96" s="79" t="s">
        <v>21</v>
      </c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1"/>
      <c r="Z96" s="91"/>
      <c r="AA96" s="92"/>
      <c r="AB96" s="92"/>
      <c r="AC96" s="92"/>
      <c r="AD96" s="92"/>
      <c r="AE96" s="93"/>
      <c r="AG96" s="82">
        <f>VLOOKUP(A96,'Bureau à domicile'!A:N,14,FALSE)</f>
        <v>0</v>
      </c>
      <c r="AH96" s="83"/>
      <c r="AI96" s="83"/>
      <c r="AJ96" s="83"/>
      <c r="AK96" s="83"/>
      <c r="AL96" s="84"/>
      <c r="AV96" s="22">
        <f t="shared" si="17"/>
        <v>1</v>
      </c>
      <c r="AW96" s="28" t="str">
        <f>IF($AW$15=2,"Taxable","Non taxable")</f>
        <v>Non taxable</v>
      </c>
      <c r="AX96" s="30" t="str">
        <f t="shared" si="18"/>
        <v>1Non taxable</v>
      </c>
      <c r="AY96" s="44">
        <f t="shared" si="19"/>
        <v>0</v>
      </c>
      <c r="AZ96" s="26">
        <f>IF(AX96="1Non taxable",Z96,IF(AX96="1Taxable",Z96/1.095/1.05,IF(AX96="2Taxable",AG96/1.095/1.05,AG96)))</f>
        <v>0</v>
      </c>
      <c r="BA96" s="26" t="e">
        <f t="shared" si="20"/>
        <v>#DIV/0!</v>
      </c>
      <c r="BB96" s="26">
        <f t="shared" si="22"/>
        <v>0</v>
      </c>
      <c r="BC96" s="26">
        <f t="shared" si="23"/>
        <v>0</v>
      </c>
    </row>
    <row r="97" spans="1:55" x14ac:dyDescent="0.3">
      <c r="A97" s="79" t="s">
        <v>84</v>
      </c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1"/>
      <c r="Z97" s="91"/>
      <c r="AA97" s="92"/>
      <c r="AB97" s="92"/>
      <c r="AC97" s="92"/>
      <c r="AD97" s="92"/>
      <c r="AE97" s="93"/>
      <c r="AG97" s="82">
        <f>VLOOKUP(A97,'Bureau à domicile'!A:N,14,FALSE)</f>
        <v>0</v>
      </c>
      <c r="AH97" s="83"/>
      <c r="AI97" s="83"/>
      <c r="AJ97" s="83"/>
      <c r="AK97" s="83"/>
      <c r="AL97" s="84"/>
      <c r="AV97" s="22">
        <f t="shared" si="17"/>
        <v>1</v>
      </c>
      <c r="AW97" s="28" t="str">
        <f>IF($AW$15=2,"Taxable","Non taxable")</f>
        <v>Non taxable</v>
      </c>
      <c r="AX97" s="30" t="str">
        <f t="shared" si="18"/>
        <v>1Non taxable</v>
      </c>
      <c r="AY97" s="44">
        <f t="shared" si="19"/>
        <v>0</v>
      </c>
      <c r="AZ97" s="26">
        <f>IF(AX97="1Non taxable",Z97,IF(AX97="1Taxable",Z97/1.095/1.05,IF(AX97="2Taxable",AG97/1.095/1.05,AG97)))</f>
        <v>0</v>
      </c>
      <c r="BA97" s="26" t="e">
        <f t="shared" si="20"/>
        <v>#DIV/0!</v>
      </c>
      <c r="BB97" s="26">
        <f t="shared" si="22"/>
        <v>0</v>
      </c>
      <c r="BC97" s="26">
        <f t="shared" si="23"/>
        <v>0</v>
      </c>
    </row>
    <row r="105" spans="1:55" x14ac:dyDescent="0.3">
      <c r="AZ105" s="39" t="s">
        <v>130</v>
      </c>
      <c r="BA105" s="39"/>
      <c r="BB105" s="39"/>
      <c r="BC105" s="39"/>
    </row>
    <row r="107" spans="1:55" x14ac:dyDescent="0.3">
      <c r="BA107" s="25" t="s">
        <v>128</v>
      </c>
      <c r="BB107" s="25">
        <f>SUM(BA17:BA20)</f>
        <v>0</v>
      </c>
    </row>
    <row r="108" spans="1:55" x14ac:dyDescent="0.3">
      <c r="BB108" s="32" t="s">
        <v>129</v>
      </c>
    </row>
    <row r="110" spans="1:55" x14ac:dyDescent="0.3">
      <c r="BA110" s="38" t="s">
        <v>116</v>
      </c>
      <c r="BB110" s="31">
        <f>SUM(BB17:BB20)</f>
        <v>0</v>
      </c>
      <c r="BC110" s="31">
        <f>SUM(BC17:BC20)</f>
        <v>0</v>
      </c>
    </row>
    <row r="111" spans="1:55" x14ac:dyDescent="0.3">
      <c r="BB111" s="32" t="s">
        <v>117</v>
      </c>
      <c r="BC111" s="32" t="s">
        <v>118</v>
      </c>
    </row>
    <row r="113" spans="53:55" x14ac:dyDescent="0.3">
      <c r="BA113" s="38" t="s">
        <v>119</v>
      </c>
      <c r="BB113" s="31">
        <f>SUM(BB25:BB97)</f>
        <v>0</v>
      </c>
      <c r="BC113" s="31">
        <f>SUM(BC25:BC97)</f>
        <v>0</v>
      </c>
    </row>
    <row r="114" spans="53:55" x14ac:dyDescent="0.3">
      <c r="BB114" s="32" t="s">
        <v>120</v>
      </c>
      <c r="BC114" s="32" t="s">
        <v>121</v>
      </c>
    </row>
    <row r="115" spans="53:55" x14ac:dyDescent="0.3">
      <c r="BB115" s="33"/>
    </row>
    <row r="116" spans="53:55" x14ac:dyDescent="0.3">
      <c r="BB116" s="25">
        <f>+BB110-BB113</f>
        <v>0</v>
      </c>
      <c r="BC116" s="25">
        <f>+BC110-BC113</f>
        <v>0</v>
      </c>
    </row>
    <row r="118" spans="53:55" x14ac:dyDescent="0.3">
      <c r="BA118" s="25" t="s">
        <v>123</v>
      </c>
      <c r="BB118" s="25" t="s">
        <v>122</v>
      </c>
      <c r="BC118" s="25" t="s">
        <v>122</v>
      </c>
    </row>
    <row r="119" spans="53:55" x14ac:dyDescent="0.3">
      <c r="BB119" s="34"/>
      <c r="BC119" s="34"/>
    </row>
    <row r="120" spans="53:55" x14ac:dyDescent="0.3">
      <c r="BB120" s="34"/>
      <c r="BC120" s="34"/>
    </row>
    <row r="121" spans="53:55" x14ac:dyDescent="0.3">
      <c r="BB121" s="34"/>
      <c r="BC121" s="34"/>
    </row>
    <row r="122" spans="53:55" x14ac:dyDescent="0.3">
      <c r="BB122" s="34"/>
      <c r="BC122" s="34"/>
    </row>
    <row r="123" spans="53:55" x14ac:dyDescent="0.3">
      <c r="BB123" s="26">
        <f>SUM(BB119:BB122)</f>
        <v>0</v>
      </c>
      <c r="BC123" s="35">
        <f>SUM(BC119:BC122)</f>
        <v>0</v>
      </c>
    </row>
    <row r="124" spans="53:55" x14ac:dyDescent="0.3">
      <c r="BB124" s="32" t="s">
        <v>124</v>
      </c>
      <c r="BC124" s="32" t="s">
        <v>125</v>
      </c>
    </row>
    <row r="126" spans="53:55" x14ac:dyDescent="0.3">
      <c r="BA126" s="38" t="s">
        <v>126</v>
      </c>
      <c r="BB126" s="35">
        <f>+BB116-BB123</f>
        <v>0</v>
      </c>
      <c r="BC126" s="35">
        <f>+BC116-BC123</f>
        <v>0</v>
      </c>
    </row>
    <row r="128" spans="53:55" ht="15" thickBot="1" x14ac:dyDescent="0.35">
      <c r="BA128" s="38" t="s">
        <v>127</v>
      </c>
      <c r="BB128" s="36">
        <f>+BB126+BC126</f>
        <v>0</v>
      </c>
    </row>
    <row r="129" spans="52:55" ht="15" thickTop="1" x14ac:dyDescent="0.3"/>
    <row r="134" spans="52:55" x14ac:dyDescent="0.3">
      <c r="AZ134" s="39" t="s">
        <v>131</v>
      </c>
      <c r="BA134" s="39"/>
      <c r="BB134" s="39"/>
      <c r="BC134" s="39"/>
    </row>
    <row r="136" spans="52:55" x14ac:dyDescent="0.3">
      <c r="BA136" s="25" t="s">
        <v>128</v>
      </c>
      <c r="BB136" s="25">
        <f>SUM(AY17:AY20)-BB139-BC139</f>
        <v>0</v>
      </c>
    </row>
    <row r="137" spans="52:55" x14ac:dyDescent="0.3">
      <c r="BB137" s="32" t="s">
        <v>129</v>
      </c>
    </row>
    <row r="139" spans="52:55" x14ac:dyDescent="0.3">
      <c r="BA139" s="38" t="s">
        <v>116</v>
      </c>
      <c r="BB139" s="31">
        <f>(SUM(BA17:BA20)/1.095)*3.6%</f>
        <v>0</v>
      </c>
      <c r="BC139" s="31">
        <f>((SUM(BA17:BA20)/1.095/1.05)*(1+9.975%))*6.6%</f>
        <v>0</v>
      </c>
    </row>
    <row r="140" spans="52:55" x14ac:dyDescent="0.3">
      <c r="BB140" s="32" t="s">
        <v>117</v>
      </c>
      <c r="BC140" s="32" t="s">
        <v>118</v>
      </c>
    </row>
    <row r="142" spans="52:55" x14ac:dyDescent="0.3">
      <c r="BA142" s="38" t="s">
        <v>119</v>
      </c>
      <c r="BB142" s="31">
        <f>(SUM(BA17:BA20)/1.095)*1%</f>
        <v>0</v>
      </c>
      <c r="BC142" s="31">
        <f>((SUM(BA17:BA20)/1.095/1.05)*(1+9.975%))*1%</f>
        <v>0</v>
      </c>
    </row>
    <row r="143" spans="52:55" x14ac:dyDescent="0.3">
      <c r="BB143" s="32" t="s">
        <v>120</v>
      </c>
      <c r="BC143" s="32" t="s">
        <v>121</v>
      </c>
    </row>
    <row r="144" spans="52:55" x14ac:dyDescent="0.3">
      <c r="BB144" s="33"/>
    </row>
    <row r="145" spans="53:55" x14ac:dyDescent="0.3">
      <c r="BB145" s="25">
        <f>+BB139-BB142</f>
        <v>0</v>
      </c>
      <c r="BC145" s="25">
        <f>+BC139-BC142</f>
        <v>0</v>
      </c>
    </row>
    <row r="147" spans="53:55" x14ac:dyDescent="0.3">
      <c r="BA147" s="25" t="s">
        <v>123</v>
      </c>
      <c r="BB147" s="25" t="s">
        <v>122</v>
      </c>
      <c r="BC147" s="25" t="s">
        <v>122</v>
      </c>
    </row>
    <row r="148" spans="53:55" x14ac:dyDescent="0.3">
      <c r="BB148" s="34"/>
      <c r="BC148" s="34"/>
    </row>
    <row r="149" spans="53:55" x14ac:dyDescent="0.3">
      <c r="BB149" s="34"/>
      <c r="BC149" s="34"/>
    </row>
    <row r="150" spans="53:55" x14ac:dyDescent="0.3">
      <c r="BB150" s="34"/>
      <c r="BC150" s="34"/>
    </row>
    <row r="151" spans="53:55" x14ac:dyDescent="0.3">
      <c r="BB151" s="34"/>
      <c r="BC151" s="34"/>
    </row>
    <row r="152" spans="53:55" x14ac:dyDescent="0.3">
      <c r="BB152" s="26">
        <f>SUM(BB148:BB151)</f>
        <v>0</v>
      </c>
      <c r="BC152" s="35">
        <f>SUM(BC148:BC151)</f>
        <v>0</v>
      </c>
    </row>
    <row r="153" spans="53:55" x14ac:dyDescent="0.3">
      <c r="BB153" s="32" t="s">
        <v>124</v>
      </c>
      <c r="BC153" s="32" t="s">
        <v>125</v>
      </c>
    </row>
    <row r="155" spans="53:55" x14ac:dyDescent="0.3">
      <c r="BA155" s="38" t="s">
        <v>126</v>
      </c>
      <c r="BB155" s="35">
        <f>+BB145-BB152</f>
        <v>0</v>
      </c>
      <c r="BC155" s="35">
        <f>+BC145-BC152</f>
        <v>0</v>
      </c>
    </row>
    <row r="157" spans="53:55" ht="15" thickBot="1" x14ac:dyDescent="0.35">
      <c r="BA157" s="38" t="s">
        <v>127</v>
      </c>
      <c r="BB157" s="36">
        <f>+BB155+BC155</f>
        <v>0</v>
      </c>
    </row>
    <row r="158" spans="53:55" ht="15" thickTop="1" x14ac:dyDescent="0.3"/>
  </sheetData>
  <mergeCells count="167">
    <mergeCell ref="AZ2:BC2"/>
    <mergeCell ref="Z57:AE57"/>
    <mergeCell ref="A25:Y25"/>
    <mergeCell ref="A26:Y26"/>
    <mergeCell ref="A27:Y27"/>
    <mergeCell ref="A28:Y28"/>
    <mergeCell ref="A29:Y29"/>
    <mergeCell ref="AG35:AL35"/>
    <mergeCell ref="Z17:AE17"/>
    <mergeCell ref="AG23:AL23"/>
    <mergeCell ref="AG25:AL25"/>
    <mergeCell ref="AG26:AL26"/>
    <mergeCell ref="AG38:AL38"/>
    <mergeCell ref="AG39:AL39"/>
    <mergeCell ref="AG27:AL27"/>
    <mergeCell ref="AG28:AL28"/>
    <mergeCell ref="AG29:AL29"/>
    <mergeCell ref="AG30:AL30"/>
    <mergeCell ref="Z31:AE31"/>
    <mergeCell ref="Z49:AE49"/>
    <mergeCell ref="Z51:AE51"/>
    <mergeCell ref="AG51:AL51"/>
    <mergeCell ref="AG46:AL46"/>
    <mergeCell ref="AG47:AL47"/>
    <mergeCell ref="AG41:AL41"/>
    <mergeCell ref="AG42:AL42"/>
    <mergeCell ref="AG43:AL43"/>
    <mergeCell ref="AG44:AL44"/>
    <mergeCell ref="AG45:AL45"/>
    <mergeCell ref="Z44:AE44"/>
    <mergeCell ref="Z43:AE43"/>
    <mergeCell ref="Z45:AE45"/>
    <mergeCell ref="Z46:AE46"/>
    <mergeCell ref="A24:Y24"/>
    <mergeCell ref="A40:Y40"/>
    <mergeCell ref="A41:Y41"/>
    <mergeCell ref="A42:Y42"/>
    <mergeCell ref="A43:Y43"/>
    <mergeCell ref="A44:Y44"/>
    <mergeCell ref="A30:Y30"/>
    <mergeCell ref="A31:Y31"/>
    <mergeCell ref="A32:Y32"/>
    <mergeCell ref="A33:Y33"/>
    <mergeCell ref="A34:Y34"/>
    <mergeCell ref="A38:Y38"/>
    <mergeCell ref="A39:Y39"/>
    <mergeCell ref="A35:Y35"/>
    <mergeCell ref="A36:Y36"/>
    <mergeCell ref="A37:Y37"/>
    <mergeCell ref="K6:AL6"/>
    <mergeCell ref="Z16:AE16"/>
    <mergeCell ref="AG17:AL17"/>
    <mergeCell ref="L10:N10"/>
    <mergeCell ref="F16:T16"/>
    <mergeCell ref="F23:T23"/>
    <mergeCell ref="Y12:AA12"/>
    <mergeCell ref="R13:V13"/>
    <mergeCell ref="A17:Y17"/>
    <mergeCell ref="A18:Y18"/>
    <mergeCell ref="A19:Y19"/>
    <mergeCell ref="A20:Y20"/>
    <mergeCell ref="Z18:AE18"/>
    <mergeCell ref="Z19:AE19"/>
    <mergeCell ref="Z20:AE20"/>
    <mergeCell ref="AG18:AL18"/>
    <mergeCell ref="AG19:AL19"/>
    <mergeCell ref="AG20:AL20"/>
    <mergeCell ref="Z23:AE23"/>
    <mergeCell ref="Z30:AE30"/>
    <mergeCell ref="AG33:AL33"/>
    <mergeCell ref="AG34:AL34"/>
    <mergeCell ref="Z33:AE33"/>
    <mergeCell ref="Z34:AE34"/>
    <mergeCell ref="Z36:AE36"/>
    <mergeCell ref="Z37:AE37"/>
    <mergeCell ref="Z32:AE32"/>
    <mergeCell ref="AG16:AL16"/>
    <mergeCell ref="Z24:AE24"/>
    <mergeCell ref="AG24:AL24"/>
    <mergeCell ref="AG48:AL48"/>
    <mergeCell ref="AG49:AL49"/>
    <mergeCell ref="AG50:AL50"/>
    <mergeCell ref="Z47:AE47"/>
    <mergeCell ref="Z48:AE48"/>
    <mergeCell ref="K5:AL5"/>
    <mergeCell ref="K7:AL7"/>
    <mergeCell ref="AG40:AL40"/>
    <mergeCell ref="AG31:AL31"/>
    <mergeCell ref="Z41:AE41"/>
    <mergeCell ref="Z42:AE42"/>
    <mergeCell ref="Z50:AE50"/>
    <mergeCell ref="Z38:AE38"/>
    <mergeCell ref="Z39:AE39"/>
    <mergeCell ref="Z40:AE40"/>
    <mergeCell ref="AG36:AL36"/>
    <mergeCell ref="AG37:AL37"/>
    <mergeCell ref="AG32:AL32"/>
    <mergeCell ref="Z35:AE35"/>
    <mergeCell ref="Z25:AE25"/>
    <mergeCell ref="Z26:AE26"/>
    <mergeCell ref="Z27:AE27"/>
    <mergeCell ref="Z28:AE28"/>
    <mergeCell ref="Z29:AE29"/>
    <mergeCell ref="A48:Y48"/>
    <mergeCell ref="A49:Y49"/>
    <mergeCell ref="A50:Y50"/>
    <mergeCell ref="A51:Y51"/>
    <mergeCell ref="A45:Y45"/>
    <mergeCell ref="A46:Y46"/>
    <mergeCell ref="A47:Y47"/>
    <mergeCell ref="Z75:AE75"/>
    <mergeCell ref="Z76:AE76"/>
    <mergeCell ref="Z56:AE56"/>
    <mergeCell ref="K54:X54"/>
    <mergeCell ref="AG74:AL74"/>
    <mergeCell ref="AG75:AL75"/>
    <mergeCell ref="AG76:AL76"/>
    <mergeCell ref="AG77:AL77"/>
    <mergeCell ref="AG78:AL78"/>
    <mergeCell ref="AG79:AL79"/>
    <mergeCell ref="AG80:AL80"/>
    <mergeCell ref="Z73:AE73"/>
    <mergeCell ref="Z55:AE55"/>
    <mergeCell ref="Z69:AE69"/>
    <mergeCell ref="Z70:AE70"/>
    <mergeCell ref="Z71:AE71"/>
    <mergeCell ref="N60:AE60"/>
    <mergeCell ref="Z65:AE65"/>
    <mergeCell ref="Z66:AE66"/>
    <mergeCell ref="Z74:AE74"/>
    <mergeCell ref="AG73:AL73"/>
    <mergeCell ref="Z77:AE77"/>
    <mergeCell ref="Z78:AE78"/>
    <mergeCell ref="Z80:AE80"/>
    <mergeCell ref="AG89:AL89"/>
    <mergeCell ref="AG90:AL90"/>
    <mergeCell ref="AG91:AL91"/>
    <mergeCell ref="AG92:AL92"/>
    <mergeCell ref="AG93:AL93"/>
    <mergeCell ref="AG94:AL94"/>
    <mergeCell ref="AG95:AL95"/>
    <mergeCell ref="AB86:AE86"/>
    <mergeCell ref="M83:AD83"/>
    <mergeCell ref="A96:Y96"/>
    <mergeCell ref="A97:Y97"/>
    <mergeCell ref="Z95:AE95"/>
    <mergeCell ref="Z96:AE96"/>
    <mergeCell ref="Z97:AE97"/>
    <mergeCell ref="A95:Y95"/>
    <mergeCell ref="AG96:AL96"/>
    <mergeCell ref="AG97:AL97"/>
    <mergeCell ref="AB84:AE84"/>
    <mergeCell ref="Z89:AE89"/>
    <mergeCell ref="Z90:AE90"/>
    <mergeCell ref="Z91:AE91"/>
    <mergeCell ref="Z93:AE93"/>
    <mergeCell ref="Z92:AE92"/>
    <mergeCell ref="Z94:AE94"/>
    <mergeCell ref="A89:Y89"/>
    <mergeCell ref="A90:Y90"/>
    <mergeCell ref="A91:Y91"/>
    <mergeCell ref="A93:Y93"/>
    <mergeCell ref="A92:Y92"/>
    <mergeCell ref="A94:Y94"/>
    <mergeCell ref="Z88:AE88"/>
    <mergeCell ref="AB85:AE85"/>
    <mergeCell ref="AG88:AL88"/>
  </mergeCells>
  <hyperlinks>
    <hyperlink ref="F16" location="'DETAIL DES REVENUS'!A1" display="Cliquez ici pour aller au DETAIL DES REVENUS" xr:uid="{00000000-0004-0000-0000-000000000000}"/>
    <hyperlink ref="F23" location="'DETAIL DES DEPENSES'!A1" display="Cliquez ici pour aller au DETAIL DES DEPSENSES" xr:uid="{00000000-0004-0000-0000-000001000000}"/>
    <hyperlink ref="F23:T23" location="'DETAIL DES DEPENSES'!A1" display="Cliquez ici pour aller au DETAIL DES DEPENSES" xr:uid="{00000000-0004-0000-0000-000002000000}"/>
    <hyperlink ref="M83" location="'BUREAU A DOMICILE'!A1" display="Cliquez ici pour aller au DETAIL DU BUREAU A DOMICILE" xr:uid="{00000000-0004-0000-0000-000003000000}"/>
    <hyperlink ref="K54" location="'DETAIL AUTOMOBILE'!A1" display="Cliquez ici pour aller au DETAIL AUTOMOBILE" xr:uid="{00000000-0004-0000-0000-000004000000}"/>
  </hyperlinks>
  <pageMargins left="0.70866141732283472" right="0.70866141732283472" top="1.3130314960629921" bottom="0.74803149606299213" header="0.31496062992125984" footer="0.31496062992125984"/>
  <pageSetup paperSize="9" scale="7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FORMULES!$A$1:$A$2</xm:f>
          </x14:formula1>
          <xm:sqref>L10:N10 Y12:AA12</xm:sqref>
        </x14:dataValidation>
        <x14:dataValidation type="list" allowBlank="1" showInputMessage="1" showErrorMessage="1" xr:uid="{00000000-0002-0000-0000-000001000000}">
          <x14:formula1>
            <xm:f>FORMULES!$A$6:$A$7</xm:f>
          </x14:formula1>
          <xm:sqref>R13:V13</xm:sqref>
        </x14:dataValidation>
        <x14:dataValidation type="list" allowBlank="1" showInputMessage="1" showErrorMessage="1" xr:uid="{00000000-0002-0000-0000-000002000000}">
          <x14:formula1>
            <xm:f>FORMULES!$A$11:$A$12</xm:f>
          </x14:formula1>
          <xm:sqref>AV17:AV20 AV25:AV51 AV74:AV80 AV89:AV97 AV15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B705"/>
  </sheetPr>
  <dimension ref="A1:H499"/>
  <sheetViews>
    <sheetView workbookViewId="0">
      <pane ySplit="5" topLeftCell="A6" activePane="bottomLeft" state="frozen"/>
      <selection activeCell="A24" sqref="A24:Y24"/>
      <selection pane="bottomLeft" activeCell="E6" sqref="E6"/>
    </sheetView>
  </sheetViews>
  <sheetFormatPr baseColWidth="10" defaultColWidth="11.44140625" defaultRowHeight="14.4" x14ac:dyDescent="0.3"/>
  <cols>
    <col min="1" max="1" width="11.44140625" style="10"/>
    <col min="2" max="2" width="10.44140625" style="21" customWidth="1"/>
    <col min="3" max="3" width="23.44140625" style="2" customWidth="1"/>
    <col min="4" max="4" width="13.88671875" style="9" customWidth="1"/>
    <col min="5" max="5" width="44.33203125" style="9" bestFit="1" customWidth="1"/>
    <col min="6" max="8" width="11.44140625" style="9"/>
    <col min="9" max="16384" width="11.44140625" style="2"/>
  </cols>
  <sheetData>
    <row r="1" spans="1:8" ht="21" x14ac:dyDescent="0.4">
      <c r="A1" s="8" t="s">
        <v>75</v>
      </c>
      <c r="B1" s="20"/>
    </row>
    <row r="2" spans="1:8" x14ac:dyDescent="0.3">
      <c r="A2" s="110" t="s">
        <v>81</v>
      </c>
      <c r="B2" s="110"/>
      <c r="C2" s="110"/>
      <c r="D2" s="110"/>
    </row>
    <row r="5" spans="1:8" ht="43.2" x14ac:dyDescent="0.3">
      <c r="A5" s="148" t="s">
        <v>73</v>
      </c>
      <c r="B5" s="141" t="s">
        <v>101</v>
      </c>
      <c r="C5" s="141" t="s">
        <v>74</v>
      </c>
      <c r="D5" s="142" t="s">
        <v>102</v>
      </c>
      <c r="E5" s="142" t="s">
        <v>72</v>
      </c>
      <c r="F5" s="142" t="s">
        <v>66</v>
      </c>
      <c r="G5" s="142" t="s">
        <v>67</v>
      </c>
      <c r="H5" s="142" t="s">
        <v>68</v>
      </c>
    </row>
    <row r="6" spans="1:8" x14ac:dyDescent="0.3">
      <c r="A6" s="143"/>
      <c r="B6" s="149"/>
      <c r="C6" s="144"/>
      <c r="D6" s="145"/>
      <c r="E6" s="145"/>
      <c r="F6" s="147">
        <f>ROUND(IF(Formulaire!$L$10="OUI",Revenus!D6/1.095/1.05,D6),2)</f>
        <v>0</v>
      </c>
      <c r="G6" s="147">
        <f>ROUND(IF(Formulaire!$L$10="OUI",Revenus!F6*5%,0),2)</f>
        <v>0</v>
      </c>
      <c r="H6" s="147">
        <f>ROUND(IF(Formulaire!$L$10="OUI",Revenus!F6*9.975%,0),2)</f>
        <v>0</v>
      </c>
    </row>
    <row r="7" spans="1:8" x14ac:dyDescent="0.3">
      <c r="A7" s="143"/>
      <c r="B7" s="149"/>
      <c r="C7" s="144"/>
      <c r="D7" s="145"/>
      <c r="E7" s="145"/>
      <c r="F7" s="147">
        <f>ROUND(IF(Formulaire!$L$10="OUI",Revenus!D7/1.095/1.05,D7),2)</f>
        <v>0</v>
      </c>
      <c r="G7" s="147">
        <f>ROUND(IF(Formulaire!$L$10="OUI",Revenus!F7*5%,0),2)</f>
        <v>0</v>
      </c>
      <c r="H7" s="147">
        <f>ROUND(IF(Formulaire!$L$10="OUI",Revenus!F7*9.975%,0),2)</f>
        <v>0</v>
      </c>
    </row>
    <row r="8" spans="1:8" x14ac:dyDescent="0.3">
      <c r="A8" s="143"/>
      <c r="B8" s="149"/>
      <c r="C8" s="144"/>
      <c r="D8" s="145"/>
      <c r="E8" s="145"/>
      <c r="F8" s="147">
        <f>ROUND(IF(Formulaire!$L$10="OUI",Revenus!D8/1.095/1.05,D8),2)</f>
        <v>0</v>
      </c>
      <c r="G8" s="147">
        <f>ROUND(IF(Formulaire!$L$10="OUI",Revenus!F8*5%,0),2)</f>
        <v>0</v>
      </c>
      <c r="H8" s="147">
        <f>ROUND(IF(Formulaire!$L$10="OUI",Revenus!F8*9.975%,0),2)</f>
        <v>0</v>
      </c>
    </row>
    <row r="9" spans="1:8" x14ac:dyDescent="0.3">
      <c r="A9" s="143"/>
      <c r="B9" s="149"/>
      <c r="C9" s="144"/>
      <c r="D9" s="145"/>
      <c r="E9" s="145"/>
      <c r="F9" s="147">
        <f>ROUND(IF(Formulaire!$L$10="OUI",Revenus!D9/1.095/1.05,D9),2)</f>
        <v>0</v>
      </c>
      <c r="G9" s="147">
        <f>ROUND(IF(Formulaire!$L$10="OUI",Revenus!F9*5%,0),2)</f>
        <v>0</v>
      </c>
      <c r="H9" s="147">
        <f>ROUND(IF(Formulaire!$L$10="OUI",Revenus!F9*9.975%,0),2)</f>
        <v>0</v>
      </c>
    </row>
    <row r="10" spans="1:8" x14ac:dyDescent="0.3">
      <c r="A10" s="143"/>
      <c r="B10" s="149"/>
      <c r="C10" s="144"/>
      <c r="D10" s="145"/>
      <c r="E10" s="145"/>
      <c r="F10" s="147">
        <f>ROUND(IF(Formulaire!$L$10="OUI",Revenus!D10/1.095/1.05,D10),2)</f>
        <v>0</v>
      </c>
      <c r="G10" s="147">
        <f>ROUND(IF(Formulaire!$L$10="OUI",Revenus!F10*5%,0),2)</f>
        <v>0</v>
      </c>
      <c r="H10" s="147">
        <f>ROUND(IF(Formulaire!$L$10="OUI",Revenus!F10*9.975%,0),2)</f>
        <v>0</v>
      </c>
    </row>
    <row r="11" spans="1:8" x14ac:dyDescent="0.3">
      <c r="A11" s="143"/>
      <c r="B11" s="149"/>
      <c r="C11" s="144"/>
      <c r="D11" s="145"/>
      <c r="E11" s="145"/>
      <c r="F11" s="147">
        <f>ROUND(IF(Formulaire!$L$10="OUI",Revenus!D11/1.095/1.05,D11),2)</f>
        <v>0</v>
      </c>
      <c r="G11" s="147">
        <f>ROUND(IF(Formulaire!$L$10="OUI",Revenus!F11*5%,0),2)</f>
        <v>0</v>
      </c>
      <c r="H11" s="147">
        <f>ROUND(IF(Formulaire!$L$10="OUI",Revenus!F11*9.975%,0),2)</f>
        <v>0</v>
      </c>
    </row>
    <row r="12" spans="1:8" x14ac:dyDescent="0.3">
      <c r="A12" s="143"/>
      <c r="B12" s="149"/>
      <c r="C12" s="144"/>
      <c r="D12" s="145"/>
      <c r="E12" s="145"/>
      <c r="F12" s="147">
        <f>ROUND(IF(Formulaire!$L$10="OUI",Revenus!D12/1.095/1.05,D12),2)</f>
        <v>0</v>
      </c>
      <c r="G12" s="147">
        <f>ROUND(IF(Formulaire!$L$10="OUI",Revenus!F12*5%,0),2)</f>
        <v>0</v>
      </c>
      <c r="H12" s="147">
        <f>ROUND(IF(Formulaire!$L$10="OUI",Revenus!F12*9.975%,0),2)</f>
        <v>0</v>
      </c>
    </row>
    <row r="13" spans="1:8" x14ac:dyDescent="0.3">
      <c r="A13" s="143"/>
      <c r="B13" s="149"/>
      <c r="C13" s="144"/>
      <c r="D13" s="145"/>
      <c r="E13" s="145"/>
      <c r="F13" s="147">
        <f>ROUND(IF(Formulaire!$L$10="OUI",Revenus!D13/1.095/1.05,D13),2)</f>
        <v>0</v>
      </c>
      <c r="G13" s="147">
        <f>ROUND(IF(Formulaire!$L$10="OUI",Revenus!F13*5%,0),2)</f>
        <v>0</v>
      </c>
      <c r="H13" s="147">
        <f>ROUND(IF(Formulaire!$L$10="OUI",Revenus!F13*9.975%,0),2)</f>
        <v>0</v>
      </c>
    </row>
    <row r="14" spans="1:8" x14ac:dyDescent="0.3">
      <c r="A14" s="143"/>
      <c r="B14" s="149"/>
      <c r="C14" s="144"/>
      <c r="D14" s="145"/>
      <c r="E14" s="145"/>
      <c r="F14" s="147">
        <f>ROUND(IF(Formulaire!$L$10="OUI",Revenus!D14/1.095/1.05,D14),2)</f>
        <v>0</v>
      </c>
      <c r="G14" s="147">
        <f>ROUND(IF(Formulaire!$L$10="OUI",Revenus!F14*5%,0),2)</f>
        <v>0</v>
      </c>
      <c r="H14" s="147">
        <f>ROUND(IF(Formulaire!$L$10="OUI",Revenus!F14*9.975%,0),2)</f>
        <v>0</v>
      </c>
    </row>
    <row r="15" spans="1:8" x14ac:dyDescent="0.3">
      <c r="A15" s="143"/>
      <c r="B15" s="149"/>
      <c r="C15" s="144"/>
      <c r="D15" s="145"/>
      <c r="E15" s="145"/>
      <c r="F15" s="147">
        <f>ROUND(IF(Formulaire!$L$10="OUI",Revenus!D15/1.095/1.05,D15),2)</f>
        <v>0</v>
      </c>
      <c r="G15" s="147">
        <f>ROUND(IF(Formulaire!$L$10="OUI",Revenus!F15*5%,0),2)</f>
        <v>0</v>
      </c>
      <c r="H15" s="147">
        <f>ROUND(IF(Formulaire!$L$10="OUI",Revenus!F15*9.975%,0),2)</f>
        <v>0</v>
      </c>
    </row>
    <row r="16" spans="1:8" x14ac:dyDescent="0.3">
      <c r="A16" s="143"/>
      <c r="B16" s="149"/>
      <c r="C16" s="144"/>
      <c r="D16" s="145"/>
      <c r="E16" s="145"/>
      <c r="F16" s="147">
        <f>ROUND(IF(Formulaire!$L$10="OUI",Revenus!D16/1.095/1.05,D16),2)</f>
        <v>0</v>
      </c>
      <c r="G16" s="147">
        <f>ROUND(IF(Formulaire!$L$10="OUI",Revenus!F16*5%,0),2)</f>
        <v>0</v>
      </c>
      <c r="H16" s="147">
        <f>ROUND(IF(Formulaire!$L$10="OUI",Revenus!F16*9.975%,0),2)</f>
        <v>0</v>
      </c>
    </row>
    <row r="17" spans="1:8" x14ac:dyDescent="0.3">
      <c r="A17" s="143"/>
      <c r="B17" s="149"/>
      <c r="C17" s="144"/>
      <c r="D17" s="145"/>
      <c r="E17" s="145"/>
      <c r="F17" s="147">
        <f>ROUND(IF(Formulaire!$L$10="OUI",Revenus!D17/1.095/1.05,D17),2)</f>
        <v>0</v>
      </c>
      <c r="G17" s="147">
        <f>ROUND(IF(Formulaire!$L$10="OUI",Revenus!F17*5%,0),2)</f>
        <v>0</v>
      </c>
      <c r="H17" s="147">
        <f>ROUND(IF(Formulaire!$L$10="OUI",Revenus!F17*9.975%,0),2)</f>
        <v>0</v>
      </c>
    </row>
    <row r="18" spans="1:8" x14ac:dyDescent="0.3">
      <c r="A18" s="143"/>
      <c r="B18" s="149"/>
      <c r="C18" s="144"/>
      <c r="D18" s="145"/>
      <c r="E18" s="145"/>
      <c r="F18" s="147">
        <f>ROUND(IF(Formulaire!$L$10="OUI",Revenus!D18/1.095/1.05,D18),2)</f>
        <v>0</v>
      </c>
      <c r="G18" s="147">
        <f>ROUND(IF(Formulaire!$L$10="OUI",Revenus!F18*5%,0),2)</f>
        <v>0</v>
      </c>
      <c r="H18" s="147">
        <f>ROUND(IF(Formulaire!$L$10="OUI",Revenus!F18*9.975%,0),2)</f>
        <v>0</v>
      </c>
    </row>
    <row r="19" spans="1:8" x14ac:dyDescent="0.3">
      <c r="A19" s="143"/>
      <c r="B19" s="149"/>
      <c r="C19" s="144"/>
      <c r="D19" s="145"/>
      <c r="E19" s="145"/>
      <c r="F19" s="147">
        <f>ROUND(IF(Formulaire!$L$10="OUI",Revenus!D19/1.095/1.05,D19),2)</f>
        <v>0</v>
      </c>
      <c r="G19" s="147">
        <f>ROUND(IF(Formulaire!$L$10="OUI",Revenus!F19*5%,0),2)</f>
        <v>0</v>
      </c>
      <c r="H19" s="147">
        <f>ROUND(IF(Formulaire!$L$10="OUI",Revenus!F19*9.975%,0),2)</f>
        <v>0</v>
      </c>
    </row>
    <row r="20" spans="1:8" x14ac:dyDescent="0.3">
      <c r="A20" s="143"/>
      <c r="B20" s="149"/>
      <c r="C20" s="144"/>
      <c r="D20" s="145"/>
      <c r="E20" s="145"/>
      <c r="F20" s="147">
        <f>ROUND(IF(Formulaire!$L$10="OUI",Revenus!D20/1.095/1.05,D20),2)</f>
        <v>0</v>
      </c>
      <c r="G20" s="147">
        <f>ROUND(IF(Formulaire!$L$10="OUI",Revenus!F20*5%,0),2)</f>
        <v>0</v>
      </c>
      <c r="H20" s="147">
        <f>ROUND(IF(Formulaire!$L$10="OUI",Revenus!F20*9.975%,0),2)</f>
        <v>0</v>
      </c>
    </row>
    <row r="21" spans="1:8" x14ac:dyDescent="0.3">
      <c r="A21" s="143"/>
      <c r="B21" s="149"/>
      <c r="C21" s="144"/>
      <c r="D21" s="145"/>
      <c r="E21" s="145"/>
      <c r="F21" s="147">
        <f>ROUND(IF(Formulaire!$L$10="OUI",Revenus!D21/1.095/1.05,D21),2)</f>
        <v>0</v>
      </c>
      <c r="G21" s="147">
        <f>ROUND(IF(Formulaire!$L$10="OUI",Revenus!F21*5%,0),2)</f>
        <v>0</v>
      </c>
      <c r="H21" s="147">
        <f>ROUND(IF(Formulaire!$L$10="OUI",Revenus!F21*9.975%,0),2)</f>
        <v>0</v>
      </c>
    </row>
    <row r="22" spans="1:8" x14ac:dyDescent="0.3">
      <c r="A22" s="143"/>
      <c r="B22" s="149"/>
      <c r="C22" s="144"/>
      <c r="D22" s="145"/>
      <c r="E22" s="145"/>
      <c r="F22" s="147">
        <f>ROUND(IF(Formulaire!$L$10="OUI",Revenus!D22/1.095/1.05,D22),2)</f>
        <v>0</v>
      </c>
      <c r="G22" s="147">
        <f>ROUND(IF(Formulaire!$L$10="OUI",Revenus!F22*5%,0),2)</f>
        <v>0</v>
      </c>
      <c r="H22" s="147">
        <f>ROUND(IF(Formulaire!$L$10="OUI",Revenus!F22*9.975%,0),2)</f>
        <v>0</v>
      </c>
    </row>
    <row r="23" spans="1:8" x14ac:dyDescent="0.3">
      <c r="A23" s="143"/>
      <c r="B23" s="149"/>
      <c r="C23" s="144"/>
      <c r="D23" s="145"/>
      <c r="E23" s="145"/>
      <c r="F23" s="147">
        <f>ROUND(IF(Formulaire!$L$10="OUI",Revenus!D23/1.095/1.05,D23),2)</f>
        <v>0</v>
      </c>
      <c r="G23" s="147">
        <f>ROUND(IF(Formulaire!$L$10="OUI",Revenus!F23*5%,0),2)</f>
        <v>0</v>
      </c>
      <c r="H23" s="147">
        <f>ROUND(IF(Formulaire!$L$10="OUI",Revenus!F23*9.975%,0),2)</f>
        <v>0</v>
      </c>
    </row>
    <row r="24" spans="1:8" x14ac:dyDescent="0.3">
      <c r="A24" s="143"/>
      <c r="B24" s="149"/>
      <c r="C24" s="144"/>
      <c r="D24" s="145"/>
      <c r="E24" s="145"/>
      <c r="F24" s="147">
        <f>ROUND(IF(Formulaire!$L$10="OUI",Revenus!D24/1.095/1.05,D24),2)</f>
        <v>0</v>
      </c>
      <c r="G24" s="147">
        <f>ROUND(IF(Formulaire!$L$10="OUI",Revenus!F24*5%,0),2)</f>
        <v>0</v>
      </c>
      <c r="H24" s="147">
        <f>ROUND(IF(Formulaire!$L$10="OUI",Revenus!F24*9.975%,0),2)</f>
        <v>0</v>
      </c>
    </row>
    <row r="25" spans="1:8" x14ac:dyDescent="0.3">
      <c r="A25" s="143"/>
      <c r="B25" s="149"/>
      <c r="C25" s="144"/>
      <c r="D25" s="145"/>
      <c r="E25" s="145"/>
      <c r="F25" s="147">
        <f>ROUND(IF(Formulaire!$L$10="OUI",Revenus!D25/1.095/1.05,D25),2)</f>
        <v>0</v>
      </c>
      <c r="G25" s="147">
        <f>ROUND(IF(Formulaire!$L$10="OUI",Revenus!F25*5%,0),2)</f>
        <v>0</v>
      </c>
      <c r="H25" s="147">
        <f>ROUND(IF(Formulaire!$L$10="OUI",Revenus!F25*9.975%,0),2)</f>
        <v>0</v>
      </c>
    </row>
    <row r="26" spans="1:8" x14ac:dyDescent="0.3">
      <c r="A26" s="143"/>
      <c r="B26" s="149"/>
      <c r="C26" s="144"/>
      <c r="D26" s="145"/>
      <c r="E26" s="145"/>
      <c r="F26" s="147">
        <f>ROUND(IF(Formulaire!$L$10="OUI",Revenus!D26/1.095/1.05,D26),2)</f>
        <v>0</v>
      </c>
      <c r="G26" s="147">
        <f>ROUND(IF(Formulaire!$L$10="OUI",Revenus!F26*5%,0),2)</f>
        <v>0</v>
      </c>
      <c r="H26" s="147">
        <f>ROUND(IF(Formulaire!$L$10="OUI",Revenus!F26*9.975%,0),2)</f>
        <v>0</v>
      </c>
    </row>
    <row r="27" spans="1:8" x14ac:dyDescent="0.3">
      <c r="A27" s="143"/>
      <c r="B27" s="149"/>
      <c r="C27" s="144"/>
      <c r="D27" s="145"/>
      <c r="E27" s="145"/>
      <c r="F27" s="147">
        <f>ROUND(IF(Formulaire!$L$10="OUI",Revenus!D27/1.095/1.05,D27),2)</f>
        <v>0</v>
      </c>
      <c r="G27" s="147">
        <f>ROUND(IF(Formulaire!$L$10="OUI",Revenus!F27*5%,0),2)</f>
        <v>0</v>
      </c>
      <c r="H27" s="147">
        <f>ROUND(IF(Formulaire!$L$10="OUI",Revenus!F27*9.975%,0),2)</f>
        <v>0</v>
      </c>
    </row>
    <row r="28" spans="1:8" x14ac:dyDescent="0.3">
      <c r="A28" s="143"/>
      <c r="B28" s="149"/>
      <c r="C28" s="144"/>
      <c r="D28" s="145"/>
      <c r="E28" s="145"/>
      <c r="F28" s="147">
        <f>ROUND(IF(Formulaire!$L$10="OUI",Revenus!D28/1.095/1.05,D28),2)</f>
        <v>0</v>
      </c>
      <c r="G28" s="147">
        <f>ROUND(IF(Formulaire!$L$10="OUI",Revenus!F28*5%,0),2)</f>
        <v>0</v>
      </c>
      <c r="H28" s="147">
        <f>ROUND(IF(Formulaire!$L$10="OUI",Revenus!F28*9.975%,0),2)</f>
        <v>0</v>
      </c>
    </row>
    <row r="29" spans="1:8" x14ac:dyDescent="0.3">
      <c r="A29" s="143"/>
      <c r="B29" s="149"/>
      <c r="C29" s="144"/>
      <c r="D29" s="145"/>
      <c r="E29" s="145"/>
      <c r="F29" s="147">
        <f>ROUND(IF(Formulaire!$L$10="OUI",Revenus!D29/1.095/1.05,D29),2)</f>
        <v>0</v>
      </c>
      <c r="G29" s="147">
        <f>ROUND(IF(Formulaire!$L$10="OUI",Revenus!F29*5%,0),2)</f>
        <v>0</v>
      </c>
      <c r="H29" s="147">
        <f>ROUND(IF(Formulaire!$L$10="OUI",Revenus!F29*9.975%,0),2)</f>
        <v>0</v>
      </c>
    </row>
    <row r="30" spans="1:8" x14ac:dyDescent="0.3">
      <c r="A30" s="143"/>
      <c r="B30" s="149"/>
      <c r="C30" s="144"/>
      <c r="D30" s="145"/>
      <c r="E30" s="145"/>
      <c r="F30" s="147">
        <f>ROUND(IF(Formulaire!$L$10="OUI",Revenus!D30/1.095/1.05,D30),2)</f>
        <v>0</v>
      </c>
      <c r="G30" s="147">
        <f>ROUND(IF(Formulaire!$L$10="OUI",Revenus!F30*5%,0),2)</f>
        <v>0</v>
      </c>
      <c r="H30" s="147">
        <f>ROUND(IF(Formulaire!$L$10="OUI",Revenus!F30*9.975%,0),2)</f>
        <v>0</v>
      </c>
    </row>
    <row r="31" spans="1:8" x14ac:dyDescent="0.3">
      <c r="A31" s="143"/>
      <c r="B31" s="149"/>
      <c r="C31" s="144"/>
      <c r="D31" s="145"/>
      <c r="E31" s="145"/>
      <c r="F31" s="147">
        <f>ROUND(IF(Formulaire!$L$10="OUI",Revenus!D31/1.095/1.05,D31),2)</f>
        <v>0</v>
      </c>
      <c r="G31" s="147">
        <f>ROUND(IF(Formulaire!$L$10="OUI",Revenus!F31*5%,0),2)</f>
        <v>0</v>
      </c>
      <c r="H31" s="147">
        <f>ROUND(IF(Formulaire!$L$10="OUI",Revenus!F31*9.975%,0),2)</f>
        <v>0</v>
      </c>
    </row>
    <row r="32" spans="1:8" x14ac:dyDescent="0.3">
      <c r="A32" s="143"/>
      <c r="B32" s="149"/>
      <c r="C32" s="144"/>
      <c r="D32" s="145"/>
      <c r="E32" s="145"/>
      <c r="F32" s="147">
        <f>ROUND(IF(Formulaire!$L$10="OUI",Revenus!D32/1.095/1.05,D32),2)</f>
        <v>0</v>
      </c>
      <c r="G32" s="147">
        <f>ROUND(IF(Formulaire!$L$10="OUI",Revenus!F32*5%,0),2)</f>
        <v>0</v>
      </c>
      <c r="H32" s="147">
        <f>ROUND(IF(Formulaire!$L$10="OUI",Revenus!F32*9.975%,0),2)</f>
        <v>0</v>
      </c>
    </row>
    <row r="33" spans="1:8" x14ac:dyDescent="0.3">
      <c r="A33" s="143"/>
      <c r="B33" s="149"/>
      <c r="C33" s="144"/>
      <c r="D33" s="145"/>
      <c r="E33" s="145"/>
      <c r="F33" s="147">
        <f>ROUND(IF(Formulaire!$L$10="OUI",Revenus!D33/1.095/1.05,D33),2)</f>
        <v>0</v>
      </c>
      <c r="G33" s="147">
        <f>ROUND(IF(Formulaire!$L$10="OUI",Revenus!F33*5%,0),2)</f>
        <v>0</v>
      </c>
      <c r="H33" s="147">
        <f>ROUND(IF(Formulaire!$L$10="OUI",Revenus!F33*9.975%,0),2)</f>
        <v>0</v>
      </c>
    </row>
    <row r="34" spans="1:8" x14ac:dyDescent="0.3">
      <c r="A34" s="143"/>
      <c r="B34" s="149"/>
      <c r="C34" s="144"/>
      <c r="D34" s="145"/>
      <c r="E34" s="145"/>
      <c r="F34" s="147">
        <f>ROUND(IF(Formulaire!$L$10="OUI",Revenus!D34/1.095/1.05,D34),2)</f>
        <v>0</v>
      </c>
      <c r="G34" s="147">
        <f>ROUND(IF(Formulaire!$L$10="OUI",Revenus!F34*5%,0),2)</f>
        <v>0</v>
      </c>
      <c r="H34" s="147">
        <f>ROUND(IF(Formulaire!$L$10="OUI",Revenus!F34*9.975%,0),2)</f>
        <v>0</v>
      </c>
    </row>
    <row r="35" spans="1:8" x14ac:dyDescent="0.3">
      <c r="A35" s="143"/>
      <c r="B35" s="149"/>
      <c r="C35" s="144"/>
      <c r="D35" s="145"/>
      <c r="E35" s="145"/>
      <c r="F35" s="147">
        <f>ROUND(IF(Formulaire!$L$10="OUI",Revenus!D35/1.095/1.05,D35),2)</f>
        <v>0</v>
      </c>
      <c r="G35" s="147">
        <f>ROUND(IF(Formulaire!$L$10="OUI",Revenus!F35*5%,0),2)</f>
        <v>0</v>
      </c>
      <c r="H35" s="147">
        <f>ROUND(IF(Formulaire!$L$10="OUI",Revenus!F35*9.975%,0),2)</f>
        <v>0</v>
      </c>
    </row>
    <row r="36" spans="1:8" x14ac:dyDescent="0.3">
      <c r="A36" s="143"/>
      <c r="B36" s="149"/>
      <c r="C36" s="144"/>
      <c r="D36" s="145"/>
      <c r="E36" s="145"/>
      <c r="F36" s="147">
        <f>ROUND(IF(Formulaire!$L$10="OUI",Revenus!D36/1.095/1.05,D36),2)</f>
        <v>0</v>
      </c>
      <c r="G36" s="147">
        <f>ROUND(IF(Formulaire!$L$10="OUI",Revenus!F36*5%,0),2)</f>
        <v>0</v>
      </c>
      <c r="H36" s="147">
        <f>ROUND(IF(Formulaire!$L$10="OUI",Revenus!F36*9.975%,0),2)</f>
        <v>0</v>
      </c>
    </row>
    <row r="37" spans="1:8" x14ac:dyDescent="0.3">
      <c r="A37" s="143"/>
      <c r="B37" s="149"/>
      <c r="C37" s="144"/>
      <c r="D37" s="145"/>
      <c r="E37" s="145"/>
      <c r="F37" s="147">
        <f>ROUND(IF(Formulaire!$L$10="OUI",Revenus!D37/1.095/1.05,D37),2)</f>
        <v>0</v>
      </c>
      <c r="G37" s="147">
        <f>ROUND(IF(Formulaire!$L$10="OUI",Revenus!F37*5%,0),2)</f>
        <v>0</v>
      </c>
      <c r="H37" s="147">
        <f>ROUND(IF(Formulaire!$L$10="OUI",Revenus!F37*9.975%,0),2)</f>
        <v>0</v>
      </c>
    </row>
    <row r="38" spans="1:8" x14ac:dyDescent="0.3">
      <c r="A38" s="143"/>
      <c r="B38" s="149"/>
      <c r="C38" s="144"/>
      <c r="D38" s="145"/>
      <c r="E38" s="145"/>
      <c r="F38" s="147">
        <f>ROUND(IF(Formulaire!$L$10="OUI",Revenus!D38/1.095/1.05,D38),2)</f>
        <v>0</v>
      </c>
      <c r="G38" s="147">
        <f>ROUND(IF(Formulaire!$L$10="OUI",Revenus!F38*5%,0),2)</f>
        <v>0</v>
      </c>
      <c r="H38" s="147">
        <f>ROUND(IF(Formulaire!$L$10="OUI",Revenus!F38*9.975%,0),2)</f>
        <v>0</v>
      </c>
    </row>
    <row r="39" spans="1:8" x14ac:dyDescent="0.3">
      <c r="A39" s="143"/>
      <c r="B39" s="149"/>
      <c r="C39" s="144"/>
      <c r="D39" s="145"/>
      <c r="E39" s="145"/>
      <c r="F39" s="147">
        <f>ROUND(IF(Formulaire!$L$10="OUI",Revenus!D39/1.095/1.05,D39),2)</f>
        <v>0</v>
      </c>
      <c r="G39" s="147">
        <f>ROUND(IF(Formulaire!$L$10="OUI",Revenus!F39*5%,0),2)</f>
        <v>0</v>
      </c>
      <c r="H39" s="147">
        <f>ROUND(IF(Formulaire!$L$10="OUI",Revenus!F39*9.975%,0),2)</f>
        <v>0</v>
      </c>
    </row>
    <row r="40" spans="1:8" x14ac:dyDescent="0.3">
      <c r="A40" s="143"/>
      <c r="B40" s="149"/>
      <c r="C40" s="144"/>
      <c r="D40" s="145"/>
      <c r="E40" s="145"/>
      <c r="F40" s="147">
        <f>ROUND(IF(Formulaire!$L$10="OUI",Revenus!D40/1.095/1.05,D40),2)</f>
        <v>0</v>
      </c>
      <c r="G40" s="147">
        <f>ROUND(IF(Formulaire!$L$10="OUI",Revenus!F40*5%,0),2)</f>
        <v>0</v>
      </c>
      <c r="H40" s="147">
        <f>ROUND(IF(Formulaire!$L$10="OUI",Revenus!F40*9.975%,0),2)</f>
        <v>0</v>
      </c>
    </row>
    <row r="41" spans="1:8" x14ac:dyDescent="0.3">
      <c r="A41" s="143"/>
      <c r="B41" s="149"/>
      <c r="C41" s="144"/>
      <c r="D41" s="145"/>
      <c r="E41" s="145"/>
      <c r="F41" s="147">
        <f>ROUND(IF(Formulaire!$L$10="OUI",Revenus!D41/1.095/1.05,D41),2)</f>
        <v>0</v>
      </c>
      <c r="G41" s="147">
        <f>ROUND(IF(Formulaire!$L$10="OUI",Revenus!F41*5%,0),2)</f>
        <v>0</v>
      </c>
      <c r="H41" s="147">
        <f>ROUND(IF(Formulaire!$L$10="OUI",Revenus!F41*9.975%,0),2)</f>
        <v>0</v>
      </c>
    </row>
    <row r="42" spans="1:8" x14ac:dyDescent="0.3">
      <c r="A42" s="143"/>
      <c r="B42" s="149"/>
      <c r="C42" s="144"/>
      <c r="D42" s="145"/>
      <c r="E42" s="145"/>
      <c r="F42" s="147">
        <f>ROUND(IF(Formulaire!$L$10="OUI",Revenus!D42/1.095/1.05,D42),2)</f>
        <v>0</v>
      </c>
      <c r="G42" s="147">
        <f>ROUND(IF(Formulaire!$L$10="OUI",Revenus!F42*5%,0),2)</f>
        <v>0</v>
      </c>
      <c r="H42" s="147">
        <f>ROUND(IF(Formulaire!$L$10="OUI",Revenus!F42*9.975%,0),2)</f>
        <v>0</v>
      </c>
    </row>
    <row r="43" spans="1:8" x14ac:dyDescent="0.3">
      <c r="A43" s="143"/>
      <c r="B43" s="149"/>
      <c r="C43" s="144"/>
      <c r="D43" s="145"/>
      <c r="E43" s="145"/>
      <c r="F43" s="147">
        <f>ROUND(IF(Formulaire!$L$10="OUI",Revenus!D43/1.095/1.05,D43),2)</f>
        <v>0</v>
      </c>
      <c r="G43" s="147">
        <f>ROUND(IF(Formulaire!$L$10="OUI",Revenus!F43*5%,0),2)</f>
        <v>0</v>
      </c>
      <c r="H43" s="147">
        <f>ROUND(IF(Formulaire!$L$10="OUI",Revenus!F43*9.975%,0),2)</f>
        <v>0</v>
      </c>
    </row>
    <row r="44" spans="1:8" x14ac:dyDescent="0.3">
      <c r="A44" s="143"/>
      <c r="B44" s="149"/>
      <c r="C44" s="144"/>
      <c r="D44" s="145"/>
      <c r="E44" s="145"/>
      <c r="F44" s="147">
        <f>ROUND(IF(Formulaire!$L$10="OUI",Revenus!D44/1.095/1.05,D44),2)</f>
        <v>0</v>
      </c>
      <c r="G44" s="147">
        <f>ROUND(IF(Formulaire!$L$10="OUI",Revenus!F44*5%,0),2)</f>
        <v>0</v>
      </c>
      <c r="H44" s="147">
        <f>ROUND(IF(Formulaire!$L$10="OUI",Revenus!F44*9.975%,0),2)</f>
        <v>0</v>
      </c>
    </row>
    <row r="45" spans="1:8" x14ac:dyDescent="0.3">
      <c r="A45" s="143"/>
      <c r="B45" s="149"/>
      <c r="C45" s="144"/>
      <c r="D45" s="145"/>
      <c r="E45" s="145"/>
      <c r="F45" s="147">
        <f>ROUND(IF(Formulaire!$L$10="OUI",Revenus!D45/1.095/1.05,D45),2)</f>
        <v>0</v>
      </c>
      <c r="G45" s="147">
        <f>ROUND(IF(Formulaire!$L$10="OUI",Revenus!F45*5%,0),2)</f>
        <v>0</v>
      </c>
      <c r="H45" s="147">
        <f>ROUND(IF(Formulaire!$L$10="OUI",Revenus!F45*9.975%,0),2)</f>
        <v>0</v>
      </c>
    </row>
    <row r="46" spans="1:8" x14ac:dyDescent="0.3">
      <c r="A46" s="143"/>
      <c r="B46" s="149"/>
      <c r="C46" s="144"/>
      <c r="D46" s="145"/>
      <c r="E46" s="145"/>
      <c r="F46" s="147">
        <f>ROUND(IF(Formulaire!$L$10="OUI",Revenus!D46/1.095/1.05,D46),2)</f>
        <v>0</v>
      </c>
      <c r="G46" s="147">
        <f>ROUND(IF(Formulaire!$L$10="OUI",Revenus!F46*5%,0),2)</f>
        <v>0</v>
      </c>
      <c r="H46" s="147">
        <f>ROUND(IF(Formulaire!$L$10="OUI",Revenus!F46*9.975%,0),2)</f>
        <v>0</v>
      </c>
    </row>
    <row r="47" spans="1:8" x14ac:dyDescent="0.3">
      <c r="A47" s="143"/>
      <c r="B47" s="149"/>
      <c r="C47" s="144"/>
      <c r="D47" s="145"/>
      <c r="E47" s="145"/>
      <c r="F47" s="147">
        <f>ROUND(IF(Formulaire!$L$10="OUI",Revenus!D47/1.095/1.05,D47),2)</f>
        <v>0</v>
      </c>
      <c r="G47" s="147">
        <f>ROUND(IF(Formulaire!$L$10="OUI",Revenus!F47*5%,0),2)</f>
        <v>0</v>
      </c>
      <c r="H47" s="147">
        <f>ROUND(IF(Formulaire!$L$10="OUI",Revenus!F47*9.975%,0),2)</f>
        <v>0</v>
      </c>
    </row>
    <row r="48" spans="1:8" x14ac:dyDescent="0.3">
      <c r="A48" s="143"/>
      <c r="B48" s="149"/>
      <c r="C48" s="144"/>
      <c r="D48" s="145"/>
      <c r="E48" s="145"/>
      <c r="F48" s="147">
        <f>ROUND(IF(Formulaire!$L$10="OUI",Revenus!D48/1.095/1.05,D48),2)</f>
        <v>0</v>
      </c>
      <c r="G48" s="147">
        <f>ROUND(IF(Formulaire!$L$10="OUI",Revenus!F48*5%,0),2)</f>
        <v>0</v>
      </c>
      <c r="H48" s="147">
        <f>ROUND(IF(Formulaire!$L$10="OUI",Revenus!F48*9.975%,0),2)</f>
        <v>0</v>
      </c>
    </row>
    <row r="49" spans="1:8" x14ac:dyDescent="0.3">
      <c r="A49" s="143"/>
      <c r="B49" s="149"/>
      <c r="C49" s="144"/>
      <c r="D49" s="145"/>
      <c r="E49" s="145"/>
      <c r="F49" s="147">
        <f>ROUND(IF(Formulaire!$L$10="OUI",Revenus!D49/1.095/1.05,D49),2)</f>
        <v>0</v>
      </c>
      <c r="G49" s="147">
        <f>ROUND(IF(Formulaire!$L$10="OUI",Revenus!F49*5%,0),2)</f>
        <v>0</v>
      </c>
      <c r="H49" s="147">
        <f>ROUND(IF(Formulaire!$L$10="OUI",Revenus!F49*9.975%,0),2)</f>
        <v>0</v>
      </c>
    </row>
    <row r="50" spans="1:8" x14ac:dyDescent="0.3">
      <c r="A50" s="143"/>
      <c r="B50" s="149"/>
      <c r="C50" s="144"/>
      <c r="D50" s="145"/>
      <c r="E50" s="145"/>
      <c r="F50" s="147">
        <f>ROUND(IF(Formulaire!$L$10="OUI",Revenus!D50/1.095/1.05,D50),2)</f>
        <v>0</v>
      </c>
      <c r="G50" s="147">
        <f>ROUND(IF(Formulaire!$L$10="OUI",Revenus!F50*5%,0),2)</f>
        <v>0</v>
      </c>
      <c r="H50" s="147">
        <f>ROUND(IF(Formulaire!$L$10="OUI",Revenus!F50*9.975%,0),2)</f>
        <v>0</v>
      </c>
    </row>
    <row r="51" spans="1:8" x14ac:dyDescent="0.3">
      <c r="A51" s="143"/>
      <c r="B51" s="149"/>
      <c r="C51" s="144"/>
      <c r="D51" s="145"/>
      <c r="E51" s="145"/>
      <c r="F51" s="147">
        <f>ROUND(IF(Formulaire!$L$10="OUI",Revenus!D51/1.095/1.05,D51),2)</f>
        <v>0</v>
      </c>
      <c r="G51" s="147">
        <f>ROUND(IF(Formulaire!$L$10="OUI",Revenus!F51*5%,0),2)</f>
        <v>0</v>
      </c>
      <c r="H51" s="147">
        <f>ROUND(IF(Formulaire!$L$10="OUI",Revenus!F51*9.975%,0),2)</f>
        <v>0</v>
      </c>
    </row>
    <row r="52" spans="1:8" x14ac:dyDescent="0.3">
      <c r="A52" s="143"/>
      <c r="B52" s="149"/>
      <c r="C52" s="144"/>
      <c r="D52" s="145"/>
      <c r="E52" s="145"/>
      <c r="F52" s="147">
        <f>ROUND(IF(Formulaire!$L$10="OUI",Revenus!D52/1.095/1.05,D52),2)</f>
        <v>0</v>
      </c>
      <c r="G52" s="147">
        <f>ROUND(IF(Formulaire!$L$10="OUI",Revenus!F52*5%,0),2)</f>
        <v>0</v>
      </c>
      <c r="H52" s="147">
        <f>ROUND(IF(Formulaire!$L$10="OUI",Revenus!F52*9.975%,0),2)</f>
        <v>0</v>
      </c>
    </row>
    <row r="53" spans="1:8" x14ac:dyDescent="0.3">
      <c r="A53" s="143"/>
      <c r="B53" s="149"/>
      <c r="C53" s="144"/>
      <c r="D53" s="145"/>
      <c r="E53" s="145"/>
      <c r="F53" s="147">
        <f>ROUND(IF(Formulaire!$L$10="OUI",Revenus!D53/1.095/1.05,D53),2)</f>
        <v>0</v>
      </c>
      <c r="G53" s="147">
        <f>ROUND(IF(Formulaire!$L$10="OUI",Revenus!F53*5%,0),2)</f>
        <v>0</v>
      </c>
      <c r="H53" s="147">
        <f>ROUND(IF(Formulaire!$L$10="OUI",Revenus!F53*9.975%,0),2)</f>
        <v>0</v>
      </c>
    </row>
    <row r="54" spans="1:8" x14ac:dyDescent="0.3">
      <c r="A54" s="143"/>
      <c r="B54" s="149"/>
      <c r="C54" s="144"/>
      <c r="D54" s="145"/>
      <c r="E54" s="145"/>
      <c r="F54" s="147">
        <f>ROUND(IF(Formulaire!$L$10="OUI",Revenus!D54/1.095/1.05,D54),2)</f>
        <v>0</v>
      </c>
      <c r="G54" s="147">
        <f>ROUND(IF(Formulaire!$L$10="OUI",Revenus!F54*5%,0),2)</f>
        <v>0</v>
      </c>
      <c r="H54" s="147">
        <f>ROUND(IF(Formulaire!$L$10="OUI",Revenus!F54*9.975%,0),2)</f>
        <v>0</v>
      </c>
    </row>
    <row r="55" spans="1:8" x14ac:dyDescent="0.3">
      <c r="A55" s="143"/>
      <c r="B55" s="149"/>
      <c r="C55" s="144"/>
      <c r="D55" s="145"/>
      <c r="E55" s="145"/>
      <c r="F55" s="147">
        <f>ROUND(IF(Formulaire!$L$10="OUI",Revenus!D55/1.095/1.05,D55),2)</f>
        <v>0</v>
      </c>
      <c r="G55" s="147">
        <f>ROUND(IF(Formulaire!$L$10="OUI",Revenus!F55*5%,0),2)</f>
        <v>0</v>
      </c>
      <c r="H55" s="147">
        <f>ROUND(IF(Formulaire!$L$10="OUI",Revenus!F55*9.975%,0),2)</f>
        <v>0</v>
      </c>
    </row>
    <row r="56" spans="1:8" x14ac:dyDescent="0.3">
      <c r="A56" s="143"/>
      <c r="B56" s="149"/>
      <c r="C56" s="144"/>
      <c r="D56" s="145"/>
      <c r="E56" s="145"/>
      <c r="F56" s="147">
        <f>ROUND(IF(Formulaire!$L$10="OUI",Revenus!D56/1.095/1.05,D56),2)</f>
        <v>0</v>
      </c>
      <c r="G56" s="147">
        <f>ROUND(IF(Formulaire!$L$10="OUI",Revenus!F56*5%,0),2)</f>
        <v>0</v>
      </c>
      <c r="H56" s="147">
        <f>ROUND(IF(Formulaire!$L$10="OUI",Revenus!F56*9.975%,0),2)</f>
        <v>0</v>
      </c>
    </row>
    <row r="57" spans="1:8" x14ac:dyDescent="0.3">
      <c r="A57" s="143"/>
      <c r="B57" s="149"/>
      <c r="C57" s="144"/>
      <c r="D57" s="145"/>
      <c r="E57" s="145"/>
      <c r="F57" s="147">
        <f>ROUND(IF(Formulaire!$L$10="OUI",Revenus!D57/1.095/1.05,D57),2)</f>
        <v>0</v>
      </c>
      <c r="G57" s="147">
        <f>ROUND(IF(Formulaire!$L$10="OUI",Revenus!F57*5%,0),2)</f>
        <v>0</v>
      </c>
      <c r="H57" s="147">
        <f>ROUND(IF(Formulaire!$L$10="OUI",Revenus!F57*9.975%,0),2)</f>
        <v>0</v>
      </c>
    </row>
    <row r="58" spans="1:8" x14ac:dyDescent="0.3">
      <c r="A58" s="143"/>
      <c r="B58" s="149"/>
      <c r="C58" s="144"/>
      <c r="D58" s="145"/>
      <c r="E58" s="145"/>
      <c r="F58" s="147">
        <f>ROUND(IF(Formulaire!$L$10="OUI",Revenus!D58/1.095/1.05,D58),2)</f>
        <v>0</v>
      </c>
      <c r="G58" s="147">
        <f>ROUND(IF(Formulaire!$L$10="OUI",Revenus!F58*5%,0),2)</f>
        <v>0</v>
      </c>
      <c r="H58" s="147">
        <f>ROUND(IF(Formulaire!$L$10="OUI",Revenus!F58*9.975%,0),2)</f>
        <v>0</v>
      </c>
    </row>
    <row r="59" spans="1:8" x14ac:dyDescent="0.3">
      <c r="A59" s="143"/>
      <c r="B59" s="149"/>
      <c r="C59" s="144"/>
      <c r="D59" s="145"/>
      <c r="E59" s="145"/>
      <c r="F59" s="147">
        <f>ROUND(IF(Formulaire!$L$10="OUI",Revenus!D59/1.095/1.05,D59),2)</f>
        <v>0</v>
      </c>
      <c r="G59" s="147">
        <f>ROUND(IF(Formulaire!$L$10="OUI",Revenus!F59*5%,0),2)</f>
        <v>0</v>
      </c>
      <c r="H59" s="147">
        <f>ROUND(IF(Formulaire!$L$10="OUI",Revenus!F59*9.975%,0),2)</f>
        <v>0</v>
      </c>
    </row>
    <row r="60" spans="1:8" x14ac:dyDescent="0.3">
      <c r="A60" s="143"/>
      <c r="B60" s="149"/>
      <c r="C60" s="144"/>
      <c r="D60" s="145"/>
      <c r="E60" s="145"/>
      <c r="F60" s="147">
        <f>ROUND(IF(Formulaire!$L$10="OUI",Revenus!D60/1.095/1.05,D60),2)</f>
        <v>0</v>
      </c>
      <c r="G60" s="147">
        <f>ROUND(IF(Formulaire!$L$10="OUI",Revenus!F60*5%,0),2)</f>
        <v>0</v>
      </c>
      <c r="H60" s="147">
        <f>ROUND(IF(Formulaire!$L$10="OUI",Revenus!F60*9.975%,0),2)</f>
        <v>0</v>
      </c>
    </row>
    <row r="61" spans="1:8" x14ac:dyDescent="0.3">
      <c r="A61" s="143"/>
      <c r="B61" s="149"/>
      <c r="C61" s="144"/>
      <c r="D61" s="145"/>
      <c r="E61" s="145"/>
      <c r="F61" s="147">
        <f>ROUND(IF(Formulaire!$L$10="OUI",Revenus!D61/1.095/1.05,D61),2)</f>
        <v>0</v>
      </c>
      <c r="G61" s="147">
        <f>ROUND(IF(Formulaire!$L$10="OUI",Revenus!F61*5%,0),2)</f>
        <v>0</v>
      </c>
      <c r="H61" s="147">
        <f>ROUND(IF(Formulaire!$L$10="OUI",Revenus!F61*9.975%,0),2)</f>
        <v>0</v>
      </c>
    </row>
    <row r="62" spans="1:8" x14ac:dyDescent="0.3">
      <c r="A62" s="143"/>
      <c r="B62" s="149"/>
      <c r="C62" s="144"/>
      <c r="D62" s="145"/>
      <c r="E62" s="145"/>
      <c r="F62" s="147">
        <f>ROUND(IF(Formulaire!$L$10="OUI",Revenus!D62/1.095/1.05,D62),2)</f>
        <v>0</v>
      </c>
      <c r="G62" s="147">
        <f>ROUND(IF(Formulaire!$L$10="OUI",Revenus!F62*5%,0),2)</f>
        <v>0</v>
      </c>
      <c r="H62" s="147">
        <f>ROUND(IF(Formulaire!$L$10="OUI",Revenus!F62*9.975%,0),2)</f>
        <v>0</v>
      </c>
    </row>
    <row r="63" spans="1:8" x14ac:dyDescent="0.3">
      <c r="A63" s="143"/>
      <c r="B63" s="149"/>
      <c r="C63" s="144"/>
      <c r="D63" s="145"/>
      <c r="E63" s="145"/>
      <c r="F63" s="147">
        <f>ROUND(IF(Formulaire!$L$10="OUI",Revenus!D63/1.095/1.05,D63),2)</f>
        <v>0</v>
      </c>
      <c r="G63" s="147">
        <f>ROUND(IF(Formulaire!$L$10="OUI",Revenus!F63*5%,0),2)</f>
        <v>0</v>
      </c>
      <c r="H63" s="147">
        <f>ROUND(IF(Formulaire!$L$10="OUI",Revenus!F63*9.975%,0),2)</f>
        <v>0</v>
      </c>
    </row>
    <row r="64" spans="1:8" x14ac:dyDescent="0.3">
      <c r="A64" s="143"/>
      <c r="B64" s="149"/>
      <c r="C64" s="144"/>
      <c r="D64" s="145"/>
      <c r="E64" s="145"/>
      <c r="F64" s="147">
        <f>ROUND(IF(Formulaire!$L$10="OUI",Revenus!D64/1.095/1.05,D64),2)</f>
        <v>0</v>
      </c>
      <c r="G64" s="147">
        <f>ROUND(IF(Formulaire!$L$10="OUI",Revenus!F64*5%,0),2)</f>
        <v>0</v>
      </c>
      <c r="H64" s="147">
        <f>ROUND(IF(Formulaire!$L$10="OUI",Revenus!F64*9.975%,0),2)</f>
        <v>0</v>
      </c>
    </row>
    <row r="65" spans="1:8" x14ac:dyDescent="0.3">
      <c r="A65" s="143"/>
      <c r="B65" s="149"/>
      <c r="C65" s="144"/>
      <c r="D65" s="145"/>
      <c r="E65" s="145"/>
      <c r="F65" s="147">
        <f>ROUND(IF(Formulaire!$L$10="OUI",Revenus!D65/1.095/1.05,D65),2)</f>
        <v>0</v>
      </c>
      <c r="G65" s="147">
        <f>ROUND(IF(Formulaire!$L$10="OUI",Revenus!F65*5%,0),2)</f>
        <v>0</v>
      </c>
      <c r="H65" s="147">
        <f>ROUND(IF(Formulaire!$L$10="OUI",Revenus!F65*9.975%,0),2)</f>
        <v>0</v>
      </c>
    </row>
    <row r="66" spans="1:8" x14ac:dyDescent="0.3">
      <c r="A66" s="143"/>
      <c r="B66" s="149"/>
      <c r="C66" s="144"/>
      <c r="D66" s="145"/>
      <c r="E66" s="145"/>
      <c r="F66" s="147">
        <f>ROUND(IF(Formulaire!$L$10="OUI",Revenus!D66/1.095/1.05,D66),2)</f>
        <v>0</v>
      </c>
      <c r="G66" s="147">
        <f>ROUND(IF(Formulaire!$L$10="OUI",Revenus!F66*5%,0),2)</f>
        <v>0</v>
      </c>
      <c r="H66" s="147">
        <f>ROUND(IF(Formulaire!$L$10="OUI",Revenus!F66*9.975%,0),2)</f>
        <v>0</v>
      </c>
    </row>
    <row r="67" spans="1:8" x14ac:dyDescent="0.3">
      <c r="A67" s="143"/>
      <c r="B67" s="149"/>
      <c r="C67" s="144"/>
      <c r="D67" s="145"/>
      <c r="E67" s="145"/>
      <c r="F67" s="147">
        <f>ROUND(IF(Formulaire!$L$10="OUI",Revenus!D67/1.095/1.05,D67),2)</f>
        <v>0</v>
      </c>
      <c r="G67" s="147">
        <f>ROUND(IF(Formulaire!$L$10="OUI",Revenus!F67*5%,0),2)</f>
        <v>0</v>
      </c>
      <c r="H67" s="147">
        <f>ROUND(IF(Formulaire!$L$10="OUI",Revenus!F67*9.975%,0),2)</f>
        <v>0</v>
      </c>
    </row>
    <row r="68" spans="1:8" x14ac:dyDescent="0.3">
      <c r="A68" s="143"/>
      <c r="B68" s="149"/>
      <c r="C68" s="144"/>
      <c r="D68" s="145"/>
      <c r="E68" s="145"/>
      <c r="F68" s="147">
        <f>ROUND(IF(Formulaire!$L$10="OUI",Revenus!D68/1.095/1.05,D68),2)</f>
        <v>0</v>
      </c>
      <c r="G68" s="147">
        <f>ROUND(IF(Formulaire!$L$10="OUI",Revenus!F68*5%,0),2)</f>
        <v>0</v>
      </c>
      <c r="H68" s="147">
        <f>ROUND(IF(Formulaire!$L$10="OUI",Revenus!F68*9.975%,0),2)</f>
        <v>0</v>
      </c>
    </row>
    <row r="69" spans="1:8" x14ac:dyDescent="0.3">
      <c r="A69" s="143"/>
      <c r="B69" s="149"/>
      <c r="C69" s="144"/>
      <c r="D69" s="145"/>
      <c r="E69" s="145"/>
      <c r="F69" s="147">
        <f>ROUND(IF(Formulaire!$L$10="OUI",Revenus!D69/1.095/1.05,D69),2)</f>
        <v>0</v>
      </c>
      <c r="G69" s="147">
        <f>ROUND(IF(Formulaire!$L$10="OUI",Revenus!F69*5%,0),2)</f>
        <v>0</v>
      </c>
      <c r="H69" s="147">
        <f>ROUND(IF(Formulaire!$L$10="OUI",Revenus!F69*9.975%,0),2)</f>
        <v>0</v>
      </c>
    </row>
    <row r="70" spans="1:8" x14ac:dyDescent="0.3">
      <c r="A70" s="143"/>
      <c r="B70" s="149"/>
      <c r="C70" s="144"/>
      <c r="D70" s="145"/>
      <c r="E70" s="145"/>
      <c r="F70" s="147">
        <f>ROUND(IF(Formulaire!$L$10="OUI",Revenus!D70/1.095/1.05,D70),2)</f>
        <v>0</v>
      </c>
      <c r="G70" s="147">
        <f>ROUND(IF(Formulaire!$L$10="OUI",Revenus!F70*5%,0),2)</f>
        <v>0</v>
      </c>
      <c r="H70" s="147">
        <f>ROUND(IF(Formulaire!$L$10="OUI",Revenus!F70*9.975%,0),2)</f>
        <v>0</v>
      </c>
    </row>
    <row r="71" spans="1:8" x14ac:dyDescent="0.3">
      <c r="A71" s="143"/>
      <c r="B71" s="149"/>
      <c r="C71" s="144"/>
      <c r="D71" s="145"/>
      <c r="E71" s="145"/>
      <c r="F71" s="147">
        <f>ROUND(IF(Formulaire!$L$10="OUI",Revenus!D71/1.095/1.05,D71),2)</f>
        <v>0</v>
      </c>
      <c r="G71" s="147">
        <f>ROUND(IF(Formulaire!$L$10="OUI",Revenus!F71*5%,0),2)</f>
        <v>0</v>
      </c>
      <c r="H71" s="147">
        <f>ROUND(IF(Formulaire!$L$10="OUI",Revenus!F71*9.975%,0),2)</f>
        <v>0</v>
      </c>
    </row>
    <row r="72" spans="1:8" x14ac:dyDescent="0.3">
      <c r="A72" s="143"/>
      <c r="B72" s="149"/>
      <c r="C72" s="144"/>
      <c r="D72" s="145"/>
      <c r="E72" s="145"/>
      <c r="F72" s="147">
        <f>ROUND(IF(Formulaire!$L$10="OUI",Revenus!D72/1.095/1.05,D72),2)</f>
        <v>0</v>
      </c>
      <c r="G72" s="147">
        <f>ROUND(IF(Formulaire!$L$10="OUI",Revenus!F72*5%,0),2)</f>
        <v>0</v>
      </c>
      <c r="H72" s="147">
        <f>ROUND(IF(Formulaire!$L$10="OUI",Revenus!F72*9.975%,0),2)</f>
        <v>0</v>
      </c>
    </row>
    <row r="73" spans="1:8" x14ac:dyDescent="0.3">
      <c r="A73" s="143"/>
      <c r="B73" s="149"/>
      <c r="C73" s="144"/>
      <c r="D73" s="145"/>
      <c r="E73" s="145"/>
      <c r="F73" s="147">
        <f>ROUND(IF(Formulaire!$L$10="OUI",Revenus!D73/1.095/1.05,D73),2)</f>
        <v>0</v>
      </c>
      <c r="G73" s="147">
        <f>ROUND(IF(Formulaire!$L$10="OUI",Revenus!F73*5%,0),2)</f>
        <v>0</v>
      </c>
      <c r="H73" s="147">
        <f>ROUND(IF(Formulaire!$L$10="OUI",Revenus!F73*9.975%,0),2)</f>
        <v>0</v>
      </c>
    </row>
    <row r="74" spans="1:8" x14ac:dyDescent="0.3">
      <c r="A74" s="143"/>
      <c r="B74" s="149"/>
      <c r="C74" s="144"/>
      <c r="D74" s="145"/>
      <c r="E74" s="145"/>
      <c r="F74" s="147">
        <f>ROUND(IF(Formulaire!$L$10="OUI",Revenus!D74/1.095/1.05,D74),2)</f>
        <v>0</v>
      </c>
      <c r="G74" s="147">
        <f>ROUND(IF(Formulaire!$L$10="OUI",Revenus!F74*5%,0),2)</f>
        <v>0</v>
      </c>
      <c r="H74" s="147">
        <f>ROUND(IF(Formulaire!$L$10="OUI",Revenus!F74*9.975%,0),2)</f>
        <v>0</v>
      </c>
    </row>
    <row r="75" spans="1:8" x14ac:dyDescent="0.3">
      <c r="A75" s="143"/>
      <c r="B75" s="149"/>
      <c r="C75" s="144"/>
      <c r="D75" s="145"/>
      <c r="E75" s="145"/>
      <c r="F75" s="147">
        <f>ROUND(IF(Formulaire!$L$10="OUI",Revenus!D75/1.095/1.05,D75),2)</f>
        <v>0</v>
      </c>
      <c r="G75" s="147">
        <f>ROUND(IF(Formulaire!$L$10="OUI",Revenus!F75*5%,0),2)</f>
        <v>0</v>
      </c>
      <c r="H75" s="147">
        <f>ROUND(IF(Formulaire!$L$10="OUI",Revenus!F75*9.975%,0),2)</f>
        <v>0</v>
      </c>
    </row>
    <row r="76" spans="1:8" x14ac:dyDescent="0.3">
      <c r="A76" s="143"/>
      <c r="B76" s="149"/>
      <c r="C76" s="144"/>
      <c r="D76" s="145"/>
      <c r="E76" s="145"/>
      <c r="F76" s="147">
        <f>ROUND(IF(Formulaire!$L$10="OUI",Revenus!D76/1.095/1.05,D76),2)</f>
        <v>0</v>
      </c>
      <c r="G76" s="147">
        <f>ROUND(IF(Formulaire!$L$10="OUI",Revenus!F76*5%,0),2)</f>
        <v>0</v>
      </c>
      <c r="H76" s="147">
        <f>ROUND(IF(Formulaire!$L$10="OUI",Revenus!F76*9.975%,0),2)</f>
        <v>0</v>
      </c>
    </row>
    <row r="77" spans="1:8" x14ac:dyDescent="0.3">
      <c r="A77" s="143"/>
      <c r="B77" s="149"/>
      <c r="C77" s="144"/>
      <c r="D77" s="145"/>
      <c r="E77" s="145"/>
      <c r="F77" s="147">
        <f>ROUND(IF(Formulaire!$L$10="OUI",Revenus!D77/1.095/1.05,D77),2)</f>
        <v>0</v>
      </c>
      <c r="G77" s="147">
        <f>ROUND(IF(Formulaire!$L$10="OUI",Revenus!F77*5%,0),2)</f>
        <v>0</v>
      </c>
      <c r="H77" s="147">
        <f>ROUND(IF(Formulaire!$L$10="OUI",Revenus!F77*9.975%,0),2)</f>
        <v>0</v>
      </c>
    </row>
    <row r="78" spans="1:8" x14ac:dyDescent="0.3">
      <c r="A78" s="143"/>
      <c r="B78" s="149"/>
      <c r="C78" s="144"/>
      <c r="D78" s="145"/>
      <c r="E78" s="145"/>
      <c r="F78" s="147">
        <f>ROUND(IF(Formulaire!$L$10="OUI",Revenus!D78/1.095/1.05,D78),2)</f>
        <v>0</v>
      </c>
      <c r="G78" s="147">
        <f>ROUND(IF(Formulaire!$L$10="OUI",Revenus!F78*5%,0),2)</f>
        <v>0</v>
      </c>
      <c r="H78" s="147">
        <f>ROUND(IF(Formulaire!$L$10="OUI",Revenus!F78*9.975%,0),2)</f>
        <v>0</v>
      </c>
    </row>
    <row r="79" spans="1:8" x14ac:dyDescent="0.3">
      <c r="A79" s="143"/>
      <c r="B79" s="149"/>
      <c r="C79" s="144"/>
      <c r="D79" s="145"/>
      <c r="E79" s="145"/>
      <c r="F79" s="147">
        <f>ROUND(IF(Formulaire!$L$10="OUI",Revenus!D79/1.095/1.05,D79),2)</f>
        <v>0</v>
      </c>
      <c r="G79" s="147">
        <f>ROUND(IF(Formulaire!$L$10="OUI",Revenus!F79*5%,0),2)</f>
        <v>0</v>
      </c>
      <c r="H79" s="147">
        <f>ROUND(IF(Formulaire!$L$10="OUI",Revenus!F79*9.975%,0),2)</f>
        <v>0</v>
      </c>
    </row>
    <row r="80" spans="1:8" x14ac:dyDescent="0.3">
      <c r="A80" s="143"/>
      <c r="B80" s="149"/>
      <c r="C80" s="144"/>
      <c r="D80" s="145"/>
      <c r="E80" s="145"/>
      <c r="F80" s="147">
        <f>ROUND(IF(Formulaire!$L$10="OUI",Revenus!D80/1.095/1.05,D80),2)</f>
        <v>0</v>
      </c>
      <c r="G80" s="147">
        <f>ROUND(IF(Formulaire!$L$10="OUI",Revenus!F80*5%,0),2)</f>
        <v>0</v>
      </c>
      <c r="H80" s="147">
        <f>ROUND(IF(Formulaire!$L$10="OUI",Revenus!F80*9.975%,0),2)</f>
        <v>0</v>
      </c>
    </row>
    <row r="81" spans="1:8" x14ac:dyDescent="0.3">
      <c r="A81" s="143"/>
      <c r="B81" s="149"/>
      <c r="C81" s="144"/>
      <c r="D81" s="145"/>
      <c r="E81" s="145"/>
      <c r="F81" s="147">
        <f>ROUND(IF(Formulaire!$L$10="OUI",Revenus!D81/1.095/1.05,D81),2)</f>
        <v>0</v>
      </c>
      <c r="G81" s="147">
        <f>ROUND(IF(Formulaire!$L$10="OUI",Revenus!F81*5%,0),2)</f>
        <v>0</v>
      </c>
      <c r="H81" s="147">
        <f>ROUND(IF(Formulaire!$L$10="OUI",Revenus!F81*9.975%,0),2)</f>
        <v>0</v>
      </c>
    </row>
    <row r="82" spans="1:8" x14ac:dyDescent="0.3">
      <c r="A82" s="143"/>
      <c r="B82" s="149"/>
      <c r="C82" s="144"/>
      <c r="D82" s="145"/>
      <c r="E82" s="145"/>
      <c r="F82" s="147">
        <f>ROUND(IF(Formulaire!$L$10="OUI",Revenus!D82/1.095/1.05,D82),2)</f>
        <v>0</v>
      </c>
      <c r="G82" s="147">
        <f>ROUND(IF(Formulaire!$L$10="OUI",Revenus!F82*5%,0),2)</f>
        <v>0</v>
      </c>
      <c r="H82" s="147">
        <f>ROUND(IF(Formulaire!$L$10="OUI",Revenus!F82*9.975%,0),2)</f>
        <v>0</v>
      </c>
    </row>
    <row r="83" spans="1:8" x14ac:dyDescent="0.3">
      <c r="A83" s="143"/>
      <c r="B83" s="149"/>
      <c r="C83" s="144"/>
      <c r="D83" s="145"/>
      <c r="E83" s="145"/>
      <c r="F83" s="147">
        <f>ROUND(IF(Formulaire!$L$10="OUI",Revenus!D83/1.095/1.05,D83),2)</f>
        <v>0</v>
      </c>
      <c r="G83" s="147">
        <f>ROUND(IF(Formulaire!$L$10="OUI",Revenus!F83*5%,0),2)</f>
        <v>0</v>
      </c>
      <c r="H83" s="147">
        <f>ROUND(IF(Formulaire!$L$10="OUI",Revenus!F83*9.975%,0),2)</f>
        <v>0</v>
      </c>
    </row>
    <row r="84" spans="1:8" x14ac:dyDescent="0.3">
      <c r="A84" s="143"/>
      <c r="B84" s="149"/>
      <c r="C84" s="144"/>
      <c r="D84" s="145"/>
      <c r="E84" s="145"/>
      <c r="F84" s="147">
        <f>ROUND(IF(Formulaire!$L$10="OUI",Revenus!D84/1.095/1.05,D84),2)</f>
        <v>0</v>
      </c>
      <c r="G84" s="147">
        <f>ROUND(IF(Formulaire!$L$10="OUI",Revenus!F84*5%,0),2)</f>
        <v>0</v>
      </c>
      <c r="H84" s="147">
        <f>ROUND(IF(Formulaire!$L$10="OUI",Revenus!F84*9.975%,0),2)</f>
        <v>0</v>
      </c>
    </row>
    <row r="85" spans="1:8" x14ac:dyDescent="0.3">
      <c r="A85" s="143"/>
      <c r="B85" s="149"/>
      <c r="C85" s="144"/>
      <c r="D85" s="145"/>
      <c r="E85" s="145"/>
      <c r="F85" s="147">
        <f>ROUND(IF(Formulaire!$L$10="OUI",Revenus!D85/1.095/1.05,D85),2)</f>
        <v>0</v>
      </c>
      <c r="G85" s="147">
        <f>ROUND(IF(Formulaire!$L$10="OUI",Revenus!F85*5%,0),2)</f>
        <v>0</v>
      </c>
      <c r="H85" s="147">
        <f>ROUND(IF(Formulaire!$L$10="OUI",Revenus!F85*9.975%,0),2)</f>
        <v>0</v>
      </c>
    </row>
    <row r="86" spans="1:8" x14ac:dyDescent="0.3">
      <c r="A86" s="143"/>
      <c r="B86" s="149"/>
      <c r="C86" s="144"/>
      <c r="D86" s="145"/>
      <c r="E86" s="145"/>
      <c r="F86" s="147">
        <f>ROUND(IF(Formulaire!$L$10="OUI",Revenus!D86/1.095/1.05,D86),2)</f>
        <v>0</v>
      </c>
      <c r="G86" s="147">
        <f>ROUND(IF(Formulaire!$L$10="OUI",Revenus!F86*5%,0),2)</f>
        <v>0</v>
      </c>
      <c r="H86" s="147">
        <f>ROUND(IF(Formulaire!$L$10="OUI",Revenus!F86*9.975%,0),2)</f>
        <v>0</v>
      </c>
    </row>
    <row r="87" spans="1:8" x14ac:dyDescent="0.3">
      <c r="A87" s="143"/>
      <c r="B87" s="149"/>
      <c r="C87" s="144"/>
      <c r="D87" s="145"/>
      <c r="E87" s="145"/>
      <c r="F87" s="147">
        <f>ROUND(IF(Formulaire!$L$10="OUI",Revenus!D87/1.095/1.05,D87),2)</f>
        <v>0</v>
      </c>
      <c r="G87" s="147">
        <f>ROUND(IF(Formulaire!$L$10="OUI",Revenus!F87*5%,0),2)</f>
        <v>0</v>
      </c>
      <c r="H87" s="147">
        <f>ROUND(IF(Formulaire!$L$10="OUI",Revenus!F87*9.975%,0),2)</f>
        <v>0</v>
      </c>
    </row>
    <row r="88" spans="1:8" x14ac:dyDescent="0.3">
      <c r="A88" s="143"/>
      <c r="B88" s="149"/>
      <c r="C88" s="144"/>
      <c r="D88" s="145"/>
      <c r="E88" s="145"/>
      <c r="F88" s="147">
        <f>ROUND(IF(Formulaire!$L$10="OUI",Revenus!D88/1.095/1.05,D88),2)</f>
        <v>0</v>
      </c>
      <c r="G88" s="147">
        <f>ROUND(IF(Formulaire!$L$10="OUI",Revenus!F88*5%,0),2)</f>
        <v>0</v>
      </c>
      <c r="H88" s="147">
        <f>ROUND(IF(Formulaire!$L$10="OUI",Revenus!F88*9.975%,0),2)</f>
        <v>0</v>
      </c>
    </row>
    <row r="89" spans="1:8" x14ac:dyDescent="0.3">
      <c r="A89" s="143"/>
      <c r="B89" s="149"/>
      <c r="C89" s="144"/>
      <c r="D89" s="145"/>
      <c r="E89" s="145"/>
      <c r="F89" s="147">
        <f>ROUND(IF(Formulaire!$L$10="OUI",Revenus!D89/1.095/1.05,D89),2)</f>
        <v>0</v>
      </c>
      <c r="G89" s="147">
        <f>ROUND(IF(Formulaire!$L$10="OUI",Revenus!F89*5%,0),2)</f>
        <v>0</v>
      </c>
      <c r="H89" s="147">
        <f>ROUND(IF(Formulaire!$L$10="OUI",Revenus!F89*9.975%,0),2)</f>
        <v>0</v>
      </c>
    </row>
    <row r="90" spans="1:8" x14ac:dyDescent="0.3">
      <c r="A90" s="143"/>
      <c r="B90" s="149"/>
      <c r="C90" s="144"/>
      <c r="D90" s="145"/>
      <c r="E90" s="145"/>
      <c r="F90" s="147">
        <f>ROUND(IF(Formulaire!$L$10="OUI",Revenus!D90/1.095/1.05,D90),2)</f>
        <v>0</v>
      </c>
      <c r="G90" s="147">
        <f>ROUND(IF(Formulaire!$L$10="OUI",Revenus!F90*5%,0),2)</f>
        <v>0</v>
      </c>
      <c r="H90" s="147">
        <f>ROUND(IF(Formulaire!$L$10="OUI",Revenus!F90*9.975%,0),2)</f>
        <v>0</v>
      </c>
    </row>
    <row r="91" spans="1:8" x14ac:dyDescent="0.3">
      <c r="A91" s="143"/>
      <c r="B91" s="149"/>
      <c r="C91" s="144"/>
      <c r="D91" s="145"/>
      <c r="E91" s="145"/>
      <c r="F91" s="147">
        <f>ROUND(IF(Formulaire!$L$10="OUI",Revenus!D91/1.095/1.05,D91),2)</f>
        <v>0</v>
      </c>
      <c r="G91" s="147">
        <f>ROUND(IF(Formulaire!$L$10="OUI",Revenus!F91*5%,0),2)</f>
        <v>0</v>
      </c>
      <c r="H91" s="147">
        <f>ROUND(IF(Formulaire!$L$10="OUI",Revenus!F91*9.975%,0),2)</f>
        <v>0</v>
      </c>
    </row>
    <row r="92" spans="1:8" x14ac:dyDescent="0.3">
      <c r="A92" s="143"/>
      <c r="B92" s="149"/>
      <c r="C92" s="144"/>
      <c r="D92" s="145"/>
      <c r="E92" s="145"/>
      <c r="F92" s="147">
        <f>ROUND(IF(Formulaire!$L$10="OUI",Revenus!D92/1.095/1.05,D92),2)</f>
        <v>0</v>
      </c>
      <c r="G92" s="147">
        <f>ROUND(IF(Formulaire!$L$10="OUI",Revenus!F92*5%,0),2)</f>
        <v>0</v>
      </c>
      <c r="H92" s="147">
        <f>ROUND(IF(Formulaire!$L$10="OUI",Revenus!F92*9.975%,0),2)</f>
        <v>0</v>
      </c>
    </row>
    <row r="93" spans="1:8" x14ac:dyDescent="0.3">
      <c r="A93" s="143"/>
      <c r="B93" s="149"/>
      <c r="C93" s="144"/>
      <c r="D93" s="145"/>
      <c r="E93" s="145"/>
      <c r="F93" s="147">
        <f>ROUND(IF(Formulaire!$L$10="OUI",Revenus!D93/1.095/1.05,D93),2)</f>
        <v>0</v>
      </c>
      <c r="G93" s="147">
        <f>ROUND(IF(Formulaire!$L$10="OUI",Revenus!F93*5%,0),2)</f>
        <v>0</v>
      </c>
      <c r="H93" s="147">
        <f>ROUND(IF(Formulaire!$L$10="OUI",Revenus!F93*9.975%,0),2)</f>
        <v>0</v>
      </c>
    </row>
    <row r="94" spans="1:8" x14ac:dyDescent="0.3">
      <c r="A94" s="143"/>
      <c r="B94" s="149"/>
      <c r="C94" s="144"/>
      <c r="D94" s="145"/>
      <c r="E94" s="145"/>
      <c r="F94" s="147">
        <f>ROUND(IF(Formulaire!$L$10="OUI",Revenus!D94/1.095/1.05,D94),2)</f>
        <v>0</v>
      </c>
      <c r="G94" s="147">
        <f>ROUND(IF(Formulaire!$L$10="OUI",Revenus!F94*5%,0),2)</f>
        <v>0</v>
      </c>
      <c r="H94" s="147">
        <f>ROUND(IF(Formulaire!$L$10="OUI",Revenus!F94*9.975%,0),2)</f>
        <v>0</v>
      </c>
    </row>
    <row r="95" spans="1:8" x14ac:dyDescent="0.3">
      <c r="A95" s="143"/>
      <c r="B95" s="149"/>
      <c r="C95" s="144"/>
      <c r="D95" s="145"/>
      <c r="E95" s="145"/>
      <c r="F95" s="147">
        <f>ROUND(IF(Formulaire!$L$10="OUI",Revenus!D95/1.095/1.05,D95),2)</f>
        <v>0</v>
      </c>
      <c r="G95" s="147">
        <f>ROUND(IF(Formulaire!$L$10="OUI",Revenus!F95*5%,0),2)</f>
        <v>0</v>
      </c>
      <c r="H95" s="147">
        <f>ROUND(IF(Formulaire!$L$10="OUI",Revenus!F95*9.975%,0),2)</f>
        <v>0</v>
      </c>
    </row>
    <row r="96" spans="1:8" x14ac:dyDescent="0.3">
      <c r="A96" s="143"/>
      <c r="B96" s="149"/>
      <c r="C96" s="144"/>
      <c r="D96" s="145"/>
      <c r="E96" s="145"/>
      <c r="F96" s="147">
        <f>ROUND(IF(Formulaire!$L$10="OUI",Revenus!D96/1.095/1.05,D96),2)</f>
        <v>0</v>
      </c>
      <c r="G96" s="147">
        <f>ROUND(IF(Formulaire!$L$10="OUI",Revenus!F96*5%,0),2)</f>
        <v>0</v>
      </c>
      <c r="H96" s="147">
        <f>ROUND(IF(Formulaire!$L$10="OUI",Revenus!F96*9.975%,0),2)</f>
        <v>0</v>
      </c>
    </row>
    <row r="97" spans="1:8" x14ac:dyDescent="0.3">
      <c r="A97" s="143"/>
      <c r="B97" s="149"/>
      <c r="C97" s="144"/>
      <c r="D97" s="145"/>
      <c r="E97" s="145"/>
      <c r="F97" s="147">
        <f>ROUND(IF(Formulaire!$L$10="OUI",Revenus!D97/1.095/1.05,D97),2)</f>
        <v>0</v>
      </c>
      <c r="G97" s="147">
        <f>ROUND(IF(Formulaire!$L$10="OUI",Revenus!F97*5%,0),2)</f>
        <v>0</v>
      </c>
      <c r="H97" s="147">
        <f>ROUND(IF(Formulaire!$L$10="OUI",Revenus!F97*9.975%,0),2)</f>
        <v>0</v>
      </c>
    </row>
    <row r="98" spans="1:8" x14ac:dyDescent="0.3">
      <c r="A98" s="143"/>
      <c r="B98" s="149"/>
      <c r="C98" s="144"/>
      <c r="D98" s="145"/>
      <c r="E98" s="145"/>
      <c r="F98" s="147">
        <f>ROUND(IF(Formulaire!$L$10="OUI",Revenus!D98/1.095/1.05,D98),2)</f>
        <v>0</v>
      </c>
      <c r="G98" s="147">
        <f>ROUND(IF(Formulaire!$L$10="OUI",Revenus!F98*5%,0),2)</f>
        <v>0</v>
      </c>
      <c r="H98" s="147">
        <f>ROUND(IF(Formulaire!$L$10="OUI",Revenus!F98*9.975%,0),2)</f>
        <v>0</v>
      </c>
    </row>
    <row r="99" spans="1:8" x14ac:dyDescent="0.3">
      <c r="A99" s="143"/>
      <c r="B99" s="149"/>
      <c r="C99" s="144"/>
      <c r="D99" s="145"/>
      <c r="E99" s="145"/>
      <c r="F99" s="147">
        <f>ROUND(IF(Formulaire!$L$10="OUI",Revenus!D99/1.095/1.05,D99),2)</f>
        <v>0</v>
      </c>
      <c r="G99" s="147">
        <f>ROUND(IF(Formulaire!$L$10="OUI",Revenus!F99*5%,0),2)</f>
        <v>0</v>
      </c>
      <c r="H99" s="147">
        <f>ROUND(IF(Formulaire!$L$10="OUI",Revenus!F99*9.975%,0),2)</f>
        <v>0</v>
      </c>
    </row>
    <row r="100" spans="1:8" x14ac:dyDescent="0.3">
      <c r="A100" s="143"/>
      <c r="B100" s="149"/>
      <c r="C100" s="144"/>
      <c r="D100" s="145"/>
      <c r="E100" s="145"/>
      <c r="F100" s="147">
        <f>ROUND(IF(Formulaire!$L$10="OUI",Revenus!D100/1.095/1.05,D100),2)</f>
        <v>0</v>
      </c>
      <c r="G100" s="147">
        <f>ROUND(IF(Formulaire!$L$10="OUI",Revenus!F100*5%,0),2)</f>
        <v>0</v>
      </c>
      <c r="H100" s="147">
        <f>ROUND(IF(Formulaire!$L$10="OUI",Revenus!F100*9.975%,0),2)</f>
        <v>0</v>
      </c>
    </row>
    <row r="101" spans="1:8" x14ac:dyDescent="0.3">
      <c r="A101" s="143"/>
      <c r="B101" s="149"/>
      <c r="C101" s="144"/>
      <c r="D101" s="145"/>
      <c r="E101" s="145"/>
      <c r="F101" s="147">
        <f>ROUND(IF(Formulaire!$L$10="OUI",Revenus!D101/1.095/1.05,D101),2)</f>
        <v>0</v>
      </c>
      <c r="G101" s="147">
        <f>ROUND(IF(Formulaire!$L$10="OUI",Revenus!F101*5%,0),2)</f>
        <v>0</v>
      </c>
      <c r="H101" s="147">
        <f>ROUND(IF(Formulaire!$L$10="OUI",Revenus!F101*9.975%,0),2)</f>
        <v>0</v>
      </c>
    </row>
    <row r="102" spans="1:8" x14ac:dyDescent="0.3">
      <c r="A102" s="143"/>
      <c r="B102" s="149"/>
      <c r="C102" s="144"/>
      <c r="D102" s="145"/>
      <c r="E102" s="145"/>
      <c r="F102" s="147">
        <f>ROUND(IF(Formulaire!$L$10="OUI",Revenus!D102/1.095/1.05,D102),2)</f>
        <v>0</v>
      </c>
      <c r="G102" s="147">
        <f>ROUND(IF(Formulaire!$L$10="OUI",Revenus!F102*5%,0),2)</f>
        <v>0</v>
      </c>
      <c r="H102" s="147">
        <f>ROUND(IF(Formulaire!$L$10="OUI",Revenus!F102*9.975%,0),2)</f>
        <v>0</v>
      </c>
    </row>
    <row r="103" spans="1:8" x14ac:dyDescent="0.3">
      <c r="A103" s="143"/>
      <c r="B103" s="149"/>
      <c r="C103" s="144"/>
      <c r="D103" s="145"/>
      <c r="E103" s="145"/>
      <c r="F103" s="147">
        <f>ROUND(IF(Formulaire!$L$10="OUI",Revenus!D103/1.095/1.05,D103),2)</f>
        <v>0</v>
      </c>
      <c r="G103" s="147">
        <f>ROUND(IF(Formulaire!$L$10="OUI",Revenus!F103*5%,0),2)</f>
        <v>0</v>
      </c>
      <c r="H103" s="147">
        <f>ROUND(IF(Formulaire!$L$10="OUI",Revenus!F103*9.975%,0),2)</f>
        <v>0</v>
      </c>
    </row>
    <row r="104" spans="1:8" x14ac:dyDescent="0.3">
      <c r="A104" s="143"/>
      <c r="B104" s="149"/>
      <c r="C104" s="144"/>
      <c r="D104" s="145"/>
      <c r="E104" s="145"/>
      <c r="F104" s="147">
        <f>ROUND(IF(Formulaire!$L$10="OUI",Revenus!D104/1.095/1.05,D104),2)</f>
        <v>0</v>
      </c>
      <c r="G104" s="147">
        <f>ROUND(IF(Formulaire!$L$10="OUI",Revenus!F104*5%,0),2)</f>
        <v>0</v>
      </c>
      <c r="H104" s="147">
        <f>ROUND(IF(Formulaire!$L$10="OUI",Revenus!F104*9.975%,0),2)</f>
        <v>0</v>
      </c>
    </row>
    <row r="105" spans="1:8" x14ac:dyDescent="0.3">
      <c r="A105" s="143"/>
      <c r="B105" s="149"/>
      <c r="C105" s="144"/>
      <c r="D105" s="145"/>
      <c r="E105" s="145"/>
      <c r="F105" s="147">
        <f>ROUND(IF(Formulaire!$L$10="OUI",Revenus!D105/1.095/1.05,D105),2)</f>
        <v>0</v>
      </c>
      <c r="G105" s="147">
        <f>ROUND(IF(Formulaire!$L$10="OUI",Revenus!F105*5%,0),2)</f>
        <v>0</v>
      </c>
      <c r="H105" s="147">
        <f>ROUND(IF(Formulaire!$L$10="OUI",Revenus!F105*9.975%,0),2)</f>
        <v>0</v>
      </c>
    </row>
    <row r="106" spans="1:8" x14ac:dyDescent="0.3">
      <c r="A106" s="143"/>
      <c r="B106" s="149"/>
      <c r="C106" s="144"/>
      <c r="D106" s="145"/>
      <c r="E106" s="145"/>
      <c r="F106" s="147">
        <f>ROUND(IF(Formulaire!$L$10="OUI",Revenus!D106/1.095/1.05,D106),2)</f>
        <v>0</v>
      </c>
      <c r="G106" s="147">
        <f>ROUND(IF(Formulaire!$L$10="OUI",Revenus!F106*5%,0),2)</f>
        <v>0</v>
      </c>
      <c r="H106" s="147">
        <f>ROUND(IF(Formulaire!$L$10="OUI",Revenus!F106*9.975%,0),2)</f>
        <v>0</v>
      </c>
    </row>
    <row r="107" spans="1:8" x14ac:dyDescent="0.3">
      <c r="A107" s="143"/>
      <c r="B107" s="149"/>
      <c r="C107" s="144"/>
      <c r="D107" s="145"/>
      <c r="E107" s="145"/>
      <c r="F107" s="147">
        <f>ROUND(IF(Formulaire!$L$10="OUI",Revenus!D107/1.095/1.05,D107),2)</f>
        <v>0</v>
      </c>
      <c r="G107" s="147">
        <f>ROUND(IF(Formulaire!$L$10="OUI",Revenus!F107*5%,0),2)</f>
        <v>0</v>
      </c>
      <c r="H107" s="147">
        <f>ROUND(IF(Formulaire!$L$10="OUI",Revenus!F107*9.975%,0),2)</f>
        <v>0</v>
      </c>
    </row>
    <row r="108" spans="1:8" x14ac:dyDescent="0.3">
      <c r="A108" s="143"/>
      <c r="B108" s="149"/>
      <c r="C108" s="144"/>
      <c r="D108" s="145"/>
      <c r="E108" s="145"/>
      <c r="F108" s="147">
        <f>ROUND(IF(Formulaire!$L$10="OUI",Revenus!D108/1.095/1.05,D108),2)</f>
        <v>0</v>
      </c>
      <c r="G108" s="147">
        <f>ROUND(IF(Formulaire!$L$10="OUI",Revenus!F108*5%,0),2)</f>
        <v>0</v>
      </c>
      <c r="H108" s="147">
        <f>ROUND(IF(Formulaire!$L$10="OUI",Revenus!F108*9.975%,0),2)</f>
        <v>0</v>
      </c>
    </row>
    <row r="109" spans="1:8" x14ac:dyDescent="0.3">
      <c r="A109" s="143"/>
      <c r="B109" s="149"/>
      <c r="C109" s="144"/>
      <c r="D109" s="145"/>
      <c r="E109" s="145"/>
      <c r="F109" s="147">
        <f>ROUND(IF(Formulaire!$L$10="OUI",Revenus!D109/1.095/1.05,D109),2)</f>
        <v>0</v>
      </c>
      <c r="G109" s="147">
        <f>ROUND(IF(Formulaire!$L$10="OUI",Revenus!F109*5%,0),2)</f>
        <v>0</v>
      </c>
      <c r="H109" s="147">
        <f>ROUND(IF(Formulaire!$L$10="OUI",Revenus!F109*9.975%,0),2)</f>
        <v>0</v>
      </c>
    </row>
    <row r="110" spans="1:8" x14ac:dyDescent="0.3">
      <c r="A110" s="143"/>
      <c r="B110" s="149"/>
      <c r="C110" s="144"/>
      <c r="D110" s="145"/>
      <c r="E110" s="145"/>
      <c r="F110" s="147">
        <f>ROUND(IF(Formulaire!$L$10="OUI",Revenus!D110/1.095/1.05,D110),2)</f>
        <v>0</v>
      </c>
      <c r="G110" s="147">
        <f>ROUND(IF(Formulaire!$L$10="OUI",Revenus!F110*5%,0),2)</f>
        <v>0</v>
      </c>
      <c r="H110" s="147">
        <f>ROUND(IF(Formulaire!$L$10="OUI",Revenus!F110*9.975%,0),2)</f>
        <v>0</v>
      </c>
    </row>
    <row r="111" spans="1:8" x14ac:dyDescent="0.3">
      <c r="A111" s="143"/>
      <c r="B111" s="149"/>
      <c r="C111" s="144"/>
      <c r="D111" s="145"/>
      <c r="E111" s="145"/>
      <c r="F111" s="147">
        <f>ROUND(IF(Formulaire!$L$10="OUI",Revenus!D111/1.095/1.05,D111),2)</f>
        <v>0</v>
      </c>
      <c r="G111" s="147">
        <f>ROUND(IF(Formulaire!$L$10="OUI",Revenus!F111*5%,0),2)</f>
        <v>0</v>
      </c>
      <c r="H111" s="147">
        <f>ROUND(IF(Formulaire!$L$10="OUI",Revenus!F111*9.975%,0),2)</f>
        <v>0</v>
      </c>
    </row>
    <row r="112" spans="1:8" x14ac:dyDescent="0.3">
      <c r="A112" s="143"/>
      <c r="B112" s="149"/>
      <c r="C112" s="144"/>
      <c r="D112" s="145"/>
      <c r="E112" s="145"/>
      <c r="F112" s="147">
        <f>ROUND(IF(Formulaire!$L$10="OUI",Revenus!D112/1.095/1.05,D112),2)</f>
        <v>0</v>
      </c>
      <c r="G112" s="147">
        <f>ROUND(IF(Formulaire!$L$10="OUI",Revenus!F112*5%,0),2)</f>
        <v>0</v>
      </c>
      <c r="H112" s="147">
        <f>ROUND(IF(Formulaire!$L$10="OUI",Revenus!F112*9.975%,0),2)</f>
        <v>0</v>
      </c>
    </row>
    <row r="113" spans="1:8" x14ac:dyDescent="0.3">
      <c r="A113" s="143"/>
      <c r="B113" s="149"/>
      <c r="C113" s="144"/>
      <c r="D113" s="145"/>
      <c r="E113" s="145"/>
      <c r="F113" s="147">
        <f>ROUND(IF(Formulaire!$L$10="OUI",Revenus!D113/1.095/1.05,D113),2)</f>
        <v>0</v>
      </c>
      <c r="G113" s="147">
        <f>ROUND(IF(Formulaire!$L$10="OUI",Revenus!F113*5%,0),2)</f>
        <v>0</v>
      </c>
      <c r="H113" s="147">
        <f>ROUND(IF(Formulaire!$L$10="OUI",Revenus!F113*9.975%,0),2)</f>
        <v>0</v>
      </c>
    </row>
    <row r="114" spans="1:8" x14ac:dyDescent="0.3">
      <c r="A114" s="143"/>
      <c r="B114" s="149"/>
      <c r="C114" s="144"/>
      <c r="D114" s="145"/>
      <c r="E114" s="145"/>
      <c r="F114" s="147">
        <f>ROUND(IF(Formulaire!$L$10="OUI",Revenus!D114/1.095/1.05,D114),2)</f>
        <v>0</v>
      </c>
      <c r="G114" s="147">
        <f>ROUND(IF(Formulaire!$L$10="OUI",Revenus!F114*5%,0),2)</f>
        <v>0</v>
      </c>
      <c r="H114" s="147">
        <f>ROUND(IF(Formulaire!$L$10="OUI",Revenus!F114*9.975%,0),2)</f>
        <v>0</v>
      </c>
    </row>
    <row r="115" spans="1:8" x14ac:dyDescent="0.3">
      <c r="A115" s="143"/>
      <c r="B115" s="149"/>
      <c r="C115" s="144"/>
      <c r="D115" s="145"/>
      <c r="E115" s="145"/>
      <c r="F115" s="147">
        <f>ROUND(IF(Formulaire!$L$10="OUI",Revenus!D115/1.095/1.05,D115),2)</f>
        <v>0</v>
      </c>
      <c r="G115" s="147">
        <f>ROUND(IF(Formulaire!$L$10="OUI",Revenus!F115*5%,0),2)</f>
        <v>0</v>
      </c>
      <c r="H115" s="147">
        <f>ROUND(IF(Formulaire!$L$10="OUI",Revenus!F115*9.975%,0),2)</f>
        <v>0</v>
      </c>
    </row>
    <row r="116" spans="1:8" x14ac:dyDescent="0.3">
      <c r="A116" s="143"/>
      <c r="B116" s="149"/>
      <c r="C116" s="144"/>
      <c r="D116" s="145"/>
      <c r="E116" s="145"/>
      <c r="F116" s="147">
        <f>ROUND(IF(Formulaire!$L$10="OUI",Revenus!D116/1.095/1.05,D116),2)</f>
        <v>0</v>
      </c>
      <c r="G116" s="147">
        <f>ROUND(IF(Formulaire!$L$10="OUI",Revenus!F116*5%,0),2)</f>
        <v>0</v>
      </c>
      <c r="H116" s="147">
        <f>ROUND(IF(Formulaire!$L$10="OUI",Revenus!F116*9.975%,0),2)</f>
        <v>0</v>
      </c>
    </row>
    <row r="117" spans="1:8" x14ac:dyDescent="0.3">
      <c r="A117" s="143"/>
      <c r="B117" s="149"/>
      <c r="C117" s="144"/>
      <c r="D117" s="145"/>
      <c r="E117" s="145"/>
      <c r="F117" s="147">
        <f>ROUND(IF(Formulaire!$L$10="OUI",Revenus!D117/1.095/1.05,D117),2)</f>
        <v>0</v>
      </c>
      <c r="G117" s="147">
        <f>ROUND(IF(Formulaire!$L$10="OUI",Revenus!F117*5%,0),2)</f>
        <v>0</v>
      </c>
      <c r="H117" s="147">
        <f>ROUND(IF(Formulaire!$L$10="OUI",Revenus!F117*9.975%,0),2)</f>
        <v>0</v>
      </c>
    </row>
    <row r="118" spans="1:8" x14ac:dyDescent="0.3">
      <c r="A118" s="143"/>
      <c r="B118" s="149"/>
      <c r="C118" s="144"/>
      <c r="D118" s="145"/>
      <c r="E118" s="145"/>
      <c r="F118" s="147">
        <f>ROUND(IF(Formulaire!$L$10="OUI",Revenus!D118/1.095/1.05,D118),2)</f>
        <v>0</v>
      </c>
      <c r="G118" s="147">
        <f>ROUND(IF(Formulaire!$L$10="OUI",Revenus!F118*5%,0),2)</f>
        <v>0</v>
      </c>
      <c r="H118" s="147">
        <f>ROUND(IF(Formulaire!$L$10="OUI",Revenus!F118*9.975%,0),2)</f>
        <v>0</v>
      </c>
    </row>
    <row r="119" spans="1:8" x14ac:dyDescent="0.3">
      <c r="A119" s="143"/>
      <c r="B119" s="149"/>
      <c r="C119" s="144"/>
      <c r="D119" s="145"/>
      <c r="E119" s="145"/>
      <c r="F119" s="147">
        <f>ROUND(IF(Formulaire!$L$10="OUI",Revenus!D119/1.095/1.05,D119),2)</f>
        <v>0</v>
      </c>
      <c r="G119" s="147">
        <f>ROUND(IF(Formulaire!$L$10="OUI",Revenus!F119*5%,0),2)</f>
        <v>0</v>
      </c>
      <c r="H119" s="147">
        <f>ROUND(IF(Formulaire!$L$10="OUI",Revenus!F119*9.975%,0),2)</f>
        <v>0</v>
      </c>
    </row>
    <row r="120" spans="1:8" x14ac:dyDescent="0.3">
      <c r="A120" s="143"/>
      <c r="B120" s="149"/>
      <c r="C120" s="144"/>
      <c r="D120" s="145"/>
      <c r="E120" s="145"/>
      <c r="F120" s="147">
        <f>ROUND(IF(Formulaire!$L$10="OUI",Revenus!D120/1.095/1.05,D120),2)</f>
        <v>0</v>
      </c>
      <c r="G120" s="147">
        <f>ROUND(IF(Formulaire!$L$10="OUI",Revenus!F120*5%,0),2)</f>
        <v>0</v>
      </c>
      <c r="H120" s="147">
        <f>ROUND(IF(Formulaire!$L$10="OUI",Revenus!F120*9.975%,0),2)</f>
        <v>0</v>
      </c>
    </row>
    <row r="121" spans="1:8" x14ac:dyDescent="0.3">
      <c r="A121" s="143"/>
      <c r="B121" s="149"/>
      <c r="C121" s="144"/>
      <c r="D121" s="145"/>
      <c r="E121" s="145"/>
      <c r="F121" s="147">
        <f>ROUND(IF(Formulaire!$L$10="OUI",Revenus!D121/1.095/1.05,D121),2)</f>
        <v>0</v>
      </c>
      <c r="G121" s="147">
        <f>ROUND(IF(Formulaire!$L$10="OUI",Revenus!F121*5%,0),2)</f>
        <v>0</v>
      </c>
      <c r="H121" s="147">
        <f>ROUND(IF(Formulaire!$L$10="OUI",Revenus!F121*9.975%,0),2)</f>
        <v>0</v>
      </c>
    </row>
    <row r="122" spans="1:8" x14ac:dyDescent="0.3">
      <c r="A122" s="143"/>
      <c r="B122" s="149"/>
      <c r="C122" s="144"/>
      <c r="D122" s="145"/>
      <c r="E122" s="145"/>
      <c r="F122" s="147">
        <f>ROUND(IF(Formulaire!$L$10="OUI",Revenus!D122/1.095/1.05,D122),2)</f>
        <v>0</v>
      </c>
      <c r="G122" s="147">
        <f>ROUND(IF(Formulaire!$L$10="OUI",Revenus!F122*5%,0),2)</f>
        <v>0</v>
      </c>
      <c r="H122" s="147">
        <f>ROUND(IF(Formulaire!$L$10="OUI",Revenus!F122*9.975%,0),2)</f>
        <v>0</v>
      </c>
    </row>
    <row r="123" spans="1:8" x14ac:dyDescent="0.3">
      <c r="A123" s="143"/>
      <c r="B123" s="149"/>
      <c r="C123" s="144"/>
      <c r="D123" s="145"/>
      <c r="E123" s="145"/>
      <c r="F123" s="147">
        <f>ROUND(IF(Formulaire!$L$10="OUI",Revenus!D123/1.095/1.05,D123),2)</f>
        <v>0</v>
      </c>
      <c r="G123" s="147">
        <f>ROUND(IF(Formulaire!$L$10="OUI",Revenus!F123*5%,0),2)</f>
        <v>0</v>
      </c>
      <c r="H123" s="147">
        <f>ROUND(IF(Formulaire!$L$10="OUI",Revenus!F123*9.975%,0),2)</f>
        <v>0</v>
      </c>
    </row>
    <row r="124" spans="1:8" x14ac:dyDescent="0.3">
      <c r="A124" s="143"/>
      <c r="B124" s="149"/>
      <c r="C124" s="144"/>
      <c r="D124" s="145"/>
      <c r="E124" s="145"/>
      <c r="F124" s="147">
        <f>ROUND(IF(Formulaire!$L$10="OUI",Revenus!D124/1.095/1.05,D124),2)</f>
        <v>0</v>
      </c>
      <c r="G124" s="147">
        <f>ROUND(IF(Formulaire!$L$10="OUI",Revenus!F124*5%,0),2)</f>
        <v>0</v>
      </c>
      <c r="H124" s="147">
        <f>ROUND(IF(Formulaire!$L$10="OUI",Revenus!F124*9.975%,0),2)</f>
        <v>0</v>
      </c>
    </row>
    <row r="125" spans="1:8" x14ac:dyDescent="0.3">
      <c r="A125" s="143"/>
      <c r="B125" s="149"/>
      <c r="C125" s="144"/>
      <c r="D125" s="145"/>
      <c r="E125" s="145"/>
      <c r="F125" s="147">
        <f>ROUND(IF(Formulaire!$L$10="OUI",Revenus!D125/1.095/1.05,D125),2)</f>
        <v>0</v>
      </c>
      <c r="G125" s="147">
        <f>ROUND(IF(Formulaire!$L$10="OUI",Revenus!F125*5%,0),2)</f>
        <v>0</v>
      </c>
      <c r="H125" s="147">
        <f>ROUND(IF(Formulaire!$L$10="OUI",Revenus!F125*9.975%,0),2)</f>
        <v>0</v>
      </c>
    </row>
    <row r="126" spans="1:8" x14ac:dyDescent="0.3">
      <c r="A126" s="143"/>
      <c r="B126" s="149"/>
      <c r="C126" s="144"/>
      <c r="D126" s="145"/>
      <c r="E126" s="145"/>
      <c r="F126" s="147">
        <f>ROUND(IF(Formulaire!$L$10="OUI",Revenus!D126/1.095/1.05,D126),2)</f>
        <v>0</v>
      </c>
      <c r="G126" s="147">
        <f>ROUND(IF(Formulaire!$L$10="OUI",Revenus!F126*5%,0),2)</f>
        <v>0</v>
      </c>
      <c r="H126" s="147">
        <f>ROUND(IF(Formulaire!$L$10="OUI",Revenus!F126*9.975%,0),2)</f>
        <v>0</v>
      </c>
    </row>
    <row r="127" spans="1:8" x14ac:dyDescent="0.3">
      <c r="A127" s="143"/>
      <c r="B127" s="149"/>
      <c r="C127" s="144"/>
      <c r="D127" s="145"/>
      <c r="E127" s="145"/>
      <c r="F127" s="147">
        <f>ROUND(IF(Formulaire!$L$10="OUI",Revenus!D127/1.095/1.05,D127),2)</f>
        <v>0</v>
      </c>
      <c r="G127" s="147">
        <f>ROUND(IF(Formulaire!$L$10="OUI",Revenus!F127*5%,0),2)</f>
        <v>0</v>
      </c>
      <c r="H127" s="147">
        <f>ROUND(IF(Formulaire!$L$10="OUI",Revenus!F127*9.975%,0),2)</f>
        <v>0</v>
      </c>
    </row>
    <row r="128" spans="1:8" x14ac:dyDescent="0.3">
      <c r="A128" s="143"/>
      <c r="B128" s="149"/>
      <c r="C128" s="144"/>
      <c r="D128" s="145"/>
      <c r="E128" s="145"/>
      <c r="F128" s="147">
        <f>ROUND(IF(Formulaire!$L$10="OUI",Revenus!D128/1.095/1.05,D128),2)</f>
        <v>0</v>
      </c>
      <c r="G128" s="147">
        <f>ROUND(IF(Formulaire!$L$10="OUI",Revenus!F128*5%,0),2)</f>
        <v>0</v>
      </c>
      <c r="H128" s="147">
        <f>ROUND(IF(Formulaire!$L$10="OUI",Revenus!F128*9.975%,0),2)</f>
        <v>0</v>
      </c>
    </row>
    <row r="129" spans="1:8" x14ac:dyDescent="0.3">
      <c r="A129" s="143"/>
      <c r="B129" s="149"/>
      <c r="C129" s="144"/>
      <c r="D129" s="145"/>
      <c r="E129" s="145"/>
      <c r="F129" s="147">
        <f>ROUND(IF(Formulaire!$L$10="OUI",Revenus!D129/1.095/1.05,D129),2)</f>
        <v>0</v>
      </c>
      <c r="G129" s="147">
        <f>ROUND(IF(Formulaire!$L$10="OUI",Revenus!F129*5%,0),2)</f>
        <v>0</v>
      </c>
      <c r="H129" s="147">
        <f>ROUND(IF(Formulaire!$L$10="OUI",Revenus!F129*9.975%,0),2)</f>
        <v>0</v>
      </c>
    </row>
    <row r="130" spans="1:8" x14ac:dyDescent="0.3">
      <c r="A130" s="143"/>
      <c r="B130" s="149"/>
      <c r="C130" s="144"/>
      <c r="D130" s="145"/>
      <c r="E130" s="145"/>
      <c r="F130" s="147">
        <f>ROUND(IF(Formulaire!$L$10="OUI",Revenus!D130/1.095/1.05,D130),2)</f>
        <v>0</v>
      </c>
      <c r="G130" s="147">
        <f>ROUND(IF(Formulaire!$L$10="OUI",Revenus!F130*5%,0),2)</f>
        <v>0</v>
      </c>
      <c r="H130" s="147">
        <f>ROUND(IF(Formulaire!$L$10="OUI",Revenus!F130*9.975%,0),2)</f>
        <v>0</v>
      </c>
    </row>
    <row r="131" spans="1:8" x14ac:dyDescent="0.3">
      <c r="A131" s="143"/>
      <c r="B131" s="149"/>
      <c r="C131" s="144"/>
      <c r="D131" s="145"/>
      <c r="E131" s="145"/>
      <c r="F131" s="147">
        <f>ROUND(IF(Formulaire!$L$10="OUI",Revenus!D131/1.095/1.05,D131),2)</f>
        <v>0</v>
      </c>
      <c r="G131" s="147">
        <f>ROUND(IF(Formulaire!$L$10="OUI",Revenus!F131*5%,0),2)</f>
        <v>0</v>
      </c>
      <c r="H131" s="147">
        <f>ROUND(IF(Formulaire!$L$10="OUI",Revenus!F131*9.975%,0),2)</f>
        <v>0</v>
      </c>
    </row>
    <row r="132" spans="1:8" x14ac:dyDescent="0.3">
      <c r="A132" s="143"/>
      <c r="B132" s="149"/>
      <c r="C132" s="144"/>
      <c r="D132" s="145"/>
      <c r="E132" s="145"/>
      <c r="F132" s="147">
        <f>ROUND(IF(Formulaire!$L$10="OUI",Revenus!D132/1.095/1.05,D132),2)</f>
        <v>0</v>
      </c>
      <c r="G132" s="147">
        <f>ROUND(IF(Formulaire!$L$10="OUI",Revenus!F132*5%,0),2)</f>
        <v>0</v>
      </c>
      <c r="H132" s="147">
        <f>ROUND(IF(Formulaire!$L$10="OUI",Revenus!F132*9.975%,0),2)</f>
        <v>0</v>
      </c>
    </row>
    <row r="133" spans="1:8" x14ac:dyDescent="0.3">
      <c r="A133" s="143"/>
      <c r="B133" s="149"/>
      <c r="C133" s="144"/>
      <c r="D133" s="145"/>
      <c r="E133" s="145"/>
      <c r="F133" s="147">
        <f>ROUND(IF(Formulaire!$L$10="OUI",Revenus!D133/1.095/1.05,D133),2)</f>
        <v>0</v>
      </c>
      <c r="G133" s="147">
        <f>ROUND(IF(Formulaire!$L$10="OUI",Revenus!F133*5%,0),2)</f>
        <v>0</v>
      </c>
      <c r="H133" s="147">
        <f>ROUND(IF(Formulaire!$L$10="OUI",Revenus!F133*9.975%,0),2)</f>
        <v>0</v>
      </c>
    </row>
    <row r="134" spans="1:8" x14ac:dyDescent="0.3">
      <c r="A134" s="143"/>
      <c r="B134" s="149"/>
      <c r="C134" s="144"/>
      <c r="D134" s="145"/>
      <c r="E134" s="145"/>
      <c r="F134" s="147">
        <f>ROUND(IF(Formulaire!$L$10="OUI",Revenus!D134/1.095/1.05,D134),2)</f>
        <v>0</v>
      </c>
      <c r="G134" s="147">
        <f>ROUND(IF(Formulaire!$L$10="OUI",Revenus!F134*5%,0),2)</f>
        <v>0</v>
      </c>
      <c r="H134" s="147">
        <f>ROUND(IF(Formulaire!$L$10="OUI",Revenus!F134*9.975%,0),2)</f>
        <v>0</v>
      </c>
    </row>
    <row r="135" spans="1:8" x14ac:dyDescent="0.3">
      <c r="A135" s="143"/>
      <c r="B135" s="149"/>
      <c r="C135" s="144"/>
      <c r="D135" s="145"/>
      <c r="E135" s="145"/>
      <c r="F135" s="147">
        <f>ROUND(IF(Formulaire!$L$10="OUI",Revenus!D135/1.095/1.05,D135),2)</f>
        <v>0</v>
      </c>
      <c r="G135" s="147">
        <f>ROUND(IF(Formulaire!$L$10="OUI",Revenus!F135*5%,0),2)</f>
        <v>0</v>
      </c>
      <c r="H135" s="147">
        <f>ROUND(IF(Formulaire!$L$10="OUI",Revenus!F135*9.975%,0),2)</f>
        <v>0</v>
      </c>
    </row>
    <row r="136" spans="1:8" x14ac:dyDescent="0.3">
      <c r="A136" s="143"/>
      <c r="B136" s="149"/>
      <c r="C136" s="144"/>
      <c r="D136" s="145"/>
      <c r="E136" s="145"/>
      <c r="F136" s="147">
        <f>ROUND(IF(Formulaire!$L$10="OUI",Revenus!D136/1.095/1.05,D136),2)</f>
        <v>0</v>
      </c>
      <c r="G136" s="147">
        <f>ROUND(IF(Formulaire!$L$10="OUI",Revenus!F136*5%,0),2)</f>
        <v>0</v>
      </c>
      <c r="H136" s="147">
        <f>ROUND(IF(Formulaire!$L$10="OUI",Revenus!F136*9.975%,0),2)</f>
        <v>0</v>
      </c>
    </row>
    <row r="137" spans="1:8" x14ac:dyDescent="0.3">
      <c r="A137" s="143"/>
      <c r="B137" s="149"/>
      <c r="C137" s="144"/>
      <c r="D137" s="145"/>
      <c r="E137" s="145"/>
      <c r="F137" s="147">
        <f>ROUND(IF(Formulaire!$L$10="OUI",Revenus!D137/1.095/1.05,D137),2)</f>
        <v>0</v>
      </c>
      <c r="G137" s="147">
        <f>ROUND(IF(Formulaire!$L$10="OUI",Revenus!F137*5%,0),2)</f>
        <v>0</v>
      </c>
      <c r="H137" s="147">
        <f>ROUND(IF(Formulaire!$L$10="OUI",Revenus!F137*9.975%,0),2)</f>
        <v>0</v>
      </c>
    </row>
    <row r="138" spans="1:8" x14ac:dyDescent="0.3">
      <c r="A138" s="143"/>
      <c r="B138" s="149"/>
      <c r="C138" s="144"/>
      <c r="D138" s="145"/>
      <c r="E138" s="145"/>
      <c r="F138" s="147">
        <f>ROUND(IF(Formulaire!$L$10="OUI",Revenus!D138/1.095/1.05,D138),2)</f>
        <v>0</v>
      </c>
      <c r="G138" s="147">
        <f>ROUND(IF(Formulaire!$L$10="OUI",Revenus!F138*5%,0),2)</f>
        <v>0</v>
      </c>
      <c r="H138" s="147">
        <f>ROUND(IF(Formulaire!$L$10="OUI",Revenus!F138*9.975%,0),2)</f>
        <v>0</v>
      </c>
    </row>
    <row r="139" spans="1:8" x14ac:dyDescent="0.3">
      <c r="A139" s="143"/>
      <c r="B139" s="149"/>
      <c r="C139" s="144"/>
      <c r="D139" s="145"/>
      <c r="E139" s="145"/>
      <c r="F139" s="147">
        <f>ROUND(IF(Formulaire!$L$10="OUI",Revenus!D139/1.095/1.05,D139),2)</f>
        <v>0</v>
      </c>
      <c r="G139" s="147">
        <f>ROUND(IF(Formulaire!$L$10="OUI",Revenus!F139*5%,0),2)</f>
        <v>0</v>
      </c>
      <c r="H139" s="147">
        <f>ROUND(IF(Formulaire!$L$10="OUI",Revenus!F139*9.975%,0),2)</f>
        <v>0</v>
      </c>
    </row>
    <row r="140" spans="1:8" x14ac:dyDescent="0.3">
      <c r="A140" s="143"/>
      <c r="B140" s="149"/>
      <c r="C140" s="144"/>
      <c r="D140" s="145"/>
      <c r="E140" s="145"/>
      <c r="F140" s="147">
        <f>ROUND(IF(Formulaire!$L$10="OUI",Revenus!D140/1.095/1.05,D140),2)</f>
        <v>0</v>
      </c>
      <c r="G140" s="147">
        <f>ROUND(IF(Formulaire!$L$10="OUI",Revenus!F140*5%,0),2)</f>
        <v>0</v>
      </c>
      <c r="H140" s="147">
        <f>ROUND(IF(Formulaire!$L$10="OUI",Revenus!F140*9.975%,0),2)</f>
        <v>0</v>
      </c>
    </row>
    <row r="141" spans="1:8" x14ac:dyDescent="0.3">
      <c r="A141" s="143"/>
      <c r="B141" s="149"/>
      <c r="C141" s="144"/>
      <c r="D141" s="145"/>
      <c r="E141" s="145"/>
      <c r="F141" s="147">
        <f>ROUND(IF(Formulaire!$L$10="OUI",Revenus!D141/1.095/1.05,D141),2)</f>
        <v>0</v>
      </c>
      <c r="G141" s="147">
        <f>ROUND(IF(Formulaire!$L$10="OUI",Revenus!F141*5%,0),2)</f>
        <v>0</v>
      </c>
      <c r="H141" s="147">
        <f>ROUND(IF(Formulaire!$L$10="OUI",Revenus!F141*9.975%,0),2)</f>
        <v>0</v>
      </c>
    </row>
    <row r="142" spans="1:8" x14ac:dyDescent="0.3">
      <c r="A142" s="143"/>
      <c r="B142" s="149"/>
      <c r="C142" s="144"/>
      <c r="D142" s="145"/>
      <c r="E142" s="145"/>
      <c r="F142" s="147">
        <f>ROUND(IF(Formulaire!$L$10="OUI",Revenus!D142/1.095/1.05,D142),2)</f>
        <v>0</v>
      </c>
      <c r="G142" s="147">
        <f>ROUND(IF(Formulaire!$L$10="OUI",Revenus!F142*5%,0),2)</f>
        <v>0</v>
      </c>
      <c r="H142" s="147">
        <f>ROUND(IF(Formulaire!$L$10="OUI",Revenus!F142*9.975%,0),2)</f>
        <v>0</v>
      </c>
    </row>
    <row r="143" spans="1:8" x14ac:dyDescent="0.3">
      <c r="A143" s="143"/>
      <c r="B143" s="149"/>
      <c r="C143" s="144"/>
      <c r="D143" s="145"/>
      <c r="E143" s="145"/>
      <c r="F143" s="147">
        <f>ROUND(IF(Formulaire!$L$10="OUI",Revenus!D143/1.095/1.05,D143),2)</f>
        <v>0</v>
      </c>
      <c r="G143" s="147">
        <f>ROUND(IF(Formulaire!$L$10="OUI",Revenus!F143*5%,0),2)</f>
        <v>0</v>
      </c>
      <c r="H143" s="147">
        <f>ROUND(IF(Formulaire!$L$10="OUI",Revenus!F143*9.975%,0),2)</f>
        <v>0</v>
      </c>
    </row>
    <row r="144" spans="1:8" x14ac:dyDescent="0.3">
      <c r="A144" s="143"/>
      <c r="B144" s="149"/>
      <c r="C144" s="144"/>
      <c r="D144" s="145"/>
      <c r="E144" s="145"/>
      <c r="F144" s="147">
        <f>ROUND(IF(Formulaire!$L$10="OUI",Revenus!D144/1.095/1.05,D144),2)</f>
        <v>0</v>
      </c>
      <c r="G144" s="147">
        <f>ROUND(IF(Formulaire!$L$10="OUI",Revenus!F144*5%,0),2)</f>
        <v>0</v>
      </c>
      <c r="H144" s="147">
        <f>ROUND(IF(Formulaire!$L$10="OUI",Revenus!F144*9.975%,0),2)</f>
        <v>0</v>
      </c>
    </row>
    <row r="145" spans="1:8" x14ac:dyDescent="0.3">
      <c r="A145" s="143"/>
      <c r="B145" s="149"/>
      <c r="C145" s="144"/>
      <c r="D145" s="145"/>
      <c r="E145" s="145"/>
      <c r="F145" s="147">
        <f>ROUND(IF(Formulaire!$L$10="OUI",Revenus!D145/1.095/1.05,D145),2)</f>
        <v>0</v>
      </c>
      <c r="G145" s="147">
        <f>ROUND(IF(Formulaire!$L$10="OUI",Revenus!F145*5%,0),2)</f>
        <v>0</v>
      </c>
      <c r="H145" s="147">
        <f>ROUND(IF(Formulaire!$L$10="OUI",Revenus!F145*9.975%,0),2)</f>
        <v>0</v>
      </c>
    </row>
    <row r="146" spans="1:8" x14ac:dyDescent="0.3">
      <c r="A146" s="143"/>
      <c r="B146" s="149"/>
      <c r="C146" s="144"/>
      <c r="D146" s="145"/>
      <c r="E146" s="145"/>
      <c r="F146" s="147">
        <f>ROUND(IF(Formulaire!$L$10="OUI",Revenus!D146/1.095/1.05,D146),2)</f>
        <v>0</v>
      </c>
      <c r="G146" s="147">
        <f>ROUND(IF(Formulaire!$L$10="OUI",Revenus!F146*5%,0),2)</f>
        <v>0</v>
      </c>
      <c r="H146" s="147">
        <f>ROUND(IF(Formulaire!$L$10="OUI",Revenus!F146*9.975%,0),2)</f>
        <v>0</v>
      </c>
    </row>
    <row r="147" spans="1:8" x14ac:dyDescent="0.3">
      <c r="A147" s="143"/>
      <c r="B147" s="149"/>
      <c r="C147" s="144"/>
      <c r="D147" s="145"/>
      <c r="E147" s="145"/>
      <c r="F147" s="147">
        <f>ROUND(IF(Formulaire!$L$10="OUI",Revenus!D147/1.095/1.05,D147),2)</f>
        <v>0</v>
      </c>
      <c r="G147" s="147">
        <f>ROUND(IF(Formulaire!$L$10="OUI",Revenus!F147*5%,0),2)</f>
        <v>0</v>
      </c>
      <c r="H147" s="147">
        <f>ROUND(IF(Formulaire!$L$10="OUI",Revenus!F147*9.975%,0),2)</f>
        <v>0</v>
      </c>
    </row>
    <row r="148" spans="1:8" x14ac:dyDescent="0.3">
      <c r="A148" s="143"/>
      <c r="B148" s="149"/>
      <c r="C148" s="144"/>
      <c r="D148" s="145"/>
      <c r="E148" s="145"/>
      <c r="F148" s="147">
        <f>ROUND(IF(Formulaire!$L$10="OUI",Revenus!D148/1.095/1.05,D148),2)</f>
        <v>0</v>
      </c>
      <c r="G148" s="147">
        <f>ROUND(IF(Formulaire!$L$10="OUI",Revenus!F148*5%,0),2)</f>
        <v>0</v>
      </c>
      <c r="H148" s="147">
        <f>ROUND(IF(Formulaire!$L$10="OUI",Revenus!F148*9.975%,0),2)</f>
        <v>0</v>
      </c>
    </row>
    <row r="149" spans="1:8" x14ac:dyDescent="0.3">
      <c r="A149" s="143"/>
      <c r="B149" s="149"/>
      <c r="C149" s="144"/>
      <c r="D149" s="145"/>
      <c r="E149" s="145"/>
      <c r="F149" s="147">
        <f>ROUND(IF(Formulaire!$L$10="OUI",Revenus!D149/1.095/1.05,D149),2)</f>
        <v>0</v>
      </c>
      <c r="G149" s="147">
        <f>ROUND(IF(Formulaire!$L$10="OUI",Revenus!F149*5%,0),2)</f>
        <v>0</v>
      </c>
      <c r="H149" s="147">
        <f>ROUND(IF(Formulaire!$L$10="OUI",Revenus!F149*9.975%,0),2)</f>
        <v>0</v>
      </c>
    </row>
    <row r="150" spans="1:8" x14ac:dyDescent="0.3">
      <c r="A150" s="143"/>
      <c r="B150" s="149"/>
      <c r="C150" s="144"/>
      <c r="D150" s="145"/>
      <c r="E150" s="145"/>
      <c r="F150" s="147">
        <f>ROUND(IF(Formulaire!$L$10="OUI",Revenus!D150/1.095/1.05,D150),2)</f>
        <v>0</v>
      </c>
      <c r="G150" s="147">
        <f>ROUND(IF(Formulaire!$L$10="OUI",Revenus!F150*5%,0),2)</f>
        <v>0</v>
      </c>
      <c r="H150" s="147">
        <f>ROUND(IF(Formulaire!$L$10="OUI",Revenus!F150*9.975%,0),2)</f>
        <v>0</v>
      </c>
    </row>
    <row r="151" spans="1:8" x14ac:dyDescent="0.3">
      <c r="A151" s="143"/>
      <c r="B151" s="149"/>
      <c r="C151" s="144"/>
      <c r="D151" s="145"/>
      <c r="E151" s="145"/>
      <c r="F151" s="147">
        <f>ROUND(IF(Formulaire!$L$10="OUI",Revenus!D151/1.095/1.05,D151),2)</f>
        <v>0</v>
      </c>
      <c r="G151" s="147">
        <f>ROUND(IF(Formulaire!$L$10="OUI",Revenus!F151*5%,0),2)</f>
        <v>0</v>
      </c>
      <c r="H151" s="147">
        <f>ROUND(IF(Formulaire!$L$10="OUI",Revenus!F151*9.975%,0),2)</f>
        <v>0</v>
      </c>
    </row>
    <row r="152" spans="1:8" x14ac:dyDescent="0.3">
      <c r="A152" s="143"/>
      <c r="B152" s="149"/>
      <c r="C152" s="144"/>
      <c r="D152" s="145"/>
      <c r="E152" s="145"/>
      <c r="F152" s="147">
        <f>ROUND(IF(Formulaire!$L$10="OUI",Revenus!D152/1.095/1.05,D152),2)</f>
        <v>0</v>
      </c>
      <c r="G152" s="147">
        <f>ROUND(IF(Formulaire!$L$10="OUI",Revenus!F152*5%,0),2)</f>
        <v>0</v>
      </c>
      <c r="H152" s="147">
        <f>ROUND(IF(Formulaire!$L$10="OUI",Revenus!F152*9.975%,0),2)</f>
        <v>0</v>
      </c>
    </row>
    <row r="153" spans="1:8" x14ac:dyDescent="0.3">
      <c r="A153" s="143"/>
      <c r="B153" s="149"/>
      <c r="C153" s="144"/>
      <c r="D153" s="145"/>
      <c r="E153" s="145"/>
      <c r="F153" s="147">
        <f>ROUND(IF(Formulaire!$L$10="OUI",Revenus!D153/1.095/1.05,D153),2)</f>
        <v>0</v>
      </c>
      <c r="G153" s="147">
        <f>ROUND(IF(Formulaire!$L$10="OUI",Revenus!F153*5%,0),2)</f>
        <v>0</v>
      </c>
      <c r="H153" s="147">
        <f>ROUND(IF(Formulaire!$L$10="OUI",Revenus!F153*9.975%,0),2)</f>
        <v>0</v>
      </c>
    </row>
    <row r="154" spans="1:8" x14ac:dyDescent="0.3">
      <c r="A154" s="143"/>
      <c r="B154" s="149"/>
      <c r="C154" s="144"/>
      <c r="D154" s="145"/>
      <c r="E154" s="145"/>
      <c r="F154" s="147">
        <f>ROUND(IF(Formulaire!$L$10="OUI",Revenus!D154/1.095/1.05,D154),2)</f>
        <v>0</v>
      </c>
      <c r="G154" s="147">
        <f>ROUND(IF(Formulaire!$L$10="OUI",Revenus!F154*5%,0),2)</f>
        <v>0</v>
      </c>
      <c r="H154" s="147">
        <f>ROUND(IF(Formulaire!$L$10="OUI",Revenus!F154*9.975%,0),2)</f>
        <v>0</v>
      </c>
    </row>
    <row r="155" spans="1:8" x14ac:dyDescent="0.3">
      <c r="A155" s="143"/>
      <c r="B155" s="149"/>
      <c r="C155" s="144"/>
      <c r="D155" s="145"/>
      <c r="E155" s="145"/>
      <c r="F155" s="147">
        <f>ROUND(IF(Formulaire!$L$10="OUI",Revenus!D155/1.095/1.05,D155),2)</f>
        <v>0</v>
      </c>
      <c r="G155" s="147">
        <f>ROUND(IF(Formulaire!$L$10="OUI",Revenus!F155*5%,0),2)</f>
        <v>0</v>
      </c>
      <c r="H155" s="147">
        <f>ROUND(IF(Formulaire!$L$10="OUI",Revenus!F155*9.975%,0),2)</f>
        <v>0</v>
      </c>
    </row>
    <row r="156" spans="1:8" x14ac:dyDescent="0.3">
      <c r="A156" s="143"/>
      <c r="B156" s="149"/>
      <c r="C156" s="144"/>
      <c r="D156" s="145"/>
      <c r="E156" s="145"/>
      <c r="F156" s="147">
        <f>ROUND(IF(Formulaire!$L$10="OUI",Revenus!D156/1.095/1.05,D156),2)</f>
        <v>0</v>
      </c>
      <c r="G156" s="147">
        <f>ROUND(IF(Formulaire!$L$10="OUI",Revenus!F156*5%,0),2)</f>
        <v>0</v>
      </c>
      <c r="H156" s="147">
        <f>ROUND(IF(Formulaire!$L$10="OUI",Revenus!F156*9.975%,0),2)</f>
        <v>0</v>
      </c>
    </row>
    <row r="157" spans="1:8" x14ac:dyDescent="0.3">
      <c r="A157" s="143"/>
      <c r="B157" s="149"/>
      <c r="C157" s="144"/>
      <c r="D157" s="145"/>
      <c r="E157" s="145"/>
      <c r="F157" s="147">
        <f>ROUND(IF(Formulaire!$L$10="OUI",Revenus!D157/1.095/1.05,D157),2)</f>
        <v>0</v>
      </c>
      <c r="G157" s="147">
        <f>ROUND(IF(Formulaire!$L$10="OUI",Revenus!F157*5%,0),2)</f>
        <v>0</v>
      </c>
      <c r="H157" s="147">
        <f>ROUND(IF(Formulaire!$L$10="OUI",Revenus!F157*9.975%,0),2)</f>
        <v>0</v>
      </c>
    </row>
    <row r="158" spans="1:8" x14ac:dyDescent="0.3">
      <c r="A158" s="143"/>
      <c r="B158" s="149"/>
      <c r="C158" s="144"/>
      <c r="D158" s="145"/>
      <c r="E158" s="145"/>
      <c r="F158" s="147">
        <f>ROUND(IF(Formulaire!$L$10="OUI",Revenus!D158/1.095/1.05,D158),2)</f>
        <v>0</v>
      </c>
      <c r="G158" s="147">
        <f>ROUND(IF(Formulaire!$L$10="OUI",Revenus!F158*5%,0),2)</f>
        <v>0</v>
      </c>
      <c r="H158" s="147">
        <f>ROUND(IF(Formulaire!$L$10="OUI",Revenus!F158*9.975%,0),2)</f>
        <v>0</v>
      </c>
    </row>
    <row r="159" spans="1:8" x14ac:dyDescent="0.3">
      <c r="A159" s="143"/>
      <c r="B159" s="149"/>
      <c r="C159" s="144"/>
      <c r="D159" s="145"/>
      <c r="E159" s="145"/>
      <c r="F159" s="147">
        <f>ROUND(IF(Formulaire!$L$10="OUI",Revenus!D159/1.095/1.05,D159),2)</f>
        <v>0</v>
      </c>
      <c r="G159" s="147">
        <f>ROUND(IF(Formulaire!$L$10="OUI",Revenus!F159*5%,0),2)</f>
        <v>0</v>
      </c>
      <c r="H159" s="147">
        <f>ROUND(IF(Formulaire!$L$10="OUI",Revenus!F159*9.975%,0),2)</f>
        <v>0</v>
      </c>
    </row>
    <row r="160" spans="1:8" x14ac:dyDescent="0.3">
      <c r="A160" s="143"/>
      <c r="B160" s="149"/>
      <c r="C160" s="144"/>
      <c r="D160" s="145"/>
      <c r="E160" s="145"/>
      <c r="F160" s="147">
        <f>ROUND(IF(Formulaire!$L$10="OUI",Revenus!D160/1.095/1.05,D160),2)</f>
        <v>0</v>
      </c>
      <c r="G160" s="147">
        <f>ROUND(IF(Formulaire!$L$10="OUI",Revenus!F160*5%,0),2)</f>
        <v>0</v>
      </c>
      <c r="H160" s="147">
        <f>ROUND(IF(Formulaire!$L$10="OUI",Revenus!F160*9.975%,0),2)</f>
        <v>0</v>
      </c>
    </row>
    <row r="161" spans="1:8" x14ac:dyDescent="0.3">
      <c r="A161" s="143"/>
      <c r="B161" s="149"/>
      <c r="C161" s="144"/>
      <c r="D161" s="145"/>
      <c r="E161" s="145"/>
      <c r="F161" s="147">
        <f>ROUND(IF(Formulaire!$L$10="OUI",Revenus!D161/1.095/1.05,D161),2)</f>
        <v>0</v>
      </c>
      <c r="G161" s="147">
        <f>ROUND(IF(Formulaire!$L$10="OUI",Revenus!F161*5%,0),2)</f>
        <v>0</v>
      </c>
      <c r="H161" s="147">
        <f>ROUND(IF(Formulaire!$L$10="OUI",Revenus!F161*9.975%,0),2)</f>
        <v>0</v>
      </c>
    </row>
    <row r="162" spans="1:8" x14ac:dyDescent="0.3">
      <c r="A162" s="143"/>
      <c r="B162" s="149"/>
      <c r="C162" s="144"/>
      <c r="D162" s="145"/>
      <c r="E162" s="145"/>
      <c r="F162" s="147">
        <f>ROUND(IF(Formulaire!$L$10="OUI",Revenus!D162/1.095/1.05,D162),2)</f>
        <v>0</v>
      </c>
      <c r="G162" s="147">
        <f>ROUND(IF(Formulaire!$L$10="OUI",Revenus!F162*5%,0),2)</f>
        <v>0</v>
      </c>
      <c r="H162" s="147">
        <f>ROUND(IF(Formulaire!$L$10="OUI",Revenus!F162*9.975%,0),2)</f>
        <v>0</v>
      </c>
    </row>
    <row r="163" spans="1:8" x14ac:dyDescent="0.3">
      <c r="A163" s="143"/>
      <c r="B163" s="149"/>
      <c r="C163" s="144"/>
      <c r="D163" s="145"/>
      <c r="E163" s="145"/>
      <c r="F163" s="147">
        <f>ROUND(IF(Formulaire!$L$10="OUI",Revenus!D163/1.095/1.05,D163),2)</f>
        <v>0</v>
      </c>
      <c r="G163" s="147">
        <f>ROUND(IF(Formulaire!$L$10="OUI",Revenus!F163*5%,0),2)</f>
        <v>0</v>
      </c>
      <c r="H163" s="147">
        <f>ROUND(IF(Formulaire!$L$10="OUI",Revenus!F163*9.975%,0),2)</f>
        <v>0</v>
      </c>
    </row>
    <row r="164" spans="1:8" x14ac:dyDescent="0.3">
      <c r="A164" s="143"/>
      <c r="B164" s="149"/>
      <c r="C164" s="144"/>
      <c r="D164" s="145"/>
      <c r="E164" s="145"/>
      <c r="F164" s="147">
        <f>ROUND(IF(Formulaire!$L$10="OUI",Revenus!D164/1.095/1.05,D164),2)</f>
        <v>0</v>
      </c>
      <c r="G164" s="147">
        <f>ROUND(IF(Formulaire!$L$10="OUI",Revenus!F164*5%,0),2)</f>
        <v>0</v>
      </c>
      <c r="H164" s="147">
        <f>ROUND(IF(Formulaire!$L$10="OUI",Revenus!F164*9.975%,0),2)</f>
        <v>0</v>
      </c>
    </row>
    <row r="165" spans="1:8" x14ac:dyDescent="0.3">
      <c r="A165" s="143"/>
      <c r="B165" s="149"/>
      <c r="C165" s="144"/>
      <c r="D165" s="145"/>
      <c r="E165" s="145"/>
      <c r="F165" s="147">
        <f>ROUND(IF(Formulaire!$L$10="OUI",Revenus!D165/1.095/1.05,D165),2)</f>
        <v>0</v>
      </c>
      <c r="G165" s="147">
        <f>ROUND(IF(Formulaire!$L$10="OUI",Revenus!F165*5%,0),2)</f>
        <v>0</v>
      </c>
      <c r="H165" s="147">
        <f>ROUND(IF(Formulaire!$L$10="OUI",Revenus!F165*9.975%,0),2)</f>
        <v>0</v>
      </c>
    </row>
    <row r="166" spans="1:8" x14ac:dyDescent="0.3">
      <c r="A166" s="143"/>
      <c r="B166" s="149"/>
      <c r="C166" s="144"/>
      <c r="D166" s="145"/>
      <c r="E166" s="145"/>
      <c r="F166" s="147">
        <f>ROUND(IF(Formulaire!$L$10="OUI",Revenus!D166/1.095/1.05,D166),2)</f>
        <v>0</v>
      </c>
      <c r="G166" s="147">
        <f>ROUND(IF(Formulaire!$L$10="OUI",Revenus!F166*5%,0),2)</f>
        <v>0</v>
      </c>
      <c r="H166" s="147">
        <f>ROUND(IF(Formulaire!$L$10="OUI",Revenus!F166*9.975%,0),2)</f>
        <v>0</v>
      </c>
    </row>
    <row r="167" spans="1:8" x14ac:dyDescent="0.3">
      <c r="A167" s="143"/>
      <c r="B167" s="149"/>
      <c r="C167" s="144"/>
      <c r="D167" s="145"/>
      <c r="E167" s="145"/>
      <c r="F167" s="147">
        <f>ROUND(IF(Formulaire!$L$10="OUI",Revenus!D167/1.095/1.05,D167),2)</f>
        <v>0</v>
      </c>
      <c r="G167" s="147">
        <f>ROUND(IF(Formulaire!$L$10="OUI",Revenus!F167*5%,0),2)</f>
        <v>0</v>
      </c>
      <c r="H167" s="147">
        <f>ROUND(IF(Formulaire!$L$10="OUI",Revenus!F167*9.975%,0),2)</f>
        <v>0</v>
      </c>
    </row>
    <row r="168" spans="1:8" x14ac:dyDescent="0.3">
      <c r="A168" s="143"/>
      <c r="B168" s="149"/>
      <c r="C168" s="144"/>
      <c r="D168" s="145"/>
      <c r="E168" s="145"/>
      <c r="F168" s="147">
        <f>ROUND(IF(Formulaire!$L$10="OUI",Revenus!D168/1.095/1.05,D168),2)</f>
        <v>0</v>
      </c>
      <c r="G168" s="147">
        <f>ROUND(IF(Formulaire!$L$10="OUI",Revenus!F168*5%,0),2)</f>
        <v>0</v>
      </c>
      <c r="H168" s="147">
        <f>ROUND(IF(Formulaire!$L$10="OUI",Revenus!F168*9.975%,0),2)</f>
        <v>0</v>
      </c>
    </row>
    <row r="169" spans="1:8" x14ac:dyDescent="0.3">
      <c r="A169" s="143"/>
      <c r="B169" s="149"/>
      <c r="C169" s="144"/>
      <c r="D169" s="145"/>
      <c r="E169" s="145"/>
      <c r="F169" s="147">
        <f>ROUND(IF(Formulaire!$L$10="OUI",Revenus!D169/1.095/1.05,D169),2)</f>
        <v>0</v>
      </c>
      <c r="G169" s="147">
        <f>ROUND(IF(Formulaire!$L$10="OUI",Revenus!F169*5%,0),2)</f>
        <v>0</v>
      </c>
      <c r="H169" s="147">
        <f>ROUND(IF(Formulaire!$L$10="OUI",Revenus!F169*9.975%,0),2)</f>
        <v>0</v>
      </c>
    </row>
    <row r="170" spans="1:8" x14ac:dyDescent="0.3">
      <c r="A170" s="143"/>
      <c r="B170" s="149"/>
      <c r="C170" s="144"/>
      <c r="D170" s="145"/>
      <c r="E170" s="145"/>
      <c r="F170" s="147">
        <f>ROUND(IF(Formulaire!$L$10="OUI",Revenus!D170/1.095/1.05,D170),2)</f>
        <v>0</v>
      </c>
      <c r="G170" s="147">
        <f>ROUND(IF(Formulaire!$L$10="OUI",Revenus!F170*5%,0),2)</f>
        <v>0</v>
      </c>
      <c r="H170" s="147">
        <f>ROUND(IF(Formulaire!$L$10="OUI",Revenus!F170*9.975%,0),2)</f>
        <v>0</v>
      </c>
    </row>
    <row r="171" spans="1:8" x14ac:dyDescent="0.3">
      <c r="A171" s="143"/>
      <c r="B171" s="149"/>
      <c r="C171" s="144"/>
      <c r="D171" s="145"/>
      <c r="E171" s="145"/>
      <c r="F171" s="147">
        <f>ROUND(IF(Formulaire!$L$10="OUI",Revenus!D171/1.095/1.05,D171),2)</f>
        <v>0</v>
      </c>
      <c r="G171" s="147">
        <f>ROUND(IF(Formulaire!$L$10="OUI",Revenus!F171*5%,0),2)</f>
        <v>0</v>
      </c>
      <c r="H171" s="147">
        <f>ROUND(IF(Formulaire!$L$10="OUI",Revenus!F171*9.975%,0),2)</f>
        <v>0</v>
      </c>
    </row>
    <row r="172" spans="1:8" x14ac:dyDescent="0.3">
      <c r="A172" s="143"/>
      <c r="B172" s="149"/>
      <c r="C172" s="144"/>
      <c r="D172" s="145"/>
      <c r="E172" s="145"/>
      <c r="F172" s="147">
        <f>ROUND(IF(Formulaire!$L$10="OUI",Revenus!D172/1.095/1.05,D172),2)</f>
        <v>0</v>
      </c>
      <c r="G172" s="147">
        <f>ROUND(IF(Formulaire!$L$10="OUI",Revenus!F172*5%,0),2)</f>
        <v>0</v>
      </c>
      <c r="H172" s="147">
        <f>ROUND(IF(Formulaire!$L$10="OUI",Revenus!F172*9.975%,0),2)</f>
        <v>0</v>
      </c>
    </row>
    <row r="173" spans="1:8" x14ac:dyDescent="0.3">
      <c r="A173" s="143"/>
      <c r="B173" s="149"/>
      <c r="C173" s="144"/>
      <c r="D173" s="145"/>
      <c r="E173" s="145"/>
      <c r="F173" s="147">
        <f>ROUND(IF(Formulaire!$L$10="OUI",Revenus!D173/1.095/1.05,D173),2)</f>
        <v>0</v>
      </c>
      <c r="G173" s="147">
        <f>ROUND(IF(Formulaire!$L$10="OUI",Revenus!F173*5%,0),2)</f>
        <v>0</v>
      </c>
      <c r="H173" s="147">
        <f>ROUND(IF(Formulaire!$L$10="OUI",Revenus!F173*9.975%,0),2)</f>
        <v>0</v>
      </c>
    </row>
    <row r="174" spans="1:8" x14ac:dyDescent="0.3">
      <c r="A174" s="143"/>
      <c r="B174" s="149"/>
      <c r="C174" s="144"/>
      <c r="D174" s="145"/>
      <c r="E174" s="145"/>
      <c r="F174" s="147">
        <f>ROUND(IF(Formulaire!$L$10="OUI",Revenus!D174/1.095/1.05,D174),2)</f>
        <v>0</v>
      </c>
      <c r="G174" s="147">
        <f>ROUND(IF(Formulaire!$L$10="OUI",Revenus!F174*5%,0),2)</f>
        <v>0</v>
      </c>
      <c r="H174" s="147">
        <f>ROUND(IF(Formulaire!$L$10="OUI",Revenus!F174*9.975%,0),2)</f>
        <v>0</v>
      </c>
    </row>
    <row r="175" spans="1:8" x14ac:dyDescent="0.3">
      <c r="A175" s="143"/>
      <c r="B175" s="149"/>
      <c r="C175" s="144"/>
      <c r="D175" s="145"/>
      <c r="E175" s="145"/>
      <c r="F175" s="147">
        <f>ROUND(IF(Formulaire!$L$10="OUI",Revenus!D175/1.095/1.05,D175),2)</f>
        <v>0</v>
      </c>
      <c r="G175" s="147">
        <f>ROUND(IF(Formulaire!$L$10="OUI",Revenus!F175*5%,0),2)</f>
        <v>0</v>
      </c>
      <c r="H175" s="147">
        <f>ROUND(IF(Formulaire!$L$10="OUI",Revenus!F175*9.975%,0),2)</f>
        <v>0</v>
      </c>
    </row>
    <row r="176" spans="1:8" x14ac:dyDescent="0.3">
      <c r="A176" s="143"/>
      <c r="B176" s="149"/>
      <c r="C176" s="144"/>
      <c r="D176" s="145"/>
      <c r="E176" s="145"/>
      <c r="F176" s="147">
        <f>ROUND(IF(Formulaire!$L$10="OUI",Revenus!D176/1.095/1.05,D176),2)</f>
        <v>0</v>
      </c>
      <c r="G176" s="147">
        <f>ROUND(IF(Formulaire!$L$10="OUI",Revenus!F176*5%,0),2)</f>
        <v>0</v>
      </c>
      <c r="H176" s="147">
        <f>ROUND(IF(Formulaire!$L$10="OUI",Revenus!F176*9.975%,0),2)</f>
        <v>0</v>
      </c>
    </row>
    <row r="177" spans="1:8" x14ac:dyDescent="0.3">
      <c r="A177" s="143"/>
      <c r="B177" s="149"/>
      <c r="C177" s="144"/>
      <c r="D177" s="145"/>
      <c r="E177" s="145"/>
      <c r="F177" s="147">
        <f>ROUND(IF(Formulaire!$L$10="OUI",Revenus!D177/1.095/1.05,D177),2)</f>
        <v>0</v>
      </c>
      <c r="G177" s="147">
        <f>ROUND(IF(Formulaire!$L$10="OUI",Revenus!F177*5%,0),2)</f>
        <v>0</v>
      </c>
      <c r="H177" s="147">
        <f>ROUND(IF(Formulaire!$L$10="OUI",Revenus!F177*9.975%,0),2)</f>
        <v>0</v>
      </c>
    </row>
    <row r="178" spans="1:8" x14ac:dyDescent="0.3">
      <c r="A178" s="143"/>
      <c r="B178" s="149"/>
      <c r="C178" s="144"/>
      <c r="D178" s="145"/>
      <c r="E178" s="145"/>
      <c r="F178" s="147">
        <f>ROUND(IF(Formulaire!$L$10="OUI",Revenus!D178/1.095/1.05,D178),2)</f>
        <v>0</v>
      </c>
      <c r="G178" s="147">
        <f>ROUND(IF(Formulaire!$L$10="OUI",Revenus!F178*5%,0),2)</f>
        <v>0</v>
      </c>
      <c r="H178" s="147">
        <f>ROUND(IF(Formulaire!$L$10="OUI",Revenus!F178*9.975%,0),2)</f>
        <v>0</v>
      </c>
    </row>
    <row r="179" spans="1:8" x14ac:dyDescent="0.3">
      <c r="A179" s="143"/>
      <c r="B179" s="149"/>
      <c r="C179" s="144"/>
      <c r="D179" s="145"/>
      <c r="E179" s="145"/>
      <c r="F179" s="147">
        <f>ROUND(IF(Formulaire!$L$10="OUI",Revenus!D179/1.095/1.05,D179),2)</f>
        <v>0</v>
      </c>
      <c r="G179" s="147">
        <f>ROUND(IF(Formulaire!$L$10="OUI",Revenus!F179*5%,0),2)</f>
        <v>0</v>
      </c>
      <c r="H179" s="147">
        <f>ROUND(IF(Formulaire!$L$10="OUI",Revenus!F179*9.975%,0),2)</f>
        <v>0</v>
      </c>
    </row>
    <row r="180" spans="1:8" x14ac:dyDescent="0.3">
      <c r="A180" s="143"/>
      <c r="B180" s="149"/>
      <c r="C180" s="144"/>
      <c r="D180" s="145"/>
      <c r="E180" s="145"/>
      <c r="F180" s="147">
        <f>ROUND(IF(Formulaire!$L$10="OUI",Revenus!D180/1.095/1.05,D180),2)</f>
        <v>0</v>
      </c>
      <c r="G180" s="147">
        <f>ROUND(IF(Formulaire!$L$10="OUI",Revenus!F180*5%,0),2)</f>
        <v>0</v>
      </c>
      <c r="H180" s="147">
        <f>ROUND(IF(Formulaire!$L$10="OUI",Revenus!F180*9.975%,0),2)</f>
        <v>0</v>
      </c>
    </row>
    <row r="181" spans="1:8" x14ac:dyDescent="0.3">
      <c r="A181" s="143"/>
      <c r="B181" s="149"/>
      <c r="C181" s="144"/>
      <c r="D181" s="145"/>
      <c r="E181" s="145"/>
      <c r="F181" s="147">
        <f>ROUND(IF(Formulaire!$L$10="OUI",Revenus!D181/1.095/1.05,D181),2)</f>
        <v>0</v>
      </c>
      <c r="G181" s="147">
        <f>ROUND(IF(Formulaire!$L$10="OUI",Revenus!F181*5%,0),2)</f>
        <v>0</v>
      </c>
      <c r="H181" s="147">
        <f>ROUND(IF(Formulaire!$L$10="OUI",Revenus!F181*9.975%,0),2)</f>
        <v>0</v>
      </c>
    </row>
    <row r="182" spans="1:8" x14ac:dyDescent="0.3">
      <c r="A182" s="143"/>
      <c r="B182" s="149"/>
      <c r="C182" s="144"/>
      <c r="D182" s="145"/>
      <c r="E182" s="145"/>
      <c r="F182" s="147">
        <f>ROUND(IF(Formulaire!$L$10="OUI",Revenus!D182/1.095/1.05,D182),2)</f>
        <v>0</v>
      </c>
      <c r="G182" s="147">
        <f>ROUND(IF(Formulaire!$L$10="OUI",Revenus!F182*5%,0),2)</f>
        <v>0</v>
      </c>
      <c r="H182" s="147">
        <f>ROUND(IF(Formulaire!$L$10="OUI",Revenus!F182*9.975%,0),2)</f>
        <v>0</v>
      </c>
    </row>
    <row r="183" spans="1:8" x14ac:dyDescent="0.3">
      <c r="A183" s="143"/>
      <c r="B183" s="149"/>
      <c r="C183" s="144"/>
      <c r="D183" s="145"/>
      <c r="E183" s="145"/>
      <c r="F183" s="147">
        <f>ROUND(IF(Formulaire!$L$10="OUI",Revenus!D183/1.095/1.05,D183),2)</f>
        <v>0</v>
      </c>
      <c r="G183" s="147">
        <f>ROUND(IF(Formulaire!$L$10="OUI",Revenus!F183*5%,0),2)</f>
        <v>0</v>
      </c>
      <c r="H183" s="147">
        <f>ROUND(IF(Formulaire!$L$10="OUI",Revenus!F183*9.975%,0),2)</f>
        <v>0</v>
      </c>
    </row>
    <row r="184" spans="1:8" x14ac:dyDescent="0.3">
      <c r="A184" s="143"/>
      <c r="B184" s="149"/>
      <c r="C184" s="144"/>
      <c r="D184" s="145"/>
      <c r="E184" s="145"/>
      <c r="F184" s="147">
        <f>ROUND(IF(Formulaire!$L$10="OUI",Revenus!D184/1.095/1.05,D184),2)</f>
        <v>0</v>
      </c>
      <c r="G184" s="147">
        <f>ROUND(IF(Formulaire!$L$10="OUI",Revenus!F184*5%,0),2)</f>
        <v>0</v>
      </c>
      <c r="H184" s="147">
        <f>ROUND(IF(Formulaire!$L$10="OUI",Revenus!F184*9.975%,0),2)</f>
        <v>0</v>
      </c>
    </row>
    <row r="185" spans="1:8" x14ac:dyDescent="0.3">
      <c r="A185" s="143"/>
      <c r="B185" s="149"/>
      <c r="C185" s="144"/>
      <c r="D185" s="145"/>
      <c r="E185" s="145"/>
      <c r="F185" s="147">
        <f>ROUND(IF(Formulaire!$L$10="OUI",Revenus!D185/1.095/1.05,D185),2)</f>
        <v>0</v>
      </c>
      <c r="G185" s="147">
        <f>ROUND(IF(Formulaire!$L$10="OUI",Revenus!F185*5%,0),2)</f>
        <v>0</v>
      </c>
      <c r="H185" s="147">
        <f>ROUND(IF(Formulaire!$L$10="OUI",Revenus!F185*9.975%,0),2)</f>
        <v>0</v>
      </c>
    </row>
    <row r="186" spans="1:8" x14ac:dyDescent="0.3">
      <c r="A186" s="143"/>
      <c r="B186" s="149"/>
      <c r="C186" s="144"/>
      <c r="D186" s="145"/>
      <c r="E186" s="145"/>
      <c r="F186" s="147">
        <f>ROUND(IF(Formulaire!$L$10="OUI",Revenus!D186/1.095/1.05,D186),2)</f>
        <v>0</v>
      </c>
      <c r="G186" s="147">
        <f>ROUND(IF(Formulaire!$L$10="OUI",Revenus!F186*5%,0),2)</f>
        <v>0</v>
      </c>
      <c r="H186" s="147">
        <f>ROUND(IF(Formulaire!$L$10="OUI",Revenus!F186*9.975%,0),2)</f>
        <v>0</v>
      </c>
    </row>
    <row r="187" spans="1:8" x14ac:dyDescent="0.3">
      <c r="A187" s="143"/>
      <c r="B187" s="149"/>
      <c r="C187" s="144"/>
      <c r="D187" s="145"/>
      <c r="E187" s="145"/>
      <c r="F187" s="147">
        <f>ROUND(IF(Formulaire!$L$10="OUI",Revenus!D187/1.095/1.05,D187),2)</f>
        <v>0</v>
      </c>
      <c r="G187" s="147">
        <f>ROUND(IF(Formulaire!$L$10="OUI",Revenus!F187*5%,0),2)</f>
        <v>0</v>
      </c>
      <c r="H187" s="147">
        <f>ROUND(IF(Formulaire!$L$10="OUI",Revenus!F187*9.975%,0),2)</f>
        <v>0</v>
      </c>
    </row>
    <row r="188" spans="1:8" x14ac:dyDescent="0.3">
      <c r="A188" s="143"/>
      <c r="B188" s="149"/>
      <c r="C188" s="144"/>
      <c r="D188" s="145"/>
      <c r="E188" s="145"/>
      <c r="F188" s="147">
        <f>ROUND(IF(Formulaire!$L$10="OUI",Revenus!D188/1.095/1.05,D188),2)</f>
        <v>0</v>
      </c>
      <c r="G188" s="147">
        <f>ROUND(IF(Formulaire!$L$10="OUI",Revenus!F188*5%,0),2)</f>
        <v>0</v>
      </c>
      <c r="H188" s="147">
        <f>ROUND(IF(Formulaire!$L$10="OUI",Revenus!F188*9.975%,0),2)</f>
        <v>0</v>
      </c>
    </row>
    <row r="189" spans="1:8" x14ac:dyDescent="0.3">
      <c r="A189" s="143"/>
      <c r="B189" s="149"/>
      <c r="C189" s="144"/>
      <c r="D189" s="145"/>
      <c r="E189" s="145"/>
      <c r="F189" s="147">
        <f>ROUND(IF(Formulaire!$L$10="OUI",Revenus!D189/1.095/1.05,D189),2)</f>
        <v>0</v>
      </c>
      <c r="G189" s="147">
        <f>ROUND(IF(Formulaire!$L$10="OUI",Revenus!F189*5%,0),2)</f>
        <v>0</v>
      </c>
      <c r="H189" s="147">
        <f>ROUND(IF(Formulaire!$L$10="OUI",Revenus!F189*9.975%,0),2)</f>
        <v>0</v>
      </c>
    </row>
    <row r="190" spans="1:8" x14ac:dyDescent="0.3">
      <c r="A190" s="143"/>
      <c r="B190" s="149"/>
      <c r="C190" s="144"/>
      <c r="D190" s="145"/>
      <c r="E190" s="145"/>
      <c r="F190" s="147">
        <f>ROUND(IF(Formulaire!$L$10="OUI",Revenus!D190/1.095/1.05,D190),2)</f>
        <v>0</v>
      </c>
      <c r="G190" s="147">
        <f>ROUND(IF(Formulaire!$L$10="OUI",Revenus!F190*5%,0),2)</f>
        <v>0</v>
      </c>
      <c r="H190" s="147">
        <f>ROUND(IF(Formulaire!$L$10="OUI",Revenus!F190*9.975%,0),2)</f>
        <v>0</v>
      </c>
    </row>
    <row r="191" spans="1:8" x14ac:dyDescent="0.3">
      <c r="A191" s="143"/>
      <c r="B191" s="149"/>
      <c r="C191" s="144"/>
      <c r="D191" s="145"/>
      <c r="E191" s="145"/>
      <c r="F191" s="147">
        <f>ROUND(IF(Formulaire!$L$10="OUI",Revenus!D191/1.095/1.05,D191),2)</f>
        <v>0</v>
      </c>
      <c r="G191" s="147">
        <f>ROUND(IF(Formulaire!$L$10="OUI",Revenus!F191*5%,0),2)</f>
        <v>0</v>
      </c>
      <c r="H191" s="147">
        <f>ROUND(IF(Formulaire!$L$10="OUI",Revenus!F191*9.975%,0),2)</f>
        <v>0</v>
      </c>
    </row>
    <row r="192" spans="1:8" x14ac:dyDescent="0.3">
      <c r="A192" s="143"/>
      <c r="B192" s="149"/>
      <c r="C192" s="144"/>
      <c r="D192" s="145"/>
      <c r="E192" s="145"/>
      <c r="F192" s="147">
        <f>ROUND(IF(Formulaire!$L$10="OUI",Revenus!D192/1.095/1.05,D192),2)</f>
        <v>0</v>
      </c>
      <c r="G192" s="147">
        <f>ROUND(IF(Formulaire!$L$10="OUI",Revenus!F192*5%,0),2)</f>
        <v>0</v>
      </c>
      <c r="H192" s="147">
        <f>ROUND(IF(Formulaire!$L$10="OUI",Revenus!F192*9.975%,0),2)</f>
        <v>0</v>
      </c>
    </row>
    <row r="193" spans="1:8" x14ac:dyDescent="0.3">
      <c r="A193" s="143"/>
      <c r="B193" s="149"/>
      <c r="C193" s="144"/>
      <c r="D193" s="145"/>
      <c r="E193" s="145"/>
      <c r="F193" s="147">
        <f>ROUND(IF(Formulaire!$L$10="OUI",Revenus!D193/1.095/1.05,D193),2)</f>
        <v>0</v>
      </c>
      <c r="G193" s="147">
        <f>ROUND(IF(Formulaire!$L$10="OUI",Revenus!F193*5%,0),2)</f>
        <v>0</v>
      </c>
      <c r="H193" s="147">
        <f>ROUND(IF(Formulaire!$L$10="OUI",Revenus!F193*9.975%,0),2)</f>
        <v>0</v>
      </c>
    </row>
    <row r="194" spans="1:8" x14ac:dyDescent="0.3">
      <c r="A194" s="143"/>
      <c r="B194" s="149"/>
      <c r="C194" s="144"/>
      <c r="D194" s="145"/>
      <c r="E194" s="145"/>
      <c r="F194" s="147">
        <f>ROUND(IF(Formulaire!$L$10="OUI",Revenus!D194/1.095/1.05,D194),2)</f>
        <v>0</v>
      </c>
      <c r="G194" s="147">
        <f>ROUND(IF(Formulaire!$L$10="OUI",Revenus!F194*5%,0),2)</f>
        <v>0</v>
      </c>
      <c r="H194" s="147">
        <f>ROUND(IF(Formulaire!$L$10="OUI",Revenus!F194*9.975%,0),2)</f>
        <v>0</v>
      </c>
    </row>
    <row r="195" spans="1:8" x14ac:dyDescent="0.3">
      <c r="A195" s="143"/>
      <c r="B195" s="149"/>
      <c r="C195" s="144"/>
      <c r="D195" s="145"/>
      <c r="E195" s="145"/>
      <c r="F195" s="147">
        <f>ROUND(IF(Formulaire!$L$10="OUI",Revenus!D195/1.095/1.05,D195),2)</f>
        <v>0</v>
      </c>
      <c r="G195" s="147">
        <f>ROUND(IF(Formulaire!$L$10="OUI",Revenus!F195*5%,0),2)</f>
        <v>0</v>
      </c>
      <c r="H195" s="147">
        <f>ROUND(IF(Formulaire!$L$10="OUI",Revenus!F195*9.975%,0),2)</f>
        <v>0</v>
      </c>
    </row>
    <row r="196" spans="1:8" x14ac:dyDescent="0.3">
      <c r="A196" s="143"/>
      <c r="B196" s="149"/>
      <c r="C196" s="144"/>
      <c r="D196" s="145"/>
      <c r="E196" s="145"/>
      <c r="F196" s="147">
        <f>ROUND(IF(Formulaire!$L$10="OUI",Revenus!D196/1.095/1.05,D196),2)</f>
        <v>0</v>
      </c>
      <c r="G196" s="147">
        <f>ROUND(IF(Formulaire!$L$10="OUI",Revenus!F196*5%,0),2)</f>
        <v>0</v>
      </c>
      <c r="H196" s="147">
        <f>ROUND(IF(Formulaire!$L$10="OUI",Revenus!F196*9.975%,0),2)</f>
        <v>0</v>
      </c>
    </row>
    <row r="197" spans="1:8" x14ac:dyDescent="0.3">
      <c r="A197" s="143"/>
      <c r="B197" s="149"/>
      <c r="C197" s="144"/>
      <c r="D197" s="145"/>
      <c r="E197" s="145"/>
      <c r="F197" s="147">
        <f>ROUND(IF(Formulaire!$L$10="OUI",Revenus!D197/1.095/1.05,D197),2)</f>
        <v>0</v>
      </c>
      <c r="G197" s="147">
        <f>ROUND(IF(Formulaire!$L$10="OUI",Revenus!F197*5%,0),2)</f>
        <v>0</v>
      </c>
      <c r="H197" s="147">
        <f>ROUND(IF(Formulaire!$L$10="OUI",Revenus!F197*9.975%,0),2)</f>
        <v>0</v>
      </c>
    </row>
    <row r="198" spans="1:8" x14ac:dyDescent="0.3">
      <c r="A198" s="143"/>
      <c r="B198" s="149"/>
      <c r="C198" s="144"/>
      <c r="D198" s="145"/>
      <c r="E198" s="145"/>
      <c r="F198" s="147">
        <f>ROUND(IF(Formulaire!$L$10="OUI",Revenus!D198/1.095/1.05,D198),2)</f>
        <v>0</v>
      </c>
      <c r="G198" s="147">
        <f>ROUND(IF(Formulaire!$L$10="OUI",Revenus!F198*5%,0),2)</f>
        <v>0</v>
      </c>
      <c r="H198" s="147">
        <f>ROUND(IF(Formulaire!$L$10="OUI",Revenus!F198*9.975%,0),2)</f>
        <v>0</v>
      </c>
    </row>
    <row r="199" spans="1:8" x14ac:dyDescent="0.3">
      <c r="A199" s="143"/>
      <c r="B199" s="149"/>
      <c r="C199" s="144"/>
      <c r="D199" s="145"/>
      <c r="E199" s="145"/>
      <c r="F199" s="147">
        <f>ROUND(IF(Formulaire!$L$10="OUI",Revenus!D199/1.095/1.05,D199),2)</f>
        <v>0</v>
      </c>
      <c r="G199" s="147">
        <f>ROUND(IF(Formulaire!$L$10="OUI",Revenus!F199*5%,0),2)</f>
        <v>0</v>
      </c>
      <c r="H199" s="147">
        <f>ROUND(IF(Formulaire!$L$10="OUI",Revenus!F199*9.975%,0),2)</f>
        <v>0</v>
      </c>
    </row>
    <row r="200" spans="1:8" x14ac:dyDescent="0.3">
      <c r="A200" s="143"/>
      <c r="B200" s="149"/>
      <c r="C200" s="144"/>
      <c r="D200" s="145"/>
      <c r="E200" s="145"/>
      <c r="F200" s="147">
        <f>ROUND(IF(Formulaire!$L$10="OUI",Revenus!D200/1.095/1.05,D200),2)</f>
        <v>0</v>
      </c>
      <c r="G200" s="147">
        <f>ROUND(IF(Formulaire!$L$10="OUI",Revenus!F200*5%,0),2)</f>
        <v>0</v>
      </c>
      <c r="H200" s="147">
        <f>ROUND(IF(Formulaire!$L$10="OUI",Revenus!F200*9.975%,0),2)</f>
        <v>0</v>
      </c>
    </row>
    <row r="201" spans="1:8" x14ac:dyDescent="0.3">
      <c r="A201" s="143"/>
      <c r="B201" s="149"/>
      <c r="C201" s="144"/>
      <c r="D201" s="145"/>
      <c r="E201" s="145"/>
      <c r="F201" s="147">
        <f>ROUND(IF(Formulaire!$L$10="OUI",Revenus!D201/1.095/1.05,D201),2)</f>
        <v>0</v>
      </c>
      <c r="G201" s="147">
        <f>ROUND(IF(Formulaire!$L$10="OUI",Revenus!F201*5%,0),2)</f>
        <v>0</v>
      </c>
      <c r="H201" s="147">
        <f>ROUND(IF(Formulaire!$L$10="OUI",Revenus!F201*9.975%,0),2)</f>
        <v>0</v>
      </c>
    </row>
    <row r="202" spans="1:8" x14ac:dyDescent="0.3">
      <c r="A202" s="143"/>
      <c r="B202" s="149"/>
      <c r="C202" s="144"/>
      <c r="D202" s="145"/>
      <c r="E202" s="145"/>
      <c r="F202" s="147">
        <f>ROUND(IF(Formulaire!$L$10="OUI",Revenus!D202/1.095/1.05,D202),2)</f>
        <v>0</v>
      </c>
      <c r="G202" s="147">
        <f>ROUND(IF(Formulaire!$L$10="OUI",Revenus!F202*5%,0),2)</f>
        <v>0</v>
      </c>
      <c r="H202" s="147">
        <f>ROUND(IF(Formulaire!$L$10="OUI",Revenus!F202*9.975%,0),2)</f>
        <v>0</v>
      </c>
    </row>
    <row r="203" spans="1:8" x14ac:dyDescent="0.3">
      <c r="A203" s="143"/>
      <c r="B203" s="149"/>
      <c r="C203" s="144"/>
      <c r="D203" s="145"/>
      <c r="E203" s="145"/>
      <c r="F203" s="147">
        <f>ROUND(IF(Formulaire!$L$10="OUI",Revenus!D203/1.095/1.05,D203),2)</f>
        <v>0</v>
      </c>
      <c r="G203" s="147">
        <f>ROUND(IF(Formulaire!$L$10="OUI",Revenus!F203*5%,0),2)</f>
        <v>0</v>
      </c>
      <c r="H203" s="147">
        <f>ROUND(IF(Formulaire!$L$10="OUI",Revenus!F203*9.975%,0),2)</f>
        <v>0</v>
      </c>
    </row>
    <row r="204" spans="1:8" x14ac:dyDescent="0.3">
      <c r="A204" s="143"/>
      <c r="B204" s="149"/>
      <c r="C204" s="144"/>
      <c r="D204" s="145"/>
      <c r="E204" s="145"/>
      <c r="F204" s="147">
        <f>ROUND(IF(Formulaire!$L$10="OUI",Revenus!D204/1.095/1.05,D204),2)</f>
        <v>0</v>
      </c>
      <c r="G204" s="147">
        <f>ROUND(IF(Formulaire!$L$10="OUI",Revenus!F204*5%,0),2)</f>
        <v>0</v>
      </c>
      <c r="H204" s="147">
        <f>ROUND(IF(Formulaire!$L$10="OUI",Revenus!F204*9.975%,0),2)</f>
        <v>0</v>
      </c>
    </row>
    <row r="205" spans="1:8" x14ac:dyDescent="0.3">
      <c r="A205" s="143"/>
      <c r="B205" s="149"/>
      <c r="C205" s="144"/>
      <c r="D205" s="145"/>
      <c r="E205" s="145"/>
      <c r="F205" s="147">
        <f>ROUND(IF(Formulaire!$L$10="OUI",Revenus!D205/1.095/1.05,D205),2)</f>
        <v>0</v>
      </c>
      <c r="G205" s="147">
        <f>ROUND(IF(Formulaire!$L$10="OUI",Revenus!F205*5%,0),2)</f>
        <v>0</v>
      </c>
      <c r="H205" s="147">
        <f>ROUND(IF(Formulaire!$L$10="OUI",Revenus!F205*9.975%,0),2)</f>
        <v>0</v>
      </c>
    </row>
    <row r="206" spans="1:8" x14ac:dyDescent="0.3">
      <c r="A206" s="143"/>
      <c r="B206" s="149"/>
      <c r="C206" s="144"/>
      <c r="D206" s="145"/>
      <c r="E206" s="145"/>
      <c r="F206" s="147">
        <f>ROUND(IF(Formulaire!$L$10="OUI",Revenus!D206/1.095/1.05,D206),2)</f>
        <v>0</v>
      </c>
      <c r="G206" s="147">
        <f>ROUND(IF(Formulaire!$L$10="OUI",Revenus!F206*5%,0),2)</f>
        <v>0</v>
      </c>
      <c r="H206" s="147">
        <f>ROUND(IF(Formulaire!$L$10="OUI",Revenus!F206*9.975%,0),2)</f>
        <v>0</v>
      </c>
    </row>
    <row r="207" spans="1:8" x14ac:dyDescent="0.3">
      <c r="A207" s="143"/>
      <c r="B207" s="149"/>
      <c r="C207" s="144"/>
      <c r="D207" s="145"/>
      <c r="E207" s="145"/>
      <c r="F207" s="147">
        <f>ROUND(IF(Formulaire!$L$10="OUI",Revenus!D207/1.095/1.05,D207),2)</f>
        <v>0</v>
      </c>
      <c r="G207" s="147">
        <f>ROUND(IF(Formulaire!$L$10="OUI",Revenus!F207*5%,0),2)</f>
        <v>0</v>
      </c>
      <c r="H207" s="147">
        <f>ROUND(IF(Formulaire!$L$10="OUI",Revenus!F207*9.975%,0),2)</f>
        <v>0</v>
      </c>
    </row>
    <row r="208" spans="1:8" x14ac:dyDescent="0.3">
      <c r="A208" s="143"/>
      <c r="B208" s="149"/>
      <c r="C208" s="144"/>
      <c r="D208" s="145"/>
      <c r="E208" s="145"/>
      <c r="F208" s="147">
        <f>ROUND(IF(Formulaire!$L$10="OUI",Revenus!D208/1.095/1.05,D208),2)</f>
        <v>0</v>
      </c>
      <c r="G208" s="147">
        <f>ROUND(IF(Formulaire!$L$10="OUI",Revenus!F208*5%,0),2)</f>
        <v>0</v>
      </c>
      <c r="H208" s="147">
        <f>ROUND(IF(Formulaire!$L$10="OUI",Revenus!F208*9.975%,0),2)</f>
        <v>0</v>
      </c>
    </row>
    <row r="209" spans="1:8" x14ac:dyDescent="0.3">
      <c r="A209" s="143"/>
      <c r="B209" s="149"/>
      <c r="C209" s="144"/>
      <c r="D209" s="145"/>
      <c r="E209" s="145"/>
      <c r="F209" s="147">
        <f>ROUND(IF(Formulaire!$L$10="OUI",Revenus!D209/1.095/1.05,D209),2)</f>
        <v>0</v>
      </c>
      <c r="G209" s="147">
        <f>ROUND(IF(Formulaire!$L$10="OUI",Revenus!F209*5%,0),2)</f>
        <v>0</v>
      </c>
      <c r="H209" s="147">
        <f>ROUND(IF(Formulaire!$L$10="OUI",Revenus!F209*9.975%,0),2)</f>
        <v>0</v>
      </c>
    </row>
    <row r="210" spans="1:8" x14ac:dyDescent="0.3">
      <c r="A210" s="143"/>
      <c r="B210" s="149"/>
      <c r="C210" s="144"/>
      <c r="D210" s="145"/>
      <c r="E210" s="145"/>
      <c r="F210" s="147">
        <f>ROUND(IF(Formulaire!$L$10="OUI",Revenus!D210/1.095/1.05,D210),2)</f>
        <v>0</v>
      </c>
      <c r="G210" s="147">
        <f>ROUND(IF(Formulaire!$L$10="OUI",Revenus!F210*5%,0),2)</f>
        <v>0</v>
      </c>
      <c r="H210" s="147">
        <f>ROUND(IF(Formulaire!$L$10="OUI",Revenus!F210*9.975%,0),2)</f>
        <v>0</v>
      </c>
    </row>
    <row r="211" spans="1:8" x14ac:dyDescent="0.3">
      <c r="A211" s="143"/>
      <c r="B211" s="149"/>
      <c r="C211" s="144"/>
      <c r="D211" s="145"/>
      <c r="E211" s="145"/>
      <c r="F211" s="147">
        <f>ROUND(IF(Formulaire!$L$10="OUI",Revenus!D211/1.095/1.05,D211),2)</f>
        <v>0</v>
      </c>
      <c r="G211" s="147">
        <f>ROUND(IF(Formulaire!$L$10="OUI",Revenus!F211*5%,0),2)</f>
        <v>0</v>
      </c>
      <c r="H211" s="147">
        <f>ROUND(IF(Formulaire!$L$10="OUI",Revenus!F211*9.975%,0),2)</f>
        <v>0</v>
      </c>
    </row>
    <row r="212" spans="1:8" x14ac:dyDescent="0.3">
      <c r="A212" s="143"/>
      <c r="B212" s="149"/>
      <c r="C212" s="144"/>
      <c r="D212" s="145"/>
      <c r="E212" s="145"/>
      <c r="F212" s="147">
        <f>ROUND(IF(Formulaire!$L$10="OUI",Revenus!D212/1.095/1.05,D212),2)</f>
        <v>0</v>
      </c>
      <c r="G212" s="147">
        <f>ROUND(IF(Formulaire!$L$10="OUI",Revenus!F212*5%,0),2)</f>
        <v>0</v>
      </c>
      <c r="H212" s="147">
        <f>ROUND(IF(Formulaire!$L$10="OUI",Revenus!F212*9.975%,0),2)</f>
        <v>0</v>
      </c>
    </row>
    <row r="213" spans="1:8" x14ac:dyDescent="0.3">
      <c r="A213" s="143"/>
      <c r="B213" s="149"/>
      <c r="C213" s="144"/>
      <c r="D213" s="145"/>
      <c r="E213" s="145"/>
      <c r="F213" s="147">
        <f>ROUND(IF(Formulaire!$L$10="OUI",Revenus!D213/1.095/1.05,D213),2)</f>
        <v>0</v>
      </c>
      <c r="G213" s="147">
        <f>ROUND(IF(Formulaire!$L$10="OUI",Revenus!F213*5%,0),2)</f>
        <v>0</v>
      </c>
      <c r="H213" s="147">
        <f>ROUND(IF(Formulaire!$L$10="OUI",Revenus!F213*9.975%,0),2)</f>
        <v>0</v>
      </c>
    </row>
    <row r="214" spans="1:8" x14ac:dyDescent="0.3">
      <c r="A214" s="143"/>
      <c r="B214" s="149"/>
      <c r="C214" s="144"/>
      <c r="D214" s="145"/>
      <c r="E214" s="145"/>
      <c r="F214" s="147">
        <f>ROUND(IF(Formulaire!$L$10="OUI",Revenus!D214/1.095/1.05,D214),2)</f>
        <v>0</v>
      </c>
      <c r="G214" s="147">
        <f>ROUND(IF(Formulaire!$L$10="OUI",Revenus!F214*5%,0),2)</f>
        <v>0</v>
      </c>
      <c r="H214" s="147">
        <f>ROUND(IF(Formulaire!$L$10="OUI",Revenus!F214*9.975%,0),2)</f>
        <v>0</v>
      </c>
    </row>
    <row r="215" spans="1:8" x14ac:dyDescent="0.3">
      <c r="A215" s="143"/>
      <c r="B215" s="149"/>
      <c r="C215" s="144"/>
      <c r="D215" s="145"/>
      <c r="E215" s="145"/>
      <c r="F215" s="147">
        <f>ROUND(IF(Formulaire!$L$10="OUI",Revenus!D215/1.095/1.05,D215),2)</f>
        <v>0</v>
      </c>
      <c r="G215" s="147">
        <f>ROUND(IF(Formulaire!$L$10="OUI",Revenus!F215*5%,0),2)</f>
        <v>0</v>
      </c>
      <c r="H215" s="147">
        <f>ROUND(IF(Formulaire!$L$10="OUI",Revenus!F215*9.975%,0),2)</f>
        <v>0</v>
      </c>
    </row>
    <row r="216" spans="1:8" x14ac:dyDescent="0.3">
      <c r="A216" s="143"/>
      <c r="B216" s="149"/>
      <c r="C216" s="144"/>
      <c r="D216" s="145"/>
      <c r="E216" s="145"/>
      <c r="F216" s="147">
        <f>ROUND(IF(Formulaire!$L$10="OUI",Revenus!D216/1.095/1.05,D216),2)</f>
        <v>0</v>
      </c>
      <c r="G216" s="147">
        <f>ROUND(IF(Formulaire!$L$10="OUI",Revenus!F216*5%,0),2)</f>
        <v>0</v>
      </c>
      <c r="H216" s="147">
        <f>ROUND(IF(Formulaire!$L$10="OUI",Revenus!F216*9.975%,0),2)</f>
        <v>0</v>
      </c>
    </row>
    <row r="217" spans="1:8" x14ac:dyDescent="0.3">
      <c r="A217" s="143"/>
      <c r="B217" s="149"/>
      <c r="C217" s="144"/>
      <c r="D217" s="145"/>
      <c r="E217" s="145"/>
      <c r="F217" s="147">
        <f>ROUND(IF(Formulaire!$L$10="OUI",Revenus!D217/1.095/1.05,D217),2)</f>
        <v>0</v>
      </c>
      <c r="G217" s="147">
        <f>ROUND(IF(Formulaire!$L$10="OUI",Revenus!F217*5%,0),2)</f>
        <v>0</v>
      </c>
      <c r="H217" s="147">
        <f>ROUND(IF(Formulaire!$L$10="OUI",Revenus!F217*9.975%,0),2)</f>
        <v>0</v>
      </c>
    </row>
    <row r="218" spans="1:8" x14ac:dyDescent="0.3">
      <c r="A218" s="143"/>
      <c r="B218" s="149"/>
      <c r="C218" s="144"/>
      <c r="D218" s="145"/>
      <c r="E218" s="145"/>
      <c r="F218" s="147">
        <f>ROUND(IF(Formulaire!$L$10="OUI",Revenus!D218/1.095/1.05,D218),2)</f>
        <v>0</v>
      </c>
      <c r="G218" s="147">
        <f>ROUND(IF(Formulaire!$L$10="OUI",Revenus!F218*5%,0),2)</f>
        <v>0</v>
      </c>
      <c r="H218" s="147">
        <f>ROUND(IF(Formulaire!$L$10="OUI",Revenus!F218*9.975%,0),2)</f>
        <v>0</v>
      </c>
    </row>
    <row r="219" spans="1:8" x14ac:dyDescent="0.3">
      <c r="A219" s="143"/>
      <c r="B219" s="149"/>
      <c r="C219" s="144"/>
      <c r="D219" s="145"/>
      <c r="E219" s="145"/>
      <c r="F219" s="147">
        <f>ROUND(IF(Formulaire!$L$10="OUI",Revenus!D219/1.095/1.05,D219),2)</f>
        <v>0</v>
      </c>
      <c r="G219" s="147">
        <f>ROUND(IF(Formulaire!$L$10="OUI",Revenus!F219*5%,0),2)</f>
        <v>0</v>
      </c>
      <c r="H219" s="147">
        <f>ROUND(IF(Formulaire!$L$10="OUI",Revenus!F219*9.975%,0),2)</f>
        <v>0</v>
      </c>
    </row>
    <row r="220" spans="1:8" x14ac:dyDescent="0.3">
      <c r="A220" s="143"/>
      <c r="B220" s="149"/>
      <c r="C220" s="144"/>
      <c r="D220" s="145"/>
      <c r="E220" s="145"/>
      <c r="F220" s="147">
        <f>ROUND(IF(Formulaire!$L$10="OUI",Revenus!D220/1.095/1.05,D220),2)</f>
        <v>0</v>
      </c>
      <c r="G220" s="147">
        <f>ROUND(IF(Formulaire!$L$10="OUI",Revenus!F220*5%,0),2)</f>
        <v>0</v>
      </c>
      <c r="H220" s="147">
        <f>ROUND(IF(Formulaire!$L$10="OUI",Revenus!F220*9.975%,0),2)</f>
        <v>0</v>
      </c>
    </row>
    <row r="221" spans="1:8" x14ac:dyDescent="0.3">
      <c r="A221" s="143"/>
      <c r="B221" s="149"/>
      <c r="C221" s="144"/>
      <c r="D221" s="145"/>
      <c r="E221" s="145"/>
      <c r="F221" s="147">
        <f>ROUND(IF(Formulaire!$L$10="OUI",Revenus!D221/1.095/1.05,D221),2)</f>
        <v>0</v>
      </c>
      <c r="G221" s="147">
        <f>ROUND(IF(Formulaire!$L$10="OUI",Revenus!F221*5%,0),2)</f>
        <v>0</v>
      </c>
      <c r="H221" s="147">
        <f>ROUND(IF(Formulaire!$L$10="OUI",Revenus!F221*9.975%,0),2)</f>
        <v>0</v>
      </c>
    </row>
    <row r="222" spans="1:8" x14ac:dyDescent="0.3">
      <c r="A222" s="143"/>
      <c r="B222" s="149"/>
      <c r="C222" s="144"/>
      <c r="D222" s="145"/>
      <c r="E222" s="145"/>
      <c r="F222" s="147">
        <f>ROUND(IF(Formulaire!$L$10="OUI",Revenus!D222/1.095/1.05,D222),2)</f>
        <v>0</v>
      </c>
      <c r="G222" s="147">
        <f>ROUND(IF(Formulaire!$L$10="OUI",Revenus!F222*5%,0),2)</f>
        <v>0</v>
      </c>
      <c r="H222" s="147">
        <f>ROUND(IF(Formulaire!$L$10="OUI",Revenus!F222*9.975%,0),2)</f>
        <v>0</v>
      </c>
    </row>
    <row r="223" spans="1:8" x14ac:dyDescent="0.3">
      <c r="A223" s="143"/>
      <c r="B223" s="149"/>
      <c r="C223" s="144"/>
      <c r="D223" s="145"/>
      <c r="E223" s="145"/>
      <c r="F223" s="147">
        <f>ROUND(IF(Formulaire!$L$10="OUI",Revenus!D223/1.095/1.05,D223),2)</f>
        <v>0</v>
      </c>
      <c r="G223" s="147">
        <f>ROUND(IF(Formulaire!$L$10="OUI",Revenus!F223*5%,0),2)</f>
        <v>0</v>
      </c>
      <c r="H223" s="147">
        <f>ROUND(IF(Formulaire!$L$10="OUI",Revenus!F223*9.975%,0),2)</f>
        <v>0</v>
      </c>
    </row>
    <row r="224" spans="1:8" x14ac:dyDescent="0.3">
      <c r="A224" s="143"/>
      <c r="B224" s="149"/>
      <c r="C224" s="144"/>
      <c r="D224" s="145"/>
      <c r="E224" s="145"/>
      <c r="F224" s="147">
        <f>ROUND(IF(Formulaire!$L$10="OUI",Revenus!D224/1.095/1.05,D224),2)</f>
        <v>0</v>
      </c>
      <c r="G224" s="147">
        <f>ROUND(IF(Formulaire!$L$10="OUI",Revenus!F224*5%,0),2)</f>
        <v>0</v>
      </c>
      <c r="H224" s="147">
        <f>ROUND(IF(Formulaire!$L$10="OUI",Revenus!F224*9.975%,0),2)</f>
        <v>0</v>
      </c>
    </row>
    <row r="225" spans="1:8" x14ac:dyDescent="0.3">
      <c r="A225" s="143"/>
      <c r="B225" s="149"/>
      <c r="C225" s="144"/>
      <c r="D225" s="145"/>
      <c r="E225" s="145"/>
      <c r="F225" s="147">
        <f>ROUND(IF(Formulaire!$L$10="OUI",Revenus!D225/1.095/1.05,D225),2)</f>
        <v>0</v>
      </c>
      <c r="G225" s="147">
        <f>ROUND(IF(Formulaire!$L$10="OUI",Revenus!F225*5%,0),2)</f>
        <v>0</v>
      </c>
      <c r="H225" s="147">
        <f>ROUND(IF(Formulaire!$L$10="OUI",Revenus!F225*9.975%,0),2)</f>
        <v>0</v>
      </c>
    </row>
    <row r="226" spans="1:8" x14ac:dyDescent="0.3">
      <c r="A226" s="143"/>
      <c r="B226" s="149"/>
      <c r="C226" s="144"/>
      <c r="D226" s="145"/>
      <c r="E226" s="145"/>
      <c r="F226" s="147">
        <f>ROUND(IF(Formulaire!$L$10="OUI",Revenus!D226/1.095/1.05,D226),2)</f>
        <v>0</v>
      </c>
      <c r="G226" s="147">
        <f>ROUND(IF(Formulaire!$L$10="OUI",Revenus!F226*5%,0),2)</f>
        <v>0</v>
      </c>
      <c r="H226" s="147">
        <f>ROUND(IF(Formulaire!$L$10="OUI",Revenus!F226*9.975%,0),2)</f>
        <v>0</v>
      </c>
    </row>
    <row r="227" spans="1:8" x14ac:dyDescent="0.3">
      <c r="A227" s="143"/>
      <c r="B227" s="149"/>
      <c r="C227" s="144"/>
      <c r="D227" s="145"/>
      <c r="E227" s="145"/>
      <c r="F227" s="147">
        <f>ROUND(IF(Formulaire!$L$10="OUI",Revenus!D227/1.095/1.05,D227),2)</f>
        <v>0</v>
      </c>
      <c r="G227" s="147">
        <f>ROUND(IF(Formulaire!$L$10="OUI",Revenus!F227*5%,0),2)</f>
        <v>0</v>
      </c>
      <c r="H227" s="147">
        <f>ROUND(IF(Formulaire!$L$10="OUI",Revenus!F227*9.975%,0),2)</f>
        <v>0</v>
      </c>
    </row>
    <row r="228" spans="1:8" x14ac:dyDescent="0.3">
      <c r="A228" s="143"/>
      <c r="B228" s="149"/>
      <c r="C228" s="144"/>
      <c r="D228" s="145"/>
      <c r="E228" s="145"/>
      <c r="F228" s="147">
        <f>ROUND(IF(Formulaire!$L$10="OUI",Revenus!D228/1.095/1.05,D228),2)</f>
        <v>0</v>
      </c>
      <c r="G228" s="147">
        <f>ROUND(IF(Formulaire!$L$10="OUI",Revenus!F228*5%,0),2)</f>
        <v>0</v>
      </c>
      <c r="H228" s="147">
        <f>ROUND(IF(Formulaire!$L$10="OUI",Revenus!F228*9.975%,0),2)</f>
        <v>0</v>
      </c>
    </row>
    <row r="229" spans="1:8" x14ac:dyDescent="0.3">
      <c r="A229" s="143"/>
      <c r="B229" s="149"/>
      <c r="C229" s="144"/>
      <c r="D229" s="145"/>
      <c r="E229" s="145"/>
      <c r="F229" s="147">
        <f>ROUND(IF(Formulaire!$L$10="OUI",Revenus!D229/1.095/1.05,D229),2)</f>
        <v>0</v>
      </c>
      <c r="G229" s="147">
        <f>ROUND(IF(Formulaire!$L$10="OUI",Revenus!F229*5%,0),2)</f>
        <v>0</v>
      </c>
      <c r="H229" s="147">
        <f>ROUND(IF(Formulaire!$L$10="OUI",Revenus!F229*9.975%,0),2)</f>
        <v>0</v>
      </c>
    </row>
    <row r="230" spans="1:8" x14ac:dyDescent="0.3">
      <c r="A230" s="143"/>
      <c r="B230" s="149"/>
      <c r="C230" s="144"/>
      <c r="D230" s="145"/>
      <c r="E230" s="145"/>
      <c r="F230" s="147">
        <f>ROUND(IF(Formulaire!$L$10="OUI",Revenus!D230/1.095/1.05,D230),2)</f>
        <v>0</v>
      </c>
      <c r="G230" s="147">
        <f>ROUND(IF(Formulaire!$L$10="OUI",Revenus!F230*5%,0),2)</f>
        <v>0</v>
      </c>
      <c r="H230" s="147">
        <f>ROUND(IF(Formulaire!$L$10="OUI",Revenus!F230*9.975%,0),2)</f>
        <v>0</v>
      </c>
    </row>
    <row r="231" spans="1:8" x14ac:dyDescent="0.3">
      <c r="A231" s="143"/>
      <c r="B231" s="149"/>
      <c r="C231" s="144"/>
      <c r="D231" s="145"/>
      <c r="E231" s="145"/>
      <c r="F231" s="147">
        <f>ROUND(IF(Formulaire!$L$10="OUI",Revenus!D231/1.095/1.05,D231),2)</f>
        <v>0</v>
      </c>
      <c r="G231" s="147">
        <f>ROUND(IF(Formulaire!$L$10="OUI",Revenus!F231*5%,0),2)</f>
        <v>0</v>
      </c>
      <c r="H231" s="147">
        <f>ROUND(IF(Formulaire!$L$10="OUI",Revenus!F231*9.975%,0),2)</f>
        <v>0</v>
      </c>
    </row>
    <row r="232" spans="1:8" x14ac:dyDescent="0.3">
      <c r="A232" s="143"/>
      <c r="B232" s="149"/>
      <c r="C232" s="144"/>
      <c r="D232" s="145"/>
      <c r="E232" s="145"/>
      <c r="F232" s="147">
        <f>ROUND(IF(Formulaire!$L$10="OUI",Revenus!D232/1.095/1.05,D232),2)</f>
        <v>0</v>
      </c>
      <c r="G232" s="147">
        <f>ROUND(IF(Formulaire!$L$10="OUI",Revenus!F232*5%,0),2)</f>
        <v>0</v>
      </c>
      <c r="H232" s="147">
        <f>ROUND(IF(Formulaire!$L$10="OUI",Revenus!F232*9.975%,0),2)</f>
        <v>0</v>
      </c>
    </row>
    <row r="233" spans="1:8" x14ac:dyDescent="0.3">
      <c r="A233" s="143"/>
      <c r="B233" s="149"/>
      <c r="C233" s="144"/>
      <c r="D233" s="145"/>
      <c r="E233" s="145"/>
      <c r="F233" s="147">
        <f>ROUND(IF(Formulaire!$L$10="OUI",Revenus!D233/1.095/1.05,D233),2)</f>
        <v>0</v>
      </c>
      <c r="G233" s="147">
        <f>ROUND(IF(Formulaire!$L$10="OUI",Revenus!F233*5%,0),2)</f>
        <v>0</v>
      </c>
      <c r="H233" s="147">
        <f>ROUND(IF(Formulaire!$L$10="OUI",Revenus!F233*9.975%,0),2)</f>
        <v>0</v>
      </c>
    </row>
    <row r="234" spans="1:8" x14ac:dyDescent="0.3">
      <c r="A234" s="143"/>
      <c r="B234" s="149"/>
      <c r="C234" s="144"/>
      <c r="D234" s="145"/>
      <c r="E234" s="145"/>
      <c r="F234" s="147">
        <f>ROUND(IF(Formulaire!$L$10="OUI",Revenus!D234/1.095/1.05,D234),2)</f>
        <v>0</v>
      </c>
      <c r="G234" s="147">
        <f>ROUND(IF(Formulaire!$L$10="OUI",Revenus!F234*5%,0),2)</f>
        <v>0</v>
      </c>
      <c r="H234" s="147">
        <f>ROUND(IF(Formulaire!$L$10="OUI",Revenus!F234*9.975%,0),2)</f>
        <v>0</v>
      </c>
    </row>
    <row r="235" spans="1:8" x14ac:dyDescent="0.3">
      <c r="A235" s="143"/>
      <c r="B235" s="149"/>
      <c r="C235" s="144"/>
      <c r="D235" s="145"/>
      <c r="E235" s="145"/>
      <c r="F235" s="147">
        <f>ROUND(IF(Formulaire!$L$10="OUI",Revenus!D235/1.095/1.05,D235),2)</f>
        <v>0</v>
      </c>
      <c r="G235" s="147">
        <f>ROUND(IF(Formulaire!$L$10="OUI",Revenus!F235*5%,0),2)</f>
        <v>0</v>
      </c>
      <c r="H235" s="147">
        <f>ROUND(IF(Formulaire!$L$10="OUI",Revenus!F235*9.975%,0),2)</f>
        <v>0</v>
      </c>
    </row>
    <row r="236" spans="1:8" x14ac:dyDescent="0.3">
      <c r="A236" s="143"/>
      <c r="B236" s="149"/>
      <c r="C236" s="144"/>
      <c r="D236" s="145"/>
      <c r="E236" s="145"/>
      <c r="F236" s="147">
        <f>ROUND(IF(Formulaire!$L$10="OUI",Revenus!D236/1.095/1.05,D236),2)</f>
        <v>0</v>
      </c>
      <c r="G236" s="147">
        <f>ROUND(IF(Formulaire!$L$10="OUI",Revenus!F236*5%,0),2)</f>
        <v>0</v>
      </c>
      <c r="H236" s="147">
        <f>ROUND(IF(Formulaire!$L$10="OUI",Revenus!F236*9.975%,0),2)</f>
        <v>0</v>
      </c>
    </row>
    <row r="237" spans="1:8" x14ac:dyDescent="0.3">
      <c r="A237" s="143"/>
      <c r="B237" s="149"/>
      <c r="C237" s="144"/>
      <c r="D237" s="145"/>
      <c r="E237" s="145"/>
      <c r="F237" s="147">
        <f>ROUND(IF(Formulaire!$L$10="OUI",Revenus!D237/1.095/1.05,D237),2)</f>
        <v>0</v>
      </c>
      <c r="G237" s="147">
        <f>ROUND(IF(Formulaire!$L$10="OUI",Revenus!F237*5%,0),2)</f>
        <v>0</v>
      </c>
      <c r="H237" s="147">
        <f>ROUND(IF(Formulaire!$L$10="OUI",Revenus!F237*9.975%,0),2)</f>
        <v>0</v>
      </c>
    </row>
    <row r="238" spans="1:8" x14ac:dyDescent="0.3">
      <c r="A238" s="143"/>
      <c r="B238" s="149"/>
      <c r="C238" s="144"/>
      <c r="D238" s="145"/>
      <c r="E238" s="145"/>
      <c r="F238" s="147">
        <f>ROUND(IF(Formulaire!$L$10="OUI",Revenus!D238/1.095/1.05,D238),2)</f>
        <v>0</v>
      </c>
      <c r="G238" s="147">
        <f>ROUND(IF(Formulaire!$L$10="OUI",Revenus!F238*5%,0),2)</f>
        <v>0</v>
      </c>
      <c r="H238" s="147">
        <f>ROUND(IF(Formulaire!$L$10="OUI",Revenus!F238*9.975%,0),2)</f>
        <v>0</v>
      </c>
    </row>
    <row r="239" spans="1:8" x14ac:dyDescent="0.3">
      <c r="A239" s="143"/>
      <c r="B239" s="149"/>
      <c r="C239" s="144"/>
      <c r="D239" s="145"/>
      <c r="E239" s="145"/>
      <c r="F239" s="147">
        <f>ROUND(IF(Formulaire!$L$10="OUI",Revenus!D239/1.095/1.05,D239),2)</f>
        <v>0</v>
      </c>
      <c r="G239" s="147">
        <f>ROUND(IF(Formulaire!$L$10="OUI",Revenus!F239*5%,0),2)</f>
        <v>0</v>
      </c>
      <c r="H239" s="147">
        <f>ROUND(IF(Formulaire!$L$10="OUI",Revenus!F239*9.975%,0),2)</f>
        <v>0</v>
      </c>
    </row>
    <row r="240" spans="1:8" x14ac:dyDescent="0.3">
      <c r="A240" s="143"/>
      <c r="B240" s="149"/>
      <c r="C240" s="144"/>
      <c r="D240" s="145"/>
      <c r="E240" s="145"/>
      <c r="F240" s="147">
        <f>ROUND(IF(Formulaire!$L$10="OUI",Revenus!D240/1.095/1.05,D240),2)</f>
        <v>0</v>
      </c>
      <c r="G240" s="147">
        <f>ROUND(IF(Formulaire!$L$10="OUI",Revenus!F240*5%,0),2)</f>
        <v>0</v>
      </c>
      <c r="H240" s="147">
        <f>ROUND(IF(Formulaire!$L$10="OUI",Revenus!F240*9.975%,0),2)</f>
        <v>0</v>
      </c>
    </row>
    <row r="241" spans="1:8" x14ac:dyDescent="0.3">
      <c r="A241" s="143"/>
      <c r="B241" s="149"/>
      <c r="C241" s="144"/>
      <c r="D241" s="145"/>
      <c r="E241" s="145"/>
      <c r="F241" s="147">
        <f>ROUND(IF(Formulaire!$L$10="OUI",Revenus!D241/1.095/1.05,D241),2)</f>
        <v>0</v>
      </c>
      <c r="G241" s="147">
        <f>ROUND(IF(Formulaire!$L$10="OUI",Revenus!F241*5%,0),2)</f>
        <v>0</v>
      </c>
      <c r="H241" s="147">
        <f>ROUND(IF(Formulaire!$L$10="OUI",Revenus!F241*9.975%,0),2)</f>
        <v>0</v>
      </c>
    </row>
    <row r="242" spans="1:8" x14ac:dyDescent="0.3">
      <c r="A242" s="143"/>
      <c r="B242" s="149"/>
      <c r="C242" s="144"/>
      <c r="D242" s="145"/>
      <c r="E242" s="145"/>
      <c r="F242" s="147">
        <f>ROUND(IF(Formulaire!$L$10="OUI",Revenus!D242/1.095/1.05,D242),2)</f>
        <v>0</v>
      </c>
      <c r="G242" s="147">
        <f>ROUND(IF(Formulaire!$L$10="OUI",Revenus!F242*5%,0),2)</f>
        <v>0</v>
      </c>
      <c r="H242" s="147">
        <f>ROUND(IF(Formulaire!$L$10="OUI",Revenus!F242*9.975%,0),2)</f>
        <v>0</v>
      </c>
    </row>
    <row r="243" spans="1:8" x14ac:dyDescent="0.3">
      <c r="A243" s="143"/>
      <c r="B243" s="149"/>
      <c r="C243" s="144"/>
      <c r="D243" s="145"/>
      <c r="E243" s="145"/>
      <c r="F243" s="147">
        <f>ROUND(IF(Formulaire!$L$10="OUI",Revenus!D243/1.095/1.05,D243),2)</f>
        <v>0</v>
      </c>
      <c r="G243" s="147">
        <f>ROUND(IF(Formulaire!$L$10="OUI",Revenus!F243*5%,0),2)</f>
        <v>0</v>
      </c>
      <c r="H243" s="147">
        <f>ROUND(IF(Formulaire!$L$10="OUI",Revenus!F243*9.975%,0),2)</f>
        <v>0</v>
      </c>
    </row>
    <row r="244" spans="1:8" x14ac:dyDescent="0.3">
      <c r="A244" s="143"/>
      <c r="B244" s="149"/>
      <c r="C244" s="144"/>
      <c r="D244" s="145"/>
      <c r="E244" s="145"/>
      <c r="F244" s="147">
        <f>ROUND(IF(Formulaire!$L$10="OUI",Revenus!D244/1.095/1.05,D244),2)</f>
        <v>0</v>
      </c>
      <c r="G244" s="147">
        <f>ROUND(IF(Formulaire!$L$10="OUI",Revenus!F244*5%,0),2)</f>
        <v>0</v>
      </c>
      <c r="H244" s="147">
        <f>ROUND(IF(Formulaire!$L$10="OUI",Revenus!F244*9.975%,0),2)</f>
        <v>0</v>
      </c>
    </row>
    <row r="245" spans="1:8" x14ac:dyDescent="0.3">
      <c r="A245" s="143"/>
      <c r="B245" s="149"/>
      <c r="C245" s="144"/>
      <c r="D245" s="145"/>
      <c r="E245" s="145"/>
      <c r="F245" s="147">
        <f>ROUND(IF(Formulaire!$L$10="OUI",Revenus!D245/1.095/1.05,D245),2)</f>
        <v>0</v>
      </c>
      <c r="G245" s="147">
        <f>ROUND(IF(Formulaire!$L$10="OUI",Revenus!F245*5%,0),2)</f>
        <v>0</v>
      </c>
      <c r="H245" s="147">
        <f>ROUND(IF(Formulaire!$L$10="OUI",Revenus!F245*9.975%,0),2)</f>
        <v>0</v>
      </c>
    </row>
    <row r="246" spans="1:8" x14ac:dyDescent="0.3">
      <c r="A246" s="143"/>
      <c r="B246" s="149"/>
      <c r="C246" s="144"/>
      <c r="D246" s="145"/>
      <c r="E246" s="145"/>
      <c r="F246" s="147">
        <f>ROUND(IF(Formulaire!$L$10="OUI",Revenus!D246/1.095/1.05,D246),2)</f>
        <v>0</v>
      </c>
      <c r="G246" s="147">
        <f>ROUND(IF(Formulaire!$L$10="OUI",Revenus!F246*5%,0),2)</f>
        <v>0</v>
      </c>
      <c r="H246" s="147">
        <f>ROUND(IF(Formulaire!$L$10="OUI",Revenus!F246*9.975%,0),2)</f>
        <v>0</v>
      </c>
    </row>
    <row r="247" spans="1:8" x14ac:dyDescent="0.3">
      <c r="A247" s="143"/>
      <c r="B247" s="149"/>
      <c r="C247" s="144"/>
      <c r="D247" s="145"/>
      <c r="E247" s="145"/>
      <c r="F247" s="147">
        <f>ROUND(IF(Formulaire!$L$10="OUI",Revenus!D247/1.095/1.05,D247),2)</f>
        <v>0</v>
      </c>
      <c r="G247" s="147">
        <f>ROUND(IF(Formulaire!$L$10="OUI",Revenus!F247*5%,0),2)</f>
        <v>0</v>
      </c>
      <c r="H247" s="147">
        <f>ROUND(IF(Formulaire!$L$10="OUI",Revenus!F247*9.975%,0),2)</f>
        <v>0</v>
      </c>
    </row>
    <row r="248" spans="1:8" x14ac:dyDescent="0.3">
      <c r="A248" s="143"/>
      <c r="B248" s="149"/>
      <c r="C248" s="144"/>
      <c r="D248" s="145"/>
      <c r="E248" s="145"/>
      <c r="F248" s="147">
        <f>ROUND(IF(Formulaire!$L$10="OUI",Revenus!D248/1.095/1.05,D248),2)</f>
        <v>0</v>
      </c>
      <c r="G248" s="147">
        <f>ROUND(IF(Formulaire!$L$10="OUI",Revenus!F248*5%,0),2)</f>
        <v>0</v>
      </c>
      <c r="H248" s="147">
        <f>ROUND(IF(Formulaire!$L$10="OUI",Revenus!F248*9.975%,0),2)</f>
        <v>0</v>
      </c>
    </row>
    <row r="249" spans="1:8" x14ac:dyDescent="0.3">
      <c r="A249" s="143"/>
      <c r="B249" s="149"/>
      <c r="C249" s="144"/>
      <c r="D249" s="145"/>
      <c r="E249" s="145"/>
      <c r="F249" s="147">
        <f>ROUND(IF(Formulaire!$L$10="OUI",Revenus!D249/1.095/1.05,D249),2)</f>
        <v>0</v>
      </c>
      <c r="G249" s="147">
        <f>ROUND(IF(Formulaire!$L$10="OUI",Revenus!F249*5%,0),2)</f>
        <v>0</v>
      </c>
      <c r="H249" s="147">
        <f>ROUND(IF(Formulaire!$L$10="OUI",Revenus!F249*9.975%,0),2)</f>
        <v>0</v>
      </c>
    </row>
    <row r="250" spans="1:8" x14ac:dyDescent="0.3">
      <c r="A250" s="143"/>
      <c r="B250" s="149"/>
      <c r="C250" s="144"/>
      <c r="D250" s="145"/>
      <c r="E250" s="145"/>
      <c r="F250" s="147">
        <f>ROUND(IF(Formulaire!$L$10="OUI",Revenus!D250/1.095/1.05,D250),2)</f>
        <v>0</v>
      </c>
      <c r="G250" s="147">
        <f>ROUND(IF(Formulaire!$L$10="OUI",Revenus!F250*5%,0),2)</f>
        <v>0</v>
      </c>
      <c r="H250" s="147">
        <f>ROUND(IF(Formulaire!$L$10="OUI",Revenus!F250*9.975%,0),2)</f>
        <v>0</v>
      </c>
    </row>
    <row r="251" spans="1:8" x14ac:dyDescent="0.3">
      <c r="A251" s="143"/>
      <c r="B251" s="149"/>
      <c r="C251" s="144"/>
      <c r="D251" s="145"/>
      <c r="E251" s="145"/>
      <c r="F251" s="147">
        <f>ROUND(IF(Formulaire!$L$10="OUI",Revenus!D251/1.095/1.05,D251),2)</f>
        <v>0</v>
      </c>
      <c r="G251" s="147">
        <f>ROUND(IF(Formulaire!$L$10="OUI",Revenus!F251*5%,0),2)</f>
        <v>0</v>
      </c>
      <c r="H251" s="147">
        <f>ROUND(IF(Formulaire!$L$10="OUI",Revenus!F251*9.975%,0),2)</f>
        <v>0</v>
      </c>
    </row>
    <row r="252" spans="1:8" x14ac:dyDescent="0.3">
      <c r="A252" s="143"/>
      <c r="B252" s="149"/>
      <c r="C252" s="144"/>
      <c r="D252" s="145"/>
      <c r="E252" s="145"/>
      <c r="F252" s="147">
        <f>ROUND(IF(Formulaire!$L$10="OUI",Revenus!D252/1.095/1.05,D252),2)</f>
        <v>0</v>
      </c>
      <c r="G252" s="147">
        <f>ROUND(IF(Formulaire!$L$10="OUI",Revenus!F252*5%,0),2)</f>
        <v>0</v>
      </c>
      <c r="H252" s="147">
        <f>ROUND(IF(Formulaire!$L$10="OUI",Revenus!F252*9.975%,0),2)</f>
        <v>0</v>
      </c>
    </row>
    <row r="253" spans="1:8" x14ac:dyDescent="0.3">
      <c r="A253" s="143"/>
      <c r="B253" s="149"/>
      <c r="C253" s="144"/>
      <c r="D253" s="145"/>
      <c r="E253" s="145"/>
      <c r="F253" s="147">
        <f>ROUND(IF(Formulaire!$L$10="OUI",Revenus!D253/1.095/1.05,D253),2)</f>
        <v>0</v>
      </c>
      <c r="G253" s="147">
        <f>ROUND(IF(Formulaire!$L$10="OUI",Revenus!F253*5%,0),2)</f>
        <v>0</v>
      </c>
      <c r="H253" s="147">
        <f>ROUND(IF(Formulaire!$L$10="OUI",Revenus!F253*9.975%,0),2)</f>
        <v>0</v>
      </c>
    </row>
    <row r="254" spans="1:8" x14ac:dyDescent="0.3">
      <c r="A254" s="143"/>
      <c r="B254" s="149"/>
      <c r="C254" s="144"/>
      <c r="D254" s="145"/>
      <c r="E254" s="145"/>
      <c r="F254" s="147">
        <f>ROUND(IF(Formulaire!$L$10="OUI",Revenus!D254/1.095/1.05,D254),2)</f>
        <v>0</v>
      </c>
      <c r="G254" s="147">
        <f>ROUND(IF(Formulaire!$L$10="OUI",Revenus!F254*5%,0),2)</f>
        <v>0</v>
      </c>
      <c r="H254" s="147">
        <f>ROUND(IF(Formulaire!$L$10="OUI",Revenus!F254*9.975%,0),2)</f>
        <v>0</v>
      </c>
    </row>
    <row r="255" spans="1:8" x14ac:dyDescent="0.3">
      <c r="A255" s="143"/>
      <c r="B255" s="149"/>
      <c r="C255" s="144"/>
      <c r="D255" s="145"/>
      <c r="E255" s="145"/>
      <c r="F255" s="147">
        <f>ROUND(IF(Formulaire!$L$10="OUI",Revenus!D255/1.095/1.05,D255),2)</f>
        <v>0</v>
      </c>
      <c r="G255" s="147">
        <f>ROUND(IF(Formulaire!$L$10="OUI",Revenus!F255*5%,0),2)</f>
        <v>0</v>
      </c>
      <c r="H255" s="147">
        <f>ROUND(IF(Formulaire!$L$10="OUI",Revenus!F255*9.975%,0),2)</f>
        <v>0</v>
      </c>
    </row>
    <row r="256" spans="1:8" x14ac:dyDescent="0.3">
      <c r="A256" s="143"/>
      <c r="B256" s="149"/>
      <c r="C256" s="144"/>
      <c r="D256" s="145"/>
      <c r="E256" s="145"/>
      <c r="F256" s="147">
        <f>ROUND(IF(Formulaire!$L$10="OUI",Revenus!D256/1.095/1.05,D256),2)</f>
        <v>0</v>
      </c>
      <c r="G256" s="147">
        <f>ROUND(IF(Formulaire!$L$10="OUI",Revenus!F256*5%,0),2)</f>
        <v>0</v>
      </c>
      <c r="H256" s="147">
        <f>ROUND(IF(Formulaire!$L$10="OUI",Revenus!F256*9.975%,0),2)</f>
        <v>0</v>
      </c>
    </row>
    <row r="257" spans="1:8" x14ac:dyDescent="0.3">
      <c r="A257" s="143"/>
      <c r="B257" s="149"/>
      <c r="C257" s="144"/>
      <c r="D257" s="145"/>
      <c r="E257" s="145"/>
      <c r="F257" s="147">
        <f>ROUND(IF(Formulaire!$L$10="OUI",Revenus!D257/1.095/1.05,D257),2)</f>
        <v>0</v>
      </c>
      <c r="G257" s="147">
        <f>ROUND(IF(Formulaire!$L$10="OUI",Revenus!F257*5%,0),2)</f>
        <v>0</v>
      </c>
      <c r="H257" s="147">
        <f>ROUND(IF(Formulaire!$L$10="OUI",Revenus!F257*9.975%,0),2)</f>
        <v>0</v>
      </c>
    </row>
    <row r="258" spans="1:8" x14ac:dyDescent="0.3">
      <c r="A258" s="143"/>
      <c r="B258" s="149"/>
      <c r="C258" s="144"/>
      <c r="D258" s="145"/>
      <c r="E258" s="145"/>
      <c r="F258" s="147">
        <f>ROUND(IF(Formulaire!$L$10="OUI",Revenus!D258/1.095/1.05,D258),2)</f>
        <v>0</v>
      </c>
      <c r="G258" s="147">
        <f>ROUND(IF(Formulaire!$L$10="OUI",Revenus!F258*5%,0),2)</f>
        <v>0</v>
      </c>
      <c r="H258" s="147">
        <f>ROUND(IF(Formulaire!$L$10="OUI",Revenus!F258*9.975%,0),2)</f>
        <v>0</v>
      </c>
    </row>
    <row r="259" spans="1:8" x14ac:dyDescent="0.3">
      <c r="A259" s="143"/>
      <c r="B259" s="149"/>
      <c r="C259" s="144"/>
      <c r="D259" s="145"/>
      <c r="E259" s="145"/>
      <c r="F259" s="147">
        <f>ROUND(IF(Formulaire!$L$10="OUI",Revenus!D259/1.095/1.05,D259),2)</f>
        <v>0</v>
      </c>
      <c r="G259" s="147">
        <f>ROUND(IF(Formulaire!$L$10="OUI",Revenus!F259*5%,0),2)</f>
        <v>0</v>
      </c>
      <c r="H259" s="147">
        <f>ROUND(IF(Formulaire!$L$10="OUI",Revenus!F259*9.975%,0),2)</f>
        <v>0</v>
      </c>
    </row>
    <row r="260" spans="1:8" x14ac:dyDescent="0.3">
      <c r="A260" s="143"/>
      <c r="B260" s="149"/>
      <c r="C260" s="144"/>
      <c r="D260" s="145"/>
      <c r="E260" s="145"/>
      <c r="F260" s="147">
        <f>ROUND(IF(Formulaire!$L$10="OUI",Revenus!D260/1.095/1.05,D260),2)</f>
        <v>0</v>
      </c>
      <c r="G260" s="147">
        <f>ROUND(IF(Formulaire!$L$10="OUI",Revenus!F260*5%,0),2)</f>
        <v>0</v>
      </c>
      <c r="H260" s="147">
        <f>ROUND(IF(Formulaire!$L$10="OUI",Revenus!F260*9.975%,0),2)</f>
        <v>0</v>
      </c>
    </row>
    <row r="261" spans="1:8" x14ac:dyDescent="0.3">
      <c r="A261" s="143"/>
      <c r="B261" s="149"/>
      <c r="C261" s="144"/>
      <c r="D261" s="145"/>
      <c r="E261" s="145"/>
      <c r="F261" s="147">
        <f>ROUND(IF(Formulaire!$L$10="OUI",Revenus!D261/1.095/1.05,D261),2)</f>
        <v>0</v>
      </c>
      <c r="G261" s="147">
        <f>ROUND(IF(Formulaire!$L$10="OUI",Revenus!F261*5%,0),2)</f>
        <v>0</v>
      </c>
      <c r="H261" s="147">
        <f>ROUND(IF(Formulaire!$L$10="OUI",Revenus!F261*9.975%,0),2)</f>
        <v>0</v>
      </c>
    </row>
    <row r="262" spans="1:8" x14ac:dyDescent="0.3">
      <c r="A262" s="143"/>
      <c r="B262" s="149"/>
      <c r="C262" s="144"/>
      <c r="D262" s="145"/>
      <c r="E262" s="145"/>
      <c r="F262" s="147">
        <f>ROUND(IF(Formulaire!$L$10="OUI",Revenus!D262/1.095/1.05,D262),2)</f>
        <v>0</v>
      </c>
      <c r="G262" s="147">
        <f>ROUND(IF(Formulaire!$L$10="OUI",Revenus!F262*5%,0),2)</f>
        <v>0</v>
      </c>
      <c r="H262" s="147">
        <f>ROUND(IF(Formulaire!$L$10="OUI",Revenus!F262*9.975%,0),2)</f>
        <v>0</v>
      </c>
    </row>
    <row r="263" spans="1:8" x14ac:dyDescent="0.3">
      <c r="A263" s="143"/>
      <c r="B263" s="149"/>
      <c r="C263" s="144"/>
      <c r="D263" s="145"/>
      <c r="E263" s="145"/>
      <c r="F263" s="147">
        <f>ROUND(IF(Formulaire!$L$10="OUI",Revenus!D263/1.095/1.05,D263),2)</f>
        <v>0</v>
      </c>
      <c r="G263" s="147">
        <f>ROUND(IF(Formulaire!$L$10="OUI",Revenus!F263*5%,0),2)</f>
        <v>0</v>
      </c>
      <c r="H263" s="147">
        <f>ROUND(IF(Formulaire!$L$10="OUI",Revenus!F263*9.975%,0),2)</f>
        <v>0</v>
      </c>
    </row>
    <row r="264" spans="1:8" x14ac:dyDescent="0.3">
      <c r="A264" s="143"/>
      <c r="B264" s="149"/>
      <c r="C264" s="144"/>
      <c r="D264" s="145"/>
      <c r="E264" s="145"/>
      <c r="F264" s="147">
        <f>ROUND(IF(Formulaire!$L$10="OUI",Revenus!D264/1.095/1.05,D264),2)</f>
        <v>0</v>
      </c>
      <c r="G264" s="147">
        <f>ROUND(IF(Formulaire!$L$10="OUI",Revenus!F264*5%,0),2)</f>
        <v>0</v>
      </c>
      <c r="H264" s="147">
        <f>ROUND(IF(Formulaire!$L$10="OUI",Revenus!F264*9.975%,0),2)</f>
        <v>0</v>
      </c>
    </row>
    <row r="265" spans="1:8" x14ac:dyDescent="0.3">
      <c r="A265" s="143"/>
      <c r="B265" s="149"/>
      <c r="C265" s="144"/>
      <c r="D265" s="145"/>
      <c r="E265" s="145"/>
      <c r="F265" s="147">
        <f>ROUND(IF(Formulaire!$L$10="OUI",Revenus!D265/1.095/1.05,D265),2)</f>
        <v>0</v>
      </c>
      <c r="G265" s="147">
        <f>ROUND(IF(Formulaire!$L$10="OUI",Revenus!F265*5%,0),2)</f>
        <v>0</v>
      </c>
      <c r="H265" s="147">
        <f>ROUND(IF(Formulaire!$L$10="OUI",Revenus!F265*9.975%,0),2)</f>
        <v>0</v>
      </c>
    </row>
    <row r="266" spans="1:8" x14ac:dyDescent="0.3">
      <c r="A266" s="143"/>
      <c r="B266" s="149"/>
      <c r="C266" s="144"/>
      <c r="D266" s="145"/>
      <c r="E266" s="145"/>
      <c r="F266" s="147">
        <f>ROUND(IF(Formulaire!$L$10="OUI",Revenus!D266/1.095/1.05,D266),2)</f>
        <v>0</v>
      </c>
      <c r="G266" s="147">
        <f>ROUND(IF(Formulaire!$L$10="OUI",Revenus!F266*5%,0),2)</f>
        <v>0</v>
      </c>
      <c r="H266" s="147">
        <f>ROUND(IF(Formulaire!$L$10="OUI",Revenus!F266*9.975%,0),2)</f>
        <v>0</v>
      </c>
    </row>
    <row r="267" spans="1:8" x14ac:dyDescent="0.3">
      <c r="A267" s="143"/>
      <c r="B267" s="149"/>
      <c r="C267" s="144"/>
      <c r="D267" s="145"/>
      <c r="E267" s="145"/>
      <c r="F267" s="147">
        <f>ROUND(IF(Formulaire!$L$10="OUI",Revenus!D267/1.095/1.05,D267),2)</f>
        <v>0</v>
      </c>
      <c r="G267" s="147">
        <f>ROUND(IF(Formulaire!$L$10="OUI",Revenus!F267*5%,0),2)</f>
        <v>0</v>
      </c>
      <c r="H267" s="147">
        <f>ROUND(IF(Formulaire!$L$10="OUI",Revenus!F267*9.975%,0),2)</f>
        <v>0</v>
      </c>
    </row>
    <row r="268" spans="1:8" x14ac:dyDescent="0.3">
      <c r="A268" s="143"/>
      <c r="B268" s="149"/>
      <c r="C268" s="144"/>
      <c r="D268" s="145"/>
      <c r="E268" s="145"/>
      <c r="F268" s="147">
        <f>ROUND(IF(Formulaire!$L$10="OUI",Revenus!D268/1.095/1.05,D268),2)</f>
        <v>0</v>
      </c>
      <c r="G268" s="147">
        <f>ROUND(IF(Formulaire!$L$10="OUI",Revenus!F268*5%,0),2)</f>
        <v>0</v>
      </c>
      <c r="H268" s="147">
        <f>ROUND(IF(Formulaire!$L$10="OUI",Revenus!F268*9.975%,0),2)</f>
        <v>0</v>
      </c>
    </row>
    <row r="269" spans="1:8" x14ac:dyDescent="0.3">
      <c r="A269" s="143"/>
      <c r="B269" s="149"/>
      <c r="C269" s="144"/>
      <c r="D269" s="145"/>
      <c r="E269" s="145"/>
      <c r="F269" s="147">
        <f>ROUND(IF(Formulaire!$L$10="OUI",Revenus!D269/1.095/1.05,D269),2)</f>
        <v>0</v>
      </c>
      <c r="G269" s="147">
        <f>ROUND(IF(Formulaire!$L$10="OUI",Revenus!F269*5%,0),2)</f>
        <v>0</v>
      </c>
      <c r="H269" s="147">
        <f>ROUND(IF(Formulaire!$L$10="OUI",Revenus!F269*9.975%,0),2)</f>
        <v>0</v>
      </c>
    </row>
    <row r="270" spans="1:8" x14ac:dyDescent="0.3">
      <c r="A270" s="143"/>
      <c r="B270" s="149"/>
      <c r="C270" s="144"/>
      <c r="D270" s="145"/>
      <c r="E270" s="145"/>
      <c r="F270" s="147">
        <f>ROUND(IF(Formulaire!$L$10="OUI",Revenus!D270/1.095/1.05,D270),2)</f>
        <v>0</v>
      </c>
      <c r="G270" s="147">
        <f>ROUND(IF(Formulaire!$L$10="OUI",Revenus!F270*5%,0),2)</f>
        <v>0</v>
      </c>
      <c r="H270" s="147">
        <f>ROUND(IF(Formulaire!$L$10="OUI",Revenus!F270*9.975%,0),2)</f>
        <v>0</v>
      </c>
    </row>
    <row r="271" spans="1:8" x14ac:dyDescent="0.3">
      <c r="A271" s="143"/>
      <c r="B271" s="149"/>
      <c r="C271" s="144"/>
      <c r="D271" s="145"/>
      <c r="E271" s="145"/>
      <c r="F271" s="147">
        <f>ROUND(IF(Formulaire!$L$10="OUI",Revenus!D271/1.095/1.05,D271),2)</f>
        <v>0</v>
      </c>
      <c r="G271" s="147">
        <f>ROUND(IF(Formulaire!$L$10="OUI",Revenus!F271*5%,0),2)</f>
        <v>0</v>
      </c>
      <c r="H271" s="147">
        <f>ROUND(IF(Formulaire!$L$10="OUI",Revenus!F271*9.975%,0),2)</f>
        <v>0</v>
      </c>
    </row>
    <row r="272" spans="1:8" x14ac:dyDescent="0.3">
      <c r="A272" s="143"/>
      <c r="B272" s="149"/>
      <c r="C272" s="144"/>
      <c r="D272" s="145"/>
      <c r="E272" s="145"/>
      <c r="F272" s="147">
        <f>ROUND(IF(Formulaire!$L$10="OUI",Revenus!D272/1.095/1.05,D272),2)</f>
        <v>0</v>
      </c>
      <c r="G272" s="147">
        <f>ROUND(IF(Formulaire!$L$10="OUI",Revenus!F272*5%,0),2)</f>
        <v>0</v>
      </c>
      <c r="H272" s="147">
        <f>ROUND(IF(Formulaire!$L$10="OUI",Revenus!F272*9.975%,0),2)</f>
        <v>0</v>
      </c>
    </row>
    <row r="273" spans="1:8" x14ac:dyDescent="0.3">
      <c r="A273" s="143"/>
      <c r="B273" s="149"/>
      <c r="C273" s="144"/>
      <c r="D273" s="145"/>
      <c r="E273" s="145"/>
      <c r="F273" s="147">
        <f>ROUND(IF(Formulaire!$L$10="OUI",Revenus!D273/1.095/1.05,D273),2)</f>
        <v>0</v>
      </c>
      <c r="G273" s="147">
        <f>ROUND(IF(Formulaire!$L$10="OUI",Revenus!F273*5%,0),2)</f>
        <v>0</v>
      </c>
      <c r="H273" s="147">
        <f>ROUND(IF(Formulaire!$L$10="OUI",Revenus!F273*9.975%,0),2)</f>
        <v>0</v>
      </c>
    </row>
    <row r="274" spans="1:8" x14ac:dyDescent="0.3">
      <c r="A274" s="143"/>
      <c r="B274" s="149"/>
      <c r="C274" s="144"/>
      <c r="D274" s="145"/>
      <c r="E274" s="145"/>
      <c r="F274" s="147">
        <f>ROUND(IF(Formulaire!$L$10="OUI",Revenus!D274/1.095/1.05,D274),2)</f>
        <v>0</v>
      </c>
      <c r="G274" s="147">
        <f>ROUND(IF(Formulaire!$L$10="OUI",Revenus!F274*5%,0),2)</f>
        <v>0</v>
      </c>
      <c r="H274" s="147">
        <f>ROUND(IF(Formulaire!$L$10="OUI",Revenus!F274*9.975%,0),2)</f>
        <v>0</v>
      </c>
    </row>
    <row r="275" spans="1:8" x14ac:dyDescent="0.3">
      <c r="A275" s="143"/>
      <c r="B275" s="149"/>
      <c r="C275" s="144"/>
      <c r="D275" s="145"/>
      <c r="E275" s="145"/>
      <c r="F275" s="147">
        <f>ROUND(IF(Formulaire!$L$10="OUI",Revenus!D275/1.095/1.05,D275),2)</f>
        <v>0</v>
      </c>
      <c r="G275" s="147">
        <f>ROUND(IF(Formulaire!$L$10="OUI",Revenus!F275*5%,0),2)</f>
        <v>0</v>
      </c>
      <c r="H275" s="147">
        <f>ROUND(IF(Formulaire!$L$10="OUI",Revenus!F275*9.975%,0),2)</f>
        <v>0</v>
      </c>
    </row>
    <row r="276" spans="1:8" x14ac:dyDescent="0.3">
      <c r="A276" s="143"/>
      <c r="B276" s="149"/>
      <c r="C276" s="144"/>
      <c r="D276" s="145"/>
      <c r="E276" s="145"/>
      <c r="F276" s="147">
        <f>ROUND(IF(Formulaire!$L$10="OUI",Revenus!D276/1.095/1.05,D276),2)</f>
        <v>0</v>
      </c>
      <c r="G276" s="147">
        <f>ROUND(IF(Formulaire!$L$10="OUI",Revenus!F276*5%,0),2)</f>
        <v>0</v>
      </c>
      <c r="H276" s="147">
        <f>ROUND(IF(Formulaire!$L$10="OUI",Revenus!F276*9.975%,0),2)</f>
        <v>0</v>
      </c>
    </row>
    <row r="277" spans="1:8" x14ac:dyDescent="0.3">
      <c r="A277" s="143"/>
      <c r="B277" s="149"/>
      <c r="C277" s="144"/>
      <c r="D277" s="145"/>
      <c r="E277" s="145"/>
      <c r="F277" s="147">
        <f>ROUND(IF(Formulaire!$L$10="OUI",Revenus!D277/1.095/1.05,D277),2)</f>
        <v>0</v>
      </c>
      <c r="G277" s="147">
        <f>ROUND(IF(Formulaire!$L$10="OUI",Revenus!F277*5%,0),2)</f>
        <v>0</v>
      </c>
      <c r="H277" s="147">
        <f>ROUND(IF(Formulaire!$L$10="OUI",Revenus!F277*9.975%,0),2)</f>
        <v>0</v>
      </c>
    </row>
    <row r="278" spans="1:8" x14ac:dyDescent="0.3">
      <c r="A278" s="143"/>
      <c r="B278" s="149"/>
      <c r="C278" s="144"/>
      <c r="D278" s="145"/>
      <c r="E278" s="145"/>
      <c r="F278" s="147">
        <f>ROUND(IF(Formulaire!$L$10="OUI",Revenus!D278/1.095/1.05,D278),2)</f>
        <v>0</v>
      </c>
      <c r="G278" s="147">
        <f>ROUND(IF(Formulaire!$L$10="OUI",Revenus!F278*5%,0),2)</f>
        <v>0</v>
      </c>
      <c r="H278" s="147">
        <f>ROUND(IF(Formulaire!$L$10="OUI",Revenus!F278*9.975%,0),2)</f>
        <v>0</v>
      </c>
    </row>
    <row r="279" spans="1:8" x14ac:dyDescent="0.3">
      <c r="A279" s="143"/>
      <c r="B279" s="149"/>
      <c r="C279" s="144"/>
      <c r="D279" s="145"/>
      <c r="E279" s="145"/>
      <c r="F279" s="147">
        <f>ROUND(IF(Formulaire!$L$10="OUI",Revenus!D279/1.095/1.05,D279),2)</f>
        <v>0</v>
      </c>
      <c r="G279" s="147">
        <f>ROUND(IF(Formulaire!$L$10="OUI",Revenus!F279*5%,0),2)</f>
        <v>0</v>
      </c>
      <c r="H279" s="147">
        <f>ROUND(IF(Formulaire!$L$10="OUI",Revenus!F279*9.975%,0),2)</f>
        <v>0</v>
      </c>
    </row>
    <row r="280" spans="1:8" x14ac:dyDescent="0.3">
      <c r="A280" s="143"/>
      <c r="B280" s="149"/>
      <c r="C280" s="144"/>
      <c r="D280" s="145"/>
      <c r="E280" s="145"/>
      <c r="F280" s="147">
        <f>ROUND(IF(Formulaire!$L$10="OUI",Revenus!D280/1.095/1.05,D280),2)</f>
        <v>0</v>
      </c>
      <c r="G280" s="147">
        <f>ROUND(IF(Formulaire!$L$10="OUI",Revenus!F280*5%,0),2)</f>
        <v>0</v>
      </c>
      <c r="H280" s="147">
        <f>ROUND(IF(Formulaire!$L$10="OUI",Revenus!F280*9.975%,0),2)</f>
        <v>0</v>
      </c>
    </row>
    <row r="281" spans="1:8" x14ac:dyDescent="0.3">
      <c r="A281" s="143"/>
      <c r="B281" s="149"/>
      <c r="C281" s="144"/>
      <c r="D281" s="145"/>
      <c r="E281" s="145"/>
      <c r="F281" s="147">
        <f>ROUND(IF(Formulaire!$L$10="OUI",Revenus!D281/1.095/1.05,D281),2)</f>
        <v>0</v>
      </c>
      <c r="G281" s="147">
        <f>ROUND(IF(Formulaire!$L$10="OUI",Revenus!F281*5%,0),2)</f>
        <v>0</v>
      </c>
      <c r="H281" s="147">
        <f>ROUND(IF(Formulaire!$L$10="OUI",Revenus!F281*9.975%,0),2)</f>
        <v>0</v>
      </c>
    </row>
    <row r="282" spans="1:8" x14ac:dyDescent="0.3">
      <c r="A282" s="143"/>
      <c r="B282" s="149"/>
      <c r="C282" s="144"/>
      <c r="D282" s="145"/>
      <c r="E282" s="145"/>
      <c r="F282" s="147">
        <f>ROUND(IF(Formulaire!$L$10="OUI",Revenus!D282/1.095/1.05,D282),2)</f>
        <v>0</v>
      </c>
      <c r="G282" s="147">
        <f>ROUND(IF(Formulaire!$L$10="OUI",Revenus!F282*5%,0),2)</f>
        <v>0</v>
      </c>
      <c r="H282" s="147">
        <f>ROUND(IF(Formulaire!$L$10="OUI",Revenus!F282*9.975%,0),2)</f>
        <v>0</v>
      </c>
    </row>
    <row r="283" spans="1:8" x14ac:dyDescent="0.3">
      <c r="A283" s="143"/>
      <c r="B283" s="149"/>
      <c r="C283" s="144"/>
      <c r="D283" s="145"/>
      <c r="E283" s="145"/>
      <c r="F283" s="147">
        <f>ROUND(IF(Formulaire!$L$10="OUI",Revenus!D283/1.095/1.05,D283),2)</f>
        <v>0</v>
      </c>
      <c r="G283" s="147">
        <f>ROUND(IF(Formulaire!$L$10="OUI",Revenus!F283*5%,0),2)</f>
        <v>0</v>
      </c>
      <c r="H283" s="147">
        <f>ROUND(IF(Formulaire!$L$10="OUI",Revenus!F283*9.975%,0),2)</f>
        <v>0</v>
      </c>
    </row>
    <row r="284" spans="1:8" x14ac:dyDescent="0.3">
      <c r="A284" s="143"/>
      <c r="B284" s="149"/>
      <c r="C284" s="144"/>
      <c r="D284" s="145"/>
      <c r="E284" s="145"/>
      <c r="F284" s="147">
        <f>ROUND(IF(Formulaire!$L$10="OUI",Revenus!D284/1.095/1.05,D284),2)</f>
        <v>0</v>
      </c>
      <c r="G284" s="147">
        <f>ROUND(IF(Formulaire!$L$10="OUI",Revenus!F284*5%,0),2)</f>
        <v>0</v>
      </c>
      <c r="H284" s="147">
        <f>ROUND(IF(Formulaire!$L$10="OUI",Revenus!F284*9.975%,0),2)</f>
        <v>0</v>
      </c>
    </row>
    <row r="285" spans="1:8" x14ac:dyDescent="0.3">
      <c r="A285" s="143"/>
      <c r="B285" s="149"/>
      <c r="C285" s="144"/>
      <c r="D285" s="145"/>
      <c r="E285" s="145"/>
      <c r="F285" s="147">
        <f>ROUND(IF(Formulaire!$L$10="OUI",Revenus!D285/1.095/1.05,D285),2)</f>
        <v>0</v>
      </c>
      <c r="G285" s="147">
        <f>ROUND(IF(Formulaire!$L$10="OUI",Revenus!F285*5%,0),2)</f>
        <v>0</v>
      </c>
      <c r="H285" s="147">
        <f>ROUND(IF(Formulaire!$L$10="OUI",Revenus!F285*9.975%,0),2)</f>
        <v>0</v>
      </c>
    </row>
    <row r="286" spans="1:8" x14ac:dyDescent="0.3">
      <c r="A286" s="143"/>
      <c r="B286" s="149"/>
      <c r="C286" s="144"/>
      <c r="D286" s="145"/>
      <c r="E286" s="145"/>
      <c r="F286" s="147">
        <f>ROUND(IF(Formulaire!$L$10="OUI",Revenus!D286/1.095/1.05,D286),2)</f>
        <v>0</v>
      </c>
      <c r="G286" s="147">
        <f>ROUND(IF(Formulaire!$L$10="OUI",Revenus!F286*5%,0),2)</f>
        <v>0</v>
      </c>
      <c r="H286" s="147">
        <f>ROUND(IF(Formulaire!$L$10="OUI",Revenus!F286*9.975%,0),2)</f>
        <v>0</v>
      </c>
    </row>
    <row r="287" spans="1:8" x14ac:dyDescent="0.3">
      <c r="A287" s="143"/>
      <c r="B287" s="149"/>
      <c r="C287" s="144"/>
      <c r="D287" s="145"/>
      <c r="E287" s="145"/>
      <c r="F287" s="147">
        <f>ROUND(IF(Formulaire!$L$10="OUI",Revenus!D287/1.095/1.05,D287),2)</f>
        <v>0</v>
      </c>
      <c r="G287" s="147">
        <f>ROUND(IF(Formulaire!$L$10="OUI",Revenus!F287*5%,0),2)</f>
        <v>0</v>
      </c>
      <c r="H287" s="147">
        <f>ROUND(IF(Formulaire!$L$10="OUI",Revenus!F287*9.975%,0),2)</f>
        <v>0</v>
      </c>
    </row>
    <row r="288" spans="1:8" x14ac:dyDescent="0.3">
      <c r="A288" s="143"/>
      <c r="B288" s="149"/>
      <c r="C288" s="144"/>
      <c r="D288" s="145"/>
      <c r="E288" s="145"/>
      <c r="F288" s="147">
        <f>ROUND(IF(Formulaire!$L$10="OUI",Revenus!D288/1.095/1.05,D288),2)</f>
        <v>0</v>
      </c>
      <c r="G288" s="147">
        <f>ROUND(IF(Formulaire!$L$10="OUI",Revenus!F288*5%,0),2)</f>
        <v>0</v>
      </c>
      <c r="H288" s="147">
        <f>ROUND(IF(Formulaire!$L$10="OUI",Revenus!F288*9.975%,0),2)</f>
        <v>0</v>
      </c>
    </row>
    <row r="289" spans="1:8" x14ac:dyDescent="0.3">
      <c r="A289" s="143"/>
      <c r="B289" s="149"/>
      <c r="C289" s="144"/>
      <c r="D289" s="145"/>
      <c r="E289" s="145"/>
      <c r="F289" s="147">
        <f>ROUND(IF(Formulaire!$L$10="OUI",Revenus!D289/1.095/1.05,D289),2)</f>
        <v>0</v>
      </c>
      <c r="G289" s="147">
        <f>ROUND(IF(Formulaire!$L$10="OUI",Revenus!F289*5%,0),2)</f>
        <v>0</v>
      </c>
      <c r="H289" s="147">
        <f>ROUND(IF(Formulaire!$L$10="OUI",Revenus!F289*9.975%,0),2)</f>
        <v>0</v>
      </c>
    </row>
    <row r="290" spans="1:8" x14ac:dyDescent="0.3">
      <c r="A290" s="143"/>
      <c r="B290" s="149"/>
      <c r="C290" s="144"/>
      <c r="D290" s="145"/>
      <c r="E290" s="145"/>
      <c r="F290" s="147">
        <f>ROUND(IF(Formulaire!$L$10="OUI",Revenus!D290/1.095/1.05,D290),2)</f>
        <v>0</v>
      </c>
      <c r="G290" s="147">
        <f>ROUND(IF(Formulaire!$L$10="OUI",Revenus!F290*5%,0),2)</f>
        <v>0</v>
      </c>
      <c r="H290" s="147">
        <f>ROUND(IF(Formulaire!$L$10="OUI",Revenus!F290*9.975%,0),2)</f>
        <v>0</v>
      </c>
    </row>
    <row r="291" spans="1:8" x14ac:dyDescent="0.3">
      <c r="A291" s="143"/>
      <c r="B291" s="149"/>
      <c r="C291" s="144"/>
      <c r="D291" s="145"/>
      <c r="E291" s="145"/>
      <c r="F291" s="147">
        <f>ROUND(IF(Formulaire!$L$10="OUI",Revenus!D291/1.095/1.05,D291),2)</f>
        <v>0</v>
      </c>
      <c r="G291" s="147">
        <f>ROUND(IF(Formulaire!$L$10="OUI",Revenus!F291*5%,0),2)</f>
        <v>0</v>
      </c>
      <c r="H291" s="147">
        <f>ROUND(IF(Formulaire!$L$10="OUI",Revenus!F291*9.975%,0),2)</f>
        <v>0</v>
      </c>
    </row>
    <row r="292" spans="1:8" x14ac:dyDescent="0.3">
      <c r="A292" s="143"/>
      <c r="B292" s="149"/>
      <c r="C292" s="144"/>
      <c r="D292" s="145"/>
      <c r="E292" s="145"/>
      <c r="F292" s="147">
        <f>ROUND(IF(Formulaire!$L$10="OUI",Revenus!D292/1.095/1.05,D292),2)</f>
        <v>0</v>
      </c>
      <c r="G292" s="147">
        <f>ROUND(IF(Formulaire!$L$10="OUI",Revenus!F292*5%,0),2)</f>
        <v>0</v>
      </c>
      <c r="H292" s="147">
        <f>ROUND(IF(Formulaire!$L$10="OUI",Revenus!F292*9.975%,0),2)</f>
        <v>0</v>
      </c>
    </row>
    <row r="293" spans="1:8" x14ac:dyDescent="0.3">
      <c r="A293" s="143"/>
      <c r="B293" s="149"/>
      <c r="C293" s="144"/>
      <c r="D293" s="145"/>
      <c r="E293" s="145"/>
      <c r="F293" s="147">
        <f>ROUND(IF(Formulaire!$L$10="OUI",Revenus!D293/1.095/1.05,D293),2)</f>
        <v>0</v>
      </c>
      <c r="G293" s="147">
        <f>ROUND(IF(Formulaire!$L$10="OUI",Revenus!F293*5%,0),2)</f>
        <v>0</v>
      </c>
      <c r="H293" s="147">
        <f>ROUND(IF(Formulaire!$L$10="OUI",Revenus!F293*9.975%,0),2)</f>
        <v>0</v>
      </c>
    </row>
    <row r="294" spans="1:8" x14ac:dyDescent="0.3">
      <c r="A294" s="143"/>
      <c r="B294" s="149"/>
      <c r="C294" s="144"/>
      <c r="D294" s="145"/>
      <c r="E294" s="145"/>
      <c r="F294" s="147">
        <f>ROUND(IF(Formulaire!$L$10="OUI",Revenus!D294/1.095/1.05,D294),2)</f>
        <v>0</v>
      </c>
      <c r="G294" s="147">
        <f>ROUND(IF(Formulaire!$L$10="OUI",Revenus!F294*5%,0),2)</f>
        <v>0</v>
      </c>
      <c r="H294" s="147">
        <f>ROUND(IF(Formulaire!$L$10="OUI",Revenus!F294*9.975%,0),2)</f>
        <v>0</v>
      </c>
    </row>
    <row r="295" spans="1:8" x14ac:dyDescent="0.3">
      <c r="A295" s="143"/>
      <c r="B295" s="149"/>
      <c r="C295" s="144"/>
      <c r="D295" s="145"/>
      <c r="E295" s="145"/>
      <c r="F295" s="147">
        <f>ROUND(IF(Formulaire!$L$10="OUI",Revenus!D295/1.095/1.05,D295),2)</f>
        <v>0</v>
      </c>
      <c r="G295" s="147">
        <f>ROUND(IF(Formulaire!$L$10="OUI",Revenus!F295*5%,0),2)</f>
        <v>0</v>
      </c>
      <c r="H295" s="147">
        <f>ROUND(IF(Formulaire!$L$10="OUI",Revenus!F295*9.975%,0),2)</f>
        <v>0</v>
      </c>
    </row>
    <row r="296" spans="1:8" x14ac:dyDescent="0.3">
      <c r="A296" s="143"/>
      <c r="B296" s="149"/>
      <c r="C296" s="144"/>
      <c r="D296" s="145"/>
      <c r="E296" s="145"/>
      <c r="F296" s="147">
        <f>ROUND(IF(Formulaire!$L$10="OUI",Revenus!D296/1.095/1.05,D296),2)</f>
        <v>0</v>
      </c>
      <c r="G296" s="147">
        <f>ROUND(IF(Formulaire!$L$10="OUI",Revenus!F296*5%,0),2)</f>
        <v>0</v>
      </c>
      <c r="H296" s="147">
        <f>ROUND(IF(Formulaire!$L$10="OUI",Revenus!F296*9.975%,0),2)</f>
        <v>0</v>
      </c>
    </row>
    <row r="297" spans="1:8" x14ac:dyDescent="0.3">
      <c r="A297" s="143"/>
      <c r="B297" s="149"/>
      <c r="C297" s="144"/>
      <c r="D297" s="145"/>
      <c r="E297" s="145"/>
      <c r="F297" s="147">
        <f>ROUND(IF(Formulaire!$L$10="OUI",Revenus!D297/1.095/1.05,D297),2)</f>
        <v>0</v>
      </c>
      <c r="G297" s="147">
        <f>ROUND(IF(Formulaire!$L$10="OUI",Revenus!F297*5%,0),2)</f>
        <v>0</v>
      </c>
      <c r="H297" s="147">
        <f>ROUND(IF(Formulaire!$L$10="OUI",Revenus!F297*9.975%,0),2)</f>
        <v>0</v>
      </c>
    </row>
    <row r="298" spans="1:8" x14ac:dyDescent="0.3">
      <c r="A298" s="143"/>
      <c r="B298" s="149"/>
      <c r="C298" s="144"/>
      <c r="D298" s="145"/>
      <c r="E298" s="145"/>
      <c r="F298" s="147">
        <f>ROUND(IF(Formulaire!$L$10="OUI",Revenus!D298/1.095/1.05,D298),2)</f>
        <v>0</v>
      </c>
      <c r="G298" s="147">
        <f>ROUND(IF(Formulaire!$L$10="OUI",Revenus!F298*5%,0),2)</f>
        <v>0</v>
      </c>
      <c r="H298" s="147">
        <f>ROUND(IF(Formulaire!$L$10="OUI",Revenus!F298*9.975%,0),2)</f>
        <v>0</v>
      </c>
    </row>
    <row r="299" spans="1:8" x14ac:dyDescent="0.3">
      <c r="A299" s="143"/>
      <c r="B299" s="149"/>
      <c r="C299" s="144"/>
      <c r="D299" s="145"/>
      <c r="E299" s="145"/>
      <c r="F299" s="147">
        <f>ROUND(IF(Formulaire!$L$10="OUI",Revenus!D299/1.095/1.05,D299),2)</f>
        <v>0</v>
      </c>
      <c r="G299" s="147">
        <f>ROUND(IF(Formulaire!$L$10="OUI",Revenus!F299*5%,0),2)</f>
        <v>0</v>
      </c>
      <c r="H299" s="147">
        <f>ROUND(IF(Formulaire!$L$10="OUI",Revenus!F299*9.975%,0),2)</f>
        <v>0</v>
      </c>
    </row>
    <row r="300" spans="1:8" x14ac:dyDescent="0.3">
      <c r="A300" s="143"/>
      <c r="B300" s="149"/>
      <c r="C300" s="144"/>
      <c r="D300" s="145"/>
      <c r="E300" s="145"/>
      <c r="F300" s="147">
        <f>ROUND(IF(Formulaire!$L$10="OUI",Revenus!D300/1.095/1.05,D300),2)</f>
        <v>0</v>
      </c>
      <c r="G300" s="147">
        <f>ROUND(IF(Formulaire!$L$10="OUI",Revenus!F300*5%,0),2)</f>
        <v>0</v>
      </c>
      <c r="H300" s="147">
        <f>ROUND(IF(Formulaire!$L$10="OUI",Revenus!F300*9.975%,0),2)</f>
        <v>0</v>
      </c>
    </row>
    <row r="301" spans="1:8" x14ac:dyDescent="0.3">
      <c r="A301" s="143"/>
      <c r="B301" s="149"/>
      <c r="C301" s="144"/>
      <c r="D301" s="145"/>
      <c r="E301" s="145"/>
      <c r="F301" s="147">
        <f>ROUND(IF(Formulaire!$L$10="OUI",Revenus!D301/1.095/1.05,D301),2)</f>
        <v>0</v>
      </c>
      <c r="G301" s="147">
        <f>ROUND(IF(Formulaire!$L$10="OUI",Revenus!F301*5%,0),2)</f>
        <v>0</v>
      </c>
      <c r="H301" s="147">
        <f>ROUND(IF(Formulaire!$L$10="OUI",Revenus!F301*9.975%,0),2)</f>
        <v>0</v>
      </c>
    </row>
    <row r="302" spans="1:8" x14ac:dyDescent="0.3">
      <c r="A302" s="143"/>
      <c r="B302" s="149"/>
      <c r="C302" s="144"/>
      <c r="D302" s="145"/>
      <c r="E302" s="145"/>
      <c r="F302" s="147">
        <f>ROUND(IF(Formulaire!$L$10="OUI",Revenus!D302/1.095/1.05,D302),2)</f>
        <v>0</v>
      </c>
      <c r="G302" s="147">
        <f>ROUND(IF(Formulaire!$L$10="OUI",Revenus!F302*5%,0),2)</f>
        <v>0</v>
      </c>
      <c r="H302" s="147">
        <f>ROUND(IF(Formulaire!$L$10="OUI",Revenus!F302*9.975%,0),2)</f>
        <v>0</v>
      </c>
    </row>
    <row r="303" spans="1:8" x14ac:dyDescent="0.3">
      <c r="A303" s="143"/>
      <c r="B303" s="149"/>
      <c r="C303" s="144"/>
      <c r="D303" s="145"/>
      <c r="E303" s="145"/>
      <c r="F303" s="147">
        <f>ROUND(IF(Formulaire!$L$10="OUI",Revenus!D303/1.095/1.05,D303),2)</f>
        <v>0</v>
      </c>
      <c r="G303" s="147">
        <f>ROUND(IF(Formulaire!$L$10="OUI",Revenus!F303*5%,0),2)</f>
        <v>0</v>
      </c>
      <c r="H303" s="147">
        <f>ROUND(IF(Formulaire!$L$10="OUI",Revenus!F303*9.975%,0),2)</f>
        <v>0</v>
      </c>
    </row>
    <row r="304" spans="1:8" x14ac:dyDescent="0.3">
      <c r="A304" s="143"/>
      <c r="B304" s="149"/>
      <c r="C304" s="144"/>
      <c r="D304" s="145"/>
      <c r="E304" s="145"/>
      <c r="F304" s="147">
        <f>ROUND(IF(Formulaire!$L$10="OUI",Revenus!D304/1.095/1.05,D304),2)</f>
        <v>0</v>
      </c>
      <c r="G304" s="147">
        <f>ROUND(IF(Formulaire!$L$10="OUI",Revenus!F304*5%,0),2)</f>
        <v>0</v>
      </c>
      <c r="H304" s="147">
        <f>ROUND(IF(Formulaire!$L$10="OUI",Revenus!F304*9.975%,0),2)</f>
        <v>0</v>
      </c>
    </row>
    <row r="305" spans="1:8" x14ac:dyDescent="0.3">
      <c r="A305" s="143"/>
      <c r="B305" s="149"/>
      <c r="C305" s="144"/>
      <c r="D305" s="145"/>
      <c r="E305" s="145"/>
      <c r="F305" s="147">
        <f>ROUND(IF(Formulaire!$L$10="OUI",Revenus!D305/1.095/1.05,D305),2)</f>
        <v>0</v>
      </c>
      <c r="G305" s="147">
        <f>ROUND(IF(Formulaire!$L$10="OUI",Revenus!F305*5%,0),2)</f>
        <v>0</v>
      </c>
      <c r="H305" s="147">
        <f>ROUND(IF(Formulaire!$L$10="OUI",Revenus!F305*9.975%,0),2)</f>
        <v>0</v>
      </c>
    </row>
    <row r="306" spans="1:8" x14ac:dyDescent="0.3">
      <c r="A306" s="143"/>
      <c r="B306" s="149"/>
      <c r="C306" s="144"/>
      <c r="D306" s="145"/>
      <c r="E306" s="145"/>
      <c r="F306" s="147">
        <f>ROUND(IF(Formulaire!$L$10="OUI",Revenus!D306/1.095/1.05,D306),2)</f>
        <v>0</v>
      </c>
      <c r="G306" s="147">
        <f>ROUND(IF(Formulaire!$L$10="OUI",Revenus!F306*5%,0),2)</f>
        <v>0</v>
      </c>
      <c r="H306" s="147">
        <f>ROUND(IF(Formulaire!$L$10="OUI",Revenus!F306*9.975%,0),2)</f>
        <v>0</v>
      </c>
    </row>
    <row r="307" spans="1:8" x14ac:dyDescent="0.3">
      <c r="A307" s="143"/>
      <c r="B307" s="149"/>
      <c r="C307" s="144"/>
      <c r="D307" s="145"/>
      <c r="E307" s="145"/>
      <c r="F307" s="147">
        <f>ROUND(IF(Formulaire!$L$10="OUI",Revenus!D307/1.095/1.05,D307),2)</f>
        <v>0</v>
      </c>
      <c r="G307" s="147">
        <f>ROUND(IF(Formulaire!$L$10="OUI",Revenus!F307*5%,0),2)</f>
        <v>0</v>
      </c>
      <c r="H307" s="147">
        <f>ROUND(IF(Formulaire!$L$10="OUI",Revenus!F307*9.975%,0),2)</f>
        <v>0</v>
      </c>
    </row>
    <row r="308" spans="1:8" x14ac:dyDescent="0.3">
      <c r="A308" s="143"/>
      <c r="B308" s="149"/>
      <c r="C308" s="144"/>
      <c r="D308" s="145"/>
      <c r="E308" s="145"/>
      <c r="F308" s="147">
        <f>ROUND(IF(Formulaire!$L$10="OUI",Revenus!D308/1.095/1.05,D308),2)</f>
        <v>0</v>
      </c>
      <c r="G308" s="147">
        <f>ROUND(IF(Formulaire!$L$10="OUI",Revenus!F308*5%,0),2)</f>
        <v>0</v>
      </c>
      <c r="H308" s="147">
        <f>ROUND(IF(Formulaire!$L$10="OUI",Revenus!F308*9.975%,0),2)</f>
        <v>0</v>
      </c>
    </row>
    <row r="309" spans="1:8" x14ac:dyDescent="0.3">
      <c r="A309" s="143"/>
      <c r="B309" s="149"/>
      <c r="C309" s="144"/>
      <c r="D309" s="145"/>
      <c r="E309" s="145"/>
      <c r="F309" s="147">
        <f>ROUND(IF(Formulaire!$L$10="OUI",Revenus!D309/1.095/1.05,D309),2)</f>
        <v>0</v>
      </c>
      <c r="G309" s="147">
        <f>ROUND(IF(Formulaire!$L$10="OUI",Revenus!F309*5%,0),2)</f>
        <v>0</v>
      </c>
      <c r="H309" s="147">
        <f>ROUND(IF(Formulaire!$L$10="OUI",Revenus!F309*9.975%,0),2)</f>
        <v>0</v>
      </c>
    </row>
    <row r="310" spans="1:8" x14ac:dyDescent="0.3">
      <c r="A310" s="143"/>
      <c r="B310" s="149"/>
      <c r="C310" s="144"/>
      <c r="D310" s="145"/>
      <c r="E310" s="145"/>
      <c r="F310" s="147">
        <f>ROUND(IF(Formulaire!$L$10="OUI",Revenus!D310/1.095/1.05,D310),2)</f>
        <v>0</v>
      </c>
      <c r="G310" s="147">
        <f>ROUND(IF(Formulaire!$L$10="OUI",Revenus!F310*5%,0),2)</f>
        <v>0</v>
      </c>
      <c r="H310" s="147">
        <f>ROUND(IF(Formulaire!$L$10="OUI",Revenus!F310*9.975%,0),2)</f>
        <v>0</v>
      </c>
    </row>
    <row r="311" spans="1:8" x14ac:dyDescent="0.3">
      <c r="A311" s="143"/>
      <c r="B311" s="149"/>
      <c r="C311" s="144"/>
      <c r="D311" s="145"/>
      <c r="E311" s="145"/>
      <c r="F311" s="147">
        <f>ROUND(IF(Formulaire!$L$10="OUI",Revenus!D311/1.095/1.05,D311),2)</f>
        <v>0</v>
      </c>
      <c r="G311" s="147">
        <f>ROUND(IF(Formulaire!$L$10="OUI",Revenus!F311*5%,0),2)</f>
        <v>0</v>
      </c>
      <c r="H311" s="147">
        <f>ROUND(IF(Formulaire!$L$10="OUI",Revenus!F311*9.975%,0),2)</f>
        <v>0</v>
      </c>
    </row>
    <row r="312" spans="1:8" x14ac:dyDescent="0.3">
      <c r="A312" s="143"/>
      <c r="B312" s="149"/>
      <c r="C312" s="144"/>
      <c r="D312" s="145"/>
      <c r="E312" s="145"/>
      <c r="F312" s="147">
        <f>ROUND(IF(Formulaire!$L$10="OUI",Revenus!D312/1.095/1.05,D312),2)</f>
        <v>0</v>
      </c>
      <c r="G312" s="147">
        <f>ROUND(IF(Formulaire!$L$10="OUI",Revenus!F312*5%,0),2)</f>
        <v>0</v>
      </c>
      <c r="H312" s="147">
        <f>ROUND(IF(Formulaire!$L$10="OUI",Revenus!F312*9.975%,0),2)</f>
        <v>0</v>
      </c>
    </row>
    <row r="313" spans="1:8" x14ac:dyDescent="0.3">
      <c r="A313" s="143"/>
      <c r="B313" s="149"/>
      <c r="C313" s="144"/>
      <c r="D313" s="145"/>
      <c r="E313" s="145"/>
      <c r="F313" s="147">
        <f>ROUND(IF(Formulaire!$L$10="OUI",Revenus!D313/1.095/1.05,D313),2)</f>
        <v>0</v>
      </c>
      <c r="G313" s="147">
        <f>ROUND(IF(Formulaire!$L$10="OUI",Revenus!F313*5%,0),2)</f>
        <v>0</v>
      </c>
      <c r="H313" s="147">
        <f>ROUND(IF(Formulaire!$L$10="OUI",Revenus!F313*9.975%,0),2)</f>
        <v>0</v>
      </c>
    </row>
    <row r="314" spans="1:8" x14ac:dyDescent="0.3">
      <c r="A314" s="143"/>
      <c r="B314" s="149"/>
      <c r="C314" s="144"/>
      <c r="D314" s="145"/>
      <c r="E314" s="145"/>
      <c r="F314" s="147">
        <f>ROUND(IF(Formulaire!$L$10="OUI",Revenus!D314/1.095/1.05,D314),2)</f>
        <v>0</v>
      </c>
      <c r="G314" s="147">
        <f>ROUND(IF(Formulaire!$L$10="OUI",Revenus!F314*5%,0),2)</f>
        <v>0</v>
      </c>
      <c r="H314" s="147">
        <f>ROUND(IF(Formulaire!$L$10="OUI",Revenus!F314*9.975%,0),2)</f>
        <v>0</v>
      </c>
    </row>
    <row r="315" spans="1:8" x14ac:dyDescent="0.3">
      <c r="A315" s="143"/>
      <c r="B315" s="149"/>
      <c r="C315" s="144"/>
      <c r="D315" s="145"/>
      <c r="E315" s="145"/>
      <c r="F315" s="147">
        <f>ROUND(IF(Formulaire!$L$10="OUI",Revenus!D315/1.095/1.05,D315),2)</f>
        <v>0</v>
      </c>
      <c r="G315" s="147">
        <f>ROUND(IF(Formulaire!$L$10="OUI",Revenus!F315*5%,0),2)</f>
        <v>0</v>
      </c>
      <c r="H315" s="147">
        <f>ROUND(IF(Formulaire!$L$10="OUI",Revenus!F315*9.975%,0),2)</f>
        <v>0</v>
      </c>
    </row>
    <row r="316" spans="1:8" x14ac:dyDescent="0.3">
      <c r="A316" s="143"/>
      <c r="B316" s="149"/>
      <c r="C316" s="144"/>
      <c r="D316" s="145"/>
      <c r="E316" s="145"/>
      <c r="F316" s="147">
        <f>ROUND(IF(Formulaire!$L$10="OUI",Revenus!D316/1.095/1.05,D316),2)</f>
        <v>0</v>
      </c>
      <c r="G316" s="147">
        <f>ROUND(IF(Formulaire!$L$10="OUI",Revenus!F316*5%,0),2)</f>
        <v>0</v>
      </c>
      <c r="H316" s="147">
        <f>ROUND(IF(Formulaire!$L$10="OUI",Revenus!F316*9.975%,0),2)</f>
        <v>0</v>
      </c>
    </row>
    <row r="317" spans="1:8" x14ac:dyDescent="0.3">
      <c r="A317" s="143"/>
      <c r="B317" s="149"/>
      <c r="C317" s="144"/>
      <c r="D317" s="145"/>
      <c r="E317" s="145"/>
      <c r="F317" s="147">
        <f>ROUND(IF(Formulaire!$L$10="OUI",Revenus!D317/1.095/1.05,D317),2)</f>
        <v>0</v>
      </c>
      <c r="G317" s="147">
        <f>ROUND(IF(Formulaire!$L$10="OUI",Revenus!F317*5%,0),2)</f>
        <v>0</v>
      </c>
      <c r="H317" s="147">
        <f>ROUND(IF(Formulaire!$L$10="OUI",Revenus!F317*9.975%,0),2)</f>
        <v>0</v>
      </c>
    </row>
    <row r="318" spans="1:8" x14ac:dyDescent="0.3">
      <c r="A318" s="143"/>
      <c r="B318" s="149"/>
      <c r="C318" s="144"/>
      <c r="D318" s="145"/>
      <c r="E318" s="145"/>
      <c r="F318" s="147">
        <f>ROUND(IF(Formulaire!$L$10="OUI",Revenus!D318/1.095/1.05,D318),2)</f>
        <v>0</v>
      </c>
      <c r="G318" s="147">
        <f>ROUND(IF(Formulaire!$L$10="OUI",Revenus!F318*5%,0),2)</f>
        <v>0</v>
      </c>
      <c r="H318" s="147">
        <f>ROUND(IF(Formulaire!$L$10="OUI",Revenus!F318*9.975%,0),2)</f>
        <v>0</v>
      </c>
    </row>
    <row r="319" spans="1:8" x14ac:dyDescent="0.3">
      <c r="A319" s="143"/>
      <c r="B319" s="149"/>
      <c r="C319" s="144"/>
      <c r="D319" s="145"/>
      <c r="E319" s="145"/>
      <c r="F319" s="147">
        <f>ROUND(IF(Formulaire!$L$10="OUI",Revenus!D319/1.095/1.05,D319),2)</f>
        <v>0</v>
      </c>
      <c r="G319" s="147">
        <f>ROUND(IF(Formulaire!$L$10="OUI",Revenus!F319*5%,0),2)</f>
        <v>0</v>
      </c>
      <c r="H319" s="147">
        <f>ROUND(IF(Formulaire!$L$10="OUI",Revenus!F319*9.975%,0),2)</f>
        <v>0</v>
      </c>
    </row>
    <row r="320" spans="1:8" x14ac:dyDescent="0.3">
      <c r="A320" s="143"/>
      <c r="B320" s="149"/>
      <c r="C320" s="144"/>
      <c r="D320" s="145"/>
      <c r="E320" s="145"/>
      <c r="F320" s="147">
        <f>ROUND(IF(Formulaire!$L$10="OUI",Revenus!D320/1.095/1.05,D320),2)</f>
        <v>0</v>
      </c>
      <c r="G320" s="147">
        <f>ROUND(IF(Formulaire!$L$10="OUI",Revenus!F320*5%,0),2)</f>
        <v>0</v>
      </c>
      <c r="H320" s="147">
        <f>ROUND(IF(Formulaire!$L$10="OUI",Revenus!F320*9.975%,0),2)</f>
        <v>0</v>
      </c>
    </row>
    <row r="321" spans="1:8" x14ac:dyDescent="0.3">
      <c r="A321" s="143"/>
      <c r="B321" s="149"/>
      <c r="C321" s="144"/>
      <c r="D321" s="145"/>
      <c r="E321" s="145"/>
      <c r="F321" s="147">
        <f>ROUND(IF(Formulaire!$L$10="OUI",Revenus!D321/1.095/1.05,D321),2)</f>
        <v>0</v>
      </c>
      <c r="G321" s="147">
        <f>ROUND(IF(Formulaire!$L$10="OUI",Revenus!F321*5%,0),2)</f>
        <v>0</v>
      </c>
      <c r="H321" s="147">
        <f>ROUND(IF(Formulaire!$L$10="OUI",Revenus!F321*9.975%,0),2)</f>
        <v>0</v>
      </c>
    </row>
    <row r="322" spans="1:8" x14ac:dyDescent="0.3">
      <c r="A322" s="143"/>
      <c r="B322" s="149"/>
      <c r="C322" s="144"/>
      <c r="D322" s="145"/>
      <c r="E322" s="145"/>
      <c r="F322" s="147">
        <f>ROUND(IF(Formulaire!$L$10="OUI",Revenus!D322/1.095/1.05,D322),2)</f>
        <v>0</v>
      </c>
      <c r="G322" s="147">
        <f>ROUND(IF(Formulaire!$L$10="OUI",Revenus!F322*5%,0),2)</f>
        <v>0</v>
      </c>
      <c r="H322" s="147">
        <f>ROUND(IF(Formulaire!$L$10="OUI",Revenus!F322*9.975%,0),2)</f>
        <v>0</v>
      </c>
    </row>
    <row r="323" spans="1:8" x14ac:dyDescent="0.3">
      <c r="A323" s="143"/>
      <c r="B323" s="149"/>
      <c r="C323" s="144"/>
      <c r="D323" s="145"/>
      <c r="E323" s="145"/>
      <c r="F323" s="147">
        <f>ROUND(IF(Formulaire!$L$10="OUI",Revenus!D323/1.095/1.05,D323),2)</f>
        <v>0</v>
      </c>
      <c r="G323" s="147">
        <f>ROUND(IF(Formulaire!$L$10="OUI",Revenus!F323*5%,0),2)</f>
        <v>0</v>
      </c>
      <c r="H323" s="147">
        <f>ROUND(IF(Formulaire!$L$10="OUI",Revenus!F323*9.975%,0),2)</f>
        <v>0</v>
      </c>
    </row>
    <row r="324" spans="1:8" x14ac:dyDescent="0.3">
      <c r="A324" s="143"/>
      <c r="B324" s="149"/>
      <c r="C324" s="144"/>
      <c r="D324" s="145"/>
      <c r="E324" s="145"/>
      <c r="F324" s="147">
        <f>ROUND(IF(Formulaire!$L$10="OUI",Revenus!D324/1.095/1.05,D324),2)</f>
        <v>0</v>
      </c>
      <c r="G324" s="147">
        <f>ROUND(IF(Formulaire!$L$10="OUI",Revenus!F324*5%,0),2)</f>
        <v>0</v>
      </c>
      <c r="H324" s="147">
        <f>ROUND(IF(Formulaire!$L$10="OUI",Revenus!F324*9.975%,0),2)</f>
        <v>0</v>
      </c>
    </row>
    <row r="325" spans="1:8" x14ac:dyDescent="0.3">
      <c r="A325" s="143"/>
      <c r="B325" s="149"/>
      <c r="C325" s="144"/>
      <c r="D325" s="145"/>
      <c r="E325" s="145"/>
      <c r="F325" s="147">
        <f>ROUND(IF(Formulaire!$L$10="OUI",Revenus!D325/1.095/1.05,D325),2)</f>
        <v>0</v>
      </c>
      <c r="G325" s="147">
        <f>ROUND(IF(Formulaire!$L$10="OUI",Revenus!F325*5%,0),2)</f>
        <v>0</v>
      </c>
      <c r="H325" s="147">
        <f>ROUND(IF(Formulaire!$L$10="OUI",Revenus!F325*9.975%,0),2)</f>
        <v>0</v>
      </c>
    </row>
    <row r="326" spans="1:8" x14ac:dyDescent="0.3">
      <c r="A326" s="143"/>
      <c r="B326" s="149"/>
      <c r="C326" s="144"/>
      <c r="D326" s="145"/>
      <c r="E326" s="145"/>
      <c r="F326" s="147">
        <f>ROUND(IF(Formulaire!$L$10="OUI",Revenus!D326/1.095/1.05,D326),2)</f>
        <v>0</v>
      </c>
      <c r="G326" s="147">
        <f>ROUND(IF(Formulaire!$L$10="OUI",Revenus!F326*5%,0),2)</f>
        <v>0</v>
      </c>
      <c r="H326" s="147">
        <f>ROUND(IF(Formulaire!$L$10="OUI",Revenus!F326*9.975%,0),2)</f>
        <v>0</v>
      </c>
    </row>
    <row r="327" spans="1:8" x14ac:dyDescent="0.3">
      <c r="A327" s="143"/>
      <c r="B327" s="149"/>
      <c r="C327" s="144"/>
      <c r="D327" s="145"/>
      <c r="E327" s="145"/>
      <c r="F327" s="147">
        <f>ROUND(IF(Formulaire!$L$10="OUI",Revenus!D327/1.095/1.05,D327),2)</f>
        <v>0</v>
      </c>
      <c r="G327" s="147">
        <f>ROUND(IF(Formulaire!$L$10="OUI",Revenus!F327*5%,0),2)</f>
        <v>0</v>
      </c>
      <c r="H327" s="147">
        <f>ROUND(IF(Formulaire!$L$10="OUI",Revenus!F327*9.975%,0),2)</f>
        <v>0</v>
      </c>
    </row>
    <row r="328" spans="1:8" x14ac:dyDescent="0.3">
      <c r="A328" s="143"/>
      <c r="B328" s="149"/>
      <c r="C328" s="144"/>
      <c r="D328" s="145"/>
      <c r="E328" s="145"/>
      <c r="F328" s="147">
        <f>ROUND(IF(Formulaire!$L$10="OUI",Revenus!D328/1.095/1.05,D328),2)</f>
        <v>0</v>
      </c>
      <c r="G328" s="147">
        <f>ROUND(IF(Formulaire!$L$10="OUI",Revenus!F328*5%,0),2)</f>
        <v>0</v>
      </c>
      <c r="H328" s="147">
        <f>ROUND(IF(Formulaire!$L$10="OUI",Revenus!F328*9.975%,0),2)</f>
        <v>0</v>
      </c>
    </row>
    <row r="329" spans="1:8" x14ac:dyDescent="0.3">
      <c r="A329" s="143"/>
      <c r="B329" s="149"/>
      <c r="C329" s="144"/>
      <c r="D329" s="145"/>
      <c r="E329" s="145"/>
      <c r="F329" s="147">
        <f>ROUND(IF(Formulaire!$L$10="OUI",Revenus!D329/1.095/1.05,D329),2)</f>
        <v>0</v>
      </c>
      <c r="G329" s="147">
        <f>ROUND(IF(Formulaire!$L$10="OUI",Revenus!F329*5%,0),2)</f>
        <v>0</v>
      </c>
      <c r="H329" s="147">
        <f>ROUND(IF(Formulaire!$L$10="OUI",Revenus!F329*9.975%,0),2)</f>
        <v>0</v>
      </c>
    </row>
    <row r="330" spans="1:8" x14ac:dyDescent="0.3">
      <c r="A330" s="143"/>
      <c r="B330" s="149"/>
      <c r="C330" s="144"/>
      <c r="D330" s="145"/>
      <c r="E330" s="145"/>
      <c r="F330" s="147">
        <f>ROUND(IF(Formulaire!$L$10="OUI",Revenus!D330/1.095/1.05,D330),2)</f>
        <v>0</v>
      </c>
      <c r="G330" s="147">
        <f>ROUND(IF(Formulaire!$L$10="OUI",Revenus!F330*5%,0),2)</f>
        <v>0</v>
      </c>
      <c r="H330" s="147">
        <f>ROUND(IF(Formulaire!$L$10="OUI",Revenus!F330*9.975%,0),2)</f>
        <v>0</v>
      </c>
    </row>
    <row r="331" spans="1:8" x14ac:dyDescent="0.3">
      <c r="A331" s="143"/>
      <c r="B331" s="149"/>
      <c r="C331" s="144"/>
      <c r="D331" s="145"/>
      <c r="E331" s="145"/>
      <c r="F331" s="147">
        <f>ROUND(IF(Formulaire!$L$10="OUI",Revenus!D331/1.095/1.05,D331),2)</f>
        <v>0</v>
      </c>
      <c r="G331" s="147">
        <f>ROUND(IF(Formulaire!$L$10="OUI",Revenus!F331*5%,0),2)</f>
        <v>0</v>
      </c>
      <c r="H331" s="147">
        <f>ROUND(IF(Formulaire!$L$10="OUI",Revenus!F331*9.975%,0),2)</f>
        <v>0</v>
      </c>
    </row>
    <row r="332" spans="1:8" x14ac:dyDescent="0.3">
      <c r="A332" s="143"/>
      <c r="B332" s="149"/>
      <c r="C332" s="144"/>
      <c r="D332" s="145"/>
      <c r="E332" s="145"/>
      <c r="F332" s="147">
        <f>ROUND(IF(Formulaire!$L$10="OUI",Revenus!D332/1.095/1.05,D332),2)</f>
        <v>0</v>
      </c>
      <c r="G332" s="147">
        <f>ROUND(IF(Formulaire!$L$10="OUI",Revenus!F332*5%,0),2)</f>
        <v>0</v>
      </c>
      <c r="H332" s="147">
        <f>ROUND(IF(Formulaire!$L$10="OUI",Revenus!F332*9.975%,0),2)</f>
        <v>0</v>
      </c>
    </row>
    <row r="333" spans="1:8" x14ac:dyDescent="0.3">
      <c r="A333" s="143"/>
      <c r="B333" s="149"/>
      <c r="C333" s="144"/>
      <c r="D333" s="145"/>
      <c r="E333" s="145"/>
      <c r="F333" s="147">
        <f>ROUND(IF(Formulaire!$L$10="OUI",Revenus!D333/1.095/1.05,D333),2)</f>
        <v>0</v>
      </c>
      <c r="G333" s="147">
        <f>ROUND(IF(Formulaire!$L$10="OUI",Revenus!F333*5%,0),2)</f>
        <v>0</v>
      </c>
      <c r="H333" s="147">
        <f>ROUND(IF(Formulaire!$L$10="OUI",Revenus!F333*9.975%,0),2)</f>
        <v>0</v>
      </c>
    </row>
    <row r="334" spans="1:8" x14ac:dyDescent="0.3">
      <c r="A334" s="143"/>
      <c r="B334" s="149"/>
      <c r="C334" s="144"/>
      <c r="D334" s="145"/>
      <c r="E334" s="145"/>
      <c r="F334" s="147">
        <f>ROUND(IF(Formulaire!$L$10="OUI",Revenus!D334/1.095/1.05,D334),2)</f>
        <v>0</v>
      </c>
      <c r="G334" s="147">
        <f>ROUND(IF(Formulaire!$L$10="OUI",Revenus!F334*5%,0),2)</f>
        <v>0</v>
      </c>
      <c r="H334" s="147">
        <f>ROUND(IF(Formulaire!$L$10="OUI",Revenus!F334*9.975%,0),2)</f>
        <v>0</v>
      </c>
    </row>
    <row r="335" spans="1:8" x14ac:dyDescent="0.3">
      <c r="A335" s="143"/>
      <c r="B335" s="149"/>
      <c r="C335" s="144"/>
      <c r="D335" s="145"/>
      <c r="E335" s="145"/>
      <c r="F335" s="147">
        <f>ROUND(IF(Formulaire!$L$10="OUI",Revenus!D335/1.095/1.05,D335),2)</f>
        <v>0</v>
      </c>
      <c r="G335" s="147">
        <f>ROUND(IF(Formulaire!$L$10="OUI",Revenus!F335*5%,0),2)</f>
        <v>0</v>
      </c>
      <c r="H335" s="147">
        <f>ROUND(IF(Formulaire!$L$10="OUI",Revenus!F335*9.975%,0),2)</f>
        <v>0</v>
      </c>
    </row>
    <row r="336" spans="1:8" x14ac:dyDescent="0.3">
      <c r="A336" s="143"/>
      <c r="B336" s="149"/>
      <c r="C336" s="144"/>
      <c r="D336" s="145"/>
      <c r="E336" s="145"/>
      <c r="F336" s="147">
        <f>ROUND(IF(Formulaire!$L$10="OUI",Revenus!D336/1.095/1.05,D336),2)</f>
        <v>0</v>
      </c>
      <c r="G336" s="147">
        <f>ROUND(IF(Formulaire!$L$10="OUI",Revenus!F336*5%,0),2)</f>
        <v>0</v>
      </c>
      <c r="H336" s="147">
        <f>ROUND(IF(Formulaire!$L$10="OUI",Revenus!F336*9.975%,0),2)</f>
        <v>0</v>
      </c>
    </row>
    <row r="337" spans="1:8" x14ac:dyDescent="0.3">
      <c r="A337" s="143"/>
      <c r="B337" s="149"/>
      <c r="C337" s="144"/>
      <c r="D337" s="145"/>
      <c r="E337" s="145"/>
      <c r="F337" s="147">
        <f>ROUND(IF(Formulaire!$L$10="OUI",Revenus!D337/1.095/1.05,D337),2)</f>
        <v>0</v>
      </c>
      <c r="G337" s="147">
        <f>ROUND(IF(Formulaire!$L$10="OUI",Revenus!F337*5%,0),2)</f>
        <v>0</v>
      </c>
      <c r="H337" s="147">
        <f>ROUND(IF(Formulaire!$L$10="OUI",Revenus!F337*9.975%,0),2)</f>
        <v>0</v>
      </c>
    </row>
    <row r="338" spans="1:8" x14ac:dyDescent="0.3">
      <c r="A338" s="143"/>
      <c r="B338" s="149"/>
      <c r="C338" s="144"/>
      <c r="D338" s="145"/>
      <c r="E338" s="145"/>
      <c r="F338" s="147">
        <f>ROUND(IF(Formulaire!$L$10="OUI",Revenus!D338/1.095/1.05,D338),2)</f>
        <v>0</v>
      </c>
      <c r="G338" s="147">
        <f>ROUND(IF(Formulaire!$L$10="OUI",Revenus!F338*5%,0),2)</f>
        <v>0</v>
      </c>
      <c r="H338" s="147">
        <f>ROUND(IF(Formulaire!$L$10="OUI",Revenus!F338*9.975%,0),2)</f>
        <v>0</v>
      </c>
    </row>
    <row r="339" spans="1:8" x14ac:dyDescent="0.3">
      <c r="A339" s="143"/>
      <c r="B339" s="149"/>
      <c r="C339" s="144"/>
      <c r="D339" s="145"/>
      <c r="E339" s="145"/>
      <c r="F339" s="147">
        <f>ROUND(IF(Formulaire!$L$10="OUI",Revenus!D339/1.095/1.05,D339),2)</f>
        <v>0</v>
      </c>
      <c r="G339" s="147">
        <f>ROUND(IF(Formulaire!$L$10="OUI",Revenus!F339*5%,0),2)</f>
        <v>0</v>
      </c>
      <c r="H339" s="147">
        <f>ROUND(IF(Formulaire!$L$10="OUI",Revenus!F339*9.975%,0),2)</f>
        <v>0</v>
      </c>
    </row>
    <row r="340" spans="1:8" x14ac:dyDescent="0.3">
      <c r="A340" s="143"/>
      <c r="B340" s="149"/>
      <c r="C340" s="144"/>
      <c r="D340" s="145"/>
      <c r="E340" s="145"/>
      <c r="F340" s="147">
        <f>ROUND(IF(Formulaire!$L$10="OUI",Revenus!D340/1.095/1.05,D340),2)</f>
        <v>0</v>
      </c>
      <c r="G340" s="147">
        <f>ROUND(IF(Formulaire!$L$10="OUI",Revenus!F340*5%,0),2)</f>
        <v>0</v>
      </c>
      <c r="H340" s="147">
        <f>ROUND(IF(Formulaire!$L$10="OUI",Revenus!F340*9.975%,0),2)</f>
        <v>0</v>
      </c>
    </row>
    <row r="341" spans="1:8" x14ac:dyDescent="0.3">
      <c r="A341" s="143"/>
      <c r="B341" s="149"/>
      <c r="C341" s="144"/>
      <c r="D341" s="145"/>
      <c r="E341" s="145"/>
      <c r="F341" s="147">
        <f>ROUND(IF(Formulaire!$L$10="OUI",Revenus!D341/1.095/1.05,D341),2)</f>
        <v>0</v>
      </c>
      <c r="G341" s="147">
        <f>ROUND(IF(Formulaire!$L$10="OUI",Revenus!F341*5%,0),2)</f>
        <v>0</v>
      </c>
      <c r="H341" s="147">
        <f>ROUND(IF(Formulaire!$L$10="OUI",Revenus!F341*9.975%,0),2)</f>
        <v>0</v>
      </c>
    </row>
    <row r="342" spans="1:8" x14ac:dyDescent="0.3">
      <c r="A342" s="143"/>
      <c r="B342" s="149"/>
      <c r="C342" s="144"/>
      <c r="D342" s="145"/>
      <c r="E342" s="145"/>
      <c r="F342" s="147">
        <f>ROUND(IF(Formulaire!$L$10="OUI",Revenus!D342/1.095/1.05,D342),2)</f>
        <v>0</v>
      </c>
      <c r="G342" s="147">
        <f>ROUND(IF(Formulaire!$L$10="OUI",Revenus!F342*5%,0),2)</f>
        <v>0</v>
      </c>
      <c r="H342" s="147">
        <f>ROUND(IF(Formulaire!$L$10="OUI",Revenus!F342*9.975%,0),2)</f>
        <v>0</v>
      </c>
    </row>
    <row r="343" spans="1:8" x14ac:dyDescent="0.3">
      <c r="A343" s="143"/>
      <c r="B343" s="149"/>
      <c r="C343" s="144"/>
      <c r="D343" s="145"/>
      <c r="E343" s="145"/>
      <c r="F343" s="147">
        <f>ROUND(IF(Formulaire!$L$10="OUI",Revenus!D343/1.095/1.05,D343),2)</f>
        <v>0</v>
      </c>
      <c r="G343" s="147">
        <f>ROUND(IF(Formulaire!$L$10="OUI",Revenus!F343*5%,0),2)</f>
        <v>0</v>
      </c>
      <c r="H343" s="147">
        <f>ROUND(IF(Formulaire!$L$10="OUI",Revenus!F343*9.975%,0),2)</f>
        <v>0</v>
      </c>
    </row>
    <row r="344" spans="1:8" x14ac:dyDescent="0.3">
      <c r="A344" s="143"/>
      <c r="B344" s="149"/>
      <c r="C344" s="144"/>
      <c r="D344" s="145"/>
      <c r="E344" s="145"/>
      <c r="F344" s="147">
        <f>ROUND(IF(Formulaire!$L$10="OUI",Revenus!D344/1.095/1.05,D344),2)</f>
        <v>0</v>
      </c>
      <c r="G344" s="147">
        <f>ROUND(IF(Formulaire!$L$10="OUI",Revenus!F344*5%,0),2)</f>
        <v>0</v>
      </c>
      <c r="H344" s="147">
        <f>ROUND(IF(Formulaire!$L$10="OUI",Revenus!F344*9.975%,0),2)</f>
        <v>0</v>
      </c>
    </row>
    <row r="345" spans="1:8" x14ac:dyDescent="0.3">
      <c r="A345" s="143"/>
      <c r="B345" s="149"/>
      <c r="C345" s="144"/>
      <c r="D345" s="145"/>
      <c r="E345" s="145"/>
      <c r="F345" s="147">
        <f>ROUND(IF(Formulaire!$L$10="OUI",Revenus!D345/1.095/1.05,D345),2)</f>
        <v>0</v>
      </c>
      <c r="G345" s="147">
        <f>ROUND(IF(Formulaire!$L$10="OUI",Revenus!F345*5%,0),2)</f>
        <v>0</v>
      </c>
      <c r="H345" s="147">
        <f>ROUND(IF(Formulaire!$L$10="OUI",Revenus!F345*9.975%,0),2)</f>
        <v>0</v>
      </c>
    </row>
    <row r="346" spans="1:8" x14ac:dyDescent="0.3">
      <c r="A346" s="143"/>
      <c r="B346" s="149"/>
      <c r="C346" s="144"/>
      <c r="D346" s="145"/>
      <c r="E346" s="145"/>
      <c r="F346" s="147">
        <f>ROUND(IF(Formulaire!$L$10="OUI",Revenus!D346/1.095/1.05,D346),2)</f>
        <v>0</v>
      </c>
      <c r="G346" s="147">
        <f>ROUND(IF(Formulaire!$L$10="OUI",Revenus!F346*5%,0),2)</f>
        <v>0</v>
      </c>
      <c r="H346" s="147">
        <f>ROUND(IF(Formulaire!$L$10="OUI",Revenus!F346*9.975%,0),2)</f>
        <v>0</v>
      </c>
    </row>
    <row r="347" spans="1:8" x14ac:dyDescent="0.3">
      <c r="A347" s="143"/>
      <c r="B347" s="149"/>
      <c r="C347" s="144"/>
      <c r="D347" s="145"/>
      <c r="E347" s="145"/>
      <c r="F347" s="147">
        <f>ROUND(IF(Formulaire!$L$10="OUI",Revenus!D347/1.095/1.05,D347),2)</f>
        <v>0</v>
      </c>
      <c r="G347" s="147">
        <f>ROUND(IF(Formulaire!$L$10="OUI",Revenus!F347*5%,0),2)</f>
        <v>0</v>
      </c>
      <c r="H347" s="147">
        <f>ROUND(IF(Formulaire!$L$10="OUI",Revenus!F347*9.975%,0),2)</f>
        <v>0</v>
      </c>
    </row>
    <row r="348" spans="1:8" x14ac:dyDescent="0.3">
      <c r="A348" s="143"/>
      <c r="B348" s="149"/>
      <c r="C348" s="144"/>
      <c r="D348" s="145"/>
      <c r="E348" s="145"/>
      <c r="F348" s="147">
        <f>ROUND(IF(Formulaire!$L$10="OUI",Revenus!D348/1.095/1.05,D348),2)</f>
        <v>0</v>
      </c>
      <c r="G348" s="147">
        <f>ROUND(IF(Formulaire!$L$10="OUI",Revenus!F348*5%,0),2)</f>
        <v>0</v>
      </c>
      <c r="H348" s="147">
        <f>ROUND(IF(Formulaire!$L$10="OUI",Revenus!F348*9.975%,0),2)</f>
        <v>0</v>
      </c>
    </row>
    <row r="349" spans="1:8" x14ac:dyDescent="0.3">
      <c r="A349" s="143"/>
      <c r="B349" s="149"/>
      <c r="C349" s="144"/>
      <c r="D349" s="145"/>
      <c r="E349" s="145"/>
      <c r="F349" s="147">
        <f>ROUND(IF(Formulaire!$L$10="OUI",Revenus!D349/1.095/1.05,D349),2)</f>
        <v>0</v>
      </c>
      <c r="G349" s="147">
        <f>ROUND(IF(Formulaire!$L$10="OUI",Revenus!F349*5%,0),2)</f>
        <v>0</v>
      </c>
      <c r="H349" s="147">
        <f>ROUND(IF(Formulaire!$L$10="OUI",Revenus!F349*9.975%,0),2)</f>
        <v>0</v>
      </c>
    </row>
    <row r="350" spans="1:8" x14ac:dyDescent="0.3">
      <c r="A350" s="143"/>
      <c r="B350" s="149"/>
      <c r="C350" s="144"/>
      <c r="D350" s="145"/>
      <c r="E350" s="145"/>
      <c r="F350" s="147">
        <f>ROUND(IF(Formulaire!$L$10="OUI",Revenus!D350/1.095/1.05,D350),2)</f>
        <v>0</v>
      </c>
      <c r="G350" s="147">
        <f>ROUND(IF(Formulaire!$L$10="OUI",Revenus!F350*5%,0),2)</f>
        <v>0</v>
      </c>
      <c r="H350" s="147">
        <f>ROUND(IF(Formulaire!$L$10="OUI",Revenus!F350*9.975%,0),2)</f>
        <v>0</v>
      </c>
    </row>
    <row r="351" spans="1:8" x14ac:dyDescent="0.3">
      <c r="A351" s="143"/>
      <c r="B351" s="149"/>
      <c r="C351" s="144"/>
      <c r="D351" s="145"/>
      <c r="E351" s="145"/>
      <c r="F351" s="147">
        <f>ROUND(IF(Formulaire!$L$10="OUI",Revenus!D351/1.095/1.05,D351),2)</f>
        <v>0</v>
      </c>
      <c r="G351" s="147">
        <f>ROUND(IF(Formulaire!$L$10="OUI",Revenus!F351*5%,0),2)</f>
        <v>0</v>
      </c>
      <c r="H351" s="147">
        <f>ROUND(IF(Formulaire!$L$10="OUI",Revenus!F351*9.975%,0),2)</f>
        <v>0</v>
      </c>
    </row>
    <row r="352" spans="1:8" x14ac:dyDescent="0.3">
      <c r="A352" s="143"/>
      <c r="B352" s="149"/>
      <c r="C352" s="144"/>
      <c r="D352" s="145"/>
      <c r="E352" s="145"/>
      <c r="F352" s="147">
        <f>ROUND(IF(Formulaire!$L$10="OUI",Revenus!D352/1.095/1.05,D352),2)</f>
        <v>0</v>
      </c>
      <c r="G352" s="147">
        <f>ROUND(IF(Formulaire!$L$10="OUI",Revenus!F352*5%,0),2)</f>
        <v>0</v>
      </c>
      <c r="H352" s="147">
        <f>ROUND(IF(Formulaire!$L$10="OUI",Revenus!F352*9.975%,0),2)</f>
        <v>0</v>
      </c>
    </row>
    <row r="353" spans="1:8" x14ac:dyDescent="0.3">
      <c r="A353" s="143"/>
      <c r="B353" s="149"/>
      <c r="C353" s="144"/>
      <c r="D353" s="145"/>
      <c r="E353" s="145"/>
      <c r="F353" s="147">
        <f>ROUND(IF(Formulaire!$L$10="OUI",Revenus!D353/1.095/1.05,D353),2)</f>
        <v>0</v>
      </c>
      <c r="G353" s="147">
        <f>ROUND(IF(Formulaire!$L$10="OUI",Revenus!F353*5%,0),2)</f>
        <v>0</v>
      </c>
      <c r="H353" s="147">
        <f>ROUND(IF(Formulaire!$L$10="OUI",Revenus!F353*9.975%,0),2)</f>
        <v>0</v>
      </c>
    </row>
    <row r="354" spans="1:8" x14ac:dyDescent="0.3">
      <c r="A354" s="143"/>
      <c r="B354" s="149"/>
      <c r="C354" s="144"/>
      <c r="D354" s="145"/>
      <c r="E354" s="145"/>
      <c r="F354" s="147">
        <f>ROUND(IF(Formulaire!$L$10="OUI",Revenus!D354/1.095/1.05,D354),2)</f>
        <v>0</v>
      </c>
      <c r="G354" s="147">
        <f>ROUND(IF(Formulaire!$L$10="OUI",Revenus!F354*5%,0),2)</f>
        <v>0</v>
      </c>
      <c r="H354" s="147">
        <f>ROUND(IF(Formulaire!$L$10="OUI",Revenus!F354*9.975%,0),2)</f>
        <v>0</v>
      </c>
    </row>
    <row r="355" spans="1:8" x14ac:dyDescent="0.3">
      <c r="A355" s="143"/>
      <c r="B355" s="149"/>
      <c r="C355" s="144"/>
      <c r="D355" s="145"/>
      <c r="E355" s="145"/>
      <c r="F355" s="147">
        <f>ROUND(IF(Formulaire!$L$10="OUI",Revenus!D355/1.095/1.05,D355),2)</f>
        <v>0</v>
      </c>
      <c r="G355" s="147">
        <f>ROUND(IF(Formulaire!$L$10="OUI",Revenus!F355*5%,0),2)</f>
        <v>0</v>
      </c>
      <c r="H355" s="147">
        <f>ROUND(IF(Formulaire!$L$10="OUI",Revenus!F355*9.975%,0),2)</f>
        <v>0</v>
      </c>
    </row>
    <row r="356" spans="1:8" x14ac:dyDescent="0.3">
      <c r="A356" s="143"/>
      <c r="B356" s="149"/>
      <c r="C356" s="144"/>
      <c r="D356" s="145"/>
      <c r="E356" s="145"/>
      <c r="F356" s="147">
        <f>ROUND(IF(Formulaire!$L$10="OUI",Revenus!D356/1.095/1.05,D356),2)</f>
        <v>0</v>
      </c>
      <c r="G356" s="147">
        <f>ROUND(IF(Formulaire!$L$10="OUI",Revenus!F356*5%,0),2)</f>
        <v>0</v>
      </c>
      <c r="H356" s="147">
        <f>ROUND(IF(Formulaire!$L$10="OUI",Revenus!F356*9.975%,0),2)</f>
        <v>0</v>
      </c>
    </row>
    <row r="357" spans="1:8" x14ac:dyDescent="0.3">
      <c r="A357" s="143"/>
      <c r="B357" s="149"/>
      <c r="C357" s="144"/>
      <c r="D357" s="145"/>
      <c r="E357" s="145"/>
      <c r="F357" s="147">
        <f>ROUND(IF(Formulaire!$L$10="OUI",Revenus!D357/1.095/1.05,D357),2)</f>
        <v>0</v>
      </c>
      <c r="G357" s="147">
        <f>ROUND(IF(Formulaire!$L$10="OUI",Revenus!F357*5%,0),2)</f>
        <v>0</v>
      </c>
      <c r="H357" s="147">
        <f>ROUND(IF(Formulaire!$L$10="OUI",Revenus!F357*9.975%,0),2)</f>
        <v>0</v>
      </c>
    </row>
    <row r="358" spans="1:8" x14ac:dyDescent="0.3">
      <c r="A358" s="143"/>
      <c r="B358" s="149"/>
      <c r="C358" s="144"/>
      <c r="D358" s="145"/>
      <c r="E358" s="145"/>
      <c r="F358" s="147">
        <f>ROUND(IF(Formulaire!$L$10="OUI",Revenus!D358/1.095/1.05,D358),2)</f>
        <v>0</v>
      </c>
      <c r="G358" s="147">
        <f>ROUND(IF(Formulaire!$L$10="OUI",Revenus!F358*5%,0),2)</f>
        <v>0</v>
      </c>
      <c r="H358" s="147">
        <f>ROUND(IF(Formulaire!$L$10="OUI",Revenus!F358*9.975%,0),2)</f>
        <v>0</v>
      </c>
    </row>
    <row r="359" spans="1:8" x14ac:dyDescent="0.3">
      <c r="A359" s="143"/>
      <c r="B359" s="149"/>
      <c r="C359" s="144"/>
      <c r="D359" s="145"/>
      <c r="E359" s="145"/>
      <c r="F359" s="147">
        <f>ROUND(IF(Formulaire!$L$10="OUI",Revenus!D359/1.095/1.05,D359),2)</f>
        <v>0</v>
      </c>
      <c r="G359" s="147">
        <f>ROUND(IF(Formulaire!$L$10="OUI",Revenus!F359*5%,0),2)</f>
        <v>0</v>
      </c>
      <c r="H359" s="147">
        <f>ROUND(IF(Formulaire!$L$10="OUI",Revenus!F359*9.975%,0),2)</f>
        <v>0</v>
      </c>
    </row>
    <row r="360" spans="1:8" x14ac:dyDescent="0.3">
      <c r="A360" s="143"/>
      <c r="B360" s="149"/>
      <c r="C360" s="144"/>
      <c r="D360" s="145"/>
      <c r="E360" s="145"/>
      <c r="F360" s="147">
        <f>ROUND(IF(Formulaire!$L$10="OUI",Revenus!D360/1.095/1.05,D360),2)</f>
        <v>0</v>
      </c>
      <c r="G360" s="147">
        <f>ROUND(IF(Formulaire!$L$10="OUI",Revenus!F360*5%,0),2)</f>
        <v>0</v>
      </c>
      <c r="H360" s="147">
        <f>ROUND(IF(Formulaire!$L$10="OUI",Revenus!F360*9.975%,0),2)</f>
        <v>0</v>
      </c>
    </row>
    <row r="361" spans="1:8" x14ac:dyDescent="0.3">
      <c r="A361" s="143"/>
      <c r="B361" s="149"/>
      <c r="C361" s="144"/>
      <c r="D361" s="145"/>
      <c r="E361" s="145"/>
      <c r="F361" s="147">
        <f>ROUND(IF(Formulaire!$L$10="OUI",Revenus!D361/1.095/1.05,D361),2)</f>
        <v>0</v>
      </c>
      <c r="G361" s="147">
        <f>ROUND(IF(Formulaire!$L$10="OUI",Revenus!F361*5%,0),2)</f>
        <v>0</v>
      </c>
      <c r="H361" s="147">
        <f>ROUND(IF(Formulaire!$L$10="OUI",Revenus!F361*9.975%,0),2)</f>
        <v>0</v>
      </c>
    </row>
    <row r="362" spans="1:8" x14ac:dyDescent="0.3">
      <c r="A362" s="143"/>
      <c r="B362" s="149"/>
      <c r="C362" s="144"/>
      <c r="D362" s="145"/>
      <c r="E362" s="145"/>
      <c r="F362" s="147">
        <f>ROUND(IF(Formulaire!$L$10="OUI",Revenus!D362/1.095/1.05,D362),2)</f>
        <v>0</v>
      </c>
      <c r="G362" s="147">
        <f>ROUND(IF(Formulaire!$L$10="OUI",Revenus!F362*5%,0),2)</f>
        <v>0</v>
      </c>
      <c r="H362" s="147">
        <f>ROUND(IF(Formulaire!$L$10="OUI",Revenus!F362*9.975%,0),2)</f>
        <v>0</v>
      </c>
    </row>
    <row r="363" spans="1:8" x14ac:dyDescent="0.3">
      <c r="A363" s="143"/>
      <c r="B363" s="149"/>
      <c r="C363" s="144"/>
      <c r="D363" s="145"/>
      <c r="E363" s="145"/>
      <c r="F363" s="147">
        <f>ROUND(IF(Formulaire!$L$10="OUI",Revenus!D363/1.095/1.05,D363),2)</f>
        <v>0</v>
      </c>
      <c r="G363" s="147">
        <f>ROUND(IF(Formulaire!$L$10="OUI",Revenus!F363*5%,0),2)</f>
        <v>0</v>
      </c>
      <c r="H363" s="147">
        <f>ROUND(IF(Formulaire!$L$10="OUI",Revenus!F363*9.975%,0),2)</f>
        <v>0</v>
      </c>
    </row>
    <row r="364" spans="1:8" x14ac:dyDescent="0.3">
      <c r="A364" s="143"/>
      <c r="B364" s="149"/>
      <c r="C364" s="144"/>
      <c r="D364" s="145"/>
      <c r="E364" s="145"/>
      <c r="F364" s="147">
        <f>ROUND(IF(Formulaire!$L$10="OUI",Revenus!D364/1.095/1.05,D364),2)</f>
        <v>0</v>
      </c>
      <c r="G364" s="147">
        <f>ROUND(IF(Formulaire!$L$10="OUI",Revenus!F364*5%,0),2)</f>
        <v>0</v>
      </c>
      <c r="H364" s="147">
        <f>ROUND(IF(Formulaire!$L$10="OUI",Revenus!F364*9.975%,0),2)</f>
        <v>0</v>
      </c>
    </row>
    <row r="365" spans="1:8" x14ac:dyDescent="0.3">
      <c r="A365" s="143"/>
      <c r="B365" s="149"/>
      <c r="C365" s="144"/>
      <c r="D365" s="145"/>
      <c r="E365" s="145"/>
      <c r="F365" s="147">
        <f>ROUND(IF(Formulaire!$L$10="OUI",Revenus!D365/1.095/1.05,D365),2)</f>
        <v>0</v>
      </c>
      <c r="G365" s="147">
        <f>ROUND(IF(Formulaire!$L$10="OUI",Revenus!F365*5%,0),2)</f>
        <v>0</v>
      </c>
      <c r="H365" s="147">
        <f>ROUND(IF(Formulaire!$L$10="OUI",Revenus!F365*9.975%,0),2)</f>
        <v>0</v>
      </c>
    </row>
    <row r="366" spans="1:8" x14ac:dyDescent="0.3">
      <c r="A366" s="143"/>
      <c r="B366" s="149"/>
      <c r="C366" s="144"/>
      <c r="D366" s="145"/>
      <c r="E366" s="145"/>
      <c r="F366" s="147">
        <f>ROUND(IF(Formulaire!$L$10="OUI",Revenus!D366/1.095/1.05,D366),2)</f>
        <v>0</v>
      </c>
      <c r="G366" s="147">
        <f>ROUND(IF(Formulaire!$L$10="OUI",Revenus!F366*5%,0),2)</f>
        <v>0</v>
      </c>
      <c r="H366" s="147">
        <f>ROUND(IF(Formulaire!$L$10="OUI",Revenus!F366*9.975%,0),2)</f>
        <v>0</v>
      </c>
    </row>
    <row r="367" spans="1:8" x14ac:dyDescent="0.3">
      <c r="A367" s="143"/>
      <c r="B367" s="149"/>
      <c r="C367" s="144"/>
      <c r="D367" s="145"/>
      <c r="E367" s="145"/>
      <c r="F367" s="147">
        <f>ROUND(IF(Formulaire!$L$10="OUI",Revenus!D367/1.095/1.05,D367),2)</f>
        <v>0</v>
      </c>
      <c r="G367" s="147">
        <f>ROUND(IF(Formulaire!$L$10="OUI",Revenus!F367*5%,0),2)</f>
        <v>0</v>
      </c>
      <c r="H367" s="147">
        <f>ROUND(IF(Formulaire!$L$10="OUI",Revenus!F367*9.975%,0),2)</f>
        <v>0</v>
      </c>
    </row>
    <row r="368" spans="1:8" x14ac:dyDescent="0.3">
      <c r="A368" s="143"/>
      <c r="B368" s="149"/>
      <c r="C368" s="144"/>
      <c r="D368" s="145"/>
      <c r="E368" s="145"/>
      <c r="F368" s="147">
        <f>ROUND(IF(Formulaire!$L$10="OUI",Revenus!D368/1.095/1.05,D368),2)</f>
        <v>0</v>
      </c>
      <c r="G368" s="147">
        <f>ROUND(IF(Formulaire!$L$10="OUI",Revenus!F368*5%,0),2)</f>
        <v>0</v>
      </c>
      <c r="H368" s="147">
        <f>ROUND(IF(Formulaire!$L$10="OUI",Revenus!F368*9.975%,0),2)</f>
        <v>0</v>
      </c>
    </row>
    <row r="369" spans="1:8" x14ac:dyDescent="0.3">
      <c r="A369" s="143"/>
      <c r="B369" s="149"/>
      <c r="C369" s="144"/>
      <c r="D369" s="145"/>
      <c r="E369" s="145"/>
      <c r="F369" s="147">
        <f>ROUND(IF(Formulaire!$L$10="OUI",Revenus!D369/1.095/1.05,D369),2)</f>
        <v>0</v>
      </c>
      <c r="G369" s="147">
        <f>ROUND(IF(Formulaire!$L$10="OUI",Revenus!F369*5%,0),2)</f>
        <v>0</v>
      </c>
      <c r="H369" s="147">
        <f>ROUND(IF(Formulaire!$L$10="OUI",Revenus!F369*9.975%,0),2)</f>
        <v>0</v>
      </c>
    </row>
    <row r="370" spans="1:8" x14ac:dyDescent="0.3">
      <c r="A370" s="143"/>
      <c r="B370" s="149"/>
      <c r="C370" s="144"/>
      <c r="D370" s="145"/>
      <c r="E370" s="145"/>
      <c r="F370" s="147">
        <f>ROUND(IF(Formulaire!$L$10="OUI",Revenus!D370/1.095/1.05,D370),2)</f>
        <v>0</v>
      </c>
      <c r="G370" s="147">
        <f>ROUND(IF(Formulaire!$L$10="OUI",Revenus!F370*5%,0),2)</f>
        <v>0</v>
      </c>
      <c r="H370" s="147">
        <f>ROUND(IF(Formulaire!$L$10="OUI",Revenus!F370*9.975%,0),2)</f>
        <v>0</v>
      </c>
    </row>
    <row r="371" spans="1:8" x14ac:dyDescent="0.3">
      <c r="A371" s="143"/>
      <c r="B371" s="149"/>
      <c r="C371" s="144"/>
      <c r="D371" s="145"/>
      <c r="E371" s="145"/>
      <c r="F371" s="147">
        <f>ROUND(IF(Formulaire!$L$10="OUI",Revenus!D371/1.095/1.05,D371),2)</f>
        <v>0</v>
      </c>
      <c r="G371" s="147">
        <f>ROUND(IF(Formulaire!$L$10="OUI",Revenus!F371*5%,0),2)</f>
        <v>0</v>
      </c>
      <c r="H371" s="147">
        <f>ROUND(IF(Formulaire!$L$10="OUI",Revenus!F371*9.975%,0),2)</f>
        <v>0</v>
      </c>
    </row>
    <row r="372" spans="1:8" x14ac:dyDescent="0.3">
      <c r="A372" s="143"/>
      <c r="B372" s="149"/>
      <c r="C372" s="144"/>
      <c r="D372" s="145"/>
      <c r="E372" s="145"/>
      <c r="F372" s="147">
        <f>ROUND(IF(Formulaire!$L$10="OUI",Revenus!D372/1.095/1.05,D372),2)</f>
        <v>0</v>
      </c>
      <c r="G372" s="147">
        <f>ROUND(IF(Formulaire!$L$10="OUI",Revenus!F372*5%,0),2)</f>
        <v>0</v>
      </c>
      <c r="H372" s="147">
        <f>ROUND(IF(Formulaire!$L$10="OUI",Revenus!F372*9.975%,0),2)</f>
        <v>0</v>
      </c>
    </row>
    <row r="373" spans="1:8" x14ac:dyDescent="0.3">
      <c r="A373" s="143"/>
      <c r="B373" s="149"/>
      <c r="C373" s="144"/>
      <c r="D373" s="145"/>
      <c r="E373" s="145"/>
      <c r="F373" s="147">
        <f>ROUND(IF(Formulaire!$L$10="OUI",Revenus!D373/1.095/1.05,D373),2)</f>
        <v>0</v>
      </c>
      <c r="G373" s="147">
        <f>ROUND(IF(Formulaire!$L$10="OUI",Revenus!F373*5%,0),2)</f>
        <v>0</v>
      </c>
      <c r="H373" s="147">
        <f>ROUND(IF(Formulaire!$L$10="OUI",Revenus!F373*9.975%,0),2)</f>
        <v>0</v>
      </c>
    </row>
    <row r="374" spans="1:8" x14ac:dyDescent="0.3">
      <c r="A374" s="143"/>
      <c r="B374" s="149"/>
      <c r="C374" s="144"/>
      <c r="D374" s="145"/>
      <c r="E374" s="145"/>
      <c r="F374" s="147">
        <f>ROUND(IF(Formulaire!$L$10="OUI",Revenus!D374/1.095/1.05,D374),2)</f>
        <v>0</v>
      </c>
      <c r="G374" s="147">
        <f>ROUND(IF(Formulaire!$L$10="OUI",Revenus!F374*5%,0),2)</f>
        <v>0</v>
      </c>
      <c r="H374" s="147">
        <f>ROUND(IF(Formulaire!$L$10="OUI",Revenus!F374*9.975%,0),2)</f>
        <v>0</v>
      </c>
    </row>
    <row r="375" spans="1:8" x14ac:dyDescent="0.3">
      <c r="A375" s="143"/>
      <c r="B375" s="149"/>
      <c r="C375" s="144"/>
      <c r="D375" s="145"/>
      <c r="E375" s="145"/>
      <c r="F375" s="147">
        <f>ROUND(IF(Formulaire!$L$10="OUI",Revenus!D375/1.095/1.05,D375),2)</f>
        <v>0</v>
      </c>
      <c r="G375" s="147">
        <f>ROUND(IF(Formulaire!$L$10="OUI",Revenus!F375*5%,0),2)</f>
        <v>0</v>
      </c>
      <c r="H375" s="147">
        <f>ROUND(IF(Formulaire!$L$10="OUI",Revenus!F375*9.975%,0),2)</f>
        <v>0</v>
      </c>
    </row>
    <row r="376" spans="1:8" x14ac:dyDescent="0.3">
      <c r="A376" s="143"/>
      <c r="B376" s="149"/>
      <c r="C376" s="144"/>
      <c r="D376" s="145"/>
      <c r="E376" s="145"/>
      <c r="F376" s="147">
        <f>ROUND(IF(Formulaire!$L$10="OUI",Revenus!D376/1.095/1.05,D376),2)</f>
        <v>0</v>
      </c>
      <c r="G376" s="147">
        <f>ROUND(IF(Formulaire!$L$10="OUI",Revenus!F376*5%,0),2)</f>
        <v>0</v>
      </c>
      <c r="H376" s="147">
        <f>ROUND(IF(Formulaire!$L$10="OUI",Revenus!F376*9.975%,0),2)</f>
        <v>0</v>
      </c>
    </row>
    <row r="377" spans="1:8" x14ac:dyDescent="0.3">
      <c r="A377" s="143"/>
      <c r="B377" s="149"/>
      <c r="C377" s="144"/>
      <c r="D377" s="145"/>
      <c r="E377" s="145"/>
      <c r="F377" s="147">
        <f>ROUND(IF(Formulaire!$L$10="OUI",Revenus!D377/1.095/1.05,D377),2)</f>
        <v>0</v>
      </c>
      <c r="G377" s="147">
        <f>ROUND(IF(Formulaire!$L$10="OUI",Revenus!F377*5%,0),2)</f>
        <v>0</v>
      </c>
      <c r="H377" s="147">
        <f>ROUND(IF(Formulaire!$L$10="OUI",Revenus!F377*9.975%,0),2)</f>
        <v>0</v>
      </c>
    </row>
    <row r="378" spans="1:8" x14ac:dyDescent="0.3">
      <c r="A378" s="143"/>
      <c r="B378" s="149"/>
      <c r="C378" s="144"/>
      <c r="D378" s="145"/>
      <c r="E378" s="145"/>
      <c r="F378" s="147">
        <f>ROUND(IF(Formulaire!$L$10="OUI",Revenus!D378/1.095/1.05,D378),2)</f>
        <v>0</v>
      </c>
      <c r="G378" s="147">
        <f>ROUND(IF(Formulaire!$L$10="OUI",Revenus!F378*5%,0),2)</f>
        <v>0</v>
      </c>
      <c r="H378" s="147">
        <f>ROUND(IF(Formulaire!$L$10="OUI",Revenus!F378*9.975%,0),2)</f>
        <v>0</v>
      </c>
    </row>
    <row r="379" spans="1:8" x14ac:dyDescent="0.3">
      <c r="A379" s="143"/>
      <c r="B379" s="149"/>
      <c r="C379" s="144"/>
      <c r="D379" s="145"/>
      <c r="E379" s="145"/>
      <c r="F379" s="147">
        <f>ROUND(IF(Formulaire!$L$10="OUI",Revenus!D379/1.095/1.05,D379),2)</f>
        <v>0</v>
      </c>
      <c r="G379" s="147">
        <f>ROUND(IF(Formulaire!$L$10="OUI",Revenus!F379*5%,0),2)</f>
        <v>0</v>
      </c>
      <c r="H379" s="147">
        <f>ROUND(IF(Formulaire!$L$10="OUI",Revenus!F379*9.975%,0),2)</f>
        <v>0</v>
      </c>
    </row>
    <row r="380" spans="1:8" x14ac:dyDescent="0.3">
      <c r="A380" s="143"/>
      <c r="B380" s="149"/>
      <c r="C380" s="144"/>
      <c r="D380" s="145"/>
      <c r="E380" s="145"/>
      <c r="F380" s="147">
        <f>ROUND(IF(Formulaire!$L$10="OUI",Revenus!D380/1.095/1.05,D380),2)</f>
        <v>0</v>
      </c>
      <c r="G380" s="147">
        <f>ROUND(IF(Formulaire!$L$10="OUI",Revenus!F380*5%,0),2)</f>
        <v>0</v>
      </c>
      <c r="H380" s="147">
        <f>ROUND(IF(Formulaire!$L$10="OUI",Revenus!F380*9.975%,0),2)</f>
        <v>0</v>
      </c>
    </row>
    <row r="381" spans="1:8" x14ac:dyDescent="0.3">
      <c r="A381" s="143"/>
      <c r="B381" s="149"/>
      <c r="C381" s="144"/>
      <c r="D381" s="145"/>
      <c r="E381" s="145"/>
      <c r="F381" s="147">
        <f>ROUND(IF(Formulaire!$L$10="OUI",Revenus!D381/1.095/1.05,D381),2)</f>
        <v>0</v>
      </c>
      <c r="G381" s="147">
        <f>ROUND(IF(Formulaire!$L$10="OUI",Revenus!F381*5%,0),2)</f>
        <v>0</v>
      </c>
      <c r="H381" s="147">
        <f>ROUND(IF(Formulaire!$L$10="OUI",Revenus!F381*9.975%,0),2)</f>
        <v>0</v>
      </c>
    </row>
    <row r="382" spans="1:8" x14ac:dyDescent="0.3">
      <c r="A382" s="143"/>
      <c r="B382" s="149"/>
      <c r="C382" s="144"/>
      <c r="D382" s="145"/>
      <c r="E382" s="145"/>
      <c r="F382" s="147">
        <f>ROUND(IF(Formulaire!$L$10="OUI",Revenus!D382/1.095/1.05,D382),2)</f>
        <v>0</v>
      </c>
      <c r="G382" s="147">
        <f>ROUND(IF(Formulaire!$L$10="OUI",Revenus!F382*5%,0),2)</f>
        <v>0</v>
      </c>
      <c r="H382" s="147">
        <f>ROUND(IF(Formulaire!$L$10="OUI",Revenus!F382*9.975%,0),2)</f>
        <v>0</v>
      </c>
    </row>
    <row r="383" spans="1:8" x14ac:dyDescent="0.3">
      <c r="A383" s="143"/>
      <c r="B383" s="149"/>
      <c r="C383" s="144"/>
      <c r="D383" s="145"/>
      <c r="E383" s="145"/>
      <c r="F383" s="147">
        <f>ROUND(IF(Formulaire!$L$10="OUI",Revenus!D383/1.095/1.05,D383),2)</f>
        <v>0</v>
      </c>
      <c r="G383" s="147">
        <f>ROUND(IF(Formulaire!$L$10="OUI",Revenus!F383*5%,0),2)</f>
        <v>0</v>
      </c>
      <c r="H383" s="147">
        <f>ROUND(IF(Formulaire!$L$10="OUI",Revenus!F383*9.975%,0),2)</f>
        <v>0</v>
      </c>
    </row>
    <row r="384" spans="1:8" x14ac:dyDescent="0.3">
      <c r="A384" s="143"/>
      <c r="B384" s="149"/>
      <c r="C384" s="144"/>
      <c r="D384" s="145"/>
      <c r="E384" s="145"/>
      <c r="F384" s="147">
        <f>ROUND(IF(Formulaire!$L$10="OUI",Revenus!D384/1.095/1.05,D384),2)</f>
        <v>0</v>
      </c>
      <c r="G384" s="147">
        <f>ROUND(IF(Formulaire!$L$10="OUI",Revenus!F384*5%,0),2)</f>
        <v>0</v>
      </c>
      <c r="H384" s="147">
        <f>ROUND(IF(Formulaire!$L$10="OUI",Revenus!F384*9.975%,0),2)</f>
        <v>0</v>
      </c>
    </row>
    <row r="385" spans="1:8" x14ac:dyDescent="0.3">
      <c r="A385" s="143"/>
      <c r="B385" s="149"/>
      <c r="C385" s="144"/>
      <c r="D385" s="145"/>
      <c r="E385" s="145"/>
      <c r="F385" s="147">
        <f>ROUND(IF(Formulaire!$L$10="OUI",Revenus!D385/1.095/1.05,D385),2)</f>
        <v>0</v>
      </c>
      <c r="G385" s="147">
        <f>ROUND(IF(Formulaire!$L$10="OUI",Revenus!F385*5%,0),2)</f>
        <v>0</v>
      </c>
      <c r="H385" s="147">
        <f>ROUND(IF(Formulaire!$L$10="OUI",Revenus!F385*9.975%,0),2)</f>
        <v>0</v>
      </c>
    </row>
    <row r="386" spans="1:8" x14ac:dyDescent="0.3">
      <c r="A386" s="143"/>
      <c r="B386" s="149"/>
      <c r="C386" s="144"/>
      <c r="D386" s="145"/>
      <c r="E386" s="145"/>
      <c r="F386" s="147">
        <f>ROUND(IF(Formulaire!$L$10="OUI",Revenus!D386/1.095/1.05,D386),2)</f>
        <v>0</v>
      </c>
      <c r="G386" s="147">
        <f>ROUND(IF(Formulaire!$L$10="OUI",Revenus!F386*5%,0),2)</f>
        <v>0</v>
      </c>
      <c r="H386" s="147">
        <f>ROUND(IF(Formulaire!$L$10="OUI",Revenus!F386*9.975%,0),2)</f>
        <v>0</v>
      </c>
    </row>
    <row r="387" spans="1:8" x14ac:dyDescent="0.3">
      <c r="A387" s="143"/>
      <c r="B387" s="149"/>
      <c r="C387" s="144"/>
      <c r="D387" s="145"/>
      <c r="E387" s="145"/>
      <c r="F387" s="147">
        <f>ROUND(IF(Formulaire!$L$10="OUI",Revenus!D387/1.095/1.05,D387),2)</f>
        <v>0</v>
      </c>
      <c r="G387" s="147">
        <f>ROUND(IF(Formulaire!$L$10="OUI",Revenus!F387*5%,0),2)</f>
        <v>0</v>
      </c>
      <c r="H387" s="147">
        <f>ROUND(IF(Formulaire!$L$10="OUI",Revenus!F387*9.975%,0),2)</f>
        <v>0</v>
      </c>
    </row>
    <row r="388" spans="1:8" x14ac:dyDescent="0.3">
      <c r="A388" s="143"/>
      <c r="B388" s="149"/>
      <c r="C388" s="144"/>
      <c r="D388" s="145"/>
      <c r="E388" s="145"/>
      <c r="F388" s="147">
        <f>ROUND(IF(Formulaire!$L$10="OUI",Revenus!D388/1.095/1.05,D388),2)</f>
        <v>0</v>
      </c>
      <c r="G388" s="147">
        <f>ROUND(IF(Formulaire!$L$10="OUI",Revenus!F388*5%,0),2)</f>
        <v>0</v>
      </c>
      <c r="H388" s="147">
        <f>ROUND(IF(Formulaire!$L$10="OUI",Revenus!F388*9.975%,0),2)</f>
        <v>0</v>
      </c>
    </row>
    <row r="389" spans="1:8" x14ac:dyDescent="0.3">
      <c r="A389" s="143"/>
      <c r="B389" s="149"/>
      <c r="C389" s="144"/>
      <c r="D389" s="145"/>
      <c r="E389" s="145"/>
      <c r="F389" s="147">
        <f>ROUND(IF(Formulaire!$L$10="OUI",Revenus!D389/1.095/1.05,D389),2)</f>
        <v>0</v>
      </c>
      <c r="G389" s="147">
        <f>ROUND(IF(Formulaire!$L$10="OUI",Revenus!F389*5%,0),2)</f>
        <v>0</v>
      </c>
      <c r="H389" s="147">
        <f>ROUND(IF(Formulaire!$L$10="OUI",Revenus!F389*9.975%,0),2)</f>
        <v>0</v>
      </c>
    </row>
    <row r="390" spans="1:8" x14ac:dyDescent="0.3">
      <c r="A390" s="143"/>
      <c r="B390" s="149"/>
      <c r="C390" s="144"/>
      <c r="D390" s="145"/>
      <c r="E390" s="145"/>
      <c r="F390" s="147">
        <f>ROUND(IF(Formulaire!$L$10="OUI",Revenus!D390/1.095/1.05,D390),2)</f>
        <v>0</v>
      </c>
      <c r="G390" s="147">
        <f>ROUND(IF(Formulaire!$L$10="OUI",Revenus!F390*5%,0),2)</f>
        <v>0</v>
      </c>
      <c r="H390" s="147">
        <f>ROUND(IF(Formulaire!$L$10="OUI",Revenus!F390*9.975%,0),2)</f>
        <v>0</v>
      </c>
    </row>
    <row r="391" spans="1:8" x14ac:dyDescent="0.3">
      <c r="A391" s="143"/>
      <c r="B391" s="149"/>
      <c r="C391" s="144"/>
      <c r="D391" s="145"/>
      <c r="E391" s="145"/>
      <c r="F391" s="147">
        <f>ROUND(IF(Formulaire!$L$10="OUI",Revenus!D391/1.095/1.05,D391),2)</f>
        <v>0</v>
      </c>
      <c r="G391" s="147">
        <f>ROUND(IF(Formulaire!$L$10="OUI",Revenus!F391*5%,0),2)</f>
        <v>0</v>
      </c>
      <c r="H391" s="147">
        <f>ROUND(IF(Formulaire!$L$10="OUI",Revenus!F391*9.975%,0),2)</f>
        <v>0</v>
      </c>
    </row>
    <row r="392" spans="1:8" x14ac:dyDescent="0.3">
      <c r="A392" s="143"/>
      <c r="B392" s="149"/>
      <c r="C392" s="144"/>
      <c r="D392" s="145"/>
      <c r="E392" s="145"/>
      <c r="F392" s="147">
        <f>ROUND(IF(Formulaire!$L$10="OUI",Revenus!D392/1.095/1.05,D392),2)</f>
        <v>0</v>
      </c>
      <c r="G392" s="147">
        <f>ROUND(IF(Formulaire!$L$10="OUI",Revenus!F392*5%,0),2)</f>
        <v>0</v>
      </c>
      <c r="H392" s="147">
        <f>ROUND(IF(Formulaire!$L$10="OUI",Revenus!F392*9.975%,0),2)</f>
        <v>0</v>
      </c>
    </row>
    <row r="393" spans="1:8" x14ac:dyDescent="0.3">
      <c r="A393" s="143"/>
      <c r="B393" s="149"/>
      <c r="C393" s="144"/>
      <c r="D393" s="145"/>
      <c r="E393" s="145"/>
      <c r="F393" s="147">
        <f>ROUND(IF(Formulaire!$L$10="OUI",Revenus!D393/1.095/1.05,D393),2)</f>
        <v>0</v>
      </c>
      <c r="G393" s="147">
        <f>ROUND(IF(Formulaire!$L$10="OUI",Revenus!F393*5%,0),2)</f>
        <v>0</v>
      </c>
      <c r="H393" s="147">
        <f>ROUND(IF(Formulaire!$L$10="OUI",Revenus!F393*9.975%,0),2)</f>
        <v>0</v>
      </c>
    </row>
    <row r="394" spans="1:8" x14ac:dyDescent="0.3">
      <c r="A394" s="143"/>
      <c r="B394" s="149"/>
      <c r="C394" s="144"/>
      <c r="D394" s="145"/>
      <c r="E394" s="145"/>
      <c r="F394" s="147">
        <f>ROUND(IF(Formulaire!$L$10="OUI",Revenus!D394/1.095/1.05,D394),2)</f>
        <v>0</v>
      </c>
      <c r="G394" s="147">
        <f>ROUND(IF(Formulaire!$L$10="OUI",Revenus!F394*5%,0),2)</f>
        <v>0</v>
      </c>
      <c r="H394" s="147">
        <f>ROUND(IF(Formulaire!$L$10="OUI",Revenus!F394*9.975%,0),2)</f>
        <v>0</v>
      </c>
    </row>
    <row r="395" spans="1:8" x14ac:dyDescent="0.3">
      <c r="A395" s="143"/>
      <c r="B395" s="149"/>
      <c r="C395" s="144"/>
      <c r="D395" s="145"/>
      <c r="E395" s="145"/>
      <c r="F395" s="147">
        <f>ROUND(IF(Formulaire!$L$10="OUI",Revenus!D395/1.095/1.05,D395),2)</f>
        <v>0</v>
      </c>
      <c r="G395" s="147">
        <f>ROUND(IF(Formulaire!$L$10="OUI",Revenus!F395*5%,0),2)</f>
        <v>0</v>
      </c>
      <c r="H395" s="147">
        <f>ROUND(IF(Formulaire!$L$10="OUI",Revenus!F395*9.975%,0),2)</f>
        <v>0</v>
      </c>
    </row>
    <row r="396" spans="1:8" x14ac:dyDescent="0.3">
      <c r="A396" s="143"/>
      <c r="B396" s="149"/>
      <c r="C396" s="144"/>
      <c r="D396" s="145"/>
      <c r="E396" s="145"/>
      <c r="F396" s="147">
        <f>ROUND(IF(Formulaire!$L$10="OUI",Revenus!D396/1.095/1.05,D396),2)</f>
        <v>0</v>
      </c>
      <c r="G396" s="147">
        <f>ROUND(IF(Formulaire!$L$10="OUI",Revenus!F396*5%,0),2)</f>
        <v>0</v>
      </c>
      <c r="H396" s="147">
        <f>ROUND(IF(Formulaire!$L$10="OUI",Revenus!F396*9.975%,0),2)</f>
        <v>0</v>
      </c>
    </row>
    <row r="397" spans="1:8" x14ac:dyDescent="0.3">
      <c r="A397" s="143"/>
      <c r="B397" s="149"/>
      <c r="C397" s="144"/>
      <c r="D397" s="145"/>
      <c r="E397" s="145"/>
      <c r="F397" s="147">
        <f>ROUND(IF(Formulaire!$L$10="OUI",Revenus!D397/1.095/1.05,D397),2)</f>
        <v>0</v>
      </c>
      <c r="G397" s="147">
        <f>ROUND(IF(Formulaire!$L$10="OUI",Revenus!F397*5%,0),2)</f>
        <v>0</v>
      </c>
      <c r="H397" s="147">
        <f>ROUND(IF(Formulaire!$L$10="OUI",Revenus!F397*9.975%,0),2)</f>
        <v>0</v>
      </c>
    </row>
    <row r="398" spans="1:8" x14ac:dyDescent="0.3">
      <c r="A398" s="143"/>
      <c r="B398" s="149"/>
      <c r="C398" s="144"/>
      <c r="D398" s="145"/>
      <c r="E398" s="145"/>
      <c r="F398" s="147">
        <f>ROUND(IF(Formulaire!$L$10="OUI",Revenus!D398/1.095/1.05,D398),2)</f>
        <v>0</v>
      </c>
      <c r="G398" s="147">
        <f>ROUND(IF(Formulaire!$L$10="OUI",Revenus!F398*5%,0),2)</f>
        <v>0</v>
      </c>
      <c r="H398" s="147">
        <f>ROUND(IF(Formulaire!$L$10="OUI",Revenus!F398*9.975%,0),2)</f>
        <v>0</v>
      </c>
    </row>
    <row r="399" spans="1:8" x14ac:dyDescent="0.3">
      <c r="A399" s="143"/>
      <c r="B399" s="149"/>
      <c r="C399" s="144"/>
      <c r="D399" s="145"/>
      <c r="E399" s="145"/>
      <c r="F399" s="147">
        <f>ROUND(IF(Formulaire!$L$10="OUI",Revenus!D399/1.095/1.05,D399),2)</f>
        <v>0</v>
      </c>
      <c r="G399" s="147">
        <f>ROUND(IF(Formulaire!$L$10="OUI",Revenus!F399*5%,0),2)</f>
        <v>0</v>
      </c>
      <c r="H399" s="147">
        <f>ROUND(IF(Formulaire!$L$10="OUI",Revenus!F399*9.975%,0),2)</f>
        <v>0</v>
      </c>
    </row>
    <row r="400" spans="1:8" x14ac:dyDescent="0.3">
      <c r="A400" s="143"/>
      <c r="B400" s="149"/>
      <c r="C400" s="144"/>
      <c r="D400" s="145"/>
      <c r="E400" s="145"/>
      <c r="F400" s="147">
        <f>ROUND(IF(Formulaire!$L$10="OUI",Revenus!D400/1.095/1.05,D400),2)</f>
        <v>0</v>
      </c>
      <c r="G400" s="147">
        <f>ROUND(IF(Formulaire!$L$10="OUI",Revenus!F400*5%,0),2)</f>
        <v>0</v>
      </c>
      <c r="H400" s="147">
        <f>ROUND(IF(Formulaire!$L$10="OUI",Revenus!F400*9.975%,0),2)</f>
        <v>0</v>
      </c>
    </row>
    <row r="401" spans="1:8" x14ac:dyDescent="0.3">
      <c r="A401" s="143"/>
      <c r="B401" s="149"/>
      <c r="C401" s="144"/>
      <c r="D401" s="145"/>
      <c r="E401" s="145"/>
      <c r="F401" s="147">
        <f>ROUND(IF(Formulaire!$L$10="OUI",Revenus!D401/1.095/1.05,D401),2)</f>
        <v>0</v>
      </c>
      <c r="G401" s="147">
        <f>ROUND(IF(Formulaire!$L$10="OUI",Revenus!F401*5%,0),2)</f>
        <v>0</v>
      </c>
      <c r="H401" s="147">
        <f>ROUND(IF(Formulaire!$L$10="OUI",Revenus!F401*9.975%,0),2)</f>
        <v>0</v>
      </c>
    </row>
    <row r="402" spans="1:8" x14ac:dyDescent="0.3">
      <c r="A402" s="143"/>
      <c r="B402" s="149"/>
      <c r="C402" s="144"/>
      <c r="D402" s="145"/>
      <c r="E402" s="145"/>
      <c r="F402" s="147">
        <f>ROUND(IF(Formulaire!$L$10="OUI",Revenus!D402/1.095/1.05,D402),2)</f>
        <v>0</v>
      </c>
      <c r="G402" s="147">
        <f>ROUND(IF(Formulaire!$L$10="OUI",Revenus!F402*5%,0),2)</f>
        <v>0</v>
      </c>
      <c r="H402" s="147">
        <f>ROUND(IF(Formulaire!$L$10="OUI",Revenus!F402*9.975%,0),2)</f>
        <v>0</v>
      </c>
    </row>
    <row r="403" spans="1:8" x14ac:dyDescent="0.3">
      <c r="A403" s="143"/>
      <c r="B403" s="149"/>
      <c r="C403" s="144"/>
      <c r="D403" s="145"/>
      <c r="E403" s="145"/>
      <c r="F403" s="147">
        <f>ROUND(IF(Formulaire!$L$10="OUI",Revenus!D403/1.095/1.05,D403),2)</f>
        <v>0</v>
      </c>
      <c r="G403" s="147">
        <f>ROUND(IF(Formulaire!$L$10="OUI",Revenus!F403*5%,0),2)</f>
        <v>0</v>
      </c>
      <c r="H403" s="147">
        <f>ROUND(IF(Formulaire!$L$10="OUI",Revenus!F403*9.975%,0),2)</f>
        <v>0</v>
      </c>
    </row>
    <row r="404" spans="1:8" x14ac:dyDescent="0.3">
      <c r="A404" s="143"/>
      <c r="B404" s="149"/>
      <c r="C404" s="144"/>
      <c r="D404" s="145"/>
      <c r="E404" s="145"/>
      <c r="F404" s="147">
        <f>ROUND(IF(Formulaire!$L$10="OUI",Revenus!D404/1.095/1.05,D404),2)</f>
        <v>0</v>
      </c>
      <c r="G404" s="147">
        <f>ROUND(IF(Formulaire!$L$10="OUI",Revenus!F404*5%,0),2)</f>
        <v>0</v>
      </c>
      <c r="H404" s="147">
        <f>ROUND(IF(Formulaire!$L$10="OUI",Revenus!F404*9.975%,0),2)</f>
        <v>0</v>
      </c>
    </row>
    <row r="405" spans="1:8" x14ac:dyDescent="0.3">
      <c r="A405" s="143"/>
      <c r="B405" s="149"/>
      <c r="C405" s="144"/>
      <c r="D405" s="145"/>
      <c r="E405" s="145"/>
      <c r="F405" s="147">
        <f>ROUND(IF(Formulaire!$L$10="OUI",Revenus!D405/1.095/1.05,D405),2)</f>
        <v>0</v>
      </c>
      <c r="G405" s="147">
        <f>ROUND(IF(Formulaire!$L$10="OUI",Revenus!F405*5%,0),2)</f>
        <v>0</v>
      </c>
      <c r="H405" s="147">
        <f>ROUND(IF(Formulaire!$L$10="OUI",Revenus!F405*9.975%,0),2)</f>
        <v>0</v>
      </c>
    </row>
    <row r="406" spans="1:8" x14ac:dyDescent="0.3">
      <c r="A406" s="143"/>
      <c r="B406" s="149"/>
      <c r="C406" s="144"/>
      <c r="D406" s="145"/>
      <c r="E406" s="145"/>
      <c r="F406" s="147">
        <f>ROUND(IF(Formulaire!$L$10="OUI",Revenus!D406/1.095/1.05,D406),2)</f>
        <v>0</v>
      </c>
      <c r="G406" s="147">
        <f>ROUND(IF(Formulaire!$L$10="OUI",Revenus!F406*5%,0),2)</f>
        <v>0</v>
      </c>
      <c r="H406" s="147">
        <f>ROUND(IF(Formulaire!$L$10="OUI",Revenus!F406*9.975%,0),2)</f>
        <v>0</v>
      </c>
    </row>
    <row r="407" spans="1:8" x14ac:dyDescent="0.3">
      <c r="A407" s="143"/>
      <c r="B407" s="149"/>
      <c r="C407" s="144"/>
      <c r="D407" s="145"/>
      <c r="E407" s="145"/>
      <c r="F407" s="147">
        <f>ROUND(IF(Formulaire!$L$10="OUI",Revenus!D407/1.095/1.05,D407),2)</f>
        <v>0</v>
      </c>
      <c r="G407" s="147">
        <f>ROUND(IF(Formulaire!$L$10="OUI",Revenus!F407*5%,0),2)</f>
        <v>0</v>
      </c>
      <c r="H407" s="147">
        <f>ROUND(IF(Formulaire!$L$10="OUI",Revenus!F407*9.975%,0),2)</f>
        <v>0</v>
      </c>
    </row>
    <row r="408" spans="1:8" x14ac:dyDescent="0.3">
      <c r="A408" s="143"/>
      <c r="B408" s="149"/>
      <c r="C408" s="144"/>
      <c r="D408" s="145"/>
      <c r="E408" s="145"/>
      <c r="F408" s="147">
        <f>ROUND(IF(Formulaire!$L$10="OUI",Revenus!D408/1.095/1.05,D408),2)</f>
        <v>0</v>
      </c>
      <c r="G408" s="147">
        <f>ROUND(IF(Formulaire!$L$10="OUI",Revenus!F408*5%,0),2)</f>
        <v>0</v>
      </c>
      <c r="H408" s="147">
        <f>ROUND(IF(Formulaire!$L$10="OUI",Revenus!F408*9.975%,0),2)</f>
        <v>0</v>
      </c>
    </row>
    <row r="409" spans="1:8" x14ac:dyDescent="0.3">
      <c r="A409" s="143"/>
      <c r="B409" s="149"/>
      <c r="C409" s="144"/>
      <c r="D409" s="145"/>
      <c r="E409" s="145"/>
      <c r="F409" s="147">
        <f>ROUND(IF(Formulaire!$L$10="OUI",Revenus!D409/1.095/1.05,D409),2)</f>
        <v>0</v>
      </c>
      <c r="G409" s="147">
        <f>ROUND(IF(Formulaire!$L$10="OUI",Revenus!F409*5%,0),2)</f>
        <v>0</v>
      </c>
      <c r="H409" s="147">
        <f>ROUND(IF(Formulaire!$L$10="OUI",Revenus!F409*9.975%,0),2)</f>
        <v>0</v>
      </c>
    </row>
    <row r="410" spans="1:8" x14ac:dyDescent="0.3">
      <c r="A410" s="143"/>
      <c r="B410" s="149"/>
      <c r="C410" s="144"/>
      <c r="D410" s="145"/>
      <c r="E410" s="145"/>
      <c r="F410" s="147">
        <f>ROUND(IF(Formulaire!$L$10="OUI",Revenus!D410/1.095/1.05,D410),2)</f>
        <v>0</v>
      </c>
      <c r="G410" s="147">
        <f>ROUND(IF(Formulaire!$L$10="OUI",Revenus!F410*5%,0),2)</f>
        <v>0</v>
      </c>
      <c r="H410" s="147">
        <f>ROUND(IF(Formulaire!$L$10="OUI",Revenus!F410*9.975%,0),2)</f>
        <v>0</v>
      </c>
    </row>
    <row r="411" spans="1:8" x14ac:dyDescent="0.3">
      <c r="A411" s="143"/>
      <c r="B411" s="149"/>
      <c r="C411" s="144"/>
      <c r="D411" s="145"/>
      <c r="E411" s="145"/>
      <c r="F411" s="147">
        <f>ROUND(IF(Formulaire!$L$10="OUI",Revenus!D411/1.095/1.05,D411),2)</f>
        <v>0</v>
      </c>
      <c r="G411" s="147">
        <f>ROUND(IF(Formulaire!$L$10="OUI",Revenus!F411*5%,0),2)</f>
        <v>0</v>
      </c>
      <c r="H411" s="147">
        <f>ROUND(IF(Formulaire!$L$10="OUI",Revenus!F411*9.975%,0),2)</f>
        <v>0</v>
      </c>
    </row>
    <row r="412" spans="1:8" x14ac:dyDescent="0.3">
      <c r="A412" s="143"/>
      <c r="B412" s="149"/>
      <c r="C412" s="144"/>
      <c r="D412" s="145"/>
      <c r="E412" s="145"/>
      <c r="F412" s="147">
        <f>ROUND(IF(Formulaire!$L$10="OUI",Revenus!D412/1.095/1.05,D412),2)</f>
        <v>0</v>
      </c>
      <c r="G412" s="147">
        <f>ROUND(IF(Formulaire!$L$10="OUI",Revenus!F412*5%,0),2)</f>
        <v>0</v>
      </c>
      <c r="H412" s="147">
        <f>ROUND(IF(Formulaire!$L$10="OUI",Revenus!F412*9.975%,0),2)</f>
        <v>0</v>
      </c>
    </row>
    <row r="413" spans="1:8" x14ac:dyDescent="0.3">
      <c r="A413" s="143"/>
      <c r="B413" s="149"/>
      <c r="C413" s="144"/>
      <c r="D413" s="145"/>
      <c r="E413" s="145"/>
      <c r="F413" s="147">
        <f>ROUND(IF(Formulaire!$L$10="OUI",Revenus!D413/1.095/1.05,D413),2)</f>
        <v>0</v>
      </c>
      <c r="G413" s="147">
        <f>ROUND(IF(Formulaire!$L$10="OUI",Revenus!F413*5%,0),2)</f>
        <v>0</v>
      </c>
      <c r="H413" s="147">
        <f>ROUND(IF(Formulaire!$L$10="OUI",Revenus!F413*9.975%,0),2)</f>
        <v>0</v>
      </c>
    </row>
    <row r="414" spans="1:8" x14ac:dyDescent="0.3">
      <c r="A414" s="143"/>
      <c r="B414" s="149"/>
      <c r="C414" s="144"/>
      <c r="D414" s="145"/>
      <c r="E414" s="145"/>
      <c r="F414" s="147">
        <f>ROUND(IF(Formulaire!$L$10="OUI",Revenus!D414/1.095/1.05,D414),2)</f>
        <v>0</v>
      </c>
      <c r="G414" s="147">
        <f>ROUND(IF(Formulaire!$L$10="OUI",Revenus!F414*5%,0),2)</f>
        <v>0</v>
      </c>
      <c r="H414" s="147">
        <f>ROUND(IF(Formulaire!$L$10="OUI",Revenus!F414*9.975%,0),2)</f>
        <v>0</v>
      </c>
    </row>
    <row r="415" spans="1:8" x14ac:dyDescent="0.3">
      <c r="A415" s="143"/>
      <c r="B415" s="149"/>
      <c r="C415" s="144"/>
      <c r="D415" s="145"/>
      <c r="E415" s="145"/>
      <c r="F415" s="147">
        <f>ROUND(IF(Formulaire!$L$10="OUI",Revenus!D415/1.095/1.05,D415),2)</f>
        <v>0</v>
      </c>
      <c r="G415" s="147">
        <f>ROUND(IF(Formulaire!$L$10="OUI",Revenus!F415*5%,0),2)</f>
        <v>0</v>
      </c>
      <c r="H415" s="147">
        <f>ROUND(IF(Formulaire!$L$10="OUI",Revenus!F415*9.975%,0),2)</f>
        <v>0</v>
      </c>
    </row>
    <row r="416" spans="1:8" x14ac:dyDescent="0.3">
      <c r="A416" s="143"/>
      <c r="B416" s="149"/>
      <c r="C416" s="144"/>
      <c r="D416" s="145"/>
      <c r="E416" s="145"/>
      <c r="F416" s="147">
        <f>ROUND(IF(Formulaire!$L$10="OUI",Revenus!D416/1.095/1.05,D416),2)</f>
        <v>0</v>
      </c>
      <c r="G416" s="147">
        <f>ROUND(IF(Formulaire!$L$10="OUI",Revenus!F416*5%,0),2)</f>
        <v>0</v>
      </c>
      <c r="H416" s="147">
        <f>ROUND(IF(Formulaire!$L$10="OUI",Revenus!F416*9.975%,0),2)</f>
        <v>0</v>
      </c>
    </row>
    <row r="417" spans="1:8" x14ac:dyDescent="0.3">
      <c r="A417" s="143"/>
      <c r="B417" s="149"/>
      <c r="C417" s="144"/>
      <c r="D417" s="145"/>
      <c r="E417" s="145"/>
      <c r="F417" s="147">
        <f>ROUND(IF(Formulaire!$L$10="OUI",Revenus!D417/1.095/1.05,D417),2)</f>
        <v>0</v>
      </c>
      <c r="G417" s="147">
        <f>ROUND(IF(Formulaire!$L$10="OUI",Revenus!F417*5%,0),2)</f>
        <v>0</v>
      </c>
      <c r="H417" s="147">
        <f>ROUND(IF(Formulaire!$L$10="OUI",Revenus!F417*9.975%,0),2)</f>
        <v>0</v>
      </c>
    </row>
    <row r="418" spans="1:8" x14ac:dyDescent="0.3">
      <c r="A418" s="143"/>
      <c r="B418" s="149"/>
      <c r="C418" s="144"/>
      <c r="D418" s="145"/>
      <c r="E418" s="145"/>
      <c r="F418" s="147">
        <f>ROUND(IF(Formulaire!$L$10="OUI",Revenus!D418/1.095/1.05,D418),2)</f>
        <v>0</v>
      </c>
      <c r="G418" s="147">
        <f>ROUND(IF(Formulaire!$L$10="OUI",Revenus!F418*5%,0),2)</f>
        <v>0</v>
      </c>
      <c r="H418" s="147">
        <f>ROUND(IF(Formulaire!$L$10="OUI",Revenus!F418*9.975%,0),2)</f>
        <v>0</v>
      </c>
    </row>
    <row r="419" spans="1:8" x14ac:dyDescent="0.3">
      <c r="A419" s="143"/>
      <c r="B419" s="149"/>
      <c r="C419" s="144"/>
      <c r="D419" s="145"/>
      <c r="E419" s="145"/>
      <c r="F419" s="147">
        <f>ROUND(IF(Formulaire!$L$10="OUI",Revenus!D419/1.095/1.05,D419),2)</f>
        <v>0</v>
      </c>
      <c r="G419" s="147">
        <f>ROUND(IF(Formulaire!$L$10="OUI",Revenus!F419*5%,0),2)</f>
        <v>0</v>
      </c>
      <c r="H419" s="147">
        <f>ROUND(IF(Formulaire!$L$10="OUI",Revenus!F419*9.975%,0),2)</f>
        <v>0</v>
      </c>
    </row>
    <row r="420" spans="1:8" x14ac:dyDescent="0.3">
      <c r="A420" s="143"/>
      <c r="B420" s="149"/>
      <c r="C420" s="144"/>
      <c r="D420" s="145"/>
      <c r="E420" s="145"/>
      <c r="F420" s="147">
        <f>ROUND(IF(Formulaire!$L$10="OUI",Revenus!D420/1.095/1.05,D420),2)</f>
        <v>0</v>
      </c>
      <c r="G420" s="147">
        <f>ROUND(IF(Formulaire!$L$10="OUI",Revenus!F420*5%,0),2)</f>
        <v>0</v>
      </c>
      <c r="H420" s="147">
        <f>ROUND(IF(Formulaire!$L$10="OUI",Revenus!F420*9.975%,0),2)</f>
        <v>0</v>
      </c>
    </row>
    <row r="421" spans="1:8" x14ac:dyDescent="0.3">
      <c r="A421" s="143"/>
      <c r="B421" s="149"/>
      <c r="C421" s="144"/>
      <c r="D421" s="145"/>
      <c r="E421" s="145"/>
      <c r="F421" s="147">
        <f>ROUND(IF(Formulaire!$L$10="OUI",Revenus!D421/1.095/1.05,D421),2)</f>
        <v>0</v>
      </c>
      <c r="G421" s="147">
        <f>ROUND(IF(Formulaire!$L$10="OUI",Revenus!F421*5%,0),2)</f>
        <v>0</v>
      </c>
      <c r="H421" s="147">
        <f>ROUND(IF(Formulaire!$L$10="OUI",Revenus!F421*9.975%,0),2)</f>
        <v>0</v>
      </c>
    </row>
    <row r="422" spans="1:8" x14ac:dyDescent="0.3">
      <c r="A422" s="143"/>
      <c r="B422" s="149"/>
      <c r="C422" s="144"/>
      <c r="D422" s="145"/>
      <c r="E422" s="145"/>
      <c r="F422" s="147">
        <f>ROUND(IF(Formulaire!$L$10="OUI",Revenus!D422/1.095/1.05,D422),2)</f>
        <v>0</v>
      </c>
      <c r="G422" s="147">
        <f>ROUND(IF(Formulaire!$L$10="OUI",Revenus!F422*5%,0),2)</f>
        <v>0</v>
      </c>
      <c r="H422" s="147">
        <f>ROUND(IF(Formulaire!$L$10="OUI",Revenus!F422*9.975%,0),2)</f>
        <v>0</v>
      </c>
    </row>
    <row r="423" spans="1:8" x14ac:dyDescent="0.3">
      <c r="A423" s="143"/>
      <c r="B423" s="149"/>
      <c r="C423" s="144"/>
      <c r="D423" s="145"/>
      <c r="E423" s="145"/>
      <c r="F423" s="147">
        <f>ROUND(IF(Formulaire!$L$10="OUI",Revenus!D423/1.095/1.05,D423),2)</f>
        <v>0</v>
      </c>
      <c r="G423" s="147">
        <f>ROUND(IF(Formulaire!$L$10="OUI",Revenus!F423*5%,0),2)</f>
        <v>0</v>
      </c>
      <c r="H423" s="147">
        <f>ROUND(IF(Formulaire!$L$10="OUI",Revenus!F423*9.975%,0),2)</f>
        <v>0</v>
      </c>
    </row>
    <row r="424" spans="1:8" x14ac:dyDescent="0.3">
      <c r="A424" s="143"/>
      <c r="B424" s="149"/>
      <c r="C424" s="144"/>
      <c r="D424" s="145"/>
      <c r="E424" s="145"/>
      <c r="F424" s="147">
        <f>ROUND(IF(Formulaire!$L$10="OUI",Revenus!D424/1.095/1.05,D424),2)</f>
        <v>0</v>
      </c>
      <c r="G424" s="147">
        <f>ROUND(IF(Formulaire!$L$10="OUI",Revenus!F424*5%,0),2)</f>
        <v>0</v>
      </c>
      <c r="H424" s="147">
        <f>ROUND(IF(Formulaire!$L$10="OUI",Revenus!F424*9.975%,0),2)</f>
        <v>0</v>
      </c>
    </row>
    <row r="425" spans="1:8" x14ac:dyDescent="0.3">
      <c r="A425" s="143"/>
      <c r="B425" s="149"/>
      <c r="C425" s="144"/>
      <c r="D425" s="145"/>
      <c r="E425" s="145"/>
      <c r="F425" s="147">
        <f>ROUND(IF(Formulaire!$L$10="OUI",Revenus!D425/1.095/1.05,D425),2)</f>
        <v>0</v>
      </c>
      <c r="G425" s="147">
        <f>ROUND(IF(Formulaire!$L$10="OUI",Revenus!F425*5%,0),2)</f>
        <v>0</v>
      </c>
      <c r="H425" s="147">
        <f>ROUND(IF(Formulaire!$L$10="OUI",Revenus!F425*9.975%,0),2)</f>
        <v>0</v>
      </c>
    </row>
    <row r="426" spans="1:8" x14ac:dyDescent="0.3">
      <c r="A426" s="143"/>
      <c r="B426" s="149"/>
      <c r="C426" s="144"/>
      <c r="D426" s="145"/>
      <c r="E426" s="145"/>
      <c r="F426" s="147">
        <f>ROUND(IF(Formulaire!$L$10="OUI",Revenus!D426/1.095/1.05,D426),2)</f>
        <v>0</v>
      </c>
      <c r="G426" s="147">
        <f>ROUND(IF(Formulaire!$L$10="OUI",Revenus!F426*5%,0),2)</f>
        <v>0</v>
      </c>
      <c r="H426" s="147">
        <f>ROUND(IF(Formulaire!$L$10="OUI",Revenus!F426*9.975%,0),2)</f>
        <v>0</v>
      </c>
    </row>
    <row r="427" spans="1:8" x14ac:dyDescent="0.3">
      <c r="A427" s="143"/>
      <c r="B427" s="149"/>
      <c r="C427" s="144"/>
      <c r="D427" s="145"/>
      <c r="E427" s="145"/>
      <c r="F427" s="147">
        <f>ROUND(IF(Formulaire!$L$10="OUI",Revenus!D427/1.095/1.05,D427),2)</f>
        <v>0</v>
      </c>
      <c r="G427" s="147">
        <f>ROUND(IF(Formulaire!$L$10="OUI",Revenus!F427*5%,0),2)</f>
        <v>0</v>
      </c>
      <c r="H427" s="147">
        <f>ROUND(IF(Formulaire!$L$10="OUI",Revenus!F427*9.975%,0),2)</f>
        <v>0</v>
      </c>
    </row>
    <row r="428" spans="1:8" x14ac:dyDescent="0.3">
      <c r="A428" s="143"/>
      <c r="B428" s="149"/>
      <c r="C428" s="144"/>
      <c r="D428" s="145"/>
      <c r="E428" s="145"/>
      <c r="F428" s="147">
        <f>ROUND(IF(Formulaire!$L$10="OUI",Revenus!D428/1.095/1.05,D428),2)</f>
        <v>0</v>
      </c>
      <c r="G428" s="147">
        <f>ROUND(IF(Formulaire!$L$10="OUI",Revenus!F428*5%,0),2)</f>
        <v>0</v>
      </c>
      <c r="H428" s="147">
        <f>ROUND(IF(Formulaire!$L$10="OUI",Revenus!F428*9.975%,0),2)</f>
        <v>0</v>
      </c>
    </row>
    <row r="429" spans="1:8" x14ac:dyDescent="0.3">
      <c r="A429" s="143"/>
      <c r="B429" s="149"/>
      <c r="C429" s="144"/>
      <c r="D429" s="145"/>
      <c r="E429" s="145"/>
      <c r="F429" s="147">
        <f>ROUND(IF(Formulaire!$L$10="OUI",Revenus!D429/1.095/1.05,D429),2)</f>
        <v>0</v>
      </c>
      <c r="G429" s="147">
        <f>ROUND(IF(Formulaire!$L$10="OUI",Revenus!F429*5%,0),2)</f>
        <v>0</v>
      </c>
      <c r="H429" s="147">
        <f>ROUND(IF(Formulaire!$L$10="OUI",Revenus!F429*9.975%,0),2)</f>
        <v>0</v>
      </c>
    </row>
    <row r="430" spans="1:8" x14ac:dyDescent="0.3">
      <c r="A430" s="143"/>
      <c r="B430" s="149"/>
      <c r="C430" s="144"/>
      <c r="D430" s="145"/>
      <c r="E430" s="145"/>
      <c r="F430" s="147">
        <f>ROUND(IF(Formulaire!$L$10="OUI",Revenus!D430/1.095/1.05,D430),2)</f>
        <v>0</v>
      </c>
      <c r="G430" s="147">
        <f>ROUND(IF(Formulaire!$L$10="OUI",Revenus!F430*5%,0),2)</f>
        <v>0</v>
      </c>
      <c r="H430" s="147">
        <f>ROUND(IF(Formulaire!$L$10="OUI",Revenus!F430*9.975%,0),2)</f>
        <v>0</v>
      </c>
    </row>
    <row r="431" spans="1:8" x14ac:dyDescent="0.3">
      <c r="A431" s="143"/>
      <c r="B431" s="149"/>
      <c r="C431" s="144"/>
      <c r="D431" s="145"/>
      <c r="E431" s="145"/>
      <c r="F431" s="147">
        <f>ROUND(IF(Formulaire!$L$10="OUI",Revenus!D431/1.095/1.05,D431),2)</f>
        <v>0</v>
      </c>
      <c r="G431" s="147">
        <f>ROUND(IF(Formulaire!$L$10="OUI",Revenus!F431*5%,0),2)</f>
        <v>0</v>
      </c>
      <c r="H431" s="147">
        <f>ROUND(IF(Formulaire!$L$10="OUI",Revenus!F431*9.975%,0),2)</f>
        <v>0</v>
      </c>
    </row>
    <row r="432" spans="1:8" x14ac:dyDescent="0.3">
      <c r="A432" s="143"/>
      <c r="B432" s="149"/>
      <c r="C432" s="144"/>
      <c r="D432" s="145"/>
      <c r="E432" s="145"/>
      <c r="F432" s="147">
        <f>ROUND(IF(Formulaire!$L$10="OUI",Revenus!D432/1.095/1.05,D432),2)</f>
        <v>0</v>
      </c>
      <c r="G432" s="147">
        <f>ROUND(IF(Formulaire!$L$10="OUI",Revenus!F432*5%,0),2)</f>
        <v>0</v>
      </c>
      <c r="H432" s="147">
        <f>ROUND(IF(Formulaire!$L$10="OUI",Revenus!F432*9.975%,0),2)</f>
        <v>0</v>
      </c>
    </row>
    <row r="433" spans="1:8" x14ac:dyDescent="0.3">
      <c r="A433" s="143"/>
      <c r="B433" s="149"/>
      <c r="C433" s="144"/>
      <c r="D433" s="145"/>
      <c r="E433" s="145"/>
      <c r="F433" s="147">
        <f>ROUND(IF(Formulaire!$L$10="OUI",Revenus!D433/1.095/1.05,D433),2)</f>
        <v>0</v>
      </c>
      <c r="G433" s="147">
        <f>ROUND(IF(Formulaire!$L$10="OUI",Revenus!F433*5%,0),2)</f>
        <v>0</v>
      </c>
      <c r="H433" s="147">
        <f>ROUND(IF(Formulaire!$L$10="OUI",Revenus!F433*9.975%,0),2)</f>
        <v>0</v>
      </c>
    </row>
    <row r="434" spans="1:8" x14ac:dyDescent="0.3">
      <c r="A434" s="143"/>
      <c r="B434" s="149"/>
      <c r="C434" s="144"/>
      <c r="D434" s="145"/>
      <c r="E434" s="145"/>
      <c r="F434" s="147">
        <f>ROUND(IF(Formulaire!$L$10="OUI",Revenus!D434/1.095/1.05,D434),2)</f>
        <v>0</v>
      </c>
      <c r="G434" s="147">
        <f>ROUND(IF(Formulaire!$L$10="OUI",Revenus!F434*5%,0),2)</f>
        <v>0</v>
      </c>
      <c r="H434" s="147">
        <f>ROUND(IF(Formulaire!$L$10="OUI",Revenus!F434*9.975%,0),2)</f>
        <v>0</v>
      </c>
    </row>
    <row r="435" spans="1:8" x14ac:dyDescent="0.3">
      <c r="A435" s="143"/>
      <c r="B435" s="149"/>
      <c r="C435" s="144"/>
      <c r="D435" s="145"/>
      <c r="E435" s="145"/>
      <c r="F435" s="147">
        <f>ROUND(IF(Formulaire!$L$10="OUI",Revenus!D435/1.095/1.05,D435),2)</f>
        <v>0</v>
      </c>
      <c r="G435" s="147">
        <f>ROUND(IF(Formulaire!$L$10="OUI",Revenus!F435*5%,0),2)</f>
        <v>0</v>
      </c>
      <c r="H435" s="147">
        <f>ROUND(IF(Formulaire!$L$10="OUI",Revenus!F435*9.975%,0),2)</f>
        <v>0</v>
      </c>
    </row>
    <row r="436" spans="1:8" x14ac:dyDescent="0.3">
      <c r="A436" s="143"/>
      <c r="B436" s="149"/>
      <c r="C436" s="144"/>
      <c r="D436" s="145"/>
      <c r="E436" s="145"/>
      <c r="F436" s="147">
        <f>ROUND(IF(Formulaire!$L$10="OUI",Revenus!D436/1.095/1.05,D436),2)</f>
        <v>0</v>
      </c>
      <c r="G436" s="147">
        <f>ROUND(IF(Formulaire!$L$10="OUI",Revenus!F436*5%,0),2)</f>
        <v>0</v>
      </c>
      <c r="H436" s="147">
        <f>ROUND(IF(Formulaire!$L$10="OUI",Revenus!F436*9.975%,0),2)</f>
        <v>0</v>
      </c>
    </row>
    <row r="437" spans="1:8" x14ac:dyDescent="0.3">
      <c r="A437" s="143"/>
      <c r="B437" s="149"/>
      <c r="C437" s="144"/>
      <c r="D437" s="145"/>
      <c r="E437" s="145"/>
      <c r="F437" s="147">
        <f>ROUND(IF(Formulaire!$L$10="OUI",Revenus!D437/1.095/1.05,D437),2)</f>
        <v>0</v>
      </c>
      <c r="G437" s="147">
        <f>ROUND(IF(Formulaire!$L$10="OUI",Revenus!F437*5%,0),2)</f>
        <v>0</v>
      </c>
      <c r="H437" s="147">
        <f>ROUND(IF(Formulaire!$L$10="OUI",Revenus!F437*9.975%,0),2)</f>
        <v>0</v>
      </c>
    </row>
    <row r="438" spans="1:8" x14ac:dyDescent="0.3">
      <c r="A438" s="143"/>
      <c r="B438" s="149"/>
      <c r="C438" s="144"/>
      <c r="D438" s="145"/>
      <c r="E438" s="145"/>
      <c r="F438" s="147">
        <f>ROUND(IF(Formulaire!$L$10="OUI",Revenus!D438/1.095/1.05,D438),2)</f>
        <v>0</v>
      </c>
      <c r="G438" s="147">
        <f>ROUND(IF(Formulaire!$L$10="OUI",Revenus!F438*5%,0),2)</f>
        <v>0</v>
      </c>
      <c r="H438" s="147">
        <f>ROUND(IF(Formulaire!$L$10="OUI",Revenus!F438*9.975%,0),2)</f>
        <v>0</v>
      </c>
    </row>
    <row r="439" spans="1:8" x14ac:dyDescent="0.3">
      <c r="A439" s="143"/>
      <c r="B439" s="149"/>
      <c r="C439" s="144"/>
      <c r="D439" s="145"/>
      <c r="E439" s="145"/>
      <c r="F439" s="147">
        <f>ROUND(IF(Formulaire!$L$10="OUI",Revenus!D439/1.095/1.05,D439),2)</f>
        <v>0</v>
      </c>
      <c r="G439" s="147">
        <f>ROUND(IF(Formulaire!$L$10="OUI",Revenus!F439*5%,0),2)</f>
        <v>0</v>
      </c>
      <c r="H439" s="147">
        <f>ROUND(IF(Formulaire!$L$10="OUI",Revenus!F439*9.975%,0),2)</f>
        <v>0</v>
      </c>
    </row>
    <row r="440" spans="1:8" x14ac:dyDescent="0.3">
      <c r="A440" s="143"/>
      <c r="B440" s="149"/>
      <c r="C440" s="144"/>
      <c r="D440" s="145"/>
      <c r="E440" s="145"/>
      <c r="F440" s="147">
        <f>ROUND(IF(Formulaire!$L$10="OUI",Revenus!D440/1.095/1.05,D440),2)</f>
        <v>0</v>
      </c>
      <c r="G440" s="147">
        <f>ROUND(IF(Formulaire!$L$10="OUI",Revenus!F440*5%,0),2)</f>
        <v>0</v>
      </c>
      <c r="H440" s="147">
        <f>ROUND(IF(Formulaire!$L$10="OUI",Revenus!F440*9.975%,0),2)</f>
        <v>0</v>
      </c>
    </row>
    <row r="441" spans="1:8" x14ac:dyDescent="0.3">
      <c r="A441" s="143"/>
      <c r="B441" s="149"/>
      <c r="C441" s="144"/>
      <c r="D441" s="145"/>
      <c r="E441" s="145"/>
      <c r="F441" s="147">
        <f>ROUND(IF(Formulaire!$L$10="OUI",Revenus!D441/1.095/1.05,D441),2)</f>
        <v>0</v>
      </c>
      <c r="G441" s="147">
        <f>ROUND(IF(Formulaire!$L$10="OUI",Revenus!F441*5%,0),2)</f>
        <v>0</v>
      </c>
      <c r="H441" s="147">
        <f>ROUND(IF(Formulaire!$L$10="OUI",Revenus!F441*9.975%,0),2)</f>
        <v>0</v>
      </c>
    </row>
    <row r="442" spans="1:8" x14ac:dyDescent="0.3">
      <c r="A442" s="143"/>
      <c r="B442" s="149"/>
      <c r="C442" s="144"/>
      <c r="D442" s="145"/>
      <c r="E442" s="145"/>
      <c r="F442" s="147">
        <f>ROUND(IF(Formulaire!$L$10="OUI",Revenus!D442/1.095/1.05,D442),2)</f>
        <v>0</v>
      </c>
      <c r="G442" s="147">
        <f>ROUND(IF(Formulaire!$L$10="OUI",Revenus!F442*5%,0),2)</f>
        <v>0</v>
      </c>
      <c r="H442" s="147">
        <f>ROUND(IF(Formulaire!$L$10="OUI",Revenus!F442*9.975%,0),2)</f>
        <v>0</v>
      </c>
    </row>
    <row r="443" spans="1:8" x14ac:dyDescent="0.3">
      <c r="A443" s="143"/>
      <c r="B443" s="149"/>
      <c r="C443" s="144"/>
      <c r="D443" s="145"/>
      <c r="E443" s="145"/>
      <c r="F443" s="147">
        <f>ROUND(IF(Formulaire!$L$10="OUI",Revenus!D443/1.095/1.05,D443),2)</f>
        <v>0</v>
      </c>
      <c r="G443" s="147">
        <f>ROUND(IF(Formulaire!$L$10="OUI",Revenus!F443*5%,0),2)</f>
        <v>0</v>
      </c>
      <c r="H443" s="147">
        <f>ROUND(IF(Formulaire!$L$10="OUI",Revenus!F443*9.975%,0),2)</f>
        <v>0</v>
      </c>
    </row>
    <row r="444" spans="1:8" x14ac:dyDescent="0.3">
      <c r="A444" s="143"/>
      <c r="B444" s="149"/>
      <c r="C444" s="144"/>
      <c r="D444" s="145"/>
      <c r="E444" s="145"/>
      <c r="F444" s="147">
        <f>ROUND(IF(Formulaire!$L$10="OUI",Revenus!D444/1.095/1.05,D444),2)</f>
        <v>0</v>
      </c>
      <c r="G444" s="147">
        <f>ROUND(IF(Formulaire!$L$10="OUI",Revenus!F444*5%,0),2)</f>
        <v>0</v>
      </c>
      <c r="H444" s="147">
        <f>ROUND(IF(Formulaire!$L$10="OUI",Revenus!F444*9.975%,0),2)</f>
        <v>0</v>
      </c>
    </row>
    <row r="445" spans="1:8" x14ac:dyDescent="0.3">
      <c r="A445" s="143"/>
      <c r="B445" s="149"/>
      <c r="C445" s="144"/>
      <c r="D445" s="145"/>
      <c r="E445" s="145"/>
      <c r="F445" s="147">
        <f>ROUND(IF(Formulaire!$L$10="OUI",Revenus!D445/1.095/1.05,D445),2)</f>
        <v>0</v>
      </c>
      <c r="G445" s="147">
        <f>ROUND(IF(Formulaire!$L$10="OUI",Revenus!F445*5%,0),2)</f>
        <v>0</v>
      </c>
      <c r="H445" s="147">
        <f>ROUND(IF(Formulaire!$L$10="OUI",Revenus!F445*9.975%,0),2)</f>
        <v>0</v>
      </c>
    </row>
    <row r="446" spans="1:8" x14ac:dyDescent="0.3">
      <c r="A446" s="143"/>
      <c r="B446" s="149"/>
      <c r="C446" s="144"/>
      <c r="D446" s="145"/>
      <c r="E446" s="145"/>
      <c r="F446" s="147">
        <f>ROUND(IF(Formulaire!$L$10="OUI",Revenus!D446/1.095/1.05,D446),2)</f>
        <v>0</v>
      </c>
      <c r="G446" s="147">
        <f>ROUND(IF(Formulaire!$L$10="OUI",Revenus!F446*5%,0),2)</f>
        <v>0</v>
      </c>
      <c r="H446" s="147">
        <f>ROUND(IF(Formulaire!$L$10="OUI",Revenus!F446*9.975%,0),2)</f>
        <v>0</v>
      </c>
    </row>
    <row r="447" spans="1:8" x14ac:dyDescent="0.3">
      <c r="A447" s="143"/>
      <c r="B447" s="149"/>
      <c r="C447" s="144"/>
      <c r="D447" s="145"/>
      <c r="E447" s="145"/>
      <c r="F447" s="147">
        <f>ROUND(IF(Formulaire!$L$10="OUI",Revenus!D447/1.095/1.05,D447),2)</f>
        <v>0</v>
      </c>
      <c r="G447" s="147">
        <f>ROUND(IF(Formulaire!$L$10="OUI",Revenus!F447*5%,0),2)</f>
        <v>0</v>
      </c>
      <c r="H447" s="147">
        <f>ROUND(IF(Formulaire!$L$10="OUI",Revenus!F447*9.975%,0),2)</f>
        <v>0</v>
      </c>
    </row>
    <row r="448" spans="1:8" x14ac:dyDescent="0.3">
      <c r="A448" s="143"/>
      <c r="B448" s="149"/>
      <c r="C448" s="144"/>
      <c r="D448" s="145"/>
      <c r="E448" s="145"/>
      <c r="F448" s="147">
        <f>ROUND(IF(Formulaire!$L$10="OUI",Revenus!D448/1.095/1.05,D448),2)</f>
        <v>0</v>
      </c>
      <c r="G448" s="147">
        <f>ROUND(IF(Formulaire!$L$10="OUI",Revenus!F448*5%,0),2)</f>
        <v>0</v>
      </c>
      <c r="H448" s="147">
        <f>ROUND(IF(Formulaire!$L$10="OUI",Revenus!F448*9.975%,0),2)</f>
        <v>0</v>
      </c>
    </row>
    <row r="449" spans="1:8" x14ac:dyDescent="0.3">
      <c r="A449" s="143"/>
      <c r="B449" s="149"/>
      <c r="C449" s="144"/>
      <c r="D449" s="145"/>
      <c r="E449" s="145"/>
      <c r="F449" s="147">
        <f>ROUND(IF(Formulaire!$L$10="OUI",Revenus!D449/1.095/1.05,D449),2)</f>
        <v>0</v>
      </c>
      <c r="G449" s="147">
        <f>ROUND(IF(Formulaire!$L$10="OUI",Revenus!F449*5%,0),2)</f>
        <v>0</v>
      </c>
      <c r="H449" s="147">
        <f>ROUND(IF(Formulaire!$L$10="OUI",Revenus!F449*9.975%,0),2)</f>
        <v>0</v>
      </c>
    </row>
    <row r="450" spans="1:8" x14ac:dyDescent="0.3">
      <c r="A450" s="143"/>
      <c r="B450" s="149"/>
      <c r="C450" s="144"/>
      <c r="D450" s="145"/>
      <c r="E450" s="145"/>
      <c r="F450" s="147">
        <f>ROUND(IF(Formulaire!$L$10="OUI",Revenus!D450/1.095/1.05,D450),2)</f>
        <v>0</v>
      </c>
      <c r="G450" s="147">
        <f>ROUND(IF(Formulaire!$L$10="OUI",Revenus!F450*5%,0),2)</f>
        <v>0</v>
      </c>
      <c r="H450" s="147">
        <f>ROUND(IF(Formulaire!$L$10="OUI",Revenus!F450*9.975%,0),2)</f>
        <v>0</v>
      </c>
    </row>
    <row r="451" spans="1:8" x14ac:dyDescent="0.3">
      <c r="A451" s="143"/>
      <c r="B451" s="149"/>
      <c r="C451" s="144"/>
      <c r="D451" s="145"/>
      <c r="E451" s="145"/>
      <c r="F451" s="147">
        <f>ROUND(IF(Formulaire!$L$10="OUI",Revenus!D451/1.095/1.05,D451),2)</f>
        <v>0</v>
      </c>
      <c r="G451" s="147">
        <f>ROUND(IF(Formulaire!$L$10="OUI",Revenus!F451*5%,0),2)</f>
        <v>0</v>
      </c>
      <c r="H451" s="147">
        <f>ROUND(IF(Formulaire!$L$10="OUI",Revenus!F451*9.975%,0),2)</f>
        <v>0</v>
      </c>
    </row>
    <row r="452" spans="1:8" x14ac:dyDescent="0.3">
      <c r="A452" s="143"/>
      <c r="B452" s="149"/>
      <c r="C452" s="144"/>
      <c r="D452" s="145"/>
      <c r="E452" s="145"/>
      <c r="F452" s="147">
        <f>ROUND(IF(Formulaire!$L$10="OUI",Revenus!D452/1.095/1.05,D452),2)</f>
        <v>0</v>
      </c>
      <c r="G452" s="147">
        <f>ROUND(IF(Formulaire!$L$10="OUI",Revenus!F452*5%,0),2)</f>
        <v>0</v>
      </c>
      <c r="H452" s="147">
        <f>ROUND(IF(Formulaire!$L$10="OUI",Revenus!F452*9.975%,0),2)</f>
        <v>0</v>
      </c>
    </row>
    <row r="453" spans="1:8" x14ac:dyDescent="0.3">
      <c r="A453" s="143"/>
      <c r="B453" s="149"/>
      <c r="C453" s="144"/>
      <c r="D453" s="145"/>
      <c r="E453" s="145"/>
      <c r="F453" s="147">
        <f>ROUND(IF(Formulaire!$L$10="OUI",Revenus!D453/1.095/1.05,D453),2)</f>
        <v>0</v>
      </c>
      <c r="G453" s="147">
        <f>ROUND(IF(Formulaire!$L$10="OUI",Revenus!F453*5%,0),2)</f>
        <v>0</v>
      </c>
      <c r="H453" s="147">
        <f>ROUND(IF(Formulaire!$L$10="OUI",Revenus!F453*9.975%,0),2)</f>
        <v>0</v>
      </c>
    </row>
    <row r="454" spans="1:8" x14ac:dyDescent="0.3">
      <c r="A454" s="143"/>
      <c r="B454" s="149"/>
      <c r="C454" s="144"/>
      <c r="D454" s="145"/>
      <c r="E454" s="145"/>
      <c r="F454" s="147">
        <f>ROUND(IF(Formulaire!$L$10="OUI",Revenus!D454/1.095/1.05,D454),2)</f>
        <v>0</v>
      </c>
      <c r="G454" s="147">
        <f>ROUND(IF(Formulaire!$L$10="OUI",Revenus!F454*5%,0),2)</f>
        <v>0</v>
      </c>
      <c r="H454" s="147">
        <f>ROUND(IF(Formulaire!$L$10="OUI",Revenus!F454*9.975%,0),2)</f>
        <v>0</v>
      </c>
    </row>
    <row r="455" spans="1:8" x14ac:dyDescent="0.3">
      <c r="A455" s="143"/>
      <c r="B455" s="149"/>
      <c r="C455" s="144"/>
      <c r="D455" s="145"/>
      <c r="E455" s="145"/>
      <c r="F455" s="147">
        <f>ROUND(IF(Formulaire!$L$10="OUI",Revenus!D455/1.095/1.05,D455),2)</f>
        <v>0</v>
      </c>
      <c r="G455" s="147">
        <f>ROUND(IF(Formulaire!$L$10="OUI",Revenus!F455*5%,0),2)</f>
        <v>0</v>
      </c>
      <c r="H455" s="147">
        <f>ROUND(IF(Formulaire!$L$10="OUI",Revenus!F455*9.975%,0),2)</f>
        <v>0</v>
      </c>
    </row>
    <row r="456" spans="1:8" x14ac:dyDescent="0.3">
      <c r="A456" s="143"/>
      <c r="B456" s="149"/>
      <c r="C456" s="144"/>
      <c r="D456" s="145"/>
      <c r="E456" s="145"/>
      <c r="F456" s="147">
        <f>ROUND(IF(Formulaire!$L$10="OUI",Revenus!D456/1.095/1.05,D456),2)</f>
        <v>0</v>
      </c>
      <c r="G456" s="147">
        <f>ROUND(IF(Formulaire!$L$10="OUI",Revenus!F456*5%,0),2)</f>
        <v>0</v>
      </c>
      <c r="H456" s="147">
        <f>ROUND(IF(Formulaire!$L$10="OUI",Revenus!F456*9.975%,0),2)</f>
        <v>0</v>
      </c>
    </row>
    <row r="457" spans="1:8" x14ac:dyDescent="0.3">
      <c r="A457" s="143"/>
      <c r="B457" s="149"/>
      <c r="C457" s="144"/>
      <c r="D457" s="145"/>
      <c r="E457" s="145"/>
      <c r="F457" s="147">
        <f>ROUND(IF(Formulaire!$L$10="OUI",Revenus!D457/1.095/1.05,D457),2)</f>
        <v>0</v>
      </c>
      <c r="G457" s="147">
        <f>ROUND(IF(Formulaire!$L$10="OUI",Revenus!F457*5%,0),2)</f>
        <v>0</v>
      </c>
      <c r="H457" s="147">
        <f>ROUND(IF(Formulaire!$L$10="OUI",Revenus!F457*9.975%,0),2)</f>
        <v>0</v>
      </c>
    </row>
    <row r="458" spans="1:8" x14ac:dyDescent="0.3">
      <c r="A458" s="143"/>
      <c r="B458" s="149"/>
      <c r="C458" s="144"/>
      <c r="D458" s="145"/>
      <c r="E458" s="145"/>
      <c r="F458" s="147">
        <f>ROUND(IF(Formulaire!$L$10="OUI",Revenus!D458/1.095/1.05,D458),2)</f>
        <v>0</v>
      </c>
      <c r="G458" s="147">
        <f>ROUND(IF(Formulaire!$L$10="OUI",Revenus!F458*5%,0),2)</f>
        <v>0</v>
      </c>
      <c r="H458" s="147">
        <f>ROUND(IF(Formulaire!$L$10="OUI",Revenus!F458*9.975%,0),2)</f>
        <v>0</v>
      </c>
    </row>
    <row r="459" spans="1:8" x14ac:dyDescent="0.3">
      <c r="A459" s="143"/>
      <c r="B459" s="149"/>
      <c r="C459" s="144"/>
      <c r="D459" s="145"/>
      <c r="E459" s="145"/>
      <c r="F459" s="147">
        <f>ROUND(IF(Formulaire!$L$10="OUI",Revenus!D459/1.095/1.05,D459),2)</f>
        <v>0</v>
      </c>
      <c r="G459" s="147">
        <f>ROUND(IF(Formulaire!$L$10="OUI",Revenus!F459*5%,0),2)</f>
        <v>0</v>
      </c>
      <c r="H459" s="147">
        <f>ROUND(IF(Formulaire!$L$10="OUI",Revenus!F459*9.975%,0),2)</f>
        <v>0</v>
      </c>
    </row>
    <row r="460" spans="1:8" x14ac:dyDescent="0.3">
      <c r="A460" s="143"/>
      <c r="B460" s="149"/>
      <c r="C460" s="144"/>
      <c r="D460" s="145"/>
      <c r="E460" s="145"/>
      <c r="F460" s="147">
        <f>ROUND(IF(Formulaire!$L$10="OUI",Revenus!D460/1.095/1.05,D460),2)</f>
        <v>0</v>
      </c>
      <c r="G460" s="147">
        <f>ROUND(IF(Formulaire!$L$10="OUI",Revenus!F460*5%,0),2)</f>
        <v>0</v>
      </c>
      <c r="H460" s="147">
        <f>ROUND(IF(Formulaire!$L$10="OUI",Revenus!F460*9.975%,0),2)</f>
        <v>0</v>
      </c>
    </row>
    <row r="461" spans="1:8" x14ac:dyDescent="0.3">
      <c r="A461" s="143"/>
      <c r="B461" s="149"/>
      <c r="C461" s="144"/>
      <c r="D461" s="145"/>
      <c r="E461" s="145"/>
      <c r="F461" s="147">
        <f>ROUND(IF(Formulaire!$L$10="OUI",Revenus!D461/1.095/1.05,D461),2)</f>
        <v>0</v>
      </c>
      <c r="G461" s="147">
        <f>ROUND(IF(Formulaire!$L$10="OUI",Revenus!F461*5%,0),2)</f>
        <v>0</v>
      </c>
      <c r="H461" s="147">
        <f>ROUND(IF(Formulaire!$L$10="OUI",Revenus!F461*9.975%,0),2)</f>
        <v>0</v>
      </c>
    </row>
    <row r="462" spans="1:8" x14ac:dyDescent="0.3">
      <c r="A462" s="143"/>
      <c r="B462" s="149"/>
      <c r="C462" s="144"/>
      <c r="D462" s="145"/>
      <c r="E462" s="145"/>
      <c r="F462" s="147">
        <f>ROUND(IF(Formulaire!$L$10="OUI",Revenus!D462/1.095/1.05,D462),2)</f>
        <v>0</v>
      </c>
      <c r="G462" s="147">
        <f>ROUND(IF(Formulaire!$L$10="OUI",Revenus!F462*5%,0),2)</f>
        <v>0</v>
      </c>
      <c r="H462" s="147">
        <f>ROUND(IF(Formulaire!$L$10="OUI",Revenus!F462*9.975%,0),2)</f>
        <v>0</v>
      </c>
    </row>
    <row r="463" spans="1:8" x14ac:dyDescent="0.3">
      <c r="A463" s="143"/>
      <c r="B463" s="149"/>
      <c r="C463" s="144"/>
      <c r="D463" s="145"/>
      <c r="E463" s="145"/>
      <c r="F463" s="147">
        <f>ROUND(IF(Formulaire!$L$10="OUI",Revenus!D463/1.095/1.05,D463),2)</f>
        <v>0</v>
      </c>
      <c r="G463" s="147">
        <f>ROUND(IF(Formulaire!$L$10="OUI",Revenus!F463*5%,0),2)</f>
        <v>0</v>
      </c>
      <c r="H463" s="147">
        <f>ROUND(IF(Formulaire!$L$10="OUI",Revenus!F463*9.975%,0),2)</f>
        <v>0</v>
      </c>
    </row>
    <row r="464" spans="1:8" x14ac:dyDescent="0.3">
      <c r="A464" s="143"/>
      <c r="B464" s="149"/>
      <c r="C464" s="144"/>
      <c r="D464" s="145"/>
      <c r="E464" s="145"/>
      <c r="F464" s="147">
        <f>ROUND(IF(Formulaire!$L$10="OUI",Revenus!D464/1.095/1.05,D464),2)</f>
        <v>0</v>
      </c>
      <c r="G464" s="147">
        <f>ROUND(IF(Formulaire!$L$10="OUI",Revenus!F464*5%,0),2)</f>
        <v>0</v>
      </c>
      <c r="H464" s="147">
        <f>ROUND(IF(Formulaire!$L$10="OUI",Revenus!F464*9.975%,0),2)</f>
        <v>0</v>
      </c>
    </row>
    <row r="465" spans="1:8" x14ac:dyDescent="0.3">
      <c r="A465" s="143"/>
      <c r="B465" s="149"/>
      <c r="C465" s="144"/>
      <c r="D465" s="145"/>
      <c r="E465" s="145"/>
      <c r="F465" s="147">
        <f>ROUND(IF(Formulaire!$L$10="OUI",Revenus!D465/1.095/1.05,D465),2)</f>
        <v>0</v>
      </c>
      <c r="G465" s="147">
        <f>ROUND(IF(Formulaire!$L$10="OUI",Revenus!F465*5%,0),2)</f>
        <v>0</v>
      </c>
      <c r="H465" s="147">
        <f>ROUND(IF(Formulaire!$L$10="OUI",Revenus!F465*9.975%,0),2)</f>
        <v>0</v>
      </c>
    </row>
    <row r="466" spans="1:8" x14ac:dyDescent="0.3">
      <c r="A466" s="143"/>
      <c r="B466" s="149"/>
      <c r="C466" s="144"/>
      <c r="D466" s="145"/>
      <c r="E466" s="145"/>
      <c r="F466" s="147">
        <f>ROUND(IF(Formulaire!$L$10="OUI",Revenus!D466/1.095/1.05,D466),2)</f>
        <v>0</v>
      </c>
      <c r="G466" s="147">
        <f>ROUND(IF(Formulaire!$L$10="OUI",Revenus!F466*5%,0),2)</f>
        <v>0</v>
      </c>
      <c r="H466" s="147">
        <f>ROUND(IF(Formulaire!$L$10="OUI",Revenus!F466*9.975%,0),2)</f>
        <v>0</v>
      </c>
    </row>
    <row r="467" spans="1:8" x14ac:dyDescent="0.3">
      <c r="A467" s="143"/>
      <c r="B467" s="149"/>
      <c r="C467" s="144"/>
      <c r="D467" s="145"/>
      <c r="E467" s="145"/>
      <c r="F467" s="147">
        <f>ROUND(IF(Formulaire!$L$10="OUI",Revenus!D467/1.095/1.05,D467),2)</f>
        <v>0</v>
      </c>
      <c r="G467" s="147">
        <f>ROUND(IF(Formulaire!$L$10="OUI",Revenus!F467*5%,0),2)</f>
        <v>0</v>
      </c>
      <c r="H467" s="147">
        <f>ROUND(IF(Formulaire!$L$10="OUI",Revenus!F467*9.975%,0),2)</f>
        <v>0</v>
      </c>
    </row>
    <row r="468" spans="1:8" x14ac:dyDescent="0.3">
      <c r="A468" s="143"/>
      <c r="B468" s="149"/>
      <c r="C468" s="144"/>
      <c r="D468" s="145"/>
      <c r="E468" s="145"/>
      <c r="F468" s="147">
        <f>ROUND(IF(Formulaire!$L$10="OUI",Revenus!D468/1.095/1.05,D468),2)</f>
        <v>0</v>
      </c>
      <c r="G468" s="147">
        <f>ROUND(IF(Formulaire!$L$10="OUI",Revenus!F468*5%,0),2)</f>
        <v>0</v>
      </c>
      <c r="H468" s="147">
        <f>ROUND(IF(Formulaire!$L$10="OUI",Revenus!F468*9.975%,0),2)</f>
        <v>0</v>
      </c>
    </row>
    <row r="469" spans="1:8" x14ac:dyDescent="0.3">
      <c r="A469" s="143"/>
      <c r="B469" s="149"/>
      <c r="C469" s="144"/>
      <c r="D469" s="145"/>
      <c r="E469" s="145"/>
      <c r="F469" s="147">
        <f>ROUND(IF(Formulaire!$L$10="OUI",Revenus!D469/1.095/1.05,D469),2)</f>
        <v>0</v>
      </c>
      <c r="G469" s="147">
        <f>ROUND(IF(Formulaire!$L$10="OUI",Revenus!F469*5%,0),2)</f>
        <v>0</v>
      </c>
      <c r="H469" s="147">
        <f>ROUND(IF(Formulaire!$L$10="OUI",Revenus!F469*9.975%,0),2)</f>
        <v>0</v>
      </c>
    </row>
    <row r="470" spans="1:8" x14ac:dyDescent="0.3">
      <c r="A470" s="143"/>
      <c r="B470" s="149"/>
      <c r="C470" s="144"/>
      <c r="D470" s="145"/>
      <c r="E470" s="145"/>
      <c r="F470" s="147">
        <f>ROUND(IF(Formulaire!$L$10="OUI",Revenus!D470/1.095/1.05,D470),2)</f>
        <v>0</v>
      </c>
      <c r="G470" s="147">
        <f>ROUND(IF(Formulaire!$L$10="OUI",Revenus!F470*5%,0),2)</f>
        <v>0</v>
      </c>
      <c r="H470" s="147">
        <f>ROUND(IF(Formulaire!$L$10="OUI",Revenus!F470*9.975%,0),2)</f>
        <v>0</v>
      </c>
    </row>
    <row r="471" spans="1:8" x14ac:dyDescent="0.3">
      <c r="A471" s="143"/>
      <c r="B471" s="149"/>
      <c r="C471" s="144"/>
      <c r="D471" s="145"/>
      <c r="E471" s="145"/>
      <c r="F471" s="147">
        <f>ROUND(IF(Formulaire!$L$10="OUI",Revenus!D471/1.095/1.05,D471),2)</f>
        <v>0</v>
      </c>
      <c r="G471" s="147">
        <f>ROUND(IF(Formulaire!$L$10="OUI",Revenus!F471*5%,0),2)</f>
        <v>0</v>
      </c>
      <c r="H471" s="147">
        <f>ROUND(IF(Formulaire!$L$10="OUI",Revenus!F471*9.975%,0),2)</f>
        <v>0</v>
      </c>
    </row>
    <row r="472" spans="1:8" x14ac:dyDescent="0.3">
      <c r="A472" s="143"/>
      <c r="B472" s="149"/>
      <c r="C472" s="144"/>
      <c r="D472" s="145"/>
      <c r="E472" s="145"/>
      <c r="F472" s="147">
        <f>ROUND(IF(Formulaire!$L$10="OUI",Revenus!D472/1.095/1.05,D472),2)</f>
        <v>0</v>
      </c>
      <c r="G472" s="147">
        <f>ROUND(IF(Formulaire!$L$10="OUI",Revenus!F472*5%,0),2)</f>
        <v>0</v>
      </c>
      <c r="H472" s="147">
        <f>ROUND(IF(Formulaire!$L$10="OUI",Revenus!F472*9.975%,0),2)</f>
        <v>0</v>
      </c>
    </row>
    <row r="473" spans="1:8" x14ac:dyDescent="0.3">
      <c r="A473" s="143"/>
      <c r="B473" s="149"/>
      <c r="C473" s="144"/>
      <c r="D473" s="145"/>
      <c r="E473" s="145"/>
      <c r="F473" s="147">
        <f>ROUND(IF(Formulaire!$L$10="OUI",Revenus!D473/1.095/1.05,D473),2)</f>
        <v>0</v>
      </c>
      <c r="G473" s="147">
        <f>ROUND(IF(Formulaire!$L$10="OUI",Revenus!F473*5%,0),2)</f>
        <v>0</v>
      </c>
      <c r="H473" s="147">
        <f>ROUND(IF(Formulaire!$L$10="OUI",Revenus!F473*9.975%,0),2)</f>
        <v>0</v>
      </c>
    </row>
    <row r="474" spans="1:8" x14ac:dyDescent="0.3">
      <c r="A474" s="143"/>
      <c r="B474" s="149"/>
      <c r="C474" s="144"/>
      <c r="D474" s="145"/>
      <c r="E474" s="145"/>
      <c r="F474" s="147">
        <f>ROUND(IF(Formulaire!$L$10="OUI",Revenus!D474/1.095/1.05,D474),2)</f>
        <v>0</v>
      </c>
      <c r="G474" s="147">
        <f>ROUND(IF(Formulaire!$L$10="OUI",Revenus!F474*5%,0),2)</f>
        <v>0</v>
      </c>
      <c r="H474" s="147">
        <f>ROUND(IF(Formulaire!$L$10="OUI",Revenus!F474*9.975%,0),2)</f>
        <v>0</v>
      </c>
    </row>
    <row r="475" spans="1:8" x14ac:dyDescent="0.3">
      <c r="A475" s="143"/>
      <c r="B475" s="149"/>
      <c r="C475" s="144"/>
      <c r="D475" s="145"/>
      <c r="E475" s="145"/>
      <c r="F475" s="147">
        <f>ROUND(IF(Formulaire!$L$10="OUI",Revenus!D475/1.095/1.05,D475),2)</f>
        <v>0</v>
      </c>
      <c r="G475" s="147">
        <f>ROUND(IF(Formulaire!$L$10="OUI",Revenus!F475*5%,0),2)</f>
        <v>0</v>
      </c>
      <c r="H475" s="147">
        <f>ROUND(IF(Formulaire!$L$10="OUI",Revenus!F475*9.975%,0),2)</f>
        <v>0</v>
      </c>
    </row>
    <row r="476" spans="1:8" x14ac:dyDescent="0.3">
      <c r="A476" s="143"/>
      <c r="B476" s="149"/>
      <c r="C476" s="144"/>
      <c r="D476" s="145"/>
      <c r="E476" s="145"/>
      <c r="F476" s="147">
        <f>ROUND(IF(Formulaire!$L$10="OUI",Revenus!D476/1.095/1.05,D476),2)</f>
        <v>0</v>
      </c>
      <c r="G476" s="147">
        <f>ROUND(IF(Formulaire!$L$10="OUI",Revenus!F476*5%,0),2)</f>
        <v>0</v>
      </c>
      <c r="H476" s="147">
        <f>ROUND(IF(Formulaire!$L$10="OUI",Revenus!F476*9.975%,0),2)</f>
        <v>0</v>
      </c>
    </row>
    <row r="477" spans="1:8" x14ac:dyDescent="0.3">
      <c r="A477" s="143"/>
      <c r="B477" s="149"/>
      <c r="C477" s="144"/>
      <c r="D477" s="145"/>
      <c r="E477" s="145"/>
      <c r="F477" s="147">
        <f>ROUND(IF(Formulaire!$L$10="OUI",Revenus!D477/1.095/1.05,D477),2)</f>
        <v>0</v>
      </c>
      <c r="G477" s="147">
        <f>ROUND(IF(Formulaire!$L$10="OUI",Revenus!F477*5%,0),2)</f>
        <v>0</v>
      </c>
      <c r="H477" s="147">
        <f>ROUND(IF(Formulaire!$L$10="OUI",Revenus!F477*9.975%,0),2)</f>
        <v>0</v>
      </c>
    </row>
    <row r="478" spans="1:8" x14ac:dyDescent="0.3">
      <c r="A478" s="143"/>
      <c r="B478" s="149"/>
      <c r="C478" s="144"/>
      <c r="D478" s="145"/>
      <c r="E478" s="145"/>
      <c r="F478" s="147">
        <f>ROUND(IF(Formulaire!$L$10="OUI",Revenus!D478/1.095/1.05,D478),2)</f>
        <v>0</v>
      </c>
      <c r="G478" s="147">
        <f>ROUND(IF(Formulaire!$L$10="OUI",Revenus!F478*5%,0),2)</f>
        <v>0</v>
      </c>
      <c r="H478" s="147">
        <f>ROUND(IF(Formulaire!$L$10="OUI",Revenus!F478*9.975%,0),2)</f>
        <v>0</v>
      </c>
    </row>
    <row r="479" spans="1:8" x14ac:dyDescent="0.3">
      <c r="A479" s="143"/>
      <c r="B479" s="149"/>
      <c r="C479" s="144"/>
      <c r="D479" s="145"/>
      <c r="E479" s="145"/>
      <c r="F479" s="147">
        <f>ROUND(IF(Formulaire!$L$10="OUI",Revenus!D479/1.095/1.05,D479),2)</f>
        <v>0</v>
      </c>
      <c r="G479" s="147">
        <f>ROUND(IF(Formulaire!$L$10="OUI",Revenus!F479*5%,0),2)</f>
        <v>0</v>
      </c>
      <c r="H479" s="147">
        <f>ROUND(IF(Formulaire!$L$10="OUI",Revenus!F479*9.975%,0),2)</f>
        <v>0</v>
      </c>
    </row>
    <row r="480" spans="1:8" x14ac:dyDescent="0.3">
      <c r="A480" s="143"/>
      <c r="B480" s="149"/>
      <c r="C480" s="144"/>
      <c r="D480" s="145"/>
      <c r="E480" s="145"/>
      <c r="F480" s="147">
        <f>ROUND(IF(Formulaire!$L$10="OUI",Revenus!D480/1.095/1.05,D480),2)</f>
        <v>0</v>
      </c>
      <c r="G480" s="147">
        <f>ROUND(IF(Formulaire!$L$10="OUI",Revenus!F480*5%,0),2)</f>
        <v>0</v>
      </c>
      <c r="H480" s="147">
        <f>ROUND(IF(Formulaire!$L$10="OUI",Revenus!F480*9.975%,0),2)</f>
        <v>0</v>
      </c>
    </row>
    <row r="481" spans="1:8" x14ac:dyDescent="0.3">
      <c r="A481" s="143"/>
      <c r="B481" s="149"/>
      <c r="C481" s="144"/>
      <c r="D481" s="145"/>
      <c r="E481" s="145"/>
      <c r="F481" s="147">
        <f>ROUND(IF(Formulaire!$L$10="OUI",Revenus!D481/1.095/1.05,D481),2)</f>
        <v>0</v>
      </c>
      <c r="G481" s="147">
        <f>ROUND(IF(Formulaire!$L$10="OUI",Revenus!F481*5%,0),2)</f>
        <v>0</v>
      </c>
      <c r="H481" s="147">
        <f>ROUND(IF(Formulaire!$L$10="OUI",Revenus!F481*9.975%,0),2)</f>
        <v>0</v>
      </c>
    </row>
    <row r="482" spans="1:8" x14ac:dyDescent="0.3">
      <c r="A482" s="143"/>
      <c r="B482" s="149"/>
      <c r="C482" s="144"/>
      <c r="D482" s="145"/>
      <c r="E482" s="145"/>
      <c r="F482" s="147">
        <f>ROUND(IF(Formulaire!$L$10="OUI",Revenus!D482/1.095/1.05,D482),2)</f>
        <v>0</v>
      </c>
      <c r="G482" s="147">
        <f>ROUND(IF(Formulaire!$L$10="OUI",Revenus!F482*5%,0),2)</f>
        <v>0</v>
      </c>
      <c r="H482" s="147">
        <f>ROUND(IF(Formulaire!$L$10="OUI",Revenus!F482*9.975%,0),2)</f>
        <v>0</v>
      </c>
    </row>
    <row r="483" spans="1:8" x14ac:dyDescent="0.3">
      <c r="A483" s="143"/>
      <c r="B483" s="149"/>
      <c r="C483" s="144"/>
      <c r="D483" s="145"/>
      <c r="E483" s="145"/>
      <c r="F483" s="147">
        <f>ROUND(IF(Formulaire!$L$10="OUI",Revenus!D483/1.095/1.05,D483),2)</f>
        <v>0</v>
      </c>
      <c r="G483" s="147">
        <f>ROUND(IF(Formulaire!$L$10="OUI",Revenus!F483*5%,0),2)</f>
        <v>0</v>
      </c>
      <c r="H483" s="147">
        <f>ROUND(IF(Formulaire!$L$10="OUI",Revenus!F483*9.975%,0),2)</f>
        <v>0</v>
      </c>
    </row>
    <row r="484" spans="1:8" x14ac:dyDescent="0.3">
      <c r="A484" s="143"/>
      <c r="B484" s="149"/>
      <c r="C484" s="144"/>
      <c r="D484" s="145"/>
      <c r="E484" s="145"/>
      <c r="F484" s="147">
        <f>ROUND(IF(Formulaire!$L$10="OUI",Revenus!D484/1.095/1.05,D484),2)</f>
        <v>0</v>
      </c>
      <c r="G484" s="147">
        <f>ROUND(IF(Formulaire!$L$10="OUI",Revenus!F484*5%,0),2)</f>
        <v>0</v>
      </c>
      <c r="H484" s="147">
        <f>ROUND(IF(Formulaire!$L$10="OUI",Revenus!F484*9.975%,0),2)</f>
        <v>0</v>
      </c>
    </row>
    <row r="485" spans="1:8" x14ac:dyDescent="0.3">
      <c r="A485" s="143"/>
      <c r="B485" s="149"/>
      <c r="C485" s="144"/>
      <c r="D485" s="145"/>
      <c r="E485" s="145"/>
      <c r="F485" s="147">
        <f>ROUND(IF(Formulaire!$L$10="OUI",Revenus!D485/1.095/1.05,D485),2)</f>
        <v>0</v>
      </c>
      <c r="G485" s="147">
        <f>ROUND(IF(Formulaire!$L$10="OUI",Revenus!F485*5%,0),2)</f>
        <v>0</v>
      </c>
      <c r="H485" s="147">
        <f>ROUND(IF(Formulaire!$L$10="OUI",Revenus!F485*9.975%,0),2)</f>
        <v>0</v>
      </c>
    </row>
    <row r="486" spans="1:8" x14ac:dyDescent="0.3">
      <c r="A486" s="143"/>
      <c r="B486" s="149"/>
      <c r="C486" s="144"/>
      <c r="D486" s="145"/>
      <c r="E486" s="145"/>
      <c r="F486" s="147">
        <f>ROUND(IF(Formulaire!$L$10="OUI",Revenus!D486/1.095/1.05,D486),2)</f>
        <v>0</v>
      </c>
      <c r="G486" s="147">
        <f>ROUND(IF(Formulaire!$L$10="OUI",Revenus!F486*5%,0),2)</f>
        <v>0</v>
      </c>
      <c r="H486" s="147">
        <f>ROUND(IF(Formulaire!$L$10="OUI",Revenus!F486*9.975%,0),2)</f>
        <v>0</v>
      </c>
    </row>
    <row r="487" spans="1:8" x14ac:dyDescent="0.3">
      <c r="A487" s="143"/>
      <c r="B487" s="149"/>
      <c r="C487" s="144"/>
      <c r="D487" s="145"/>
      <c r="E487" s="145"/>
      <c r="F487" s="147">
        <f>ROUND(IF(Formulaire!$L$10="OUI",Revenus!D487/1.095/1.05,D487),2)</f>
        <v>0</v>
      </c>
      <c r="G487" s="147">
        <f>ROUND(IF(Formulaire!$L$10="OUI",Revenus!F487*5%,0),2)</f>
        <v>0</v>
      </c>
      <c r="H487" s="147">
        <f>ROUND(IF(Formulaire!$L$10="OUI",Revenus!F487*9.975%,0),2)</f>
        <v>0</v>
      </c>
    </row>
    <row r="488" spans="1:8" x14ac:dyDescent="0.3">
      <c r="A488" s="143"/>
      <c r="B488" s="149"/>
      <c r="C488" s="144"/>
      <c r="D488" s="145"/>
      <c r="E488" s="145"/>
      <c r="F488" s="147">
        <f>ROUND(IF(Formulaire!$L$10="OUI",Revenus!D488/1.095/1.05,D488),2)</f>
        <v>0</v>
      </c>
      <c r="G488" s="147">
        <f>ROUND(IF(Formulaire!$L$10="OUI",Revenus!F488*5%,0),2)</f>
        <v>0</v>
      </c>
      <c r="H488" s="147">
        <f>ROUND(IF(Formulaire!$L$10="OUI",Revenus!F488*9.975%,0),2)</f>
        <v>0</v>
      </c>
    </row>
    <row r="489" spans="1:8" x14ac:dyDescent="0.3">
      <c r="A489" s="143"/>
      <c r="B489" s="149"/>
      <c r="C489" s="144"/>
      <c r="D489" s="145"/>
      <c r="E489" s="145"/>
      <c r="F489" s="147">
        <f>ROUND(IF(Formulaire!$L$10="OUI",Revenus!D489/1.095/1.05,D489),2)</f>
        <v>0</v>
      </c>
      <c r="G489" s="147">
        <f>ROUND(IF(Formulaire!$L$10="OUI",Revenus!F489*5%,0),2)</f>
        <v>0</v>
      </c>
      <c r="H489" s="147">
        <f>ROUND(IF(Formulaire!$L$10="OUI",Revenus!F489*9.975%,0),2)</f>
        <v>0</v>
      </c>
    </row>
    <row r="490" spans="1:8" x14ac:dyDescent="0.3">
      <c r="A490" s="143"/>
      <c r="B490" s="149"/>
      <c r="C490" s="144"/>
      <c r="D490" s="145"/>
      <c r="E490" s="145"/>
      <c r="F490" s="147">
        <f>ROUND(IF(Formulaire!$L$10="OUI",Revenus!D490/1.095/1.05,D490),2)</f>
        <v>0</v>
      </c>
      <c r="G490" s="147">
        <f>ROUND(IF(Formulaire!$L$10="OUI",Revenus!F490*5%,0),2)</f>
        <v>0</v>
      </c>
      <c r="H490" s="147">
        <f>ROUND(IF(Formulaire!$L$10="OUI",Revenus!F490*9.975%,0),2)</f>
        <v>0</v>
      </c>
    </row>
    <row r="491" spans="1:8" x14ac:dyDescent="0.3">
      <c r="A491" s="143"/>
      <c r="B491" s="149"/>
      <c r="C491" s="144"/>
      <c r="D491" s="145"/>
      <c r="E491" s="145"/>
      <c r="F491" s="147">
        <f>ROUND(IF(Formulaire!$L$10="OUI",Revenus!D491/1.095/1.05,D491),2)</f>
        <v>0</v>
      </c>
      <c r="G491" s="147">
        <f>ROUND(IF(Formulaire!$L$10="OUI",Revenus!F491*5%,0),2)</f>
        <v>0</v>
      </c>
      <c r="H491" s="147">
        <f>ROUND(IF(Formulaire!$L$10="OUI",Revenus!F491*9.975%,0),2)</f>
        <v>0</v>
      </c>
    </row>
    <row r="492" spans="1:8" x14ac:dyDescent="0.3">
      <c r="A492" s="143"/>
      <c r="B492" s="149"/>
      <c r="C492" s="144"/>
      <c r="D492" s="145"/>
      <c r="E492" s="145"/>
      <c r="F492" s="147">
        <f>ROUND(IF(Formulaire!$L$10="OUI",Revenus!D492/1.095/1.05,D492),2)</f>
        <v>0</v>
      </c>
      <c r="G492" s="147">
        <f>ROUND(IF(Formulaire!$L$10="OUI",Revenus!F492*5%,0),2)</f>
        <v>0</v>
      </c>
      <c r="H492" s="147">
        <f>ROUND(IF(Formulaire!$L$10="OUI",Revenus!F492*9.975%,0),2)</f>
        <v>0</v>
      </c>
    </row>
    <row r="493" spans="1:8" x14ac:dyDescent="0.3">
      <c r="A493" s="143"/>
      <c r="B493" s="149"/>
      <c r="C493" s="144"/>
      <c r="D493" s="145"/>
      <c r="E493" s="145"/>
      <c r="F493" s="147">
        <f>ROUND(IF(Formulaire!$L$10="OUI",Revenus!D493/1.095/1.05,D493),2)</f>
        <v>0</v>
      </c>
      <c r="G493" s="147">
        <f>ROUND(IF(Formulaire!$L$10="OUI",Revenus!F493*5%,0),2)</f>
        <v>0</v>
      </c>
      <c r="H493" s="147">
        <f>ROUND(IF(Formulaire!$L$10="OUI",Revenus!F493*9.975%,0),2)</f>
        <v>0</v>
      </c>
    </row>
    <row r="494" spans="1:8" x14ac:dyDescent="0.3">
      <c r="A494" s="143"/>
      <c r="B494" s="149"/>
      <c r="C494" s="144"/>
      <c r="D494" s="145"/>
      <c r="E494" s="145"/>
      <c r="F494" s="147">
        <f>ROUND(IF(Formulaire!$L$10="OUI",Revenus!D494/1.095/1.05,D494),2)</f>
        <v>0</v>
      </c>
      <c r="G494" s="147">
        <f>ROUND(IF(Formulaire!$L$10="OUI",Revenus!F494*5%,0),2)</f>
        <v>0</v>
      </c>
      <c r="H494" s="147">
        <f>ROUND(IF(Formulaire!$L$10="OUI",Revenus!F494*9.975%,0),2)</f>
        <v>0</v>
      </c>
    </row>
    <row r="495" spans="1:8" x14ac:dyDescent="0.3">
      <c r="A495" s="143"/>
      <c r="B495" s="149"/>
      <c r="C495" s="144"/>
      <c r="D495" s="145"/>
      <c r="E495" s="145"/>
      <c r="F495" s="147">
        <f>ROUND(IF(Formulaire!$L$10="OUI",Revenus!D495/1.095/1.05,D495),2)</f>
        <v>0</v>
      </c>
      <c r="G495" s="147">
        <f>ROUND(IF(Formulaire!$L$10="OUI",Revenus!F495*5%,0),2)</f>
        <v>0</v>
      </c>
      <c r="H495" s="147">
        <f>ROUND(IF(Formulaire!$L$10="OUI",Revenus!F495*9.975%,0),2)</f>
        <v>0</v>
      </c>
    </row>
    <row r="496" spans="1:8" x14ac:dyDescent="0.3">
      <c r="A496" s="143"/>
      <c r="B496" s="149"/>
      <c r="C496" s="144"/>
      <c r="D496" s="145"/>
      <c r="E496" s="145"/>
      <c r="F496" s="147">
        <f>ROUND(IF(Formulaire!$L$10="OUI",Revenus!D496/1.095/1.05,D496),2)</f>
        <v>0</v>
      </c>
      <c r="G496" s="147">
        <f>ROUND(IF(Formulaire!$L$10="OUI",Revenus!F496*5%,0),2)</f>
        <v>0</v>
      </c>
      <c r="H496" s="147">
        <f>ROUND(IF(Formulaire!$L$10="OUI",Revenus!F496*9.975%,0),2)</f>
        <v>0</v>
      </c>
    </row>
    <row r="497" spans="1:8" x14ac:dyDescent="0.3">
      <c r="A497" s="143"/>
      <c r="B497" s="149"/>
      <c r="C497" s="144"/>
      <c r="D497" s="145"/>
      <c r="E497" s="145"/>
      <c r="F497" s="147">
        <f>ROUND(IF(Formulaire!$L$10="OUI",Revenus!D497/1.095/1.05,D497),2)</f>
        <v>0</v>
      </c>
      <c r="G497" s="147">
        <f>ROUND(IF(Formulaire!$L$10="OUI",Revenus!F497*5%,0),2)</f>
        <v>0</v>
      </c>
      <c r="H497" s="147">
        <f>ROUND(IF(Formulaire!$L$10="OUI",Revenus!F497*9.975%,0),2)</f>
        <v>0</v>
      </c>
    </row>
    <row r="498" spans="1:8" x14ac:dyDescent="0.3">
      <c r="A498" s="143"/>
      <c r="B498" s="149"/>
      <c r="C498" s="144"/>
      <c r="D498" s="145"/>
      <c r="E498" s="145"/>
      <c r="F498" s="147">
        <f>ROUND(IF(Formulaire!$L$10="OUI",Revenus!D498/1.095/1.05,D498),2)</f>
        <v>0</v>
      </c>
      <c r="G498" s="147">
        <f>ROUND(IF(Formulaire!$L$10="OUI",Revenus!F498*5%,0),2)</f>
        <v>0</v>
      </c>
      <c r="H498" s="147">
        <f>ROUND(IF(Formulaire!$L$10="OUI",Revenus!F498*9.975%,0),2)</f>
        <v>0</v>
      </c>
    </row>
    <row r="499" spans="1:8" x14ac:dyDescent="0.3">
      <c r="A499" s="143"/>
      <c r="B499" s="149"/>
      <c r="C499" s="144"/>
      <c r="D499" s="145"/>
      <c r="E499" s="145"/>
      <c r="F499" s="147">
        <f>ROUND(IF(Formulaire!$L$10="OUI",Revenus!D499/1.095/1.05,D499),2)</f>
        <v>0</v>
      </c>
      <c r="G499" s="147">
        <f>ROUND(IF(Formulaire!$L$10="OUI",Revenus!F499*5%,0),2)</f>
        <v>0</v>
      </c>
      <c r="H499" s="147">
        <f>ROUND(IF(Formulaire!$L$10="OUI",Revenus!F499*9.975%,0),2)</f>
        <v>0</v>
      </c>
    </row>
  </sheetData>
  <mergeCells count="1">
    <mergeCell ref="A2:D2"/>
  </mergeCells>
  <hyperlinks>
    <hyperlink ref="A2" location="TABLEAU!A1" display="Cliquez ici pour retourner au TABLEAU SOMMAIRE" xr:uid="{00000000-0004-0000-0100-000000000000}"/>
    <hyperlink ref="A2:D2" location="L1100000C1" display="Cliquez ici pour retourner au TABLEAU SOMMAIRE" xr:uid="{00000000-0004-0000-0100-000001000000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FORMULES!$C$1:$C$4</xm:f>
          </x14:formula1>
          <xm:sqref>E6:E499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2B705"/>
  </sheetPr>
  <dimension ref="A1:H499"/>
  <sheetViews>
    <sheetView workbookViewId="0">
      <pane ySplit="5" topLeftCell="A6" activePane="bottomLeft" state="frozen"/>
      <selection activeCell="A24" sqref="A24:Y24"/>
      <selection pane="bottomLeft" activeCell="A5" sqref="A5:H5"/>
    </sheetView>
  </sheetViews>
  <sheetFormatPr baseColWidth="10" defaultColWidth="11.44140625" defaultRowHeight="14.4" x14ac:dyDescent="0.3"/>
  <cols>
    <col min="1" max="1" width="11.44140625" style="10"/>
    <col min="2" max="2" width="23.44140625" style="2" customWidth="1"/>
    <col min="3" max="3" width="13.88671875" style="9" customWidth="1"/>
    <col min="4" max="4" width="9.33203125" style="18" bestFit="1" customWidth="1"/>
    <col min="5" max="5" width="44.33203125" style="9" bestFit="1" customWidth="1"/>
    <col min="6" max="8" width="11.44140625" style="9"/>
    <col min="9" max="16384" width="11.44140625" style="2"/>
  </cols>
  <sheetData>
    <row r="1" spans="1:8" ht="21" x14ac:dyDescent="0.4">
      <c r="A1" s="8" t="s">
        <v>76</v>
      </c>
    </row>
    <row r="2" spans="1:8" x14ac:dyDescent="0.3">
      <c r="A2" s="110" t="s">
        <v>81</v>
      </c>
      <c r="B2" s="110"/>
      <c r="C2" s="110"/>
      <c r="D2" s="19"/>
    </row>
    <row r="5" spans="1:8" ht="43.2" x14ac:dyDescent="0.3">
      <c r="A5" s="148" t="s">
        <v>77</v>
      </c>
      <c r="B5" s="141" t="s">
        <v>78</v>
      </c>
      <c r="C5" s="142" t="s">
        <v>79</v>
      </c>
      <c r="D5" s="142" t="s">
        <v>172</v>
      </c>
      <c r="E5" s="142" t="s">
        <v>80</v>
      </c>
      <c r="F5" s="142" t="s">
        <v>66</v>
      </c>
      <c r="G5" s="142" t="s">
        <v>67</v>
      </c>
      <c r="H5" s="142" t="s">
        <v>68</v>
      </c>
    </row>
    <row r="6" spans="1:8" x14ac:dyDescent="0.3">
      <c r="A6" s="143"/>
      <c r="B6" s="144"/>
      <c r="C6" s="145"/>
      <c r="D6" s="146"/>
      <c r="E6" s="145"/>
      <c r="F6" s="147">
        <f>ROUND(IF(D6="OUI",Dépenses!C6/1.095/1.05,C6),2)</f>
        <v>0</v>
      </c>
      <c r="G6" s="147">
        <f>ROUND(IF(D6="OUI",Dépenses!F6*5%,0),2)</f>
        <v>0</v>
      </c>
      <c r="H6" s="147">
        <f>ROUND(IF(D6="OUI",Dépenses!F6*9.975%,0),2)</f>
        <v>0</v>
      </c>
    </row>
    <row r="7" spans="1:8" x14ac:dyDescent="0.3">
      <c r="A7" s="143"/>
      <c r="B7" s="144"/>
      <c r="C7" s="145"/>
      <c r="D7" s="146"/>
      <c r="E7" s="145"/>
      <c r="F7" s="147">
        <f>ROUND(IF(D7="OUI",Dépenses!C7/1.095/1.05,C7),2)</f>
        <v>0</v>
      </c>
      <c r="G7" s="147">
        <f>ROUND(IF(D7="OUI",Dépenses!F7*5%,0),2)</f>
        <v>0</v>
      </c>
      <c r="H7" s="147">
        <f>ROUND(IF(D7="OUI",Dépenses!F7*9.975%,0),2)</f>
        <v>0</v>
      </c>
    </row>
    <row r="8" spans="1:8" x14ac:dyDescent="0.3">
      <c r="A8" s="143"/>
      <c r="B8" s="144"/>
      <c r="C8" s="145"/>
      <c r="D8" s="146"/>
      <c r="E8" s="145"/>
      <c r="F8" s="147">
        <f>ROUND(IF(D8="OUI",Dépenses!C8/1.095/1.05,C8),2)</f>
        <v>0</v>
      </c>
      <c r="G8" s="147">
        <f>ROUND(IF(D8="OUI",Dépenses!F8*5%,0),2)</f>
        <v>0</v>
      </c>
      <c r="H8" s="147">
        <f>ROUND(IF(D8="OUI",Dépenses!F8*9.975%,0),2)</f>
        <v>0</v>
      </c>
    </row>
    <row r="9" spans="1:8" x14ac:dyDescent="0.3">
      <c r="A9" s="143"/>
      <c r="B9" s="144"/>
      <c r="C9" s="145"/>
      <c r="D9" s="146"/>
      <c r="E9" s="145"/>
      <c r="F9" s="147">
        <f>ROUND(IF(D9="OUI",Dépenses!C9/1.095/1.05,C9),2)</f>
        <v>0</v>
      </c>
      <c r="G9" s="147">
        <f>ROUND(IF(D9="OUI",Dépenses!F9*5%,0),2)</f>
        <v>0</v>
      </c>
      <c r="H9" s="147">
        <f>ROUND(IF(D9="OUI",Dépenses!F9*9.975%,0),2)</f>
        <v>0</v>
      </c>
    </row>
    <row r="10" spans="1:8" x14ac:dyDescent="0.3">
      <c r="A10" s="143"/>
      <c r="B10" s="144"/>
      <c r="C10" s="145"/>
      <c r="D10" s="146"/>
      <c r="E10" s="145"/>
      <c r="F10" s="147">
        <f>ROUND(IF(D10="OUI",Dépenses!C10/1.095/1.05,C10),2)</f>
        <v>0</v>
      </c>
      <c r="G10" s="147">
        <f>ROUND(IF(D10="OUI",Dépenses!F10*5%,0),2)</f>
        <v>0</v>
      </c>
      <c r="H10" s="147">
        <f>ROUND(IF(D10="OUI",Dépenses!F10*9.975%,0),2)</f>
        <v>0</v>
      </c>
    </row>
    <row r="11" spans="1:8" x14ac:dyDescent="0.3">
      <c r="A11" s="143"/>
      <c r="B11" s="144"/>
      <c r="C11" s="145"/>
      <c r="D11" s="146"/>
      <c r="E11" s="145"/>
      <c r="F11" s="147">
        <f>ROUND(IF(D11="OUI",Dépenses!C11/1.095/1.05,C11),2)</f>
        <v>0</v>
      </c>
      <c r="G11" s="147">
        <f>ROUND(IF(D11="OUI",Dépenses!F11*5%,0),2)</f>
        <v>0</v>
      </c>
      <c r="H11" s="147">
        <f>ROUND(IF(D11="OUI",Dépenses!F11*9.975%,0),2)</f>
        <v>0</v>
      </c>
    </row>
    <row r="12" spans="1:8" x14ac:dyDescent="0.3">
      <c r="A12" s="143"/>
      <c r="B12" s="144"/>
      <c r="C12" s="145"/>
      <c r="D12" s="146"/>
      <c r="E12" s="145"/>
      <c r="F12" s="147">
        <f>ROUND(IF(D12="OUI",Dépenses!C12/1.095/1.05,C12),2)</f>
        <v>0</v>
      </c>
      <c r="G12" s="147">
        <f>ROUND(IF(D12="OUI",Dépenses!F12*5%,0),2)</f>
        <v>0</v>
      </c>
      <c r="H12" s="147">
        <f>ROUND(IF(D12="OUI",Dépenses!F12*9.975%,0),2)</f>
        <v>0</v>
      </c>
    </row>
    <row r="13" spans="1:8" x14ac:dyDescent="0.3">
      <c r="A13" s="143"/>
      <c r="B13" s="144"/>
      <c r="C13" s="145"/>
      <c r="D13" s="146"/>
      <c r="E13" s="145"/>
      <c r="F13" s="147">
        <f>ROUND(IF(D13="OUI",Dépenses!C13/1.095/1.05,C13),2)</f>
        <v>0</v>
      </c>
      <c r="G13" s="147">
        <f>ROUND(IF(D13="OUI",Dépenses!F13*5%,0),2)</f>
        <v>0</v>
      </c>
      <c r="H13" s="147">
        <f>ROUND(IF(D13="OUI",Dépenses!F13*9.975%,0),2)</f>
        <v>0</v>
      </c>
    </row>
    <row r="14" spans="1:8" x14ac:dyDescent="0.3">
      <c r="A14" s="143"/>
      <c r="B14" s="144"/>
      <c r="C14" s="145"/>
      <c r="D14" s="146"/>
      <c r="E14" s="145"/>
      <c r="F14" s="147">
        <f>ROUND(IF(D14="OUI",Dépenses!C14/1.095/1.05,C14),2)</f>
        <v>0</v>
      </c>
      <c r="G14" s="147">
        <f>ROUND(IF(D14="OUI",Dépenses!F14*5%,0),2)</f>
        <v>0</v>
      </c>
      <c r="H14" s="147">
        <f>ROUND(IF(D14="OUI",Dépenses!F14*9.975%,0),2)</f>
        <v>0</v>
      </c>
    </row>
    <row r="15" spans="1:8" x14ac:dyDescent="0.3">
      <c r="A15" s="143"/>
      <c r="B15" s="144"/>
      <c r="C15" s="145"/>
      <c r="D15" s="146"/>
      <c r="E15" s="145"/>
      <c r="F15" s="147">
        <f>ROUND(IF(D15="OUI",Dépenses!C15/1.095/1.05,C15),2)</f>
        <v>0</v>
      </c>
      <c r="G15" s="147">
        <f>ROUND(IF(D15="OUI",Dépenses!F15*5%,0),2)</f>
        <v>0</v>
      </c>
      <c r="H15" s="147">
        <f>ROUND(IF(D15="OUI",Dépenses!F15*9.975%,0),2)</f>
        <v>0</v>
      </c>
    </row>
    <row r="16" spans="1:8" x14ac:dyDescent="0.3">
      <c r="A16" s="143"/>
      <c r="B16" s="144"/>
      <c r="C16" s="145"/>
      <c r="D16" s="146"/>
      <c r="E16" s="145"/>
      <c r="F16" s="147">
        <f>ROUND(IF(D16="OUI",Dépenses!C16/1.095/1.05,C16),2)</f>
        <v>0</v>
      </c>
      <c r="G16" s="147">
        <f>ROUND(IF(D16="OUI",Dépenses!F16*5%,0),2)</f>
        <v>0</v>
      </c>
      <c r="H16" s="147">
        <f>ROUND(IF(D16="OUI",Dépenses!F16*9.975%,0),2)</f>
        <v>0</v>
      </c>
    </row>
    <row r="17" spans="1:8" x14ac:dyDescent="0.3">
      <c r="A17" s="143"/>
      <c r="B17" s="144"/>
      <c r="C17" s="145"/>
      <c r="D17" s="146"/>
      <c r="E17" s="145"/>
      <c r="F17" s="147">
        <f>ROUND(IF(D17="OUI",Dépenses!C17/1.095/1.05,C17),2)</f>
        <v>0</v>
      </c>
      <c r="G17" s="147">
        <f>ROUND(IF(D17="OUI",Dépenses!F17*5%,0),2)</f>
        <v>0</v>
      </c>
      <c r="H17" s="147">
        <f>ROUND(IF(D17="OUI",Dépenses!F17*9.975%,0),2)</f>
        <v>0</v>
      </c>
    </row>
    <row r="18" spans="1:8" x14ac:dyDescent="0.3">
      <c r="A18" s="143"/>
      <c r="B18" s="144"/>
      <c r="C18" s="145"/>
      <c r="D18" s="146"/>
      <c r="E18" s="145"/>
      <c r="F18" s="147">
        <f>ROUND(IF(D18="OUI",Dépenses!C18/1.095/1.05,C18),2)</f>
        <v>0</v>
      </c>
      <c r="G18" s="147">
        <f>ROUND(IF(D18="OUI",Dépenses!F18*5%,0),2)</f>
        <v>0</v>
      </c>
      <c r="H18" s="147">
        <f>ROUND(IF(D18="OUI",Dépenses!F18*9.975%,0),2)</f>
        <v>0</v>
      </c>
    </row>
    <row r="19" spans="1:8" x14ac:dyDescent="0.3">
      <c r="A19" s="143"/>
      <c r="B19" s="144"/>
      <c r="C19" s="145"/>
      <c r="D19" s="146"/>
      <c r="E19" s="145"/>
      <c r="F19" s="147">
        <f>ROUND(IF(D19="OUI",Dépenses!C19/1.095/1.05,C19),2)</f>
        <v>0</v>
      </c>
      <c r="G19" s="147">
        <f>ROUND(IF(D19="OUI",Dépenses!F19*5%,0),2)</f>
        <v>0</v>
      </c>
      <c r="H19" s="147">
        <f>ROUND(IF(D19="OUI",Dépenses!F19*9.975%,0),2)</f>
        <v>0</v>
      </c>
    </row>
    <row r="20" spans="1:8" x14ac:dyDescent="0.3">
      <c r="A20" s="143"/>
      <c r="B20" s="144"/>
      <c r="C20" s="145"/>
      <c r="D20" s="146"/>
      <c r="E20" s="145"/>
      <c r="F20" s="147">
        <f>ROUND(IF(D20="OUI",Dépenses!C20/1.095/1.05,C20),2)</f>
        <v>0</v>
      </c>
      <c r="G20" s="147">
        <f>ROUND(IF(D20="OUI",Dépenses!F20*5%,0),2)</f>
        <v>0</v>
      </c>
      <c r="H20" s="147">
        <f>ROUND(IF(D20="OUI",Dépenses!F20*9.975%,0),2)</f>
        <v>0</v>
      </c>
    </row>
    <row r="21" spans="1:8" x14ac:dyDescent="0.3">
      <c r="A21" s="143"/>
      <c r="B21" s="144"/>
      <c r="C21" s="145"/>
      <c r="D21" s="146"/>
      <c r="E21" s="145"/>
      <c r="F21" s="147">
        <f>ROUND(IF(D21="OUI",Dépenses!C21/1.095/1.05,C21),2)</f>
        <v>0</v>
      </c>
      <c r="G21" s="147">
        <f>ROUND(IF(D21="OUI",Dépenses!F21*5%,0),2)</f>
        <v>0</v>
      </c>
      <c r="H21" s="147">
        <f>ROUND(IF(D21="OUI",Dépenses!F21*9.975%,0),2)</f>
        <v>0</v>
      </c>
    </row>
    <row r="22" spans="1:8" x14ac:dyDescent="0.3">
      <c r="A22" s="143"/>
      <c r="B22" s="144"/>
      <c r="C22" s="145"/>
      <c r="D22" s="146"/>
      <c r="E22" s="145"/>
      <c r="F22" s="147">
        <f>ROUND(IF(D22="OUI",Dépenses!C22/1.095/1.05,C22),2)</f>
        <v>0</v>
      </c>
      <c r="G22" s="147">
        <f>ROUND(IF(D22="OUI",Dépenses!F22*5%,0),2)</f>
        <v>0</v>
      </c>
      <c r="H22" s="147">
        <f>ROUND(IF(D22="OUI",Dépenses!F22*9.975%,0),2)</f>
        <v>0</v>
      </c>
    </row>
    <row r="23" spans="1:8" x14ac:dyDescent="0.3">
      <c r="A23" s="143"/>
      <c r="B23" s="144"/>
      <c r="C23" s="145"/>
      <c r="D23" s="146"/>
      <c r="E23" s="145"/>
      <c r="F23" s="147">
        <f>ROUND(IF(D23="OUI",Dépenses!C23/1.095/1.05,C23),2)</f>
        <v>0</v>
      </c>
      <c r="G23" s="147">
        <f>ROUND(IF(D23="OUI",Dépenses!F23*5%,0),2)</f>
        <v>0</v>
      </c>
      <c r="H23" s="147">
        <f>ROUND(IF(D23="OUI",Dépenses!F23*9.975%,0),2)</f>
        <v>0</v>
      </c>
    </row>
    <row r="24" spans="1:8" x14ac:dyDescent="0.3">
      <c r="A24" s="143"/>
      <c r="B24" s="144"/>
      <c r="C24" s="145"/>
      <c r="D24" s="146"/>
      <c r="E24" s="145"/>
      <c r="F24" s="147">
        <f>ROUND(IF(D24="OUI",Dépenses!C24/1.095/1.05,C24),2)</f>
        <v>0</v>
      </c>
      <c r="G24" s="147">
        <f>ROUND(IF(D24="OUI",Dépenses!F24*5%,0),2)</f>
        <v>0</v>
      </c>
      <c r="H24" s="147">
        <f>ROUND(IF(D24="OUI",Dépenses!F24*9.975%,0),2)</f>
        <v>0</v>
      </c>
    </row>
    <row r="25" spans="1:8" x14ac:dyDescent="0.3">
      <c r="A25" s="143"/>
      <c r="B25" s="144"/>
      <c r="C25" s="145"/>
      <c r="D25" s="146"/>
      <c r="E25" s="145"/>
      <c r="F25" s="147">
        <f>ROUND(IF(D25="OUI",Dépenses!C25/1.095/1.05,C25),2)</f>
        <v>0</v>
      </c>
      <c r="G25" s="147">
        <f>ROUND(IF(D25="OUI",Dépenses!F25*5%,0),2)</f>
        <v>0</v>
      </c>
      <c r="H25" s="147">
        <f>ROUND(IF(D25="OUI",Dépenses!F25*9.975%,0),2)</f>
        <v>0</v>
      </c>
    </row>
    <row r="26" spans="1:8" x14ac:dyDescent="0.3">
      <c r="A26" s="143"/>
      <c r="B26" s="144"/>
      <c r="C26" s="145"/>
      <c r="D26" s="146"/>
      <c r="E26" s="145"/>
      <c r="F26" s="147">
        <f>ROUND(IF(D26="OUI",Dépenses!C26/1.095/1.05,C26),2)</f>
        <v>0</v>
      </c>
      <c r="G26" s="147">
        <f>ROUND(IF(D26="OUI",Dépenses!F26*5%,0),2)</f>
        <v>0</v>
      </c>
      <c r="H26" s="147">
        <f>ROUND(IF(D26="OUI",Dépenses!F26*9.975%,0),2)</f>
        <v>0</v>
      </c>
    </row>
    <row r="27" spans="1:8" x14ac:dyDescent="0.3">
      <c r="A27" s="143"/>
      <c r="B27" s="144"/>
      <c r="C27" s="145"/>
      <c r="D27" s="146"/>
      <c r="E27" s="145"/>
      <c r="F27" s="147">
        <f>ROUND(IF(D27="OUI",Dépenses!C27/1.095/1.05,C27),2)</f>
        <v>0</v>
      </c>
      <c r="G27" s="147">
        <f>ROUND(IF(D27="OUI",Dépenses!F27*5%,0),2)</f>
        <v>0</v>
      </c>
      <c r="H27" s="147">
        <f>ROUND(IF(D27="OUI",Dépenses!F27*9.975%,0),2)</f>
        <v>0</v>
      </c>
    </row>
    <row r="28" spans="1:8" x14ac:dyDescent="0.3">
      <c r="A28" s="143"/>
      <c r="B28" s="144"/>
      <c r="C28" s="145"/>
      <c r="D28" s="146"/>
      <c r="E28" s="145"/>
      <c r="F28" s="147">
        <f>ROUND(IF(D28="OUI",Dépenses!C28/1.095/1.05,C28),2)</f>
        <v>0</v>
      </c>
      <c r="G28" s="147">
        <f>ROUND(IF(D28="OUI",Dépenses!F28*5%,0),2)</f>
        <v>0</v>
      </c>
      <c r="H28" s="147">
        <f>ROUND(IF(D28="OUI",Dépenses!F28*9.975%,0),2)</f>
        <v>0</v>
      </c>
    </row>
    <row r="29" spans="1:8" x14ac:dyDescent="0.3">
      <c r="A29" s="143"/>
      <c r="B29" s="144"/>
      <c r="C29" s="145"/>
      <c r="D29" s="146"/>
      <c r="E29" s="145"/>
      <c r="F29" s="147">
        <f>ROUND(IF(D29="OUI",Dépenses!C29/1.095/1.05,C29),2)</f>
        <v>0</v>
      </c>
      <c r="G29" s="147">
        <f>ROUND(IF(D29="OUI",Dépenses!F29*5%,0),2)</f>
        <v>0</v>
      </c>
      <c r="H29" s="147">
        <f>ROUND(IF(D29="OUI",Dépenses!F29*9.975%,0),2)</f>
        <v>0</v>
      </c>
    </row>
    <row r="30" spans="1:8" x14ac:dyDescent="0.3">
      <c r="A30" s="143"/>
      <c r="B30" s="144"/>
      <c r="C30" s="145"/>
      <c r="D30" s="146"/>
      <c r="E30" s="145"/>
      <c r="F30" s="147">
        <f>ROUND(IF(D30="OUI",Dépenses!C30/1.095/1.05,C30),2)</f>
        <v>0</v>
      </c>
      <c r="G30" s="147">
        <f>ROUND(IF(D30="OUI",Dépenses!F30*5%,0),2)</f>
        <v>0</v>
      </c>
      <c r="H30" s="147">
        <f>ROUND(IF(D30="OUI",Dépenses!F30*9.975%,0),2)</f>
        <v>0</v>
      </c>
    </row>
    <row r="31" spans="1:8" x14ac:dyDescent="0.3">
      <c r="A31" s="143"/>
      <c r="B31" s="144"/>
      <c r="C31" s="145"/>
      <c r="D31" s="146"/>
      <c r="E31" s="145"/>
      <c r="F31" s="147">
        <f>ROUND(IF(D31="OUI",Dépenses!C31/1.095/1.05,C31),2)</f>
        <v>0</v>
      </c>
      <c r="G31" s="147">
        <f>ROUND(IF(D31="OUI",Dépenses!F31*5%,0),2)</f>
        <v>0</v>
      </c>
      <c r="H31" s="147">
        <f>ROUND(IF(D31="OUI",Dépenses!F31*9.975%,0),2)</f>
        <v>0</v>
      </c>
    </row>
    <row r="32" spans="1:8" x14ac:dyDescent="0.3">
      <c r="A32" s="143"/>
      <c r="B32" s="144"/>
      <c r="C32" s="145"/>
      <c r="D32" s="146"/>
      <c r="E32" s="145"/>
      <c r="F32" s="147">
        <f>ROUND(IF(D32="OUI",Dépenses!C32/1.095/1.05,C32),2)</f>
        <v>0</v>
      </c>
      <c r="G32" s="147">
        <f>ROUND(IF(D32="OUI",Dépenses!F32*5%,0),2)</f>
        <v>0</v>
      </c>
      <c r="H32" s="147">
        <f>ROUND(IF(D32="OUI",Dépenses!F32*9.975%,0),2)</f>
        <v>0</v>
      </c>
    </row>
    <row r="33" spans="1:8" x14ac:dyDescent="0.3">
      <c r="A33" s="143"/>
      <c r="B33" s="144"/>
      <c r="C33" s="145"/>
      <c r="D33" s="146"/>
      <c r="E33" s="145"/>
      <c r="F33" s="147">
        <f>ROUND(IF(D33="OUI",Dépenses!C33/1.095/1.05,C33),2)</f>
        <v>0</v>
      </c>
      <c r="G33" s="147">
        <f>ROUND(IF(D33="OUI",Dépenses!F33*5%,0),2)</f>
        <v>0</v>
      </c>
      <c r="H33" s="147">
        <f>ROUND(IF(D33="OUI",Dépenses!F33*9.975%,0),2)</f>
        <v>0</v>
      </c>
    </row>
    <row r="34" spans="1:8" x14ac:dyDescent="0.3">
      <c r="A34" s="143"/>
      <c r="B34" s="144"/>
      <c r="C34" s="145"/>
      <c r="D34" s="146"/>
      <c r="E34" s="145"/>
      <c r="F34" s="147">
        <f>ROUND(IF(D34="OUI",Dépenses!C34/1.095/1.05,C34),2)</f>
        <v>0</v>
      </c>
      <c r="G34" s="147">
        <f>ROUND(IF(D34="OUI",Dépenses!F34*5%,0),2)</f>
        <v>0</v>
      </c>
      <c r="H34" s="147">
        <f>ROUND(IF(D34="OUI",Dépenses!F34*9.975%,0),2)</f>
        <v>0</v>
      </c>
    </row>
    <row r="35" spans="1:8" x14ac:dyDescent="0.3">
      <c r="A35" s="143"/>
      <c r="B35" s="144"/>
      <c r="C35" s="145"/>
      <c r="D35" s="146"/>
      <c r="E35" s="145"/>
      <c r="F35" s="147">
        <f>ROUND(IF(D35="OUI",Dépenses!C35/1.095/1.05,C35),2)</f>
        <v>0</v>
      </c>
      <c r="G35" s="147">
        <f>ROUND(IF(D35="OUI",Dépenses!F35*5%,0),2)</f>
        <v>0</v>
      </c>
      <c r="H35" s="147">
        <f>ROUND(IF(D35="OUI",Dépenses!F35*9.975%,0),2)</f>
        <v>0</v>
      </c>
    </row>
    <row r="36" spans="1:8" x14ac:dyDescent="0.3">
      <c r="A36" s="143"/>
      <c r="B36" s="144"/>
      <c r="C36" s="145"/>
      <c r="D36" s="146"/>
      <c r="E36" s="145"/>
      <c r="F36" s="147">
        <f>ROUND(IF(D36="OUI",Dépenses!C36/1.095/1.05,C36),2)</f>
        <v>0</v>
      </c>
      <c r="G36" s="147">
        <f>ROUND(IF(D36="OUI",Dépenses!F36*5%,0),2)</f>
        <v>0</v>
      </c>
      <c r="H36" s="147">
        <f>ROUND(IF(D36="OUI",Dépenses!F36*9.975%,0),2)</f>
        <v>0</v>
      </c>
    </row>
    <row r="37" spans="1:8" x14ac:dyDescent="0.3">
      <c r="A37" s="143"/>
      <c r="B37" s="144"/>
      <c r="C37" s="145"/>
      <c r="D37" s="146"/>
      <c r="E37" s="145"/>
      <c r="F37" s="147">
        <f>ROUND(IF(D37="OUI",Dépenses!C37/1.095/1.05,C37),2)</f>
        <v>0</v>
      </c>
      <c r="G37" s="147">
        <f>ROUND(IF(D37="OUI",Dépenses!F37*5%,0),2)</f>
        <v>0</v>
      </c>
      <c r="H37" s="147">
        <f>ROUND(IF(D37="OUI",Dépenses!F37*9.975%,0),2)</f>
        <v>0</v>
      </c>
    </row>
    <row r="38" spans="1:8" x14ac:dyDescent="0.3">
      <c r="A38" s="143"/>
      <c r="B38" s="144"/>
      <c r="C38" s="145"/>
      <c r="D38" s="146"/>
      <c r="E38" s="145"/>
      <c r="F38" s="147">
        <f>ROUND(IF(D38="OUI",Dépenses!C38/1.095/1.05,C38),2)</f>
        <v>0</v>
      </c>
      <c r="G38" s="147">
        <f>ROUND(IF(D38="OUI",Dépenses!F38*5%,0),2)</f>
        <v>0</v>
      </c>
      <c r="H38" s="147">
        <f>ROUND(IF(D38="OUI",Dépenses!F38*9.975%,0),2)</f>
        <v>0</v>
      </c>
    </row>
    <row r="39" spans="1:8" x14ac:dyDescent="0.3">
      <c r="A39" s="143"/>
      <c r="B39" s="144"/>
      <c r="C39" s="145"/>
      <c r="D39" s="146"/>
      <c r="E39" s="145"/>
      <c r="F39" s="147">
        <f>ROUND(IF(D39="OUI",Dépenses!C39/1.095/1.05,C39),2)</f>
        <v>0</v>
      </c>
      <c r="G39" s="147">
        <f>ROUND(IF(D39="OUI",Dépenses!F39*5%,0),2)</f>
        <v>0</v>
      </c>
      <c r="H39" s="147">
        <f>ROUND(IF(D39="OUI",Dépenses!F39*9.975%,0),2)</f>
        <v>0</v>
      </c>
    </row>
    <row r="40" spans="1:8" x14ac:dyDescent="0.3">
      <c r="A40" s="143"/>
      <c r="B40" s="144"/>
      <c r="C40" s="145"/>
      <c r="D40" s="146"/>
      <c r="E40" s="145"/>
      <c r="F40" s="147">
        <f>ROUND(IF(D40="OUI",Dépenses!C40/1.095/1.05,C40),2)</f>
        <v>0</v>
      </c>
      <c r="G40" s="147">
        <f>ROUND(IF(D40="OUI",Dépenses!F40*5%,0),2)</f>
        <v>0</v>
      </c>
      <c r="H40" s="147">
        <f>ROUND(IF(D40="OUI",Dépenses!F40*9.975%,0),2)</f>
        <v>0</v>
      </c>
    </row>
    <row r="41" spans="1:8" x14ac:dyDescent="0.3">
      <c r="A41" s="143"/>
      <c r="B41" s="144"/>
      <c r="C41" s="145"/>
      <c r="D41" s="146"/>
      <c r="E41" s="145"/>
      <c r="F41" s="147">
        <f>ROUND(IF(D41="OUI",Dépenses!C41/1.095/1.05,C41),2)</f>
        <v>0</v>
      </c>
      <c r="G41" s="147">
        <f>ROUND(IF(D41="OUI",Dépenses!F41*5%,0),2)</f>
        <v>0</v>
      </c>
      <c r="H41" s="147">
        <f>ROUND(IF(D41="OUI",Dépenses!F41*9.975%,0),2)</f>
        <v>0</v>
      </c>
    </row>
    <row r="42" spans="1:8" x14ac:dyDescent="0.3">
      <c r="A42" s="143"/>
      <c r="B42" s="144"/>
      <c r="C42" s="145"/>
      <c r="D42" s="146"/>
      <c r="E42" s="145"/>
      <c r="F42" s="147">
        <f>ROUND(IF(D42="OUI",Dépenses!C42/1.095/1.05,C42),2)</f>
        <v>0</v>
      </c>
      <c r="G42" s="147">
        <f>ROUND(IF(D42="OUI",Dépenses!F42*5%,0),2)</f>
        <v>0</v>
      </c>
      <c r="H42" s="147">
        <f>ROUND(IF(D42="OUI",Dépenses!F42*9.975%,0),2)</f>
        <v>0</v>
      </c>
    </row>
    <row r="43" spans="1:8" x14ac:dyDescent="0.3">
      <c r="A43" s="143"/>
      <c r="B43" s="144"/>
      <c r="C43" s="145"/>
      <c r="D43" s="146"/>
      <c r="E43" s="145"/>
      <c r="F43" s="147">
        <f>ROUND(IF(D43="OUI",Dépenses!C43/1.095/1.05,C43),2)</f>
        <v>0</v>
      </c>
      <c r="G43" s="147">
        <f>ROUND(IF(D43="OUI",Dépenses!F43*5%,0),2)</f>
        <v>0</v>
      </c>
      <c r="H43" s="147">
        <f>ROUND(IF(D43="OUI",Dépenses!F43*9.975%,0),2)</f>
        <v>0</v>
      </c>
    </row>
    <row r="44" spans="1:8" x14ac:dyDescent="0.3">
      <c r="A44" s="143"/>
      <c r="B44" s="144"/>
      <c r="C44" s="145"/>
      <c r="D44" s="146"/>
      <c r="E44" s="145"/>
      <c r="F44" s="147">
        <f>ROUND(IF(D44="OUI",Dépenses!C44/1.095/1.05,C44),2)</f>
        <v>0</v>
      </c>
      <c r="G44" s="147">
        <f>ROUND(IF(D44="OUI",Dépenses!F44*5%,0),2)</f>
        <v>0</v>
      </c>
      <c r="H44" s="147">
        <f>ROUND(IF(D44="OUI",Dépenses!F44*9.975%,0),2)</f>
        <v>0</v>
      </c>
    </row>
    <row r="45" spans="1:8" x14ac:dyDescent="0.3">
      <c r="A45" s="143"/>
      <c r="B45" s="144"/>
      <c r="C45" s="145"/>
      <c r="D45" s="146"/>
      <c r="E45" s="145"/>
      <c r="F45" s="147">
        <f>ROUND(IF(D45="OUI",Dépenses!C45/1.095/1.05,C45),2)</f>
        <v>0</v>
      </c>
      <c r="G45" s="147">
        <f>ROUND(IF(D45="OUI",Dépenses!F45*5%,0),2)</f>
        <v>0</v>
      </c>
      <c r="H45" s="147">
        <f>ROUND(IF(D45="OUI",Dépenses!F45*9.975%,0),2)</f>
        <v>0</v>
      </c>
    </row>
    <row r="46" spans="1:8" x14ac:dyDescent="0.3">
      <c r="A46" s="143"/>
      <c r="B46" s="144"/>
      <c r="C46" s="145"/>
      <c r="D46" s="146"/>
      <c r="E46" s="145"/>
      <c r="F46" s="147">
        <f>ROUND(IF(D46="OUI",Dépenses!C46/1.095/1.05,C46),2)</f>
        <v>0</v>
      </c>
      <c r="G46" s="147">
        <f>ROUND(IF(D46="OUI",Dépenses!F46*5%,0),2)</f>
        <v>0</v>
      </c>
      <c r="H46" s="147">
        <f>ROUND(IF(D46="OUI",Dépenses!F46*9.975%,0),2)</f>
        <v>0</v>
      </c>
    </row>
    <row r="47" spans="1:8" x14ac:dyDescent="0.3">
      <c r="A47" s="143"/>
      <c r="B47" s="144"/>
      <c r="C47" s="145"/>
      <c r="D47" s="146"/>
      <c r="E47" s="145"/>
      <c r="F47" s="147">
        <f>ROUND(IF(D47="OUI",Dépenses!C47/1.095/1.05,C47),2)</f>
        <v>0</v>
      </c>
      <c r="G47" s="147">
        <f>ROUND(IF(D47="OUI",Dépenses!F47*5%,0),2)</f>
        <v>0</v>
      </c>
      <c r="H47" s="147">
        <f>ROUND(IF(D47="OUI",Dépenses!F47*9.975%,0),2)</f>
        <v>0</v>
      </c>
    </row>
    <row r="48" spans="1:8" x14ac:dyDescent="0.3">
      <c r="A48" s="143"/>
      <c r="B48" s="144"/>
      <c r="C48" s="145"/>
      <c r="D48" s="146"/>
      <c r="E48" s="145"/>
      <c r="F48" s="147">
        <f>ROUND(IF(D48="OUI",Dépenses!C48/1.095/1.05,C48),2)</f>
        <v>0</v>
      </c>
      <c r="G48" s="147">
        <f>ROUND(IF(D48="OUI",Dépenses!F48*5%,0),2)</f>
        <v>0</v>
      </c>
      <c r="H48" s="147">
        <f>ROUND(IF(D48="OUI",Dépenses!F48*9.975%,0),2)</f>
        <v>0</v>
      </c>
    </row>
    <row r="49" spans="1:8" x14ac:dyDescent="0.3">
      <c r="A49" s="143"/>
      <c r="B49" s="144"/>
      <c r="C49" s="145"/>
      <c r="D49" s="146"/>
      <c r="E49" s="145"/>
      <c r="F49" s="147">
        <f>ROUND(IF(D49="OUI",Dépenses!C49/1.095/1.05,C49),2)</f>
        <v>0</v>
      </c>
      <c r="G49" s="147">
        <f>ROUND(IF(D49="OUI",Dépenses!F49*5%,0),2)</f>
        <v>0</v>
      </c>
      <c r="H49" s="147">
        <f>ROUND(IF(D49="OUI",Dépenses!F49*9.975%,0),2)</f>
        <v>0</v>
      </c>
    </row>
    <row r="50" spans="1:8" x14ac:dyDescent="0.3">
      <c r="A50" s="143"/>
      <c r="B50" s="144"/>
      <c r="C50" s="145"/>
      <c r="D50" s="146"/>
      <c r="E50" s="145"/>
      <c r="F50" s="147">
        <f>ROUND(IF(D50="OUI",Dépenses!C50/1.095/1.05,C50),2)</f>
        <v>0</v>
      </c>
      <c r="G50" s="147">
        <f>ROUND(IF(D50="OUI",Dépenses!F50*5%,0),2)</f>
        <v>0</v>
      </c>
      <c r="H50" s="147">
        <f>ROUND(IF(D50="OUI",Dépenses!F50*9.975%,0),2)</f>
        <v>0</v>
      </c>
    </row>
    <row r="51" spans="1:8" x14ac:dyDescent="0.3">
      <c r="A51" s="143"/>
      <c r="B51" s="144"/>
      <c r="C51" s="145"/>
      <c r="D51" s="146"/>
      <c r="E51" s="145"/>
      <c r="F51" s="147">
        <f>ROUND(IF(D51="OUI",Dépenses!C51/1.095/1.05,C51),2)</f>
        <v>0</v>
      </c>
      <c r="G51" s="147">
        <f>ROUND(IF(D51="OUI",Dépenses!F51*5%,0),2)</f>
        <v>0</v>
      </c>
      <c r="H51" s="147">
        <f>ROUND(IF(D51="OUI",Dépenses!F51*9.975%,0),2)</f>
        <v>0</v>
      </c>
    </row>
    <row r="52" spans="1:8" x14ac:dyDescent="0.3">
      <c r="A52" s="143"/>
      <c r="B52" s="144"/>
      <c r="C52" s="145"/>
      <c r="D52" s="146"/>
      <c r="E52" s="145"/>
      <c r="F52" s="147">
        <f>ROUND(IF(D52="OUI",Dépenses!C52/1.095/1.05,C52),2)</f>
        <v>0</v>
      </c>
      <c r="G52" s="147">
        <f>ROUND(IF(D52="OUI",Dépenses!F52*5%,0),2)</f>
        <v>0</v>
      </c>
      <c r="H52" s="147">
        <f>ROUND(IF(D52="OUI",Dépenses!F52*9.975%,0),2)</f>
        <v>0</v>
      </c>
    </row>
    <row r="53" spans="1:8" x14ac:dyDescent="0.3">
      <c r="A53" s="143"/>
      <c r="B53" s="144"/>
      <c r="C53" s="145"/>
      <c r="D53" s="146"/>
      <c r="E53" s="145"/>
      <c r="F53" s="147">
        <f>ROUND(IF(D53="OUI",Dépenses!C53/1.095/1.05,C53),2)</f>
        <v>0</v>
      </c>
      <c r="G53" s="147">
        <f>ROUND(IF(D53="OUI",Dépenses!F53*5%,0),2)</f>
        <v>0</v>
      </c>
      <c r="H53" s="147">
        <f>ROUND(IF(D53="OUI",Dépenses!F53*9.975%,0),2)</f>
        <v>0</v>
      </c>
    </row>
    <row r="54" spans="1:8" x14ac:dyDescent="0.3">
      <c r="A54" s="143"/>
      <c r="B54" s="144"/>
      <c r="C54" s="145"/>
      <c r="D54" s="146"/>
      <c r="E54" s="145"/>
      <c r="F54" s="147">
        <f>ROUND(IF(D54="OUI",Dépenses!C54/1.095/1.05,C54),2)</f>
        <v>0</v>
      </c>
      <c r="G54" s="147">
        <f>ROUND(IF(D54="OUI",Dépenses!F54*5%,0),2)</f>
        <v>0</v>
      </c>
      <c r="H54" s="147">
        <f>ROUND(IF(D54="OUI",Dépenses!F54*9.975%,0),2)</f>
        <v>0</v>
      </c>
    </row>
    <row r="55" spans="1:8" x14ac:dyDescent="0.3">
      <c r="A55" s="143"/>
      <c r="B55" s="144"/>
      <c r="C55" s="145"/>
      <c r="D55" s="146"/>
      <c r="E55" s="145"/>
      <c r="F55" s="147">
        <f>ROUND(IF(D55="OUI",Dépenses!C55/1.095/1.05,C55),2)</f>
        <v>0</v>
      </c>
      <c r="G55" s="147">
        <f>ROUND(IF(D55="OUI",Dépenses!F55*5%,0),2)</f>
        <v>0</v>
      </c>
      <c r="H55" s="147">
        <f>ROUND(IF(D55="OUI",Dépenses!F55*9.975%,0),2)</f>
        <v>0</v>
      </c>
    </row>
    <row r="56" spans="1:8" x14ac:dyDescent="0.3">
      <c r="A56" s="143"/>
      <c r="B56" s="144"/>
      <c r="C56" s="145"/>
      <c r="D56" s="146"/>
      <c r="E56" s="145"/>
      <c r="F56" s="147">
        <f>ROUND(IF(D56="OUI",Dépenses!C56/1.095/1.05,C56),2)</f>
        <v>0</v>
      </c>
      <c r="G56" s="147">
        <f>ROUND(IF(D56="OUI",Dépenses!F56*5%,0),2)</f>
        <v>0</v>
      </c>
      <c r="H56" s="147">
        <f>ROUND(IF(D56="OUI",Dépenses!F56*9.975%,0),2)</f>
        <v>0</v>
      </c>
    </row>
    <row r="57" spans="1:8" x14ac:dyDescent="0.3">
      <c r="A57" s="143"/>
      <c r="B57" s="144"/>
      <c r="C57" s="145"/>
      <c r="D57" s="146"/>
      <c r="E57" s="145"/>
      <c r="F57" s="147">
        <f>ROUND(IF(D57="OUI",Dépenses!C57/1.095/1.05,C57),2)</f>
        <v>0</v>
      </c>
      <c r="G57" s="147">
        <f>ROUND(IF(D57="OUI",Dépenses!F57*5%,0),2)</f>
        <v>0</v>
      </c>
      <c r="H57" s="147">
        <f>ROUND(IF(D57="OUI",Dépenses!F57*9.975%,0),2)</f>
        <v>0</v>
      </c>
    </row>
    <row r="58" spans="1:8" x14ac:dyDescent="0.3">
      <c r="A58" s="143"/>
      <c r="B58" s="144"/>
      <c r="C58" s="145"/>
      <c r="D58" s="146"/>
      <c r="E58" s="145"/>
      <c r="F58" s="147">
        <f>ROUND(IF(D58="OUI",Dépenses!C58/1.095/1.05,C58),2)</f>
        <v>0</v>
      </c>
      <c r="G58" s="147">
        <f>ROUND(IF(D58="OUI",Dépenses!F58*5%,0),2)</f>
        <v>0</v>
      </c>
      <c r="H58" s="147">
        <f>ROUND(IF(D58="OUI",Dépenses!F58*9.975%,0),2)</f>
        <v>0</v>
      </c>
    </row>
    <row r="59" spans="1:8" x14ac:dyDescent="0.3">
      <c r="A59" s="143"/>
      <c r="B59" s="144"/>
      <c r="C59" s="145"/>
      <c r="D59" s="146"/>
      <c r="E59" s="145"/>
      <c r="F59" s="147">
        <f>ROUND(IF(D59="OUI",Dépenses!C59/1.095/1.05,C59),2)</f>
        <v>0</v>
      </c>
      <c r="G59" s="147">
        <f>ROUND(IF(D59="OUI",Dépenses!F59*5%,0),2)</f>
        <v>0</v>
      </c>
      <c r="H59" s="147">
        <f>ROUND(IF(D59="OUI",Dépenses!F59*9.975%,0),2)</f>
        <v>0</v>
      </c>
    </row>
    <row r="60" spans="1:8" x14ac:dyDescent="0.3">
      <c r="A60" s="143"/>
      <c r="B60" s="144"/>
      <c r="C60" s="145"/>
      <c r="D60" s="146"/>
      <c r="E60" s="145"/>
      <c r="F60" s="147">
        <f>ROUND(IF(D60="OUI",Dépenses!C60/1.095/1.05,C60),2)</f>
        <v>0</v>
      </c>
      <c r="G60" s="147">
        <f>ROUND(IF(D60="OUI",Dépenses!F60*5%,0),2)</f>
        <v>0</v>
      </c>
      <c r="H60" s="147">
        <f>ROUND(IF(D60="OUI",Dépenses!F60*9.975%,0),2)</f>
        <v>0</v>
      </c>
    </row>
    <row r="61" spans="1:8" x14ac:dyDescent="0.3">
      <c r="A61" s="143"/>
      <c r="B61" s="144"/>
      <c r="C61" s="145"/>
      <c r="D61" s="146"/>
      <c r="E61" s="145"/>
      <c r="F61" s="147">
        <f>ROUND(IF(D61="OUI",Dépenses!C61/1.095/1.05,C61),2)</f>
        <v>0</v>
      </c>
      <c r="G61" s="147">
        <f>ROUND(IF(D61="OUI",Dépenses!F61*5%,0),2)</f>
        <v>0</v>
      </c>
      <c r="H61" s="147">
        <f>ROUND(IF(D61="OUI",Dépenses!F61*9.975%,0),2)</f>
        <v>0</v>
      </c>
    </row>
    <row r="62" spans="1:8" x14ac:dyDescent="0.3">
      <c r="A62" s="143"/>
      <c r="B62" s="144"/>
      <c r="C62" s="145"/>
      <c r="D62" s="146"/>
      <c r="E62" s="145"/>
      <c r="F62" s="147">
        <f>ROUND(IF(D62="OUI",Dépenses!C62/1.095/1.05,C62),2)</f>
        <v>0</v>
      </c>
      <c r="G62" s="147">
        <f>ROUND(IF(D62="OUI",Dépenses!F62*5%,0),2)</f>
        <v>0</v>
      </c>
      <c r="H62" s="147">
        <f>ROUND(IF(D62="OUI",Dépenses!F62*9.975%,0),2)</f>
        <v>0</v>
      </c>
    </row>
    <row r="63" spans="1:8" x14ac:dyDescent="0.3">
      <c r="A63" s="143"/>
      <c r="B63" s="144"/>
      <c r="C63" s="145"/>
      <c r="D63" s="146"/>
      <c r="E63" s="145"/>
      <c r="F63" s="147">
        <f>ROUND(IF(D63="OUI",Dépenses!C63/1.095/1.05,C63),2)</f>
        <v>0</v>
      </c>
      <c r="G63" s="147">
        <f>ROUND(IF(D63="OUI",Dépenses!F63*5%,0),2)</f>
        <v>0</v>
      </c>
      <c r="H63" s="147">
        <f>ROUND(IF(D63="OUI",Dépenses!F63*9.975%,0),2)</f>
        <v>0</v>
      </c>
    </row>
    <row r="64" spans="1:8" x14ac:dyDescent="0.3">
      <c r="A64" s="143"/>
      <c r="B64" s="144"/>
      <c r="C64" s="145"/>
      <c r="D64" s="146"/>
      <c r="E64" s="145"/>
      <c r="F64" s="147">
        <f>ROUND(IF(D64="OUI",Dépenses!C64/1.095/1.05,C64),2)</f>
        <v>0</v>
      </c>
      <c r="G64" s="147">
        <f>ROUND(IF(D64="OUI",Dépenses!F64*5%,0),2)</f>
        <v>0</v>
      </c>
      <c r="H64" s="147">
        <f>ROUND(IF(D64="OUI",Dépenses!F64*9.975%,0),2)</f>
        <v>0</v>
      </c>
    </row>
    <row r="65" spans="1:8" x14ac:dyDescent="0.3">
      <c r="A65" s="143"/>
      <c r="B65" s="144"/>
      <c r="C65" s="145"/>
      <c r="D65" s="146"/>
      <c r="E65" s="145"/>
      <c r="F65" s="147">
        <f>ROUND(IF(D65="OUI",Dépenses!C65/1.095/1.05,C65),2)</f>
        <v>0</v>
      </c>
      <c r="G65" s="147">
        <f>ROUND(IF(D65="OUI",Dépenses!F65*5%,0),2)</f>
        <v>0</v>
      </c>
      <c r="H65" s="147">
        <f>ROUND(IF(D65="OUI",Dépenses!F65*9.975%,0),2)</f>
        <v>0</v>
      </c>
    </row>
    <row r="66" spans="1:8" x14ac:dyDescent="0.3">
      <c r="A66" s="143"/>
      <c r="B66" s="144"/>
      <c r="C66" s="145"/>
      <c r="D66" s="146"/>
      <c r="E66" s="145"/>
      <c r="F66" s="147">
        <f>ROUND(IF(D66="OUI",Dépenses!C66/1.095/1.05,C66),2)</f>
        <v>0</v>
      </c>
      <c r="G66" s="147">
        <f>ROUND(IF(D66="OUI",Dépenses!F66*5%,0),2)</f>
        <v>0</v>
      </c>
      <c r="H66" s="147">
        <f>ROUND(IF(D66="OUI",Dépenses!F66*9.975%,0),2)</f>
        <v>0</v>
      </c>
    </row>
    <row r="67" spans="1:8" x14ac:dyDescent="0.3">
      <c r="A67" s="143"/>
      <c r="B67" s="144"/>
      <c r="C67" s="145"/>
      <c r="D67" s="146"/>
      <c r="E67" s="145"/>
      <c r="F67" s="147">
        <f>ROUND(IF(D67="OUI",Dépenses!C67/1.095/1.05,C67),2)</f>
        <v>0</v>
      </c>
      <c r="G67" s="147">
        <f>ROUND(IF(D67="OUI",Dépenses!F67*5%,0),2)</f>
        <v>0</v>
      </c>
      <c r="H67" s="147">
        <f>ROUND(IF(D67="OUI",Dépenses!F67*9.975%,0),2)</f>
        <v>0</v>
      </c>
    </row>
    <row r="68" spans="1:8" x14ac:dyDescent="0.3">
      <c r="A68" s="143"/>
      <c r="B68" s="144"/>
      <c r="C68" s="145"/>
      <c r="D68" s="146"/>
      <c r="E68" s="145"/>
      <c r="F68" s="147">
        <f>ROUND(IF(D68="OUI",Dépenses!C68/1.095/1.05,C68),2)</f>
        <v>0</v>
      </c>
      <c r="G68" s="147">
        <f>ROUND(IF(D68="OUI",Dépenses!F68*5%,0),2)</f>
        <v>0</v>
      </c>
      <c r="H68" s="147">
        <f>ROUND(IF(D68="OUI",Dépenses!F68*9.975%,0),2)</f>
        <v>0</v>
      </c>
    </row>
    <row r="69" spans="1:8" x14ac:dyDescent="0.3">
      <c r="A69" s="143"/>
      <c r="B69" s="144"/>
      <c r="C69" s="145"/>
      <c r="D69" s="146"/>
      <c r="E69" s="145"/>
      <c r="F69" s="147">
        <f>ROUND(IF(D69="OUI",Dépenses!C69/1.095/1.05,C69),2)</f>
        <v>0</v>
      </c>
      <c r="G69" s="147">
        <f>ROUND(IF(D69="OUI",Dépenses!F69*5%,0),2)</f>
        <v>0</v>
      </c>
      <c r="H69" s="147">
        <f>ROUND(IF(D69="OUI",Dépenses!F69*9.975%,0),2)</f>
        <v>0</v>
      </c>
    </row>
    <row r="70" spans="1:8" x14ac:dyDescent="0.3">
      <c r="A70" s="143"/>
      <c r="B70" s="144"/>
      <c r="C70" s="145"/>
      <c r="D70" s="146"/>
      <c r="E70" s="145"/>
      <c r="F70" s="147">
        <f>ROUND(IF(D70="OUI",Dépenses!C70/1.095/1.05,C70),2)</f>
        <v>0</v>
      </c>
      <c r="G70" s="147">
        <f>ROUND(IF(D70="OUI",Dépenses!F70*5%,0),2)</f>
        <v>0</v>
      </c>
      <c r="H70" s="147">
        <f>ROUND(IF(D70="OUI",Dépenses!F70*9.975%,0),2)</f>
        <v>0</v>
      </c>
    </row>
    <row r="71" spans="1:8" x14ac:dyDescent="0.3">
      <c r="A71" s="143"/>
      <c r="B71" s="144"/>
      <c r="C71" s="145"/>
      <c r="D71" s="146"/>
      <c r="E71" s="145"/>
      <c r="F71" s="147">
        <f>ROUND(IF(D71="OUI",Dépenses!C71/1.095/1.05,C71),2)</f>
        <v>0</v>
      </c>
      <c r="G71" s="147">
        <f>ROUND(IF(D71="OUI",Dépenses!F71*5%,0),2)</f>
        <v>0</v>
      </c>
      <c r="H71" s="147">
        <f>ROUND(IF(D71="OUI",Dépenses!F71*9.975%,0),2)</f>
        <v>0</v>
      </c>
    </row>
    <row r="72" spans="1:8" x14ac:dyDescent="0.3">
      <c r="A72" s="143"/>
      <c r="B72" s="144"/>
      <c r="C72" s="145"/>
      <c r="D72" s="146"/>
      <c r="E72" s="145"/>
      <c r="F72" s="147">
        <f>ROUND(IF(D72="OUI",Dépenses!C72/1.095/1.05,C72),2)</f>
        <v>0</v>
      </c>
      <c r="G72" s="147">
        <f>ROUND(IF(D72="OUI",Dépenses!F72*5%,0),2)</f>
        <v>0</v>
      </c>
      <c r="H72" s="147">
        <f>ROUND(IF(D72="OUI",Dépenses!F72*9.975%,0),2)</f>
        <v>0</v>
      </c>
    </row>
    <row r="73" spans="1:8" x14ac:dyDescent="0.3">
      <c r="A73" s="143"/>
      <c r="B73" s="144"/>
      <c r="C73" s="145"/>
      <c r="D73" s="146"/>
      <c r="E73" s="145"/>
      <c r="F73" s="147">
        <f>ROUND(IF(D73="OUI",Dépenses!C73/1.095/1.05,C73),2)</f>
        <v>0</v>
      </c>
      <c r="G73" s="147">
        <f>ROUND(IF(D73="OUI",Dépenses!F73*5%,0),2)</f>
        <v>0</v>
      </c>
      <c r="H73" s="147">
        <f>ROUND(IF(D73="OUI",Dépenses!F73*9.975%,0),2)</f>
        <v>0</v>
      </c>
    </row>
    <row r="74" spans="1:8" x14ac:dyDescent="0.3">
      <c r="A74" s="143"/>
      <c r="B74" s="144"/>
      <c r="C74" s="145"/>
      <c r="D74" s="146"/>
      <c r="E74" s="145"/>
      <c r="F74" s="147">
        <f>ROUND(IF(D74="OUI",Dépenses!C74/1.095/1.05,C74),2)</f>
        <v>0</v>
      </c>
      <c r="G74" s="147">
        <f>ROUND(IF(D74="OUI",Dépenses!F74*5%,0),2)</f>
        <v>0</v>
      </c>
      <c r="H74" s="147">
        <f>ROUND(IF(D74="OUI",Dépenses!F74*9.975%,0),2)</f>
        <v>0</v>
      </c>
    </row>
    <row r="75" spans="1:8" x14ac:dyDescent="0.3">
      <c r="A75" s="143"/>
      <c r="B75" s="144"/>
      <c r="C75" s="145"/>
      <c r="D75" s="146"/>
      <c r="E75" s="145"/>
      <c r="F75" s="147">
        <f>ROUND(IF(D75="OUI",Dépenses!C75/1.095/1.05,C75),2)</f>
        <v>0</v>
      </c>
      <c r="G75" s="147">
        <f>ROUND(IF(D75="OUI",Dépenses!F75*5%,0),2)</f>
        <v>0</v>
      </c>
      <c r="H75" s="147">
        <f>ROUND(IF(D75="OUI",Dépenses!F75*9.975%,0),2)</f>
        <v>0</v>
      </c>
    </row>
    <row r="76" spans="1:8" x14ac:dyDescent="0.3">
      <c r="A76" s="143"/>
      <c r="B76" s="144"/>
      <c r="C76" s="145"/>
      <c r="D76" s="146"/>
      <c r="E76" s="145"/>
      <c r="F76" s="147">
        <f>ROUND(IF(D76="OUI",Dépenses!C76/1.095/1.05,C76),2)</f>
        <v>0</v>
      </c>
      <c r="G76" s="147">
        <f>ROUND(IF(D76="OUI",Dépenses!F76*5%,0),2)</f>
        <v>0</v>
      </c>
      <c r="H76" s="147">
        <f>ROUND(IF(D76="OUI",Dépenses!F76*9.975%,0),2)</f>
        <v>0</v>
      </c>
    </row>
    <row r="77" spans="1:8" x14ac:dyDescent="0.3">
      <c r="A77" s="143"/>
      <c r="B77" s="144"/>
      <c r="C77" s="145"/>
      <c r="D77" s="146"/>
      <c r="E77" s="145"/>
      <c r="F77" s="147">
        <f>ROUND(IF(D77="OUI",Dépenses!C77/1.095/1.05,C77),2)</f>
        <v>0</v>
      </c>
      <c r="G77" s="147">
        <f>ROUND(IF(D77="OUI",Dépenses!F77*5%,0),2)</f>
        <v>0</v>
      </c>
      <c r="H77" s="147">
        <f>ROUND(IF(D77="OUI",Dépenses!F77*9.975%,0),2)</f>
        <v>0</v>
      </c>
    </row>
    <row r="78" spans="1:8" x14ac:dyDescent="0.3">
      <c r="A78" s="143"/>
      <c r="B78" s="144"/>
      <c r="C78" s="145"/>
      <c r="D78" s="146"/>
      <c r="E78" s="145"/>
      <c r="F78" s="147">
        <f>ROUND(IF(D78="OUI",Dépenses!C78/1.095/1.05,C78),2)</f>
        <v>0</v>
      </c>
      <c r="G78" s="147">
        <f>ROUND(IF(D78="OUI",Dépenses!F78*5%,0),2)</f>
        <v>0</v>
      </c>
      <c r="H78" s="147">
        <f>ROUND(IF(D78="OUI",Dépenses!F78*9.975%,0),2)</f>
        <v>0</v>
      </c>
    </row>
    <row r="79" spans="1:8" x14ac:dyDescent="0.3">
      <c r="A79" s="143"/>
      <c r="B79" s="144"/>
      <c r="C79" s="145"/>
      <c r="D79" s="146"/>
      <c r="E79" s="145"/>
      <c r="F79" s="147">
        <f>ROUND(IF(D79="OUI",Dépenses!C79/1.095/1.05,C79),2)</f>
        <v>0</v>
      </c>
      <c r="G79" s="147">
        <f>ROUND(IF(D79="OUI",Dépenses!F79*5%,0),2)</f>
        <v>0</v>
      </c>
      <c r="H79" s="147">
        <f>ROUND(IF(D79="OUI",Dépenses!F79*9.975%,0),2)</f>
        <v>0</v>
      </c>
    </row>
    <row r="80" spans="1:8" x14ac:dyDescent="0.3">
      <c r="A80" s="143"/>
      <c r="B80" s="144"/>
      <c r="C80" s="145"/>
      <c r="D80" s="146"/>
      <c r="E80" s="145"/>
      <c r="F80" s="147">
        <f>ROUND(IF(D80="OUI",Dépenses!C80/1.095/1.05,C80),2)</f>
        <v>0</v>
      </c>
      <c r="G80" s="147">
        <f>ROUND(IF(D80="OUI",Dépenses!F80*5%,0),2)</f>
        <v>0</v>
      </c>
      <c r="H80" s="147">
        <f>ROUND(IF(D80="OUI",Dépenses!F80*9.975%,0),2)</f>
        <v>0</v>
      </c>
    </row>
    <row r="81" spans="1:8" x14ac:dyDescent="0.3">
      <c r="A81" s="143"/>
      <c r="B81" s="144"/>
      <c r="C81" s="145"/>
      <c r="D81" s="146"/>
      <c r="E81" s="145"/>
      <c r="F81" s="147">
        <f>ROUND(IF(D81="OUI",Dépenses!C81/1.095/1.05,C81),2)</f>
        <v>0</v>
      </c>
      <c r="G81" s="147">
        <f>ROUND(IF(D81="OUI",Dépenses!F81*5%,0),2)</f>
        <v>0</v>
      </c>
      <c r="H81" s="147">
        <f>ROUND(IF(D81="OUI",Dépenses!F81*9.975%,0),2)</f>
        <v>0</v>
      </c>
    </row>
    <row r="82" spans="1:8" x14ac:dyDescent="0.3">
      <c r="A82" s="143"/>
      <c r="B82" s="144"/>
      <c r="C82" s="145"/>
      <c r="D82" s="146"/>
      <c r="E82" s="145"/>
      <c r="F82" s="147">
        <f>ROUND(IF(D82="OUI",Dépenses!C82/1.095/1.05,C82),2)</f>
        <v>0</v>
      </c>
      <c r="G82" s="147">
        <f>ROUND(IF(D82="OUI",Dépenses!F82*5%,0),2)</f>
        <v>0</v>
      </c>
      <c r="H82" s="147">
        <f>ROUND(IF(D82="OUI",Dépenses!F82*9.975%,0),2)</f>
        <v>0</v>
      </c>
    </row>
    <row r="83" spans="1:8" x14ac:dyDescent="0.3">
      <c r="A83" s="143"/>
      <c r="B83" s="144"/>
      <c r="C83" s="145"/>
      <c r="D83" s="146"/>
      <c r="E83" s="145"/>
      <c r="F83" s="147">
        <f>ROUND(IF(D83="OUI",Dépenses!C83/1.095/1.05,C83),2)</f>
        <v>0</v>
      </c>
      <c r="G83" s="147">
        <f>ROUND(IF(D83="OUI",Dépenses!F83*5%,0),2)</f>
        <v>0</v>
      </c>
      <c r="H83" s="147">
        <f>ROUND(IF(D83="OUI",Dépenses!F83*9.975%,0),2)</f>
        <v>0</v>
      </c>
    </row>
    <row r="84" spans="1:8" x14ac:dyDescent="0.3">
      <c r="A84" s="143"/>
      <c r="B84" s="144"/>
      <c r="C84" s="145"/>
      <c r="D84" s="146"/>
      <c r="E84" s="145"/>
      <c r="F84" s="147">
        <f>ROUND(IF(D84="OUI",Dépenses!C84/1.095/1.05,C84),2)</f>
        <v>0</v>
      </c>
      <c r="G84" s="147">
        <f>ROUND(IF(D84="OUI",Dépenses!F84*5%,0),2)</f>
        <v>0</v>
      </c>
      <c r="H84" s="147">
        <f>ROUND(IF(D84="OUI",Dépenses!F84*9.975%,0),2)</f>
        <v>0</v>
      </c>
    </row>
    <row r="85" spans="1:8" x14ac:dyDescent="0.3">
      <c r="A85" s="143"/>
      <c r="B85" s="144"/>
      <c r="C85" s="145"/>
      <c r="D85" s="146"/>
      <c r="E85" s="145"/>
      <c r="F85" s="147">
        <f>ROUND(IF(D85="OUI",Dépenses!C85/1.095/1.05,C85),2)</f>
        <v>0</v>
      </c>
      <c r="G85" s="147">
        <f>ROUND(IF(D85="OUI",Dépenses!F85*5%,0),2)</f>
        <v>0</v>
      </c>
      <c r="H85" s="147">
        <f>ROUND(IF(D85="OUI",Dépenses!F85*9.975%,0),2)</f>
        <v>0</v>
      </c>
    </row>
    <row r="86" spans="1:8" x14ac:dyDescent="0.3">
      <c r="A86" s="143"/>
      <c r="B86" s="144"/>
      <c r="C86" s="145"/>
      <c r="D86" s="146"/>
      <c r="E86" s="145"/>
      <c r="F86" s="147">
        <f>ROUND(IF(D86="OUI",Dépenses!C86/1.095/1.05,C86),2)</f>
        <v>0</v>
      </c>
      <c r="G86" s="147">
        <f>ROUND(IF(D86="OUI",Dépenses!F86*5%,0),2)</f>
        <v>0</v>
      </c>
      <c r="H86" s="147">
        <f>ROUND(IF(D86="OUI",Dépenses!F86*9.975%,0),2)</f>
        <v>0</v>
      </c>
    </row>
    <row r="87" spans="1:8" x14ac:dyDescent="0.3">
      <c r="A87" s="143"/>
      <c r="B87" s="144"/>
      <c r="C87" s="145"/>
      <c r="D87" s="146"/>
      <c r="E87" s="145"/>
      <c r="F87" s="147">
        <f>ROUND(IF(D87="OUI",Dépenses!C87/1.095/1.05,C87),2)</f>
        <v>0</v>
      </c>
      <c r="G87" s="147">
        <f>ROUND(IF(D87="OUI",Dépenses!F87*5%,0),2)</f>
        <v>0</v>
      </c>
      <c r="H87" s="147">
        <f>ROUND(IF(D87="OUI",Dépenses!F87*9.975%,0),2)</f>
        <v>0</v>
      </c>
    </row>
    <row r="88" spans="1:8" x14ac:dyDescent="0.3">
      <c r="A88" s="143"/>
      <c r="B88" s="144"/>
      <c r="C88" s="145"/>
      <c r="D88" s="146"/>
      <c r="E88" s="145"/>
      <c r="F88" s="147">
        <f>ROUND(IF(D88="OUI",Dépenses!C88/1.095/1.05,C88),2)</f>
        <v>0</v>
      </c>
      <c r="G88" s="147">
        <f>ROUND(IF(D88="OUI",Dépenses!F88*5%,0),2)</f>
        <v>0</v>
      </c>
      <c r="H88" s="147">
        <f>ROUND(IF(D88="OUI",Dépenses!F88*9.975%,0),2)</f>
        <v>0</v>
      </c>
    </row>
    <row r="89" spans="1:8" x14ac:dyDescent="0.3">
      <c r="A89" s="143"/>
      <c r="B89" s="144"/>
      <c r="C89" s="145"/>
      <c r="D89" s="146"/>
      <c r="E89" s="145"/>
      <c r="F89" s="147">
        <f>ROUND(IF(D89="OUI",Dépenses!C89/1.095/1.05,C89),2)</f>
        <v>0</v>
      </c>
      <c r="G89" s="147">
        <f>ROUND(IF(D89="OUI",Dépenses!F89*5%,0),2)</f>
        <v>0</v>
      </c>
      <c r="H89" s="147">
        <f>ROUND(IF(D89="OUI",Dépenses!F89*9.975%,0),2)</f>
        <v>0</v>
      </c>
    </row>
    <row r="90" spans="1:8" x14ac:dyDescent="0.3">
      <c r="A90" s="143"/>
      <c r="B90" s="144"/>
      <c r="C90" s="145"/>
      <c r="D90" s="146"/>
      <c r="E90" s="145"/>
      <c r="F90" s="147">
        <f>ROUND(IF(D90="OUI",Dépenses!C90/1.095/1.05,C90),2)</f>
        <v>0</v>
      </c>
      <c r="G90" s="147">
        <f>ROUND(IF(D90="OUI",Dépenses!F90*5%,0),2)</f>
        <v>0</v>
      </c>
      <c r="H90" s="147">
        <f>ROUND(IF(D90="OUI",Dépenses!F90*9.975%,0),2)</f>
        <v>0</v>
      </c>
    </row>
    <row r="91" spans="1:8" x14ac:dyDescent="0.3">
      <c r="A91" s="143"/>
      <c r="B91" s="144"/>
      <c r="C91" s="145"/>
      <c r="D91" s="146"/>
      <c r="E91" s="145"/>
      <c r="F91" s="147">
        <f>ROUND(IF(D91="OUI",Dépenses!C91/1.095/1.05,C91),2)</f>
        <v>0</v>
      </c>
      <c r="G91" s="147">
        <f>ROUND(IF(D91="OUI",Dépenses!F91*5%,0),2)</f>
        <v>0</v>
      </c>
      <c r="H91" s="147">
        <f>ROUND(IF(D91="OUI",Dépenses!F91*9.975%,0),2)</f>
        <v>0</v>
      </c>
    </row>
    <row r="92" spans="1:8" x14ac:dyDescent="0.3">
      <c r="A92" s="143"/>
      <c r="B92" s="144"/>
      <c r="C92" s="145"/>
      <c r="D92" s="146"/>
      <c r="E92" s="145"/>
      <c r="F92" s="147">
        <f>ROUND(IF(D92="OUI",Dépenses!C92/1.095/1.05,C92),2)</f>
        <v>0</v>
      </c>
      <c r="G92" s="147">
        <f>ROUND(IF(D92="OUI",Dépenses!F92*5%,0),2)</f>
        <v>0</v>
      </c>
      <c r="H92" s="147">
        <f>ROUND(IF(D92="OUI",Dépenses!F92*9.975%,0),2)</f>
        <v>0</v>
      </c>
    </row>
    <row r="93" spans="1:8" x14ac:dyDescent="0.3">
      <c r="A93" s="143"/>
      <c r="B93" s="144"/>
      <c r="C93" s="145"/>
      <c r="D93" s="146"/>
      <c r="E93" s="145"/>
      <c r="F93" s="147">
        <f>ROUND(IF(D93="OUI",Dépenses!C93/1.095/1.05,C93),2)</f>
        <v>0</v>
      </c>
      <c r="G93" s="147">
        <f>ROUND(IF(D93="OUI",Dépenses!F93*5%,0),2)</f>
        <v>0</v>
      </c>
      <c r="H93" s="147">
        <f>ROUND(IF(D93="OUI",Dépenses!F93*9.975%,0),2)</f>
        <v>0</v>
      </c>
    </row>
    <row r="94" spans="1:8" x14ac:dyDescent="0.3">
      <c r="A94" s="143"/>
      <c r="B94" s="144"/>
      <c r="C94" s="145"/>
      <c r="D94" s="146"/>
      <c r="E94" s="145"/>
      <c r="F94" s="147">
        <f>ROUND(IF(D94="OUI",Dépenses!C94/1.095/1.05,C94),2)</f>
        <v>0</v>
      </c>
      <c r="G94" s="147">
        <f>ROUND(IF(D94="OUI",Dépenses!F94*5%,0),2)</f>
        <v>0</v>
      </c>
      <c r="H94" s="147">
        <f>ROUND(IF(D94="OUI",Dépenses!F94*9.975%,0),2)</f>
        <v>0</v>
      </c>
    </row>
    <row r="95" spans="1:8" x14ac:dyDescent="0.3">
      <c r="A95" s="143"/>
      <c r="B95" s="144"/>
      <c r="C95" s="145"/>
      <c r="D95" s="146"/>
      <c r="E95" s="145"/>
      <c r="F95" s="147">
        <f>ROUND(IF(D95="OUI",Dépenses!C95/1.095/1.05,C95),2)</f>
        <v>0</v>
      </c>
      <c r="G95" s="147">
        <f>ROUND(IF(D95="OUI",Dépenses!F95*5%,0),2)</f>
        <v>0</v>
      </c>
      <c r="H95" s="147">
        <f>ROUND(IF(D95="OUI",Dépenses!F95*9.975%,0),2)</f>
        <v>0</v>
      </c>
    </row>
    <row r="96" spans="1:8" x14ac:dyDescent="0.3">
      <c r="A96" s="143"/>
      <c r="B96" s="144"/>
      <c r="C96" s="145"/>
      <c r="D96" s="146"/>
      <c r="E96" s="145"/>
      <c r="F96" s="147">
        <f>ROUND(IF(D96="OUI",Dépenses!C96/1.095/1.05,C96),2)</f>
        <v>0</v>
      </c>
      <c r="G96" s="147">
        <f>ROUND(IF(D96="OUI",Dépenses!F96*5%,0),2)</f>
        <v>0</v>
      </c>
      <c r="H96" s="147">
        <f>ROUND(IF(D96="OUI",Dépenses!F96*9.975%,0),2)</f>
        <v>0</v>
      </c>
    </row>
    <row r="97" spans="1:8" x14ac:dyDescent="0.3">
      <c r="A97" s="143"/>
      <c r="B97" s="144"/>
      <c r="C97" s="145"/>
      <c r="D97" s="146"/>
      <c r="E97" s="145"/>
      <c r="F97" s="147">
        <f>ROUND(IF(D97="OUI",Dépenses!C97/1.095/1.05,C97),2)</f>
        <v>0</v>
      </c>
      <c r="G97" s="147">
        <f>ROUND(IF(D97="OUI",Dépenses!F97*5%,0),2)</f>
        <v>0</v>
      </c>
      <c r="H97" s="147">
        <f>ROUND(IF(D97="OUI",Dépenses!F97*9.975%,0),2)</f>
        <v>0</v>
      </c>
    </row>
    <row r="98" spans="1:8" x14ac:dyDescent="0.3">
      <c r="A98" s="143"/>
      <c r="B98" s="144"/>
      <c r="C98" s="145"/>
      <c r="D98" s="146"/>
      <c r="E98" s="145"/>
      <c r="F98" s="147">
        <f>ROUND(IF(D98="OUI",Dépenses!C98/1.095/1.05,C98),2)</f>
        <v>0</v>
      </c>
      <c r="G98" s="147">
        <f>ROUND(IF(D98="OUI",Dépenses!F98*5%,0),2)</f>
        <v>0</v>
      </c>
      <c r="H98" s="147">
        <f>ROUND(IF(D98="OUI",Dépenses!F98*9.975%,0),2)</f>
        <v>0</v>
      </c>
    </row>
    <row r="99" spans="1:8" x14ac:dyDescent="0.3">
      <c r="A99" s="143"/>
      <c r="B99" s="144"/>
      <c r="C99" s="145"/>
      <c r="D99" s="146"/>
      <c r="E99" s="145"/>
      <c r="F99" s="147">
        <f>ROUND(IF(D99="OUI",Dépenses!C99/1.095/1.05,C99),2)</f>
        <v>0</v>
      </c>
      <c r="G99" s="147">
        <f>ROUND(IF(D99="OUI",Dépenses!F99*5%,0),2)</f>
        <v>0</v>
      </c>
      <c r="H99" s="147">
        <f>ROUND(IF(D99="OUI",Dépenses!F99*9.975%,0),2)</f>
        <v>0</v>
      </c>
    </row>
    <row r="100" spans="1:8" x14ac:dyDescent="0.3">
      <c r="A100" s="143"/>
      <c r="B100" s="144"/>
      <c r="C100" s="145"/>
      <c r="D100" s="146"/>
      <c r="E100" s="145"/>
      <c r="F100" s="147">
        <f>ROUND(IF(D100="OUI",Dépenses!C100/1.095/1.05,C100),2)</f>
        <v>0</v>
      </c>
      <c r="G100" s="147">
        <f>ROUND(IF(D100="OUI",Dépenses!F100*5%,0),2)</f>
        <v>0</v>
      </c>
      <c r="H100" s="147">
        <f>ROUND(IF(D100="OUI",Dépenses!F100*9.975%,0),2)</f>
        <v>0</v>
      </c>
    </row>
    <row r="101" spans="1:8" x14ac:dyDescent="0.3">
      <c r="A101" s="143"/>
      <c r="B101" s="144"/>
      <c r="C101" s="145"/>
      <c r="D101" s="146"/>
      <c r="E101" s="145"/>
      <c r="F101" s="147">
        <f>ROUND(IF(D101="OUI",Dépenses!C101/1.095/1.05,C101),2)</f>
        <v>0</v>
      </c>
      <c r="G101" s="147">
        <f>ROUND(IF(D101="OUI",Dépenses!F101*5%,0),2)</f>
        <v>0</v>
      </c>
      <c r="H101" s="147">
        <f>ROUND(IF(D101="OUI",Dépenses!F101*9.975%,0),2)</f>
        <v>0</v>
      </c>
    </row>
    <row r="102" spans="1:8" x14ac:dyDescent="0.3">
      <c r="A102" s="143"/>
      <c r="B102" s="144"/>
      <c r="C102" s="145"/>
      <c r="D102" s="146"/>
      <c r="E102" s="145"/>
      <c r="F102" s="147">
        <f>ROUND(IF(D102="OUI",Dépenses!C102/1.095/1.05,C102),2)</f>
        <v>0</v>
      </c>
      <c r="G102" s="147">
        <f>ROUND(IF(D102="OUI",Dépenses!F102*5%,0),2)</f>
        <v>0</v>
      </c>
      <c r="H102" s="147">
        <f>ROUND(IF(D102="OUI",Dépenses!F102*9.975%,0),2)</f>
        <v>0</v>
      </c>
    </row>
    <row r="103" spans="1:8" x14ac:dyDescent="0.3">
      <c r="A103" s="143"/>
      <c r="B103" s="144"/>
      <c r="C103" s="145"/>
      <c r="D103" s="146"/>
      <c r="E103" s="145"/>
      <c r="F103" s="147">
        <f>ROUND(IF(D103="OUI",Dépenses!C103/1.095/1.05,C103),2)</f>
        <v>0</v>
      </c>
      <c r="G103" s="147">
        <f>ROUND(IF(D103="OUI",Dépenses!F103*5%,0),2)</f>
        <v>0</v>
      </c>
      <c r="H103" s="147">
        <f>ROUND(IF(D103="OUI",Dépenses!F103*9.975%,0),2)</f>
        <v>0</v>
      </c>
    </row>
    <row r="104" spans="1:8" x14ac:dyDescent="0.3">
      <c r="A104" s="143"/>
      <c r="B104" s="144"/>
      <c r="C104" s="145"/>
      <c r="D104" s="146"/>
      <c r="E104" s="145"/>
      <c r="F104" s="147">
        <f>ROUND(IF(D104="OUI",Dépenses!C104/1.095/1.05,C104),2)</f>
        <v>0</v>
      </c>
      <c r="G104" s="147">
        <f>ROUND(IF(D104="OUI",Dépenses!F104*5%,0),2)</f>
        <v>0</v>
      </c>
      <c r="H104" s="147">
        <f>ROUND(IF(D104="OUI",Dépenses!F104*9.975%,0),2)</f>
        <v>0</v>
      </c>
    </row>
    <row r="105" spans="1:8" x14ac:dyDescent="0.3">
      <c r="A105" s="143"/>
      <c r="B105" s="144"/>
      <c r="C105" s="145"/>
      <c r="D105" s="146"/>
      <c r="E105" s="145"/>
      <c r="F105" s="147">
        <f>ROUND(IF(D105="OUI",Dépenses!C105/1.095/1.05,C105),2)</f>
        <v>0</v>
      </c>
      <c r="G105" s="147">
        <f>ROUND(IF(D105="OUI",Dépenses!F105*5%,0),2)</f>
        <v>0</v>
      </c>
      <c r="H105" s="147">
        <f>ROUND(IF(D105="OUI",Dépenses!F105*9.975%,0),2)</f>
        <v>0</v>
      </c>
    </row>
    <row r="106" spans="1:8" x14ac:dyDescent="0.3">
      <c r="A106" s="143"/>
      <c r="B106" s="144"/>
      <c r="C106" s="145"/>
      <c r="D106" s="146"/>
      <c r="E106" s="145"/>
      <c r="F106" s="147">
        <f>ROUND(IF(D106="OUI",Dépenses!C106/1.095/1.05,C106),2)</f>
        <v>0</v>
      </c>
      <c r="G106" s="147">
        <f>ROUND(IF(D106="OUI",Dépenses!F106*5%,0),2)</f>
        <v>0</v>
      </c>
      <c r="H106" s="147">
        <f>ROUND(IF(D106="OUI",Dépenses!F106*9.975%,0),2)</f>
        <v>0</v>
      </c>
    </row>
    <row r="107" spans="1:8" x14ac:dyDescent="0.3">
      <c r="A107" s="143"/>
      <c r="B107" s="144"/>
      <c r="C107" s="145"/>
      <c r="D107" s="146"/>
      <c r="E107" s="145"/>
      <c r="F107" s="147">
        <f>ROUND(IF(D107="OUI",Dépenses!C107/1.095/1.05,C107),2)</f>
        <v>0</v>
      </c>
      <c r="G107" s="147">
        <f>ROUND(IF(D107="OUI",Dépenses!F107*5%,0),2)</f>
        <v>0</v>
      </c>
      <c r="H107" s="147">
        <f>ROUND(IF(D107="OUI",Dépenses!F107*9.975%,0),2)</f>
        <v>0</v>
      </c>
    </row>
    <row r="108" spans="1:8" x14ac:dyDescent="0.3">
      <c r="A108" s="143"/>
      <c r="B108" s="144"/>
      <c r="C108" s="145"/>
      <c r="D108" s="146"/>
      <c r="E108" s="145"/>
      <c r="F108" s="147">
        <f>ROUND(IF(D108="OUI",Dépenses!C108/1.095/1.05,C108),2)</f>
        <v>0</v>
      </c>
      <c r="G108" s="147">
        <f>ROUND(IF(D108="OUI",Dépenses!F108*5%,0),2)</f>
        <v>0</v>
      </c>
      <c r="H108" s="147">
        <f>ROUND(IF(D108="OUI",Dépenses!F108*9.975%,0),2)</f>
        <v>0</v>
      </c>
    </row>
    <row r="109" spans="1:8" x14ac:dyDescent="0.3">
      <c r="A109" s="143"/>
      <c r="B109" s="144"/>
      <c r="C109" s="145"/>
      <c r="D109" s="146"/>
      <c r="E109" s="145"/>
      <c r="F109" s="147">
        <f>ROUND(IF(D109="OUI",Dépenses!C109/1.095/1.05,C109),2)</f>
        <v>0</v>
      </c>
      <c r="G109" s="147">
        <f>ROUND(IF(D109="OUI",Dépenses!F109*5%,0),2)</f>
        <v>0</v>
      </c>
      <c r="H109" s="147">
        <f>ROUND(IF(D109="OUI",Dépenses!F109*9.975%,0),2)</f>
        <v>0</v>
      </c>
    </row>
    <row r="110" spans="1:8" x14ac:dyDescent="0.3">
      <c r="A110" s="143"/>
      <c r="B110" s="144"/>
      <c r="C110" s="145"/>
      <c r="D110" s="146"/>
      <c r="E110" s="145"/>
      <c r="F110" s="147">
        <f>ROUND(IF(D110="OUI",Dépenses!C110/1.095/1.05,C110),2)</f>
        <v>0</v>
      </c>
      <c r="G110" s="147">
        <f>ROUND(IF(D110="OUI",Dépenses!F110*5%,0),2)</f>
        <v>0</v>
      </c>
      <c r="H110" s="147">
        <f>ROUND(IF(D110="OUI",Dépenses!F110*9.975%,0),2)</f>
        <v>0</v>
      </c>
    </row>
    <row r="111" spans="1:8" x14ac:dyDescent="0.3">
      <c r="A111" s="143"/>
      <c r="B111" s="144"/>
      <c r="C111" s="145"/>
      <c r="D111" s="146"/>
      <c r="E111" s="145"/>
      <c r="F111" s="147">
        <f>ROUND(IF(D111="OUI",Dépenses!C111/1.095/1.05,C111),2)</f>
        <v>0</v>
      </c>
      <c r="G111" s="147">
        <f>ROUND(IF(D111="OUI",Dépenses!F111*5%,0),2)</f>
        <v>0</v>
      </c>
      <c r="H111" s="147">
        <f>ROUND(IF(D111="OUI",Dépenses!F111*9.975%,0),2)</f>
        <v>0</v>
      </c>
    </row>
    <row r="112" spans="1:8" x14ac:dyDescent="0.3">
      <c r="A112" s="143"/>
      <c r="B112" s="144"/>
      <c r="C112" s="145"/>
      <c r="D112" s="146"/>
      <c r="E112" s="145"/>
      <c r="F112" s="147">
        <f>ROUND(IF(D112="OUI",Dépenses!C112/1.095/1.05,C112),2)</f>
        <v>0</v>
      </c>
      <c r="G112" s="147">
        <f>ROUND(IF(D112="OUI",Dépenses!F112*5%,0),2)</f>
        <v>0</v>
      </c>
      <c r="H112" s="147">
        <f>ROUND(IF(D112="OUI",Dépenses!F112*9.975%,0),2)</f>
        <v>0</v>
      </c>
    </row>
    <row r="113" spans="1:8" x14ac:dyDescent="0.3">
      <c r="A113" s="143"/>
      <c r="B113" s="144"/>
      <c r="C113" s="145"/>
      <c r="D113" s="146"/>
      <c r="E113" s="145"/>
      <c r="F113" s="147">
        <f>ROUND(IF(D113="OUI",Dépenses!C113/1.095/1.05,C113),2)</f>
        <v>0</v>
      </c>
      <c r="G113" s="147">
        <f>ROUND(IF(D113="OUI",Dépenses!F113*5%,0),2)</f>
        <v>0</v>
      </c>
      <c r="H113" s="147">
        <f>ROUND(IF(D113="OUI",Dépenses!F113*9.975%,0),2)</f>
        <v>0</v>
      </c>
    </row>
    <row r="114" spans="1:8" x14ac:dyDescent="0.3">
      <c r="A114" s="143"/>
      <c r="B114" s="144"/>
      <c r="C114" s="145"/>
      <c r="D114" s="146"/>
      <c r="E114" s="145"/>
      <c r="F114" s="147">
        <f>ROUND(IF(D114="OUI",Dépenses!C114/1.095/1.05,C114),2)</f>
        <v>0</v>
      </c>
      <c r="G114" s="147">
        <f>ROUND(IF(D114="OUI",Dépenses!F114*5%,0),2)</f>
        <v>0</v>
      </c>
      <c r="H114" s="147">
        <f>ROUND(IF(D114="OUI",Dépenses!F114*9.975%,0),2)</f>
        <v>0</v>
      </c>
    </row>
    <row r="115" spans="1:8" x14ac:dyDescent="0.3">
      <c r="A115" s="143"/>
      <c r="B115" s="144"/>
      <c r="C115" s="145"/>
      <c r="D115" s="146"/>
      <c r="E115" s="145"/>
      <c r="F115" s="147">
        <f>ROUND(IF(D115="OUI",Dépenses!C115/1.095/1.05,C115),2)</f>
        <v>0</v>
      </c>
      <c r="G115" s="147">
        <f>ROUND(IF(D115="OUI",Dépenses!F115*5%,0),2)</f>
        <v>0</v>
      </c>
      <c r="H115" s="147">
        <f>ROUND(IF(D115="OUI",Dépenses!F115*9.975%,0),2)</f>
        <v>0</v>
      </c>
    </row>
    <row r="116" spans="1:8" x14ac:dyDescent="0.3">
      <c r="A116" s="143"/>
      <c r="B116" s="144"/>
      <c r="C116" s="145"/>
      <c r="D116" s="146"/>
      <c r="E116" s="145"/>
      <c r="F116" s="147">
        <f>ROUND(IF(D116="OUI",Dépenses!C116/1.095/1.05,C116),2)</f>
        <v>0</v>
      </c>
      <c r="G116" s="147">
        <f>ROUND(IF(D116="OUI",Dépenses!F116*5%,0),2)</f>
        <v>0</v>
      </c>
      <c r="H116" s="147">
        <f>ROUND(IF(D116="OUI",Dépenses!F116*9.975%,0),2)</f>
        <v>0</v>
      </c>
    </row>
    <row r="117" spans="1:8" x14ac:dyDescent="0.3">
      <c r="A117" s="143"/>
      <c r="B117" s="144"/>
      <c r="C117" s="145"/>
      <c r="D117" s="146"/>
      <c r="E117" s="145"/>
      <c r="F117" s="147">
        <f>ROUND(IF(D117="OUI",Dépenses!C117/1.095/1.05,C117),2)</f>
        <v>0</v>
      </c>
      <c r="G117" s="147">
        <f>ROUND(IF(D117="OUI",Dépenses!F117*5%,0),2)</f>
        <v>0</v>
      </c>
      <c r="H117" s="147">
        <f>ROUND(IF(D117="OUI",Dépenses!F117*9.975%,0),2)</f>
        <v>0</v>
      </c>
    </row>
    <row r="118" spans="1:8" x14ac:dyDescent="0.3">
      <c r="A118" s="143"/>
      <c r="B118" s="144"/>
      <c r="C118" s="145"/>
      <c r="D118" s="146"/>
      <c r="E118" s="145"/>
      <c r="F118" s="147">
        <f>ROUND(IF(D118="OUI",Dépenses!C118/1.095/1.05,C118),2)</f>
        <v>0</v>
      </c>
      <c r="G118" s="147">
        <f>ROUND(IF(D118="OUI",Dépenses!F118*5%,0),2)</f>
        <v>0</v>
      </c>
      <c r="H118" s="147">
        <f>ROUND(IF(D118="OUI",Dépenses!F118*9.975%,0),2)</f>
        <v>0</v>
      </c>
    </row>
    <row r="119" spans="1:8" x14ac:dyDescent="0.3">
      <c r="A119" s="143"/>
      <c r="B119" s="144"/>
      <c r="C119" s="145"/>
      <c r="D119" s="146"/>
      <c r="E119" s="145"/>
      <c r="F119" s="147">
        <f>ROUND(IF(D119="OUI",Dépenses!C119/1.095/1.05,C119),2)</f>
        <v>0</v>
      </c>
      <c r="G119" s="147">
        <f>ROUND(IF(D119="OUI",Dépenses!F119*5%,0),2)</f>
        <v>0</v>
      </c>
      <c r="H119" s="147">
        <f>ROUND(IF(D119="OUI",Dépenses!F119*9.975%,0),2)</f>
        <v>0</v>
      </c>
    </row>
    <row r="120" spans="1:8" x14ac:dyDescent="0.3">
      <c r="A120" s="143"/>
      <c r="B120" s="144"/>
      <c r="C120" s="145"/>
      <c r="D120" s="146"/>
      <c r="E120" s="145"/>
      <c r="F120" s="147">
        <f>ROUND(IF(D120="OUI",Dépenses!C120/1.095/1.05,C120),2)</f>
        <v>0</v>
      </c>
      <c r="G120" s="147">
        <f>ROUND(IF(D120="OUI",Dépenses!F120*5%,0),2)</f>
        <v>0</v>
      </c>
      <c r="H120" s="147">
        <f>ROUND(IF(D120="OUI",Dépenses!F120*9.975%,0),2)</f>
        <v>0</v>
      </c>
    </row>
    <row r="121" spans="1:8" x14ac:dyDescent="0.3">
      <c r="A121" s="143"/>
      <c r="B121" s="144"/>
      <c r="C121" s="145"/>
      <c r="D121" s="146"/>
      <c r="E121" s="145"/>
      <c r="F121" s="147">
        <f>ROUND(IF(D121="OUI",Dépenses!C121/1.095/1.05,C121),2)</f>
        <v>0</v>
      </c>
      <c r="G121" s="147">
        <f>ROUND(IF(D121="OUI",Dépenses!F121*5%,0),2)</f>
        <v>0</v>
      </c>
      <c r="H121" s="147">
        <f>ROUND(IF(D121="OUI",Dépenses!F121*9.975%,0),2)</f>
        <v>0</v>
      </c>
    </row>
    <row r="122" spans="1:8" x14ac:dyDescent="0.3">
      <c r="A122" s="143"/>
      <c r="B122" s="144"/>
      <c r="C122" s="145"/>
      <c r="D122" s="146"/>
      <c r="E122" s="145"/>
      <c r="F122" s="147">
        <f>ROUND(IF(D122="OUI",Dépenses!C122/1.095/1.05,C122),2)</f>
        <v>0</v>
      </c>
      <c r="G122" s="147">
        <f>ROUND(IF(D122="OUI",Dépenses!F122*5%,0),2)</f>
        <v>0</v>
      </c>
      <c r="H122" s="147">
        <f>ROUND(IF(D122="OUI",Dépenses!F122*9.975%,0),2)</f>
        <v>0</v>
      </c>
    </row>
    <row r="123" spans="1:8" x14ac:dyDescent="0.3">
      <c r="A123" s="143"/>
      <c r="B123" s="144"/>
      <c r="C123" s="145"/>
      <c r="D123" s="146"/>
      <c r="E123" s="145"/>
      <c r="F123" s="147">
        <f>ROUND(IF(D123="OUI",Dépenses!C123/1.095/1.05,C123),2)</f>
        <v>0</v>
      </c>
      <c r="G123" s="147">
        <f>ROUND(IF(D123="OUI",Dépenses!F123*5%,0),2)</f>
        <v>0</v>
      </c>
      <c r="H123" s="147">
        <f>ROUND(IF(D123="OUI",Dépenses!F123*9.975%,0),2)</f>
        <v>0</v>
      </c>
    </row>
    <row r="124" spans="1:8" x14ac:dyDescent="0.3">
      <c r="A124" s="143"/>
      <c r="B124" s="144"/>
      <c r="C124" s="145"/>
      <c r="D124" s="146"/>
      <c r="E124" s="145"/>
      <c r="F124" s="147">
        <f>ROUND(IF(D124="OUI",Dépenses!C124/1.095/1.05,C124),2)</f>
        <v>0</v>
      </c>
      <c r="G124" s="147">
        <f>ROUND(IF(D124="OUI",Dépenses!F124*5%,0),2)</f>
        <v>0</v>
      </c>
      <c r="H124" s="147">
        <f>ROUND(IF(D124="OUI",Dépenses!F124*9.975%,0),2)</f>
        <v>0</v>
      </c>
    </row>
    <row r="125" spans="1:8" x14ac:dyDescent="0.3">
      <c r="A125" s="143"/>
      <c r="B125" s="144"/>
      <c r="C125" s="145"/>
      <c r="D125" s="146"/>
      <c r="E125" s="145"/>
      <c r="F125" s="147">
        <f>ROUND(IF(D125="OUI",Dépenses!C125/1.095/1.05,C125),2)</f>
        <v>0</v>
      </c>
      <c r="G125" s="147">
        <f>ROUND(IF(D125="OUI",Dépenses!F125*5%,0),2)</f>
        <v>0</v>
      </c>
      <c r="H125" s="147">
        <f>ROUND(IF(D125="OUI",Dépenses!F125*9.975%,0),2)</f>
        <v>0</v>
      </c>
    </row>
    <row r="126" spans="1:8" x14ac:dyDescent="0.3">
      <c r="A126" s="143"/>
      <c r="B126" s="144"/>
      <c r="C126" s="145"/>
      <c r="D126" s="146"/>
      <c r="E126" s="145"/>
      <c r="F126" s="147">
        <f>ROUND(IF(D126="OUI",Dépenses!C126/1.095/1.05,C126),2)</f>
        <v>0</v>
      </c>
      <c r="G126" s="147">
        <f>ROUND(IF(D126="OUI",Dépenses!F126*5%,0),2)</f>
        <v>0</v>
      </c>
      <c r="H126" s="147">
        <f>ROUND(IF(D126="OUI",Dépenses!F126*9.975%,0),2)</f>
        <v>0</v>
      </c>
    </row>
    <row r="127" spans="1:8" x14ac:dyDescent="0.3">
      <c r="A127" s="143"/>
      <c r="B127" s="144"/>
      <c r="C127" s="145"/>
      <c r="D127" s="146"/>
      <c r="E127" s="145"/>
      <c r="F127" s="147">
        <f>ROUND(IF(D127="OUI",Dépenses!C127/1.095/1.05,C127),2)</f>
        <v>0</v>
      </c>
      <c r="G127" s="147">
        <f>ROUND(IF(D127="OUI",Dépenses!F127*5%,0),2)</f>
        <v>0</v>
      </c>
      <c r="H127" s="147">
        <f>ROUND(IF(D127="OUI",Dépenses!F127*9.975%,0),2)</f>
        <v>0</v>
      </c>
    </row>
    <row r="128" spans="1:8" x14ac:dyDescent="0.3">
      <c r="A128" s="143"/>
      <c r="B128" s="144"/>
      <c r="C128" s="145"/>
      <c r="D128" s="146"/>
      <c r="E128" s="145"/>
      <c r="F128" s="147">
        <f>ROUND(IF(D128="OUI",Dépenses!C128/1.095/1.05,C128),2)</f>
        <v>0</v>
      </c>
      <c r="G128" s="147">
        <f>ROUND(IF(D128="OUI",Dépenses!F128*5%,0),2)</f>
        <v>0</v>
      </c>
      <c r="H128" s="147">
        <f>ROUND(IF(D128="OUI",Dépenses!F128*9.975%,0),2)</f>
        <v>0</v>
      </c>
    </row>
    <row r="129" spans="1:8" x14ac:dyDescent="0.3">
      <c r="A129" s="143"/>
      <c r="B129" s="144"/>
      <c r="C129" s="145"/>
      <c r="D129" s="146"/>
      <c r="E129" s="145"/>
      <c r="F129" s="147">
        <f>ROUND(IF(D129="OUI",Dépenses!C129/1.095/1.05,C129),2)</f>
        <v>0</v>
      </c>
      <c r="G129" s="147">
        <f>ROUND(IF(D129="OUI",Dépenses!F129*5%,0),2)</f>
        <v>0</v>
      </c>
      <c r="H129" s="147">
        <f>ROUND(IF(D129="OUI",Dépenses!F129*9.975%,0),2)</f>
        <v>0</v>
      </c>
    </row>
    <row r="130" spans="1:8" x14ac:dyDescent="0.3">
      <c r="A130" s="143"/>
      <c r="B130" s="144"/>
      <c r="C130" s="145"/>
      <c r="D130" s="146"/>
      <c r="E130" s="145"/>
      <c r="F130" s="147">
        <f>ROUND(IF(D130="OUI",Dépenses!C130/1.095/1.05,C130),2)</f>
        <v>0</v>
      </c>
      <c r="G130" s="147">
        <f>ROUND(IF(D130="OUI",Dépenses!F130*5%,0),2)</f>
        <v>0</v>
      </c>
      <c r="H130" s="147">
        <f>ROUND(IF(D130="OUI",Dépenses!F130*9.975%,0),2)</f>
        <v>0</v>
      </c>
    </row>
    <row r="131" spans="1:8" x14ac:dyDescent="0.3">
      <c r="A131" s="143"/>
      <c r="B131" s="144"/>
      <c r="C131" s="145"/>
      <c r="D131" s="146"/>
      <c r="E131" s="145"/>
      <c r="F131" s="147">
        <f>ROUND(IF(D131="OUI",Dépenses!C131/1.095/1.05,C131),2)</f>
        <v>0</v>
      </c>
      <c r="G131" s="147">
        <f>ROUND(IF(D131="OUI",Dépenses!F131*5%,0),2)</f>
        <v>0</v>
      </c>
      <c r="H131" s="147">
        <f>ROUND(IF(D131="OUI",Dépenses!F131*9.975%,0),2)</f>
        <v>0</v>
      </c>
    </row>
    <row r="132" spans="1:8" x14ac:dyDescent="0.3">
      <c r="A132" s="143"/>
      <c r="B132" s="144"/>
      <c r="C132" s="145"/>
      <c r="D132" s="146"/>
      <c r="E132" s="145"/>
      <c r="F132" s="147">
        <f>ROUND(IF(D132="OUI",Dépenses!C132/1.095/1.05,C132),2)</f>
        <v>0</v>
      </c>
      <c r="G132" s="147">
        <f>ROUND(IF(D132="OUI",Dépenses!F132*5%,0),2)</f>
        <v>0</v>
      </c>
      <c r="H132" s="147">
        <f>ROUND(IF(D132="OUI",Dépenses!F132*9.975%,0),2)</f>
        <v>0</v>
      </c>
    </row>
    <row r="133" spans="1:8" x14ac:dyDescent="0.3">
      <c r="A133" s="143"/>
      <c r="B133" s="144"/>
      <c r="C133" s="145"/>
      <c r="D133" s="146"/>
      <c r="E133" s="145"/>
      <c r="F133" s="147">
        <f>ROUND(IF(D133="OUI",Dépenses!C133/1.095/1.05,C133),2)</f>
        <v>0</v>
      </c>
      <c r="G133" s="147">
        <f>ROUND(IF(D133="OUI",Dépenses!F133*5%,0),2)</f>
        <v>0</v>
      </c>
      <c r="H133" s="147">
        <f>ROUND(IF(D133="OUI",Dépenses!F133*9.975%,0),2)</f>
        <v>0</v>
      </c>
    </row>
    <row r="134" spans="1:8" x14ac:dyDescent="0.3">
      <c r="A134" s="143"/>
      <c r="B134" s="144"/>
      <c r="C134" s="145"/>
      <c r="D134" s="146"/>
      <c r="E134" s="145"/>
      <c r="F134" s="147">
        <f>ROUND(IF(D134="OUI",Dépenses!C134/1.095/1.05,C134),2)</f>
        <v>0</v>
      </c>
      <c r="G134" s="147">
        <f>ROUND(IF(D134="OUI",Dépenses!F134*5%,0),2)</f>
        <v>0</v>
      </c>
      <c r="H134" s="147">
        <f>ROUND(IF(D134="OUI",Dépenses!F134*9.975%,0),2)</f>
        <v>0</v>
      </c>
    </row>
    <row r="135" spans="1:8" x14ac:dyDescent="0.3">
      <c r="A135" s="143"/>
      <c r="B135" s="144"/>
      <c r="C135" s="145"/>
      <c r="D135" s="146"/>
      <c r="E135" s="145"/>
      <c r="F135" s="147">
        <f>ROUND(IF(D135="OUI",Dépenses!C135/1.095/1.05,C135),2)</f>
        <v>0</v>
      </c>
      <c r="G135" s="147">
        <f>ROUND(IF(D135="OUI",Dépenses!F135*5%,0),2)</f>
        <v>0</v>
      </c>
      <c r="H135" s="147">
        <f>ROUND(IF(D135="OUI",Dépenses!F135*9.975%,0),2)</f>
        <v>0</v>
      </c>
    </row>
    <row r="136" spans="1:8" x14ac:dyDescent="0.3">
      <c r="A136" s="143"/>
      <c r="B136" s="144"/>
      <c r="C136" s="145"/>
      <c r="D136" s="146"/>
      <c r="E136" s="145"/>
      <c r="F136" s="147">
        <f>ROUND(IF(D136="OUI",Dépenses!C136/1.095/1.05,C136),2)</f>
        <v>0</v>
      </c>
      <c r="G136" s="147">
        <f>ROUND(IF(D136="OUI",Dépenses!F136*5%,0),2)</f>
        <v>0</v>
      </c>
      <c r="H136" s="147">
        <f>ROUND(IF(D136="OUI",Dépenses!F136*9.975%,0),2)</f>
        <v>0</v>
      </c>
    </row>
    <row r="137" spans="1:8" x14ac:dyDescent="0.3">
      <c r="A137" s="143"/>
      <c r="B137" s="144"/>
      <c r="C137" s="145"/>
      <c r="D137" s="146"/>
      <c r="E137" s="145"/>
      <c r="F137" s="147">
        <f>ROUND(IF(D137="OUI",Dépenses!C137/1.095/1.05,C137),2)</f>
        <v>0</v>
      </c>
      <c r="G137" s="147">
        <f>ROUND(IF(D137="OUI",Dépenses!F137*5%,0),2)</f>
        <v>0</v>
      </c>
      <c r="H137" s="147">
        <f>ROUND(IF(D137="OUI",Dépenses!F137*9.975%,0),2)</f>
        <v>0</v>
      </c>
    </row>
    <row r="138" spans="1:8" x14ac:dyDescent="0.3">
      <c r="A138" s="143"/>
      <c r="B138" s="144"/>
      <c r="C138" s="145"/>
      <c r="D138" s="146"/>
      <c r="E138" s="145"/>
      <c r="F138" s="147">
        <f>ROUND(IF(D138="OUI",Dépenses!C138/1.095/1.05,C138),2)</f>
        <v>0</v>
      </c>
      <c r="G138" s="147">
        <f>ROUND(IF(D138="OUI",Dépenses!F138*5%,0),2)</f>
        <v>0</v>
      </c>
      <c r="H138" s="147">
        <f>ROUND(IF(D138="OUI",Dépenses!F138*9.975%,0),2)</f>
        <v>0</v>
      </c>
    </row>
    <row r="139" spans="1:8" x14ac:dyDescent="0.3">
      <c r="A139" s="143"/>
      <c r="B139" s="144"/>
      <c r="C139" s="145"/>
      <c r="D139" s="146"/>
      <c r="E139" s="145"/>
      <c r="F139" s="147">
        <f>ROUND(IF(D139="OUI",Dépenses!C139/1.095/1.05,C139),2)</f>
        <v>0</v>
      </c>
      <c r="G139" s="147">
        <f>ROUND(IF(D139="OUI",Dépenses!F139*5%,0),2)</f>
        <v>0</v>
      </c>
      <c r="H139" s="147">
        <f>ROUND(IF(D139="OUI",Dépenses!F139*9.975%,0),2)</f>
        <v>0</v>
      </c>
    </row>
    <row r="140" spans="1:8" x14ac:dyDescent="0.3">
      <c r="A140" s="143"/>
      <c r="B140" s="144"/>
      <c r="C140" s="145"/>
      <c r="D140" s="146"/>
      <c r="E140" s="145"/>
      <c r="F140" s="147">
        <f>ROUND(IF(D140="OUI",Dépenses!C140/1.095/1.05,C140),2)</f>
        <v>0</v>
      </c>
      <c r="G140" s="147">
        <f>ROUND(IF(D140="OUI",Dépenses!F140*5%,0),2)</f>
        <v>0</v>
      </c>
      <c r="H140" s="147">
        <f>ROUND(IF(D140="OUI",Dépenses!F140*9.975%,0),2)</f>
        <v>0</v>
      </c>
    </row>
    <row r="141" spans="1:8" x14ac:dyDescent="0.3">
      <c r="A141" s="143"/>
      <c r="B141" s="144"/>
      <c r="C141" s="145"/>
      <c r="D141" s="146"/>
      <c r="E141" s="145"/>
      <c r="F141" s="147">
        <f>ROUND(IF(D141="OUI",Dépenses!C141/1.095/1.05,C141),2)</f>
        <v>0</v>
      </c>
      <c r="G141" s="147">
        <f>ROUND(IF(D141="OUI",Dépenses!F141*5%,0),2)</f>
        <v>0</v>
      </c>
      <c r="H141" s="147">
        <f>ROUND(IF(D141="OUI",Dépenses!F141*9.975%,0),2)</f>
        <v>0</v>
      </c>
    </row>
    <row r="142" spans="1:8" x14ac:dyDescent="0.3">
      <c r="A142" s="143"/>
      <c r="B142" s="144"/>
      <c r="C142" s="145"/>
      <c r="D142" s="146"/>
      <c r="E142" s="145"/>
      <c r="F142" s="147">
        <f>ROUND(IF(D142="OUI",Dépenses!C142/1.095/1.05,C142),2)</f>
        <v>0</v>
      </c>
      <c r="G142" s="147">
        <f>ROUND(IF(D142="OUI",Dépenses!F142*5%,0),2)</f>
        <v>0</v>
      </c>
      <c r="H142" s="147">
        <f>ROUND(IF(D142="OUI",Dépenses!F142*9.975%,0),2)</f>
        <v>0</v>
      </c>
    </row>
    <row r="143" spans="1:8" x14ac:dyDescent="0.3">
      <c r="A143" s="143"/>
      <c r="B143" s="144"/>
      <c r="C143" s="145"/>
      <c r="D143" s="146"/>
      <c r="E143" s="145"/>
      <c r="F143" s="147">
        <f>ROUND(IF(D143="OUI",Dépenses!C143/1.095/1.05,C143),2)</f>
        <v>0</v>
      </c>
      <c r="G143" s="147">
        <f>ROUND(IF(D143="OUI",Dépenses!F143*5%,0),2)</f>
        <v>0</v>
      </c>
      <c r="H143" s="147">
        <f>ROUND(IF(D143="OUI",Dépenses!F143*9.975%,0),2)</f>
        <v>0</v>
      </c>
    </row>
    <row r="144" spans="1:8" x14ac:dyDescent="0.3">
      <c r="A144" s="143"/>
      <c r="B144" s="144"/>
      <c r="C144" s="145"/>
      <c r="D144" s="146"/>
      <c r="E144" s="145"/>
      <c r="F144" s="147">
        <f>ROUND(IF(D144="OUI",Dépenses!C144/1.095/1.05,C144),2)</f>
        <v>0</v>
      </c>
      <c r="G144" s="147">
        <f>ROUND(IF(D144="OUI",Dépenses!F144*5%,0),2)</f>
        <v>0</v>
      </c>
      <c r="H144" s="147">
        <f>ROUND(IF(D144="OUI",Dépenses!F144*9.975%,0),2)</f>
        <v>0</v>
      </c>
    </row>
    <row r="145" spans="1:8" x14ac:dyDescent="0.3">
      <c r="A145" s="143"/>
      <c r="B145" s="144"/>
      <c r="C145" s="145"/>
      <c r="D145" s="146"/>
      <c r="E145" s="145"/>
      <c r="F145" s="147">
        <f>ROUND(IF(D145="OUI",Dépenses!C145/1.095/1.05,C145),2)</f>
        <v>0</v>
      </c>
      <c r="G145" s="147">
        <f>ROUND(IF(D145="OUI",Dépenses!F145*5%,0),2)</f>
        <v>0</v>
      </c>
      <c r="H145" s="147">
        <f>ROUND(IF(D145="OUI",Dépenses!F145*9.975%,0),2)</f>
        <v>0</v>
      </c>
    </row>
    <row r="146" spans="1:8" x14ac:dyDescent="0.3">
      <c r="A146" s="143"/>
      <c r="B146" s="144"/>
      <c r="C146" s="145"/>
      <c r="D146" s="146"/>
      <c r="E146" s="145"/>
      <c r="F146" s="147">
        <f>ROUND(IF(D146="OUI",Dépenses!C146/1.095/1.05,C146),2)</f>
        <v>0</v>
      </c>
      <c r="G146" s="147">
        <f>ROUND(IF(D146="OUI",Dépenses!F146*5%,0),2)</f>
        <v>0</v>
      </c>
      <c r="H146" s="147">
        <f>ROUND(IF(D146="OUI",Dépenses!F146*9.975%,0),2)</f>
        <v>0</v>
      </c>
    </row>
    <row r="147" spans="1:8" x14ac:dyDescent="0.3">
      <c r="A147" s="143"/>
      <c r="B147" s="144"/>
      <c r="C147" s="145"/>
      <c r="D147" s="146"/>
      <c r="E147" s="145"/>
      <c r="F147" s="147">
        <f>ROUND(IF(D147="OUI",Dépenses!C147/1.095/1.05,C147),2)</f>
        <v>0</v>
      </c>
      <c r="G147" s="147">
        <f>ROUND(IF(D147="OUI",Dépenses!F147*5%,0),2)</f>
        <v>0</v>
      </c>
      <c r="H147" s="147">
        <f>ROUND(IF(D147="OUI",Dépenses!F147*9.975%,0),2)</f>
        <v>0</v>
      </c>
    </row>
    <row r="148" spans="1:8" x14ac:dyDescent="0.3">
      <c r="A148" s="143"/>
      <c r="B148" s="144"/>
      <c r="C148" s="145"/>
      <c r="D148" s="146"/>
      <c r="E148" s="145"/>
      <c r="F148" s="147">
        <f>ROUND(IF(D148="OUI",Dépenses!C148/1.095/1.05,C148),2)</f>
        <v>0</v>
      </c>
      <c r="G148" s="147">
        <f>ROUND(IF(D148="OUI",Dépenses!F148*5%,0),2)</f>
        <v>0</v>
      </c>
      <c r="H148" s="147">
        <f>ROUND(IF(D148="OUI",Dépenses!F148*9.975%,0),2)</f>
        <v>0</v>
      </c>
    </row>
    <row r="149" spans="1:8" x14ac:dyDescent="0.3">
      <c r="A149" s="143"/>
      <c r="B149" s="144"/>
      <c r="C149" s="145"/>
      <c r="D149" s="146"/>
      <c r="E149" s="145"/>
      <c r="F149" s="147">
        <f>ROUND(IF(D149="OUI",Dépenses!C149/1.095/1.05,C149),2)</f>
        <v>0</v>
      </c>
      <c r="G149" s="147">
        <f>ROUND(IF(D149="OUI",Dépenses!F149*5%,0),2)</f>
        <v>0</v>
      </c>
      <c r="H149" s="147">
        <f>ROUND(IF(D149="OUI",Dépenses!F149*9.975%,0),2)</f>
        <v>0</v>
      </c>
    </row>
    <row r="150" spans="1:8" x14ac:dyDescent="0.3">
      <c r="A150" s="143"/>
      <c r="B150" s="144"/>
      <c r="C150" s="145"/>
      <c r="D150" s="146"/>
      <c r="E150" s="145"/>
      <c r="F150" s="147">
        <f>ROUND(IF(D150="OUI",Dépenses!C150/1.095/1.05,C150),2)</f>
        <v>0</v>
      </c>
      <c r="G150" s="147">
        <f>ROUND(IF(D150="OUI",Dépenses!F150*5%,0),2)</f>
        <v>0</v>
      </c>
      <c r="H150" s="147">
        <f>ROUND(IF(D150="OUI",Dépenses!F150*9.975%,0),2)</f>
        <v>0</v>
      </c>
    </row>
    <row r="151" spans="1:8" x14ac:dyDescent="0.3">
      <c r="A151" s="143"/>
      <c r="B151" s="144"/>
      <c r="C151" s="145"/>
      <c r="D151" s="146"/>
      <c r="E151" s="145"/>
      <c r="F151" s="147">
        <f>ROUND(IF(D151="OUI",Dépenses!C151/1.095/1.05,C151),2)</f>
        <v>0</v>
      </c>
      <c r="G151" s="147">
        <f>ROUND(IF(D151="OUI",Dépenses!F151*5%,0),2)</f>
        <v>0</v>
      </c>
      <c r="H151" s="147">
        <f>ROUND(IF(D151="OUI",Dépenses!F151*9.975%,0),2)</f>
        <v>0</v>
      </c>
    </row>
    <row r="152" spans="1:8" x14ac:dyDescent="0.3">
      <c r="A152" s="143"/>
      <c r="B152" s="144"/>
      <c r="C152" s="145"/>
      <c r="D152" s="146"/>
      <c r="E152" s="145"/>
      <c r="F152" s="147">
        <f>ROUND(IF(D152="OUI",Dépenses!C152/1.095/1.05,C152),2)</f>
        <v>0</v>
      </c>
      <c r="G152" s="147">
        <f>ROUND(IF(D152="OUI",Dépenses!F152*5%,0),2)</f>
        <v>0</v>
      </c>
      <c r="H152" s="147">
        <f>ROUND(IF(D152="OUI",Dépenses!F152*9.975%,0),2)</f>
        <v>0</v>
      </c>
    </row>
    <row r="153" spans="1:8" x14ac:dyDescent="0.3">
      <c r="A153" s="143"/>
      <c r="B153" s="144"/>
      <c r="C153" s="145"/>
      <c r="D153" s="146"/>
      <c r="E153" s="145"/>
      <c r="F153" s="147">
        <f>ROUND(IF(D153="OUI",Dépenses!C153/1.095/1.05,C153),2)</f>
        <v>0</v>
      </c>
      <c r="G153" s="147">
        <f>ROUND(IF(D153="OUI",Dépenses!F153*5%,0),2)</f>
        <v>0</v>
      </c>
      <c r="H153" s="147">
        <f>ROUND(IF(D153="OUI",Dépenses!F153*9.975%,0),2)</f>
        <v>0</v>
      </c>
    </row>
    <row r="154" spans="1:8" x14ac:dyDescent="0.3">
      <c r="A154" s="143"/>
      <c r="B154" s="144"/>
      <c r="C154" s="145"/>
      <c r="D154" s="146"/>
      <c r="E154" s="145"/>
      <c r="F154" s="147">
        <f>ROUND(IF(D154="OUI",Dépenses!C154/1.095/1.05,C154),2)</f>
        <v>0</v>
      </c>
      <c r="G154" s="147">
        <f>ROUND(IF(D154="OUI",Dépenses!F154*5%,0),2)</f>
        <v>0</v>
      </c>
      <c r="H154" s="147">
        <f>ROUND(IF(D154="OUI",Dépenses!F154*9.975%,0),2)</f>
        <v>0</v>
      </c>
    </row>
    <row r="155" spans="1:8" x14ac:dyDescent="0.3">
      <c r="A155" s="143"/>
      <c r="B155" s="144"/>
      <c r="C155" s="145"/>
      <c r="D155" s="146"/>
      <c r="E155" s="145"/>
      <c r="F155" s="147">
        <f>ROUND(IF(D155="OUI",Dépenses!C155/1.095/1.05,C155),2)</f>
        <v>0</v>
      </c>
      <c r="G155" s="147">
        <f>ROUND(IF(D155="OUI",Dépenses!F155*5%,0),2)</f>
        <v>0</v>
      </c>
      <c r="H155" s="147">
        <f>ROUND(IF(D155="OUI",Dépenses!F155*9.975%,0),2)</f>
        <v>0</v>
      </c>
    </row>
    <row r="156" spans="1:8" x14ac:dyDescent="0.3">
      <c r="A156" s="143"/>
      <c r="B156" s="144"/>
      <c r="C156" s="145"/>
      <c r="D156" s="146"/>
      <c r="E156" s="145"/>
      <c r="F156" s="147">
        <f>ROUND(IF(D156="OUI",Dépenses!C156/1.095/1.05,C156),2)</f>
        <v>0</v>
      </c>
      <c r="G156" s="147">
        <f>ROUND(IF(D156="OUI",Dépenses!F156*5%,0),2)</f>
        <v>0</v>
      </c>
      <c r="H156" s="147">
        <f>ROUND(IF(D156="OUI",Dépenses!F156*9.975%,0),2)</f>
        <v>0</v>
      </c>
    </row>
    <row r="157" spans="1:8" x14ac:dyDescent="0.3">
      <c r="A157" s="143"/>
      <c r="B157" s="144"/>
      <c r="C157" s="145"/>
      <c r="D157" s="146"/>
      <c r="E157" s="145"/>
      <c r="F157" s="147">
        <f>ROUND(IF(D157="OUI",Dépenses!C157/1.095/1.05,C157),2)</f>
        <v>0</v>
      </c>
      <c r="G157" s="147">
        <f>ROUND(IF(D157="OUI",Dépenses!F157*5%,0),2)</f>
        <v>0</v>
      </c>
      <c r="H157" s="147">
        <f>ROUND(IF(D157="OUI",Dépenses!F157*9.975%,0),2)</f>
        <v>0</v>
      </c>
    </row>
    <row r="158" spans="1:8" x14ac:dyDescent="0.3">
      <c r="A158" s="143"/>
      <c r="B158" s="144"/>
      <c r="C158" s="145"/>
      <c r="D158" s="146"/>
      <c r="E158" s="145"/>
      <c r="F158" s="147">
        <f>ROUND(IF(D158="OUI",Dépenses!C158/1.095/1.05,C158),2)</f>
        <v>0</v>
      </c>
      <c r="G158" s="147">
        <f>ROUND(IF(D158="OUI",Dépenses!F158*5%,0),2)</f>
        <v>0</v>
      </c>
      <c r="H158" s="147">
        <f>ROUND(IF(D158="OUI",Dépenses!F158*9.975%,0),2)</f>
        <v>0</v>
      </c>
    </row>
    <row r="159" spans="1:8" x14ac:dyDescent="0.3">
      <c r="A159" s="143"/>
      <c r="B159" s="144"/>
      <c r="C159" s="145"/>
      <c r="D159" s="146"/>
      <c r="E159" s="145"/>
      <c r="F159" s="147">
        <f>ROUND(IF(D159="OUI",Dépenses!C159/1.095/1.05,C159),2)</f>
        <v>0</v>
      </c>
      <c r="G159" s="147">
        <f>ROUND(IF(D159="OUI",Dépenses!F159*5%,0),2)</f>
        <v>0</v>
      </c>
      <c r="H159" s="147">
        <f>ROUND(IF(D159="OUI",Dépenses!F159*9.975%,0),2)</f>
        <v>0</v>
      </c>
    </row>
    <row r="160" spans="1:8" x14ac:dyDescent="0.3">
      <c r="A160" s="143"/>
      <c r="B160" s="144"/>
      <c r="C160" s="145"/>
      <c r="D160" s="146"/>
      <c r="E160" s="145"/>
      <c r="F160" s="147">
        <f>ROUND(IF(D160="OUI",Dépenses!C160/1.095/1.05,C160),2)</f>
        <v>0</v>
      </c>
      <c r="G160" s="147">
        <f>ROUND(IF(D160="OUI",Dépenses!F160*5%,0),2)</f>
        <v>0</v>
      </c>
      <c r="H160" s="147">
        <f>ROUND(IF(D160="OUI",Dépenses!F160*9.975%,0),2)</f>
        <v>0</v>
      </c>
    </row>
    <row r="161" spans="1:8" x14ac:dyDescent="0.3">
      <c r="A161" s="143"/>
      <c r="B161" s="144"/>
      <c r="C161" s="145"/>
      <c r="D161" s="146"/>
      <c r="E161" s="145"/>
      <c r="F161" s="147">
        <f>ROUND(IF(D161="OUI",Dépenses!C161/1.095/1.05,C161),2)</f>
        <v>0</v>
      </c>
      <c r="G161" s="147">
        <f>ROUND(IF(D161="OUI",Dépenses!F161*5%,0),2)</f>
        <v>0</v>
      </c>
      <c r="H161" s="147">
        <f>ROUND(IF(D161="OUI",Dépenses!F161*9.975%,0),2)</f>
        <v>0</v>
      </c>
    </row>
    <row r="162" spans="1:8" x14ac:dyDescent="0.3">
      <c r="A162" s="143"/>
      <c r="B162" s="144"/>
      <c r="C162" s="145"/>
      <c r="D162" s="146"/>
      <c r="E162" s="145"/>
      <c r="F162" s="147">
        <f>ROUND(IF(D162="OUI",Dépenses!C162/1.095/1.05,C162),2)</f>
        <v>0</v>
      </c>
      <c r="G162" s="147">
        <f>ROUND(IF(D162="OUI",Dépenses!F162*5%,0),2)</f>
        <v>0</v>
      </c>
      <c r="H162" s="147">
        <f>ROUND(IF(D162="OUI",Dépenses!F162*9.975%,0),2)</f>
        <v>0</v>
      </c>
    </row>
    <row r="163" spans="1:8" x14ac:dyDescent="0.3">
      <c r="A163" s="143"/>
      <c r="B163" s="144"/>
      <c r="C163" s="145"/>
      <c r="D163" s="146"/>
      <c r="E163" s="145"/>
      <c r="F163" s="147">
        <f>ROUND(IF(D163="OUI",Dépenses!C163/1.095/1.05,C163),2)</f>
        <v>0</v>
      </c>
      <c r="G163" s="147">
        <f>ROUND(IF(D163="OUI",Dépenses!F163*5%,0),2)</f>
        <v>0</v>
      </c>
      <c r="H163" s="147">
        <f>ROUND(IF(D163="OUI",Dépenses!F163*9.975%,0),2)</f>
        <v>0</v>
      </c>
    </row>
    <row r="164" spans="1:8" x14ac:dyDescent="0.3">
      <c r="A164" s="143"/>
      <c r="B164" s="144"/>
      <c r="C164" s="145"/>
      <c r="D164" s="146"/>
      <c r="E164" s="145"/>
      <c r="F164" s="147">
        <f>ROUND(IF(D164="OUI",Dépenses!C164/1.095/1.05,C164),2)</f>
        <v>0</v>
      </c>
      <c r="G164" s="147">
        <f>ROUND(IF(D164="OUI",Dépenses!F164*5%,0),2)</f>
        <v>0</v>
      </c>
      <c r="H164" s="147">
        <f>ROUND(IF(D164="OUI",Dépenses!F164*9.975%,0),2)</f>
        <v>0</v>
      </c>
    </row>
    <row r="165" spans="1:8" x14ac:dyDescent="0.3">
      <c r="A165" s="143"/>
      <c r="B165" s="144"/>
      <c r="C165" s="145"/>
      <c r="D165" s="146"/>
      <c r="E165" s="145"/>
      <c r="F165" s="147">
        <f>ROUND(IF(D165="OUI",Dépenses!C165/1.095/1.05,C165),2)</f>
        <v>0</v>
      </c>
      <c r="G165" s="147">
        <f>ROUND(IF(D165="OUI",Dépenses!F165*5%,0),2)</f>
        <v>0</v>
      </c>
      <c r="H165" s="147">
        <f>ROUND(IF(D165="OUI",Dépenses!F165*9.975%,0),2)</f>
        <v>0</v>
      </c>
    </row>
    <row r="166" spans="1:8" x14ac:dyDescent="0.3">
      <c r="A166" s="143"/>
      <c r="B166" s="144"/>
      <c r="C166" s="145"/>
      <c r="D166" s="146"/>
      <c r="E166" s="145"/>
      <c r="F166" s="147">
        <f>ROUND(IF(D166="OUI",Dépenses!C166/1.095/1.05,C166),2)</f>
        <v>0</v>
      </c>
      <c r="G166" s="147">
        <f>ROUND(IF(D166="OUI",Dépenses!F166*5%,0),2)</f>
        <v>0</v>
      </c>
      <c r="H166" s="147">
        <f>ROUND(IF(D166="OUI",Dépenses!F166*9.975%,0),2)</f>
        <v>0</v>
      </c>
    </row>
    <row r="167" spans="1:8" x14ac:dyDescent="0.3">
      <c r="A167" s="143"/>
      <c r="B167" s="144"/>
      <c r="C167" s="145"/>
      <c r="D167" s="146"/>
      <c r="E167" s="145"/>
      <c r="F167" s="147">
        <f>ROUND(IF(D167="OUI",Dépenses!C167/1.095/1.05,C167),2)</f>
        <v>0</v>
      </c>
      <c r="G167" s="147">
        <f>ROUND(IF(D167="OUI",Dépenses!F167*5%,0),2)</f>
        <v>0</v>
      </c>
      <c r="H167" s="147">
        <f>ROUND(IF(D167="OUI",Dépenses!F167*9.975%,0),2)</f>
        <v>0</v>
      </c>
    </row>
    <row r="168" spans="1:8" x14ac:dyDescent="0.3">
      <c r="A168" s="143"/>
      <c r="B168" s="144"/>
      <c r="C168" s="145"/>
      <c r="D168" s="146"/>
      <c r="E168" s="145"/>
      <c r="F168" s="147">
        <f>ROUND(IF(D168="OUI",Dépenses!C168/1.095/1.05,C168),2)</f>
        <v>0</v>
      </c>
      <c r="G168" s="147">
        <f>ROUND(IF(D168="OUI",Dépenses!F168*5%,0),2)</f>
        <v>0</v>
      </c>
      <c r="H168" s="147">
        <f>ROUND(IF(D168="OUI",Dépenses!F168*9.975%,0),2)</f>
        <v>0</v>
      </c>
    </row>
    <row r="169" spans="1:8" x14ac:dyDescent="0.3">
      <c r="A169" s="143"/>
      <c r="B169" s="144"/>
      <c r="C169" s="145"/>
      <c r="D169" s="146"/>
      <c r="E169" s="145"/>
      <c r="F169" s="147">
        <f>ROUND(IF(D169="OUI",Dépenses!C169/1.095/1.05,C169),2)</f>
        <v>0</v>
      </c>
      <c r="G169" s="147">
        <f>ROUND(IF(D169="OUI",Dépenses!F169*5%,0),2)</f>
        <v>0</v>
      </c>
      <c r="H169" s="147">
        <f>ROUND(IF(D169="OUI",Dépenses!F169*9.975%,0),2)</f>
        <v>0</v>
      </c>
    </row>
    <row r="170" spans="1:8" x14ac:dyDescent="0.3">
      <c r="A170" s="143"/>
      <c r="B170" s="144"/>
      <c r="C170" s="145"/>
      <c r="D170" s="146"/>
      <c r="E170" s="145"/>
      <c r="F170" s="147">
        <f>ROUND(IF(D170="OUI",Dépenses!C170/1.095/1.05,C170),2)</f>
        <v>0</v>
      </c>
      <c r="G170" s="147">
        <f>ROUND(IF(D170="OUI",Dépenses!F170*5%,0),2)</f>
        <v>0</v>
      </c>
      <c r="H170" s="147">
        <f>ROUND(IF(D170="OUI",Dépenses!F170*9.975%,0),2)</f>
        <v>0</v>
      </c>
    </row>
    <row r="171" spans="1:8" x14ac:dyDescent="0.3">
      <c r="A171" s="143"/>
      <c r="B171" s="144"/>
      <c r="C171" s="145"/>
      <c r="D171" s="146"/>
      <c r="E171" s="145"/>
      <c r="F171" s="147">
        <f>ROUND(IF(D171="OUI",Dépenses!C171/1.095/1.05,C171),2)</f>
        <v>0</v>
      </c>
      <c r="G171" s="147">
        <f>ROUND(IF(D171="OUI",Dépenses!F171*5%,0),2)</f>
        <v>0</v>
      </c>
      <c r="H171" s="147">
        <f>ROUND(IF(D171="OUI",Dépenses!F171*9.975%,0),2)</f>
        <v>0</v>
      </c>
    </row>
    <row r="172" spans="1:8" x14ac:dyDescent="0.3">
      <c r="A172" s="143"/>
      <c r="B172" s="144"/>
      <c r="C172" s="145"/>
      <c r="D172" s="146"/>
      <c r="E172" s="145"/>
      <c r="F172" s="147">
        <f>ROUND(IF(D172="OUI",Dépenses!C172/1.095/1.05,C172),2)</f>
        <v>0</v>
      </c>
      <c r="G172" s="147">
        <f>ROUND(IF(D172="OUI",Dépenses!F172*5%,0),2)</f>
        <v>0</v>
      </c>
      <c r="H172" s="147">
        <f>ROUND(IF(D172="OUI",Dépenses!F172*9.975%,0),2)</f>
        <v>0</v>
      </c>
    </row>
    <row r="173" spans="1:8" x14ac:dyDescent="0.3">
      <c r="A173" s="143"/>
      <c r="B173" s="144"/>
      <c r="C173" s="145"/>
      <c r="D173" s="146"/>
      <c r="E173" s="145"/>
      <c r="F173" s="147">
        <f>ROUND(IF(D173="OUI",Dépenses!C173/1.095/1.05,C173),2)</f>
        <v>0</v>
      </c>
      <c r="G173" s="147">
        <f>ROUND(IF(D173="OUI",Dépenses!F173*5%,0),2)</f>
        <v>0</v>
      </c>
      <c r="H173" s="147">
        <f>ROUND(IF(D173="OUI",Dépenses!F173*9.975%,0),2)</f>
        <v>0</v>
      </c>
    </row>
    <row r="174" spans="1:8" x14ac:dyDescent="0.3">
      <c r="A174" s="143"/>
      <c r="B174" s="144"/>
      <c r="C174" s="145"/>
      <c r="D174" s="146"/>
      <c r="E174" s="145"/>
      <c r="F174" s="147">
        <f>ROUND(IF(D174="OUI",Dépenses!C174/1.095/1.05,C174),2)</f>
        <v>0</v>
      </c>
      <c r="G174" s="147">
        <f>ROUND(IF(D174="OUI",Dépenses!F174*5%,0),2)</f>
        <v>0</v>
      </c>
      <c r="H174" s="147">
        <f>ROUND(IF(D174="OUI",Dépenses!F174*9.975%,0),2)</f>
        <v>0</v>
      </c>
    </row>
    <row r="175" spans="1:8" x14ac:dyDescent="0.3">
      <c r="A175" s="143"/>
      <c r="B175" s="144"/>
      <c r="C175" s="145"/>
      <c r="D175" s="146"/>
      <c r="E175" s="145"/>
      <c r="F175" s="147">
        <f>ROUND(IF(D175="OUI",Dépenses!C175/1.095/1.05,C175),2)</f>
        <v>0</v>
      </c>
      <c r="G175" s="147">
        <f>ROUND(IF(D175="OUI",Dépenses!F175*5%,0),2)</f>
        <v>0</v>
      </c>
      <c r="H175" s="147">
        <f>ROUND(IF(D175="OUI",Dépenses!F175*9.975%,0),2)</f>
        <v>0</v>
      </c>
    </row>
    <row r="176" spans="1:8" x14ac:dyDescent="0.3">
      <c r="A176" s="143"/>
      <c r="B176" s="144"/>
      <c r="C176" s="145"/>
      <c r="D176" s="146"/>
      <c r="E176" s="145"/>
      <c r="F176" s="147">
        <f>ROUND(IF(D176="OUI",Dépenses!C176/1.095/1.05,C176),2)</f>
        <v>0</v>
      </c>
      <c r="G176" s="147">
        <f>ROUND(IF(D176="OUI",Dépenses!F176*5%,0),2)</f>
        <v>0</v>
      </c>
      <c r="H176" s="147">
        <f>ROUND(IF(D176="OUI",Dépenses!F176*9.975%,0),2)</f>
        <v>0</v>
      </c>
    </row>
    <row r="177" spans="1:8" x14ac:dyDescent="0.3">
      <c r="A177" s="143"/>
      <c r="B177" s="144"/>
      <c r="C177" s="145"/>
      <c r="D177" s="146"/>
      <c r="E177" s="145"/>
      <c r="F177" s="147">
        <f>ROUND(IF(D177="OUI",Dépenses!C177/1.095/1.05,C177),2)</f>
        <v>0</v>
      </c>
      <c r="G177" s="147">
        <f>ROUND(IF(D177="OUI",Dépenses!F177*5%,0),2)</f>
        <v>0</v>
      </c>
      <c r="H177" s="147">
        <f>ROUND(IF(D177="OUI",Dépenses!F177*9.975%,0),2)</f>
        <v>0</v>
      </c>
    </row>
    <row r="178" spans="1:8" x14ac:dyDescent="0.3">
      <c r="A178" s="143"/>
      <c r="B178" s="144"/>
      <c r="C178" s="145"/>
      <c r="D178" s="146"/>
      <c r="E178" s="145"/>
      <c r="F178" s="147">
        <f>ROUND(IF(D178="OUI",Dépenses!C178/1.095/1.05,C178),2)</f>
        <v>0</v>
      </c>
      <c r="G178" s="147">
        <f>ROUND(IF(D178="OUI",Dépenses!F178*5%,0),2)</f>
        <v>0</v>
      </c>
      <c r="H178" s="147">
        <f>ROUND(IF(D178="OUI",Dépenses!F178*9.975%,0),2)</f>
        <v>0</v>
      </c>
    </row>
    <row r="179" spans="1:8" x14ac:dyDescent="0.3">
      <c r="A179" s="143"/>
      <c r="B179" s="144"/>
      <c r="C179" s="145"/>
      <c r="D179" s="146"/>
      <c r="E179" s="145"/>
      <c r="F179" s="147">
        <f>ROUND(IF(D179="OUI",Dépenses!C179/1.095/1.05,C179),2)</f>
        <v>0</v>
      </c>
      <c r="G179" s="147">
        <f>ROUND(IF(D179="OUI",Dépenses!F179*5%,0),2)</f>
        <v>0</v>
      </c>
      <c r="H179" s="147">
        <f>ROUND(IF(D179="OUI",Dépenses!F179*9.975%,0),2)</f>
        <v>0</v>
      </c>
    </row>
    <row r="180" spans="1:8" x14ac:dyDescent="0.3">
      <c r="A180" s="143"/>
      <c r="B180" s="144"/>
      <c r="C180" s="145"/>
      <c r="D180" s="146"/>
      <c r="E180" s="145"/>
      <c r="F180" s="147">
        <f>ROUND(IF(D180="OUI",Dépenses!C180/1.095/1.05,C180),2)</f>
        <v>0</v>
      </c>
      <c r="G180" s="147">
        <f>ROUND(IF(D180="OUI",Dépenses!F180*5%,0),2)</f>
        <v>0</v>
      </c>
      <c r="H180" s="147">
        <f>ROUND(IF(D180="OUI",Dépenses!F180*9.975%,0),2)</f>
        <v>0</v>
      </c>
    </row>
    <row r="181" spans="1:8" x14ac:dyDescent="0.3">
      <c r="A181" s="143"/>
      <c r="B181" s="144"/>
      <c r="C181" s="145"/>
      <c r="D181" s="146"/>
      <c r="E181" s="145"/>
      <c r="F181" s="147">
        <f>ROUND(IF(D181="OUI",Dépenses!C181/1.095/1.05,C181),2)</f>
        <v>0</v>
      </c>
      <c r="G181" s="147">
        <f>ROUND(IF(D181="OUI",Dépenses!F181*5%,0),2)</f>
        <v>0</v>
      </c>
      <c r="H181" s="147">
        <f>ROUND(IF(D181="OUI",Dépenses!F181*9.975%,0),2)</f>
        <v>0</v>
      </c>
    </row>
    <row r="182" spans="1:8" x14ac:dyDescent="0.3">
      <c r="A182" s="143"/>
      <c r="B182" s="144"/>
      <c r="C182" s="145"/>
      <c r="D182" s="146"/>
      <c r="E182" s="145"/>
      <c r="F182" s="147">
        <f>ROUND(IF(D182="OUI",Dépenses!C182/1.095/1.05,C182),2)</f>
        <v>0</v>
      </c>
      <c r="G182" s="147">
        <f>ROUND(IF(D182="OUI",Dépenses!F182*5%,0),2)</f>
        <v>0</v>
      </c>
      <c r="H182" s="147">
        <f>ROUND(IF(D182="OUI",Dépenses!F182*9.975%,0),2)</f>
        <v>0</v>
      </c>
    </row>
    <row r="183" spans="1:8" x14ac:dyDescent="0.3">
      <c r="A183" s="143"/>
      <c r="B183" s="144"/>
      <c r="C183" s="145"/>
      <c r="D183" s="146"/>
      <c r="E183" s="145"/>
      <c r="F183" s="147">
        <f>ROUND(IF(D183="OUI",Dépenses!C183/1.095/1.05,C183),2)</f>
        <v>0</v>
      </c>
      <c r="G183" s="147">
        <f>ROUND(IF(D183="OUI",Dépenses!F183*5%,0),2)</f>
        <v>0</v>
      </c>
      <c r="H183" s="147">
        <f>ROUND(IF(D183="OUI",Dépenses!F183*9.975%,0),2)</f>
        <v>0</v>
      </c>
    </row>
    <row r="184" spans="1:8" x14ac:dyDescent="0.3">
      <c r="A184" s="143"/>
      <c r="B184" s="144"/>
      <c r="C184" s="145"/>
      <c r="D184" s="146"/>
      <c r="E184" s="145"/>
      <c r="F184" s="147">
        <f>ROUND(IF(D184="OUI",Dépenses!C184/1.095/1.05,C184),2)</f>
        <v>0</v>
      </c>
      <c r="G184" s="147">
        <f>ROUND(IF(D184="OUI",Dépenses!F184*5%,0),2)</f>
        <v>0</v>
      </c>
      <c r="H184" s="147">
        <f>ROUND(IF(D184="OUI",Dépenses!F184*9.975%,0),2)</f>
        <v>0</v>
      </c>
    </row>
    <row r="185" spans="1:8" x14ac:dyDescent="0.3">
      <c r="A185" s="143"/>
      <c r="B185" s="144"/>
      <c r="C185" s="145"/>
      <c r="D185" s="146"/>
      <c r="E185" s="145"/>
      <c r="F185" s="147">
        <f>ROUND(IF(D185="OUI",Dépenses!C185/1.095/1.05,C185),2)</f>
        <v>0</v>
      </c>
      <c r="G185" s="147">
        <f>ROUND(IF(D185="OUI",Dépenses!F185*5%,0),2)</f>
        <v>0</v>
      </c>
      <c r="H185" s="147">
        <f>ROUND(IF(D185="OUI",Dépenses!F185*9.975%,0),2)</f>
        <v>0</v>
      </c>
    </row>
    <row r="186" spans="1:8" x14ac:dyDescent="0.3">
      <c r="A186" s="143"/>
      <c r="B186" s="144"/>
      <c r="C186" s="145"/>
      <c r="D186" s="146"/>
      <c r="E186" s="145"/>
      <c r="F186" s="147">
        <f>ROUND(IF(D186="OUI",Dépenses!C186/1.095/1.05,C186),2)</f>
        <v>0</v>
      </c>
      <c r="G186" s="147">
        <f>ROUND(IF(D186="OUI",Dépenses!F186*5%,0),2)</f>
        <v>0</v>
      </c>
      <c r="H186" s="147">
        <f>ROUND(IF(D186="OUI",Dépenses!F186*9.975%,0),2)</f>
        <v>0</v>
      </c>
    </row>
    <row r="187" spans="1:8" x14ac:dyDescent="0.3">
      <c r="A187" s="143"/>
      <c r="B187" s="144"/>
      <c r="C187" s="145"/>
      <c r="D187" s="146"/>
      <c r="E187" s="145"/>
      <c r="F187" s="147">
        <f>ROUND(IF(D187="OUI",Dépenses!C187/1.095/1.05,C187),2)</f>
        <v>0</v>
      </c>
      <c r="G187" s="147">
        <f>ROUND(IF(D187="OUI",Dépenses!F187*5%,0),2)</f>
        <v>0</v>
      </c>
      <c r="H187" s="147">
        <f>ROUND(IF(D187="OUI",Dépenses!F187*9.975%,0),2)</f>
        <v>0</v>
      </c>
    </row>
    <row r="188" spans="1:8" x14ac:dyDescent="0.3">
      <c r="A188" s="143"/>
      <c r="B188" s="144"/>
      <c r="C188" s="145"/>
      <c r="D188" s="146"/>
      <c r="E188" s="145"/>
      <c r="F188" s="147">
        <f>ROUND(IF(D188="OUI",Dépenses!C188/1.095/1.05,C188),2)</f>
        <v>0</v>
      </c>
      <c r="G188" s="147">
        <f>ROUND(IF(D188="OUI",Dépenses!F188*5%,0),2)</f>
        <v>0</v>
      </c>
      <c r="H188" s="147">
        <f>ROUND(IF(D188="OUI",Dépenses!F188*9.975%,0),2)</f>
        <v>0</v>
      </c>
    </row>
    <row r="189" spans="1:8" x14ac:dyDescent="0.3">
      <c r="A189" s="143"/>
      <c r="B189" s="144"/>
      <c r="C189" s="145"/>
      <c r="D189" s="146"/>
      <c r="E189" s="145"/>
      <c r="F189" s="147">
        <f>ROUND(IF(D189="OUI",Dépenses!C189/1.095/1.05,C189),2)</f>
        <v>0</v>
      </c>
      <c r="G189" s="147">
        <f>ROUND(IF(D189="OUI",Dépenses!F189*5%,0),2)</f>
        <v>0</v>
      </c>
      <c r="H189" s="147">
        <f>ROUND(IF(D189="OUI",Dépenses!F189*9.975%,0),2)</f>
        <v>0</v>
      </c>
    </row>
    <row r="190" spans="1:8" x14ac:dyDescent="0.3">
      <c r="A190" s="143"/>
      <c r="B190" s="144"/>
      <c r="C190" s="145"/>
      <c r="D190" s="146"/>
      <c r="E190" s="145"/>
      <c r="F190" s="147">
        <f>ROUND(IF(D190="OUI",Dépenses!C190/1.095/1.05,C190),2)</f>
        <v>0</v>
      </c>
      <c r="G190" s="147">
        <f>ROUND(IF(D190="OUI",Dépenses!F190*5%,0),2)</f>
        <v>0</v>
      </c>
      <c r="H190" s="147">
        <f>ROUND(IF(D190="OUI",Dépenses!F190*9.975%,0),2)</f>
        <v>0</v>
      </c>
    </row>
    <row r="191" spans="1:8" x14ac:dyDescent="0.3">
      <c r="A191" s="143"/>
      <c r="B191" s="144"/>
      <c r="C191" s="145"/>
      <c r="D191" s="146"/>
      <c r="E191" s="145"/>
      <c r="F191" s="147">
        <f>ROUND(IF(D191="OUI",Dépenses!C191/1.095/1.05,C191),2)</f>
        <v>0</v>
      </c>
      <c r="G191" s="147">
        <f>ROUND(IF(D191="OUI",Dépenses!F191*5%,0),2)</f>
        <v>0</v>
      </c>
      <c r="H191" s="147">
        <f>ROUND(IF(D191="OUI",Dépenses!F191*9.975%,0),2)</f>
        <v>0</v>
      </c>
    </row>
    <row r="192" spans="1:8" x14ac:dyDescent="0.3">
      <c r="A192" s="143"/>
      <c r="B192" s="144"/>
      <c r="C192" s="145"/>
      <c r="D192" s="146"/>
      <c r="E192" s="145"/>
      <c r="F192" s="147">
        <f>ROUND(IF(D192="OUI",Dépenses!C192/1.095/1.05,C192),2)</f>
        <v>0</v>
      </c>
      <c r="G192" s="147">
        <f>ROUND(IF(D192="OUI",Dépenses!F192*5%,0),2)</f>
        <v>0</v>
      </c>
      <c r="H192" s="147">
        <f>ROUND(IF(D192="OUI",Dépenses!F192*9.975%,0),2)</f>
        <v>0</v>
      </c>
    </row>
    <row r="193" spans="1:8" x14ac:dyDescent="0.3">
      <c r="A193" s="143"/>
      <c r="B193" s="144"/>
      <c r="C193" s="145"/>
      <c r="D193" s="146"/>
      <c r="E193" s="145"/>
      <c r="F193" s="147">
        <f>ROUND(IF(D193="OUI",Dépenses!C193/1.095/1.05,C193),2)</f>
        <v>0</v>
      </c>
      <c r="G193" s="147">
        <f>ROUND(IF(D193="OUI",Dépenses!F193*5%,0),2)</f>
        <v>0</v>
      </c>
      <c r="H193" s="147">
        <f>ROUND(IF(D193="OUI",Dépenses!F193*9.975%,0),2)</f>
        <v>0</v>
      </c>
    </row>
    <row r="194" spans="1:8" x14ac:dyDescent="0.3">
      <c r="A194" s="143"/>
      <c r="B194" s="144"/>
      <c r="C194" s="145"/>
      <c r="D194" s="146"/>
      <c r="E194" s="145"/>
      <c r="F194" s="147">
        <f>ROUND(IF(D194="OUI",Dépenses!C194/1.095/1.05,C194),2)</f>
        <v>0</v>
      </c>
      <c r="G194" s="147">
        <f>ROUND(IF(D194="OUI",Dépenses!F194*5%,0),2)</f>
        <v>0</v>
      </c>
      <c r="H194" s="147">
        <f>ROUND(IF(D194="OUI",Dépenses!F194*9.975%,0),2)</f>
        <v>0</v>
      </c>
    </row>
    <row r="195" spans="1:8" x14ac:dyDescent="0.3">
      <c r="A195" s="143"/>
      <c r="B195" s="144"/>
      <c r="C195" s="145"/>
      <c r="D195" s="146"/>
      <c r="E195" s="145"/>
      <c r="F195" s="147">
        <f>ROUND(IF(D195="OUI",Dépenses!C195/1.095/1.05,C195),2)</f>
        <v>0</v>
      </c>
      <c r="G195" s="147">
        <f>ROUND(IF(D195="OUI",Dépenses!F195*5%,0),2)</f>
        <v>0</v>
      </c>
      <c r="H195" s="147">
        <f>ROUND(IF(D195="OUI",Dépenses!F195*9.975%,0),2)</f>
        <v>0</v>
      </c>
    </row>
    <row r="196" spans="1:8" x14ac:dyDescent="0.3">
      <c r="A196" s="143"/>
      <c r="B196" s="144"/>
      <c r="C196" s="145"/>
      <c r="D196" s="146"/>
      <c r="E196" s="145"/>
      <c r="F196" s="147">
        <f>ROUND(IF(D196="OUI",Dépenses!C196/1.095/1.05,C196),2)</f>
        <v>0</v>
      </c>
      <c r="G196" s="147">
        <f>ROUND(IF(D196="OUI",Dépenses!F196*5%,0),2)</f>
        <v>0</v>
      </c>
      <c r="H196" s="147">
        <f>ROUND(IF(D196="OUI",Dépenses!F196*9.975%,0),2)</f>
        <v>0</v>
      </c>
    </row>
    <row r="197" spans="1:8" x14ac:dyDescent="0.3">
      <c r="A197" s="143"/>
      <c r="B197" s="144"/>
      <c r="C197" s="145"/>
      <c r="D197" s="146"/>
      <c r="E197" s="145"/>
      <c r="F197" s="147">
        <f>ROUND(IF(D197="OUI",Dépenses!C197/1.095/1.05,C197),2)</f>
        <v>0</v>
      </c>
      <c r="G197" s="147">
        <f>ROUND(IF(D197="OUI",Dépenses!F197*5%,0),2)</f>
        <v>0</v>
      </c>
      <c r="H197" s="147">
        <f>ROUND(IF(D197="OUI",Dépenses!F197*9.975%,0),2)</f>
        <v>0</v>
      </c>
    </row>
    <row r="198" spans="1:8" x14ac:dyDescent="0.3">
      <c r="A198" s="143"/>
      <c r="B198" s="144"/>
      <c r="C198" s="145"/>
      <c r="D198" s="146"/>
      <c r="E198" s="145"/>
      <c r="F198" s="147">
        <f>ROUND(IF(D198="OUI",Dépenses!C198/1.095/1.05,C198),2)</f>
        <v>0</v>
      </c>
      <c r="G198" s="147">
        <f>ROUND(IF(D198="OUI",Dépenses!F198*5%,0),2)</f>
        <v>0</v>
      </c>
      <c r="H198" s="147">
        <f>ROUND(IF(D198="OUI",Dépenses!F198*9.975%,0),2)</f>
        <v>0</v>
      </c>
    </row>
    <row r="199" spans="1:8" x14ac:dyDescent="0.3">
      <c r="A199" s="143"/>
      <c r="B199" s="144"/>
      <c r="C199" s="145"/>
      <c r="D199" s="146"/>
      <c r="E199" s="145"/>
      <c r="F199" s="147">
        <f>ROUND(IF(D199="OUI",Dépenses!C199/1.095/1.05,C199),2)</f>
        <v>0</v>
      </c>
      <c r="G199" s="147">
        <f>ROUND(IF(D199="OUI",Dépenses!F199*5%,0),2)</f>
        <v>0</v>
      </c>
      <c r="H199" s="147">
        <f>ROUND(IF(D199="OUI",Dépenses!F199*9.975%,0),2)</f>
        <v>0</v>
      </c>
    </row>
    <row r="200" spans="1:8" x14ac:dyDescent="0.3">
      <c r="A200" s="143"/>
      <c r="B200" s="144"/>
      <c r="C200" s="145"/>
      <c r="D200" s="146"/>
      <c r="E200" s="145"/>
      <c r="F200" s="147">
        <f>ROUND(IF(D200="OUI",Dépenses!C200/1.095/1.05,C200),2)</f>
        <v>0</v>
      </c>
      <c r="G200" s="147">
        <f>ROUND(IF(D200="OUI",Dépenses!F200*5%,0),2)</f>
        <v>0</v>
      </c>
      <c r="H200" s="147">
        <f>ROUND(IF(D200="OUI",Dépenses!F200*9.975%,0),2)</f>
        <v>0</v>
      </c>
    </row>
    <row r="201" spans="1:8" x14ac:dyDescent="0.3">
      <c r="A201" s="143"/>
      <c r="B201" s="144"/>
      <c r="C201" s="145"/>
      <c r="D201" s="146"/>
      <c r="E201" s="145"/>
      <c r="F201" s="147">
        <f>ROUND(IF(D201="OUI",Dépenses!C201/1.095/1.05,C201),2)</f>
        <v>0</v>
      </c>
      <c r="G201" s="147">
        <f>ROUND(IF(D201="OUI",Dépenses!F201*5%,0),2)</f>
        <v>0</v>
      </c>
      <c r="H201" s="147">
        <f>ROUND(IF(D201="OUI",Dépenses!F201*9.975%,0),2)</f>
        <v>0</v>
      </c>
    </row>
    <row r="202" spans="1:8" x14ac:dyDescent="0.3">
      <c r="A202" s="143"/>
      <c r="B202" s="144"/>
      <c r="C202" s="145"/>
      <c r="D202" s="146"/>
      <c r="E202" s="145"/>
      <c r="F202" s="147">
        <f>ROUND(IF(D202="OUI",Dépenses!C202/1.095/1.05,C202),2)</f>
        <v>0</v>
      </c>
      <c r="G202" s="147">
        <f>ROUND(IF(D202="OUI",Dépenses!F202*5%,0),2)</f>
        <v>0</v>
      </c>
      <c r="H202" s="147">
        <f>ROUND(IF(D202="OUI",Dépenses!F202*9.975%,0),2)</f>
        <v>0</v>
      </c>
    </row>
    <row r="203" spans="1:8" x14ac:dyDescent="0.3">
      <c r="A203" s="143"/>
      <c r="B203" s="144"/>
      <c r="C203" s="145"/>
      <c r="D203" s="146"/>
      <c r="E203" s="145"/>
      <c r="F203" s="147">
        <f>ROUND(IF(D203="OUI",Dépenses!C203/1.095/1.05,C203),2)</f>
        <v>0</v>
      </c>
      <c r="G203" s="147">
        <f>ROUND(IF(D203="OUI",Dépenses!F203*5%,0),2)</f>
        <v>0</v>
      </c>
      <c r="H203" s="147">
        <f>ROUND(IF(D203="OUI",Dépenses!F203*9.975%,0),2)</f>
        <v>0</v>
      </c>
    </row>
    <row r="204" spans="1:8" x14ac:dyDescent="0.3">
      <c r="A204" s="143"/>
      <c r="B204" s="144"/>
      <c r="C204" s="145"/>
      <c r="D204" s="146"/>
      <c r="E204" s="145"/>
      <c r="F204" s="147">
        <f>ROUND(IF(D204="OUI",Dépenses!C204/1.095/1.05,C204),2)</f>
        <v>0</v>
      </c>
      <c r="G204" s="147">
        <f>ROUND(IF(D204="OUI",Dépenses!F204*5%,0),2)</f>
        <v>0</v>
      </c>
      <c r="H204" s="147">
        <f>ROUND(IF(D204="OUI",Dépenses!F204*9.975%,0),2)</f>
        <v>0</v>
      </c>
    </row>
    <row r="205" spans="1:8" x14ac:dyDescent="0.3">
      <c r="A205" s="143"/>
      <c r="B205" s="144"/>
      <c r="C205" s="145"/>
      <c r="D205" s="146"/>
      <c r="E205" s="145"/>
      <c r="F205" s="147">
        <f>ROUND(IF(D205="OUI",Dépenses!C205/1.095/1.05,C205),2)</f>
        <v>0</v>
      </c>
      <c r="G205" s="147">
        <f>ROUND(IF(D205="OUI",Dépenses!F205*5%,0),2)</f>
        <v>0</v>
      </c>
      <c r="H205" s="147">
        <f>ROUND(IF(D205="OUI",Dépenses!F205*9.975%,0),2)</f>
        <v>0</v>
      </c>
    </row>
    <row r="206" spans="1:8" x14ac:dyDescent="0.3">
      <c r="A206" s="143"/>
      <c r="B206" s="144"/>
      <c r="C206" s="145"/>
      <c r="D206" s="146"/>
      <c r="E206" s="145"/>
      <c r="F206" s="147">
        <f>ROUND(IF(D206="OUI",Dépenses!C206/1.095/1.05,C206),2)</f>
        <v>0</v>
      </c>
      <c r="G206" s="147">
        <f>ROUND(IF(D206="OUI",Dépenses!F206*5%,0),2)</f>
        <v>0</v>
      </c>
      <c r="H206" s="147">
        <f>ROUND(IF(D206="OUI",Dépenses!F206*9.975%,0),2)</f>
        <v>0</v>
      </c>
    </row>
    <row r="207" spans="1:8" x14ac:dyDescent="0.3">
      <c r="A207" s="143"/>
      <c r="B207" s="144"/>
      <c r="C207" s="145"/>
      <c r="D207" s="146"/>
      <c r="E207" s="145"/>
      <c r="F207" s="147">
        <f>ROUND(IF(D207="OUI",Dépenses!C207/1.095/1.05,C207),2)</f>
        <v>0</v>
      </c>
      <c r="G207" s="147">
        <f>ROUND(IF(D207="OUI",Dépenses!F207*5%,0),2)</f>
        <v>0</v>
      </c>
      <c r="H207" s="147">
        <f>ROUND(IF(D207="OUI",Dépenses!F207*9.975%,0),2)</f>
        <v>0</v>
      </c>
    </row>
    <row r="208" spans="1:8" x14ac:dyDescent="0.3">
      <c r="A208" s="143"/>
      <c r="B208" s="144"/>
      <c r="C208" s="145"/>
      <c r="D208" s="146"/>
      <c r="E208" s="145"/>
      <c r="F208" s="147">
        <f>ROUND(IF(D208="OUI",Dépenses!C208/1.095/1.05,C208),2)</f>
        <v>0</v>
      </c>
      <c r="G208" s="147">
        <f>ROUND(IF(D208="OUI",Dépenses!F208*5%,0),2)</f>
        <v>0</v>
      </c>
      <c r="H208" s="147">
        <f>ROUND(IF(D208="OUI",Dépenses!F208*9.975%,0),2)</f>
        <v>0</v>
      </c>
    </row>
    <row r="209" spans="1:8" x14ac:dyDescent="0.3">
      <c r="A209" s="143"/>
      <c r="B209" s="144"/>
      <c r="C209" s="145"/>
      <c r="D209" s="146"/>
      <c r="E209" s="145"/>
      <c r="F209" s="147">
        <f>ROUND(IF(D209="OUI",Dépenses!C209/1.095/1.05,C209),2)</f>
        <v>0</v>
      </c>
      <c r="G209" s="147">
        <f>ROUND(IF(D209="OUI",Dépenses!F209*5%,0),2)</f>
        <v>0</v>
      </c>
      <c r="H209" s="147">
        <f>ROUND(IF(D209="OUI",Dépenses!F209*9.975%,0),2)</f>
        <v>0</v>
      </c>
    </row>
    <row r="210" spans="1:8" x14ac:dyDescent="0.3">
      <c r="A210" s="143"/>
      <c r="B210" s="144"/>
      <c r="C210" s="145"/>
      <c r="D210" s="146"/>
      <c r="E210" s="145"/>
      <c r="F210" s="147">
        <f>ROUND(IF(D210="OUI",Dépenses!C210/1.095/1.05,C210),2)</f>
        <v>0</v>
      </c>
      <c r="G210" s="147">
        <f>ROUND(IF(D210="OUI",Dépenses!F210*5%,0),2)</f>
        <v>0</v>
      </c>
      <c r="H210" s="147">
        <f>ROUND(IF(D210="OUI",Dépenses!F210*9.975%,0),2)</f>
        <v>0</v>
      </c>
    </row>
    <row r="211" spans="1:8" x14ac:dyDescent="0.3">
      <c r="A211" s="143"/>
      <c r="B211" s="144"/>
      <c r="C211" s="145"/>
      <c r="D211" s="146"/>
      <c r="E211" s="145"/>
      <c r="F211" s="147">
        <f>ROUND(IF(D211="OUI",Dépenses!C211/1.095/1.05,C211),2)</f>
        <v>0</v>
      </c>
      <c r="G211" s="147">
        <f>ROUND(IF(D211="OUI",Dépenses!F211*5%,0),2)</f>
        <v>0</v>
      </c>
      <c r="H211" s="147">
        <f>ROUND(IF(D211="OUI",Dépenses!F211*9.975%,0),2)</f>
        <v>0</v>
      </c>
    </row>
    <row r="212" spans="1:8" x14ac:dyDescent="0.3">
      <c r="A212" s="143"/>
      <c r="B212" s="144"/>
      <c r="C212" s="145"/>
      <c r="D212" s="146"/>
      <c r="E212" s="145"/>
      <c r="F212" s="147">
        <f>ROUND(IF(D212="OUI",Dépenses!C212/1.095/1.05,C212),2)</f>
        <v>0</v>
      </c>
      <c r="G212" s="147">
        <f>ROUND(IF(D212="OUI",Dépenses!F212*5%,0),2)</f>
        <v>0</v>
      </c>
      <c r="H212" s="147">
        <f>ROUND(IF(D212="OUI",Dépenses!F212*9.975%,0),2)</f>
        <v>0</v>
      </c>
    </row>
    <row r="213" spans="1:8" x14ac:dyDescent="0.3">
      <c r="A213" s="143"/>
      <c r="B213" s="144"/>
      <c r="C213" s="145"/>
      <c r="D213" s="146"/>
      <c r="E213" s="145"/>
      <c r="F213" s="147">
        <f>ROUND(IF(D213="OUI",Dépenses!C213/1.095/1.05,C213),2)</f>
        <v>0</v>
      </c>
      <c r="G213" s="147">
        <f>ROUND(IF(D213="OUI",Dépenses!F213*5%,0),2)</f>
        <v>0</v>
      </c>
      <c r="H213" s="147">
        <f>ROUND(IF(D213="OUI",Dépenses!F213*9.975%,0),2)</f>
        <v>0</v>
      </c>
    </row>
    <row r="214" spans="1:8" x14ac:dyDescent="0.3">
      <c r="A214" s="143"/>
      <c r="B214" s="144"/>
      <c r="C214" s="145"/>
      <c r="D214" s="146"/>
      <c r="E214" s="145"/>
      <c r="F214" s="147">
        <f>ROUND(IF(D214="OUI",Dépenses!C214/1.095/1.05,C214),2)</f>
        <v>0</v>
      </c>
      <c r="G214" s="147">
        <f>ROUND(IF(D214="OUI",Dépenses!F214*5%,0),2)</f>
        <v>0</v>
      </c>
      <c r="H214" s="147">
        <f>ROUND(IF(D214="OUI",Dépenses!F214*9.975%,0),2)</f>
        <v>0</v>
      </c>
    </row>
    <row r="215" spans="1:8" x14ac:dyDescent="0.3">
      <c r="A215" s="143"/>
      <c r="B215" s="144"/>
      <c r="C215" s="145"/>
      <c r="D215" s="146"/>
      <c r="E215" s="145"/>
      <c r="F215" s="147">
        <f>ROUND(IF(D215="OUI",Dépenses!C215/1.095/1.05,C215),2)</f>
        <v>0</v>
      </c>
      <c r="G215" s="147">
        <f>ROUND(IF(D215="OUI",Dépenses!F215*5%,0),2)</f>
        <v>0</v>
      </c>
      <c r="H215" s="147">
        <f>ROUND(IF(D215="OUI",Dépenses!F215*9.975%,0),2)</f>
        <v>0</v>
      </c>
    </row>
    <row r="216" spans="1:8" x14ac:dyDescent="0.3">
      <c r="A216" s="143"/>
      <c r="B216" s="144"/>
      <c r="C216" s="145"/>
      <c r="D216" s="146"/>
      <c r="E216" s="145"/>
      <c r="F216" s="147">
        <f>ROUND(IF(D216="OUI",Dépenses!C216/1.095/1.05,C216),2)</f>
        <v>0</v>
      </c>
      <c r="G216" s="147">
        <f>ROUND(IF(D216="OUI",Dépenses!F216*5%,0),2)</f>
        <v>0</v>
      </c>
      <c r="H216" s="147">
        <f>ROUND(IF(D216="OUI",Dépenses!F216*9.975%,0),2)</f>
        <v>0</v>
      </c>
    </row>
    <row r="217" spans="1:8" x14ac:dyDescent="0.3">
      <c r="A217" s="143"/>
      <c r="B217" s="144"/>
      <c r="C217" s="145"/>
      <c r="D217" s="146"/>
      <c r="E217" s="145"/>
      <c r="F217" s="147">
        <f>ROUND(IF(D217="OUI",Dépenses!C217/1.095/1.05,C217),2)</f>
        <v>0</v>
      </c>
      <c r="G217" s="147">
        <f>ROUND(IF(D217="OUI",Dépenses!F217*5%,0),2)</f>
        <v>0</v>
      </c>
      <c r="H217" s="147">
        <f>ROUND(IF(D217="OUI",Dépenses!F217*9.975%,0),2)</f>
        <v>0</v>
      </c>
    </row>
    <row r="218" spans="1:8" x14ac:dyDescent="0.3">
      <c r="A218" s="143"/>
      <c r="B218" s="144"/>
      <c r="C218" s="145"/>
      <c r="D218" s="146"/>
      <c r="E218" s="145"/>
      <c r="F218" s="147">
        <f>ROUND(IF(D218="OUI",Dépenses!C218/1.095/1.05,C218),2)</f>
        <v>0</v>
      </c>
      <c r="G218" s="147">
        <f>ROUND(IF(D218="OUI",Dépenses!F218*5%,0),2)</f>
        <v>0</v>
      </c>
      <c r="H218" s="147">
        <f>ROUND(IF(D218="OUI",Dépenses!F218*9.975%,0),2)</f>
        <v>0</v>
      </c>
    </row>
    <row r="219" spans="1:8" x14ac:dyDescent="0.3">
      <c r="A219" s="143"/>
      <c r="B219" s="144"/>
      <c r="C219" s="145"/>
      <c r="D219" s="146"/>
      <c r="E219" s="145"/>
      <c r="F219" s="147">
        <f>ROUND(IF(D219="OUI",Dépenses!C219/1.095/1.05,C219),2)</f>
        <v>0</v>
      </c>
      <c r="G219" s="147">
        <f>ROUND(IF(D219="OUI",Dépenses!F219*5%,0),2)</f>
        <v>0</v>
      </c>
      <c r="H219" s="147">
        <f>ROUND(IF(D219="OUI",Dépenses!F219*9.975%,0),2)</f>
        <v>0</v>
      </c>
    </row>
    <row r="220" spans="1:8" x14ac:dyDescent="0.3">
      <c r="A220" s="143"/>
      <c r="B220" s="144"/>
      <c r="C220" s="145"/>
      <c r="D220" s="146"/>
      <c r="E220" s="145"/>
      <c r="F220" s="147">
        <f>ROUND(IF(D220="OUI",Dépenses!C220/1.095/1.05,C220),2)</f>
        <v>0</v>
      </c>
      <c r="G220" s="147">
        <f>ROUND(IF(D220="OUI",Dépenses!F220*5%,0),2)</f>
        <v>0</v>
      </c>
      <c r="H220" s="147">
        <f>ROUND(IF(D220="OUI",Dépenses!F220*9.975%,0),2)</f>
        <v>0</v>
      </c>
    </row>
    <row r="221" spans="1:8" x14ac:dyDescent="0.3">
      <c r="A221" s="143"/>
      <c r="B221" s="144"/>
      <c r="C221" s="145"/>
      <c r="D221" s="146"/>
      <c r="E221" s="145"/>
      <c r="F221" s="147">
        <f>ROUND(IF(D221="OUI",Dépenses!C221/1.095/1.05,C221),2)</f>
        <v>0</v>
      </c>
      <c r="G221" s="147">
        <f>ROUND(IF(D221="OUI",Dépenses!F221*5%,0),2)</f>
        <v>0</v>
      </c>
      <c r="H221" s="147">
        <f>ROUND(IF(D221="OUI",Dépenses!F221*9.975%,0),2)</f>
        <v>0</v>
      </c>
    </row>
    <row r="222" spans="1:8" x14ac:dyDescent="0.3">
      <c r="A222" s="143"/>
      <c r="B222" s="144"/>
      <c r="C222" s="145"/>
      <c r="D222" s="146"/>
      <c r="E222" s="145"/>
      <c r="F222" s="147">
        <f>ROUND(IF(D222="OUI",Dépenses!C222/1.095/1.05,C222),2)</f>
        <v>0</v>
      </c>
      <c r="G222" s="147">
        <f>ROUND(IF(D222="OUI",Dépenses!F222*5%,0),2)</f>
        <v>0</v>
      </c>
      <c r="H222" s="147">
        <f>ROUND(IF(D222="OUI",Dépenses!F222*9.975%,0),2)</f>
        <v>0</v>
      </c>
    </row>
    <row r="223" spans="1:8" x14ac:dyDescent="0.3">
      <c r="A223" s="143"/>
      <c r="B223" s="144"/>
      <c r="C223" s="145"/>
      <c r="D223" s="146"/>
      <c r="E223" s="145"/>
      <c r="F223" s="147">
        <f>ROUND(IF(D223="OUI",Dépenses!C223/1.095/1.05,C223),2)</f>
        <v>0</v>
      </c>
      <c r="G223" s="147">
        <f>ROUND(IF(D223="OUI",Dépenses!F223*5%,0),2)</f>
        <v>0</v>
      </c>
      <c r="H223" s="147">
        <f>ROUND(IF(D223="OUI",Dépenses!F223*9.975%,0),2)</f>
        <v>0</v>
      </c>
    </row>
    <row r="224" spans="1:8" x14ac:dyDescent="0.3">
      <c r="A224" s="143"/>
      <c r="B224" s="144"/>
      <c r="C224" s="145"/>
      <c r="D224" s="146"/>
      <c r="E224" s="145"/>
      <c r="F224" s="147">
        <f>ROUND(IF(D224="OUI",Dépenses!C224/1.095/1.05,C224),2)</f>
        <v>0</v>
      </c>
      <c r="G224" s="147">
        <f>ROUND(IF(D224="OUI",Dépenses!F224*5%,0),2)</f>
        <v>0</v>
      </c>
      <c r="H224" s="147">
        <f>ROUND(IF(D224="OUI",Dépenses!F224*9.975%,0),2)</f>
        <v>0</v>
      </c>
    </row>
    <row r="225" spans="1:8" x14ac:dyDescent="0.3">
      <c r="A225" s="143"/>
      <c r="B225" s="144"/>
      <c r="C225" s="145"/>
      <c r="D225" s="146"/>
      <c r="E225" s="145"/>
      <c r="F225" s="147">
        <f>ROUND(IF(D225="OUI",Dépenses!C225/1.095/1.05,C225),2)</f>
        <v>0</v>
      </c>
      <c r="G225" s="147">
        <f>ROUND(IF(D225="OUI",Dépenses!F225*5%,0),2)</f>
        <v>0</v>
      </c>
      <c r="H225" s="147">
        <f>ROUND(IF(D225="OUI",Dépenses!F225*9.975%,0),2)</f>
        <v>0</v>
      </c>
    </row>
    <row r="226" spans="1:8" x14ac:dyDescent="0.3">
      <c r="A226" s="143"/>
      <c r="B226" s="144"/>
      <c r="C226" s="145"/>
      <c r="D226" s="146"/>
      <c r="E226" s="145"/>
      <c r="F226" s="147">
        <f>ROUND(IF(D226="OUI",Dépenses!C226/1.095/1.05,C226),2)</f>
        <v>0</v>
      </c>
      <c r="G226" s="147">
        <f>ROUND(IF(D226="OUI",Dépenses!F226*5%,0),2)</f>
        <v>0</v>
      </c>
      <c r="H226" s="147">
        <f>ROUND(IF(D226="OUI",Dépenses!F226*9.975%,0),2)</f>
        <v>0</v>
      </c>
    </row>
    <row r="227" spans="1:8" x14ac:dyDescent="0.3">
      <c r="A227" s="143"/>
      <c r="B227" s="144"/>
      <c r="C227" s="145"/>
      <c r="D227" s="146"/>
      <c r="E227" s="145"/>
      <c r="F227" s="147">
        <f>ROUND(IF(D227="OUI",Dépenses!C227/1.095/1.05,C227),2)</f>
        <v>0</v>
      </c>
      <c r="G227" s="147">
        <f>ROUND(IF(D227="OUI",Dépenses!F227*5%,0),2)</f>
        <v>0</v>
      </c>
      <c r="H227" s="147">
        <f>ROUND(IF(D227="OUI",Dépenses!F227*9.975%,0),2)</f>
        <v>0</v>
      </c>
    </row>
    <row r="228" spans="1:8" x14ac:dyDescent="0.3">
      <c r="A228" s="143"/>
      <c r="B228" s="144"/>
      <c r="C228" s="145"/>
      <c r="D228" s="146"/>
      <c r="E228" s="145"/>
      <c r="F228" s="147">
        <f>ROUND(IF(D228="OUI",Dépenses!C228/1.095/1.05,C228),2)</f>
        <v>0</v>
      </c>
      <c r="G228" s="147">
        <f>ROUND(IF(D228="OUI",Dépenses!F228*5%,0),2)</f>
        <v>0</v>
      </c>
      <c r="H228" s="147">
        <f>ROUND(IF(D228="OUI",Dépenses!F228*9.975%,0),2)</f>
        <v>0</v>
      </c>
    </row>
    <row r="229" spans="1:8" x14ac:dyDescent="0.3">
      <c r="A229" s="143"/>
      <c r="B229" s="144"/>
      <c r="C229" s="145"/>
      <c r="D229" s="146"/>
      <c r="E229" s="145"/>
      <c r="F229" s="147">
        <f>ROUND(IF(D229="OUI",Dépenses!C229/1.095/1.05,C229),2)</f>
        <v>0</v>
      </c>
      <c r="G229" s="147">
        <f>ROUND(IF(D229="OUI",Dépenses!F229*5%,0),2)</f>
        <v>0</v>
      </c>
      <c r="H229" s="147">
        <f>ROUND(IF(D229="OUI",Dépenses!F229*9.975%,0),2)</f>
        <v>0</v>
      </c>
    </row>
    <row r="230" spans="1:8" x14ac:dyDescent="0.3">
      <c r="A230" s="143"/>
      <c r="B230" s="144"/>
      <c r="C230" s="145"/>
      <c r="D230" s="146"/>
      <c r="E230" s="145"/>
      <c r="F230" s="147">
        <f>ROUND(IF(D230="OUI",Dépenses!C230/1.095/1.05,C230),2)</f>
        <v>0</v>
      </c>
      <c r="G230" s="147">
        <f>ROUND(IF(D230="OUI",Dépenses!F230*5%,0),2)</f>
        <v>0</v>
      </c>
      <c r="H230" s="147">
        <f>ROUND(IF(D230="OUI",Dépenses!F230*9.975%,0),2)</f>
        <v>0</v>
      </c>
    </row>
    <row r="231" spans="1:8" x14ac:dyDescent="0.3">
      <c r="A231" s="143"/>
      <c r="B231" s="144"/>
      <c r="C231" s="145"/>
      <c r="D231" s="146"/>
      <c r="E231" s="145"/>
      <c r="F231" s="147">
        <f>ROUND(IF(D231="OUI",Dépenses!C231/1.095/1.05,C231),2)</f>
        <v>0</v>
      </c>
      <c r="G231" s="147">
        <f>ROUND(IF(D231="OUI",Dépenses!F231*5%,0),2)</f>
        <v>0</v>
      </c>
      <c r="H231" s="147">
        <f>ROUND(IF(D231="OUI",Dépenses!F231*9.975%,0),2)</f>
        <v>0</v>
      </c>
    </row>
    <row r="232" spans="1:8" x14ac:dyDescent="0.3">
      <c r="A232" s="143"/>
      <c r="B232" s="144"/>
      <c r="C232" s="145"/>
      <c r="D232" s="146"/>
      <c r="E232" s="145"/>
      <c r="F232" s="147">
        <f>ROUND(IF(D232="OUI",Dépenses!C232/1.095/1.05,C232),2)</f>
        <v>0</v>
      </c>
      <c r="G232" s="147">
        <f>ROUND(IF(D232="OUI",Dépenses!F232*5%,0),2)</f>
        <v>0</v>
      </c>
      <c r="H232" s="147">
        <f>ROUND(IF(D232="OUI",Dépenses!F232*9.975%,0),2)</f>
        <v>0</v>
      </c>
    </row>
    <row r="233" spans="1:8" x14ac:dyDescent="0.3">
      <c r="A233" s="143"/>
      <c r="B233" s="144"/>
      <c r="C233" s="145"/>
      <c r="D233" s="146"/>
      <c r="E233" s="145"/>
      <c r="F233" s="147">
        <f>ROUND(IF(D233="OUI",Dépenses!C233/1.095/1.05,C233),2)</f>
        <v>0</v>
      </c>
      <c r="G233" s="147">
        <f>ROUND(IF(D233="OUI",Dépenses!F233*5%,0),2)</f>
        <v>0</v>
      </c>
      <c r="H233" s="147">
        <f>ROUND(IF(D233="OUI",Dépenses!F233*9.975%,0),2)</f>
        <v>0</v>
      </c>
    </row>
    <row r="234" spans="1:8" x14ac:dyDescent="0.3">
      <c r="A234" s="143"/>
      <c r="B234" s="144"/>
      <c r="C234" s="145"/>
      <c r="D234" s="146"/>
      <c r="E234" s="145"/>
      <c r="F234" s="147">
        <f>ROUND(IF(D234="OUI",Dépenses!C234/1.095/1.05,C234),2)</f>
        <v>0</v>
      </c>
      <c r="G234" s="147">
        <f>ROUND(IF(D234="OUI",Dépenses!F234*5%,0),2)</f>
        <v>0</v>
      </c>
      <c r="H234" s="147">
        <f>ROUND(IF(D234="OUI",Dépenses!F234*9.975%,0),2)</f>
        <v>0</v>
      </c>
    </row>
    <row r="235" spans="1:8" x14ac:dyDescent="0.3">
      <c r="A235" s="143"/>
      <c r="B235" s="144"/>
      <c r="C235" s="145"/>
      <c r="D235" s="146"/>
      <c r="E235" s="145"/>
      <c r="F235" s="147">
        <f>ROUND(IF(D235="OUI",Dépenses!C235/1.095/1.05,C235),2)</f>
        <v>0</v>
      </c>
      <c r="G235" s="147">
        <f>ROUND(IF(D235="OUI",Dépenses!F235*5%,0),2)</f>
        <v>0</v>
      </c>
      <c r="H235" s="147">
        <f>ROUND(IF(D235="OUI",Dépenses!F235*9.975%,0),2)</f>
        <v>0</v>
      </c>
    </row>
    <row r="236" spans="1:8" x14ac:dyDescent="0.3">
      <c r="A236" s="143"/>
      <c r="B236" s="144"/>
      <c r="C236" s="145"/>
      <c r="D236" s="146"/>
      <c r="E236" s="145"/>
      <c r="F236" s="147">
        <f>ROUND(IF(D236="OUI",Dépenses!C236/1.095/1.05,C236),2)</f>
        <v>0</v>
      </c>
      <c r="G236" s="147">
        <f>ROUND(IF(D236="OUI",Dépenses!F236*5%,0),2)</f>
        <v>0</v>
      </c>
      <c r="H236" s="147">
        <f>ROUND(IF(D236="OUI",Dépenses!F236*9.975%,0),2)</f>
        <v>0</v>
      </c>
    </row>
    <row r="237" spans="1:8" x14ac:dyDescent="0.3">
      <c r="A237" s="143"/>
      <c r="B237" s="144"/>
      <c r="C237" s="145"/>
      <c r="D237" s="146"/>
      <c r="E237" s="145"/>
      <c r="F237" s="147">
        <f>ROUND(IF(D237="OUI",Dépenses!C237/1.095/1.05,C237),2)</f>
        <v>0</v>
      </c>
      <c r="G237" s="147">
        <f>ROUND(IF(D237="OUI",Dépenses!F237*5%,0),2)</f>
        <v>0</v>
      </c>
      <c r="H237" s="147">
        <f>ROUND(IF(D237="OUI",Dépenses!F237*9.975%,0),2)</f>
        <v>0</v>
      </c>
    </row>
    <row r="238" spans="1:8" x14ac:dyDescent="0.3">
      <c r="A238" s="143"/>
      <c r="B238" s="144"/>
      <c r="C238" s="145"/>
      <c r="D238" s="146"/>
      <c r="E238" s="145"/>
      <c r="F238" s="147">
        <f>ROUND(IF(D238="OUI",Dépenses!C238/1.095/1.05,C238),2)</f>
        <v>0</v>
      </c>
      <c r="G238" s="147">
        <f>ROUND(IF(D238="OUI",Dépenses!F238*5%,0),2)</f>
        <v>0</v>
      </c>
      <c r="H238" s="147">
        <f>ROUND(IF(D238="OUI",Dépenses!F238*9.975%,0),2)</f>
        <v>0</v>
      </c>
    </row>
    <row r="239" spans="1:8" x14ac:dyDescent="0.3">
      <c r="A239" s="143"/>
      <c r="B239" s="144"/>
      <c r="C239" s="145"/>
      <c r="D239" s="146"/>
      <c r="E239" s="145"/>
      <c r="F239" s="147">
        <f>ROUND(IF(D239="OUI",Dépenses!C239/1.095/1.05,C239),2)</f>
        <v>0</v>
      </c>
      <c r="G239" s="147">
        <f>ROUND(IF(D239="OUI",Dépenses!F239*5%,0),2)</f>
        <v>0</v>
      </c>
      <c r="H239" s="147">
        <f>ROUND(IF(D239="OUI",Dépenses!F239*9.975%,0),2)</f>
        <v>0</v>
      </c>
    </row>
    <row r="240" spans="1:8" x14ac:dyDescent="0.3">
      <c r="A240" s="143"/>
      <c r="B240" s="144"/>
      <c r="C240" s="145"/>
      <c r="D240" s="146"/>
      <c r="E240" s="145"/>
      <c r="F240" s="147">
        <f>ROUND(IF(D240="OUI",Dépenses!C240/1.095/1.05,C240),2)</f>
        <v>0</v>
      </c>
      <c r="G240" s="147">
        <f>ROUND(IF(D240="OUI",Dépenses!F240*5%,0),2)</f>
        <v>0</v>
      </c>
      <c r="H240" s="147">
        <f>ROUND(IF(D240="OUI",Dépenses!F240*9.975%,0),2)</f>
        <v>0</v>
      </c>
    </row>
    <row r="241" spans="1:8" x14ac:dyDescent="0.3">
      <c r="A241" s="143"/>
      <c r="B241" s="144"/>
      <c r="C241" s="145"/>
      <c r="D241" s="146"/>
      <c r="E241" s="145"/>
      <c r="F241" s="147">
        <f>ROUND(IF(D241="OUI",Dépenses!C241/1.095/1.05,C241),2)</f>
        <v>0</v>
      </c>
      <c r="G241" s="147">
        <f>ROUND(IF(D241="OUI",Dépenses!F241*5%,0),2)</f>
        <v>0</v>
      </c>
      <c r="H241" s="147">
        <f>ROUND(IF(D241="OUI",Dépenses!F241*9.975%,0),2)</f>
        <v>0</v>
      </c>
    </row>
    <row r="242" spans="1:8" x14ac:dyDescent="0.3">
      <c r="A242" s="143"/>
      <c r="B242" s="144"/>
      <c r="C242" s="145"/>
      <c r="D242" s="146"/>
      <c r="E242" s="145"/>
      <c r="F242" s="147">
        <f>ROUND(IF(D242="OUI",Dépenses!C242/1.095/1.05,C242),2)</f>
        <v>0</v>
      </c>
      <c r="G242" s="147">
        <f>ROUND(IF(D242="OUI",Dépenses!F242*5%,0),2)</f>
        <v>0</v>
      </c>
      <c r="H242" s="147">
        <f>ROUND(IF(D242="OUI",Dépenses!F242*9.975%,0),2)</f>
        <v>0</v>
      </c>
    </row>
    <row r="243" spans="1:8" x14ac:dyDescent="0.3">
      <c r="A243" s="143"/>
      <c r="B243" s="144"/>
      <c r="C243" s="145"/>
      <c r="D243" s="146"/>
      <c r="E243" s="145"/>
      <c r="F243" s="147">
        <f>ROUND(IF(D243="OUI",Dépenses!C243/1.095/1.05,C243),2)</f>
        <v>0</v>
      </c>
      <c r="G243" s="147">
        <f>ROUND(IF(D243="OUI",Dépenses!F243*5%,0),2)</f>
        <v>0</v>
      </c>
      <c r="H243" s="147">
        <f>ROUND(IF(D243="OUI",Dépenses!F243*9.975%,0),2)</f>
        <v>0</v>
      </c>
    </row>
    <row r="244" spans="1:8" x14ac:dyDescent="0.3">
      <c r="A244" s="143"/>
      <c r="B244" s="144"/>
      <c r="C244" s="145"/>
      <c r="D244" s="146"/>
      <c r="E244" s="145"/>
      <c r="F244" s="147">
        <f>ROUND(IF(D244="OUI",Dépenses!C244/1.095/1.05,C244),2)</f>
        <v>0</v>
      </c>
      <c r="G244" s="147">
        <f>ROUND(IF(D244="OUI",Dépenses!F244*5%,0),2)</f>
        <v>0</v>
      </c>
      <c r="H244" s="147">
        <f>ROUND(IF(D244="OUI",Dépenses!F244*9.975%,0),2)</f>
        <v>0</v>
      </c>
    </row>
    <row r="245" spans="1:8" x14ac:dyDescent="0.3">
      <c r="A245" s="143"/>
      <c r="B245" s="144"/>
      <c r="C245" s="145"/>
      <c r="D245" s="146"/>
      <c r="E245" s="145"/>
      <c r="F245" s="147">
        <f>ROUND(IF(D245="OUI",Dépenses!C245/1.095/1.05,C245),2)</f>
        <v>0</v>
      </c>
      <c r="G245" s="147">
        <f>ROUND(IF(D245="OUI",Dépenses!F245*5%,0),2)</f>
        <v>0</v>
      </c>
      <c r="H245" s="147">
        <f>ROUND(IF(D245="OUI",Dépenses!F245*9.975%,0),2)</f>
        <v>0</v>
      </c>
    </row>
    <row r="246" spans="1:8" x14ac:dyDescent="0.3">
      <c r="A246" s="143"/>
      <c r="B246" s="144"/>
      <c r="C246" s="145"/>
      <c r="D246" s="146"/>
      <c r="E246" s="145"/>
      <c r="F246" s="147">
        <f>ROUND(IF(D246="OUI",Dépenses!C246/1.095/1.05,C246),2)</f>
        <v>0</v>
      </c>
      <c r="G246" s="147">
        <f>ROUND(IF(D246="OUI",Dépenses!F246*5%,0),2)</f>
        <v>0</v>
      </c>
      <c r="H246" s="147">
        <f>ROUND(IF(D246="OUI",Dépenses!F246*9.975%,0),2)</f>
        <v>0</v>
      </c>
    </row>
    <row r="247" spans="1:8" x14ac:dyDescent="0.3">
      <c r="A247" s="143"/>
      <c r="B247" s="144"/>
      <c r="C247" s="145"/>
      <c r="D247" s="146"/>
      <c r="E247" s="145"/>
      <c r="F247" s="147">
        <f>ROUND(IF(D247="OUI",Dépenses!C247/1.095/1.05,C247),2)</f>
        <v>0</v>
      </c>
      <c r="G247" s="147">
        <f>ROUND(IF(D247="OUI",Dépenses!F247*5%,0),2)</f>
        <v>0</v>
      </c>
      <c r="H247" s="147">
        <f>ROUND(IF(D247="OUI",Dépenses!F247*9.975%,0),2)</f>
        <v>0</v>
      </c>
    </row>
    <row r="248" spans="1:8" x14ac:dyDescent="0.3">
      <c r="A248" s="143"/>
      <c r="B248" s="144"/>
      <c r="C248" s="145"/>
      <c r="D248" s="146"/>
      <c r="E248" s="145"/>
      <c r="F248" s="147">
        <f>ROUND(IF(D248="OUI",Dépenses!C248/1.095/1.05,C248),2)</f>
        <v>0</v>
      </c>
      <c r="G248" s="147">
        <f>ROUND(IF(D248="OUI",Dépenses!F248*5%,0),2)</f>
        <v>0</v>
      </c>
      <c r="H248" s="147">
        <f>ROUND(IF(D248="OUI",Dépenses!F248*9.975%,0),2)</f>
        <v>0</v>
      </c>
    </row>
    <row r="249" spans="1:8" x14ac:dyDescent="0.3">
      <c r="A249" s="143"/>
      <c r="B249" s="144"/>
      <c r="C249" s="145"/>
      <c r="D249" s="146"/>
      <c r="E249" s="145"/>
      <c r="F249" s="147">
        <f>ROUND(IF(D249="OUI",Dépenses!C249/1.095/1.05,C249),2)</f>
        <v>0</v>
      </c>
      <c r="G249" s="147">
        <f>ROUND(IF(D249="OUI",Dépenses!F249*5%,0),2)</f>
        <v>0</v>
      </c>
      <c r="H249" s="147">
        <f>ROUND(IF(D249="OUI",Dépenses!F249*9.975%,0),2)</f>
        <v>0</v>
      </c>
    </row>
    <row r="250" spans="1:8" x14ac:dyDescent="0.3">
      <c r="A250" s="143"/>
      <c r="B250" s="144"/>
      <c r="C250" s="145"/>
      <c r="D250" s="146"/>
      <c r="E250" s="145"/>
      <c r="F250" s="147">
        <f>ROUND(IF(D250="OUI",Dépenses!C250/1.095/1.05,C250),2)</f>
        <v>0</v>
      </c>
      <c r="G250" s="147">
        <f>ROUND(IF(D250="OUI",Dépenses!F250*5%,0),2)</f>
        <v>0</v>
      </c>
      <c r="H250" s="147">
        <f>ROUND(IF(D250="OUI",Dépenses!F250*9.975%,0),2)</f>
        <v>0</v>
      </c>
    </row>
    <row r="251" spans="1:8" x14ac:dyDescent="0.3">
      <c r="A251" s="143"/>
      <c r="B251" s="144"/>
      <c r="C251" s="145"/>
      <c r="D251" s="146"/>
      <c r="E251" s="145"/>
      <c r="F251" s="147">
        <f>ROUND(IF(D251="OUI",Dépenses!C251/1.095/1.05,C251),2)</f>
        <v>0</v>
      </c>
      <c r="G251" s="147">
        <f>ROUND(IF(D251="OUI",Dépenses!F251*5%,0),2)</f>
        <v>0</v>
      </c>
      <c r="H251" s="147">
        <f>ROUND(IF(D251="OUI",Dépenses!F251*9.975%,0),2)</f>
        <v>0</v>
      </c>
    </row>
    <row r="252" spans="1:8" x14ac:dyDescent="0.3">
      <c r="A252" s="143"/>
      <c r="B252" s="144"/>
      <c r="C252" s="145"/>
      <c r="D252" s="146"/>
      <c r="E252" s="145"/>
      <c r="F252" s="147">
        <f>ROUND(IF(D252="OUI",Dépenses!C252/1.095/1.05,C252),2)</f>
        <v>0</v>
      </c>
      <c r="G252" s="147">
        <f>ROUND(IF(D252="OUI",Dépenses!F252*5%,0),2)</f>
        <v>0</v>
      </c>
      <c r="H252" s="147">
        <f>ROUND(IF(D252="OUI",Dépenses!F252*9.975%,0),2)</f>
        <v>0</v>
      </c>
    </row>
    <row r="253" spans="1:8" x14ac:dyDescent="0.3">
      <c r="A253" s="143"/>
      <c r="B253" s="144"/>
      <c r="C253" s="145"/>
      <c r="D253" s="146"/>
      <c r="E253" s="145"/>
      <c r="F253" s="147">
        <f>ROUND(IF(D253="OUI",Dépenses!C253/1.095/1.05,C253),2)</f>
        <v>0</v>
      </c>
      <c r="G253" s="147">
        <f>ROUND(IF(D253="OUI",Dépenses!F253*5%,0),2)</f>
        <v>0</v>
      </c>
      <c r="H253" s="147">
        <f>ROUND(IF(D253="OUI",Dépenses!F253*9.975%,0),2)</f>
        <v>0</v>
      </c>
    </row>
    <row r="254" spans="1:8" x14ac:dyDescent="0.3">
      <c r="A254" s="143"/>
      <c r="B254" s="144"/>
      <c r="C254" s="145"/>
      <c r="D254" s="146"/>
      <c r="E254" s="145"/>
      <c r="F254" s="147">
        <f>ROUND(IF(D254="OUI",Dépenses!C254/1.095/1.05,C254),2)</f>
        <v>0</v>
      </c>
      <c r="G254" s="147">
        <f>ROUND(IF(D254="OUI",Dépenses!F254*5%,0),2)</f>
        <v>0</v>
      </c>
      <c r="H254" s="147">
        <f>ROUND(IF(D254="OUI",Dépenses!F254*9.975%,0),2)</f>
        <v>0</v>
      </c>
    </row>
    <row r="255" spans="1:8" x14ac:dyDescent="0.3">
      <c r="A255" s="143"/>
      <c r="B255" s="144"/>
      <c r="C255" s="145"/>
      <c r="D255" s="146"/>
      <c r="E255" s="145"/>
      <c r="F255" s="147">
        <f>ROUND(IF(D255="OUI",Dépenses!C255/1.095/1.05,C255),2)</f>
        <v>0</v>
      </c>
      <c r="G255" s="147">
        <f>ROUND(IF(D255="OUI",Dépenses!F255*5%,0),2)</f>
        <v>0</v>
      </c>
      <c r="H255" s="147">
        <f>ROUND(IF(D255="OUI",Dépenses!F255*9.975%,0),2)</f>
        <v>0</v>
      </c>
    </row>
    <row r="256" spans="1:8" x14ac:dyDescent="0.3">
      <c r="A256" s="143"/>
      <c r="B256" s="144"/>
      <c r="C256" s="145"/>
      <c r="D256" s="146"/>
      <c r="E256" s="145"/>
      <c r="F256" s="147">
        <f>ROUND(IF(D256="OUI",Dépenses!C256/1.095/1.05,C256),2)</f>
        <v>0</v>
      </c>
      <c r="G256" s="147">
        <f>ROUND(IF(D256="OUI",Dépenses!F256*5%,0),2)</f>
        <v>0</v>
      </c>
      <c r="H256" s="147">
        <f>ROUND(IF(D256="OUI",Dépenses!F256*9.975%,0),2)</f>
        <v>0</v>
      </c>
    </row>
    <row r="257" spans="1:8" x14ac:dyDescent="0.3">
      <c r="A257" s="143"/>
      <c r="B257" s="144"/>
      <c r="C257" s="145"/>
      <c r="D257" s="146"/>
      <c r="E257" s="145"/>
      <c r="F257" s="147">
        <f>ROUND(IF(D257="OUI",Dépenses!C257/1.095/1.05,C257),2)</f>
        <v>0</v>
      </c>
      <c r="G257" s="147">
        <f>ROUND(IF(D257="OUI",Dépenses!F257*5%,0),2)</f>
        <v>0</v>
      </c>
      <c r="H257" s="147">
        <f>ROUND(IF(D257="OUI",Dépenses!F257*9.975%,0),2)</f>
        <v>0</v>
      </c>
    </row>
    <row r="258" spans="1:8" x14ac:dyDescent="0.3">
      <c r="A258" s="143"/>
      <c r="B258" s="144"/>
      <c r="C258" s="145"/>
      <c r="D258" s="146"/>
      <c r="E258" s="145"/>
      <c r="F258" s="147">
        <f>ROUND(IF(D258="OUI",Dépenses!C258/1.095/1.05,C258),2)</f>
        <v>0</v>
      </c>
      <c r="G258" s="147">
        <f>ROUND(IF(D258="OUI",Dépenses!F258*5%,0),2)</f>
        <v>0</v>
      </c>
      <c r="H258" s="147">
        <f>ROUND(IF(D258="OUI",Dépenses!F258*9.975%,0),2)</f>
        <v>0</v>
      </c>
    </row>
    <row r="259" spans="1:8" x14ac:dyDescent="0.3">
      <c r="A259" s="143"/>
      <c r="B259" s="144"/>
      <c r="C259" s="145"/>
      <c r="D259" s="146"/>
      <c r="E259" s="145"/>
      <c r="F259" s="147">
        <f>ROUND(IF(D259="OUI",Dépenses!C259/1.095/1.05,C259),2)</f>
        <v>0</v>
      </c>
      <c r="G259" s="147">
        <f>ROUND(IF(D259="OUI",Dépenses!F259*5%,0),2)</f>
        <v>0</v>
      </c>
      <c r="H259" s="147">
        <f>ROUND(IF(D259="OUI",Dépenses!F259*9.975%,0),2)</f>
        <v>0</v>
      </c>
    </row>
    <row r="260" spans="1:8" x14ac:dyDescent="0.3">
      <c r="A260" s="143"/>
      <c r="B260" s="144"/>
      <c r="C260" s="145"/>
      <c r="D260" s="146"/>
      <c r="E260" s="145"/>
      <c r="F260" s="147">
        <f>ROUND(IF(D260="OUI",Dépenses!C260/1.095/1.05,C260),2)</f>
        <v>0</v>
      </c>
      <c r="G260" s="147">
        <f>ROUND(IF(D260="OUI",Dépenses!F260*5%,0),2)</f>
        <v>0</v>
      </c>
      <c r="H260" s="147">
        <f>ROUND(IF(D260="OUI",Dépenses!F260*9.975%,0),2)</f>
        <v>0</v>
      </c>
    </row>
    <row r="261" spans="1:8" x14ac:dyDescent="0.3">
      <c r="A261" s="143"/>
      <c r="B261" s="144"/>
      <c r="C261" s="145"/>
      <c r="D261" s="146"/>
      <c r="E261" s="145"/>
      <c r="F261" s="147">
        <f>ROUND(IF(D261="OUI",Dépenses!C261/1.095/1.05,C261),2)</f>
        <v>0</v>
      </c>
      <c r="G261" s="147">
        <f>ROUND(IF(D261="OUI",Dépenses!F261*5%,0),2)</f>
        <v>0</v>
      </c>
      <c r="H261" s="147">
        <f>ROUND(IF(D261="OUI",Dépenses!F261*9.975%,0),2)</f>
        <v>0</v>
      </c>
    </row>
    <row r="262" spans="1:8" x14ac:dyDescent="0.3">
      <c r="A262" s="143"/>
      <c r="B262" s="144"/>
      <c r="C262" s="145"/>
      <c r="D262" s="146"/>
      <c r="E262" s="145"/>
      <c r="F262" s="147">
        <f>ROUND(IF(D262="OUI",Dépenses!C262/1.095/1.05,C262),2)</f>
        <v>0</v>
      </c>
      <c r="G262" s="147">
        <f>ROUND(IF(D262="OUI",Dépenses!F262*5%,0),2)</f>
        <v>0</v>
      </c>
      <c r="H262" s="147">
        <f>ROUND(IF(D262="OUI",Dépenses!F262*9.975%,0),2)</f>
        <v>0</v>
      </c>
    </row>
    <row r="263" spans="1:8" x14ac:dyDescent="0.3">
      <c r="A263" s="143"/>
      <c r="B263" s="144"/>
      <c r="C263" s="145"/>
      <c r="D263" s="146"/>
      <c r="E263" s="145"/>
      <c r="F263" s="147">
        <f>ROUND(IF(D263="OUI",Dépenses!C263/1.095/1.05,C263),2)</f>
        <v>0</v>
      </c>
      <c r="G263" s="147">
        <f>ROUND(IF(D263="OUI",Dépenses!F263*5%,0),2)</f>
        <v>0</v>
      </c>
      <c r="H263" s="147">
        <f>ROUND(IF(D263="OUI",Dépenses!F263*9.975%,0),2)</f>
        <v>0</v>
      </c>
    </row>
    <row r="264" spans="1:8" x14ac:dyDescent="0.3">
      <c r="A264" s="143"/>
      <c r="B264" s="144"/>
      <c r="C264" s="145"/>
      <c r="D264" s="146"/>
      <c r="E264" s="145"/>
      <c r="F264" s="147">
        <f>ROUND(IF(D264="OUI",Dépenses!C264/1.095/1.05,C264),2)</f>
        <v>0</v>
      </c>
      <c r="G264" s="147">
        <f>ROUND(IF(D264="OUI",Dépenses!F264*5%,0),2)</f>
        <v>0</v>
      </c>
      <c r="H264" s="147">
        <f>ROUND(IF(D264="OUI",Dépenses!F264*9.975%,0),2)</f>
        <v>0</v>
      </c>
    </row>
    <row r="265" spans="1:8" x14ac:dyDescent="0.3">
      <c r="A265" s="143"/>
      <c r="B265" s="144"/>
      <c r="C265" s="145"/>
      <c r="D265" s="146"/>
      <c r="E265" s="145"/>
      <c r="F265" s="147">
        <f>ROUND(IF(D265="OUI",Dépenses!C265/1.095/1.05,C265),2)</f>
        <v>0</v>
      </c>
      <c r="G265" s="147">
        <f>ROUND(IF(D265="OUI",Dépenses!F265*5%,0),2)</f>
        <v>0</v>
      </c>
      <c r="H265" s="147">
        <f>ROUND(IF(D265="OUI",Dépenses!F265*9.975%,0),2)</f>
        <v>0</v>
      </c>
    </row>
    <row r="266" spans="1:8" x14ac:dyDescent="0.3">
      <c r="A266" s="143"/>
      <c r="B266" s="144"/>
      <c r="C266" s="145"/>
      <c r="D266" s="146"/>
      <c r="E266" s="145"/>
      <c r="F266" s="147">
        <f>ROUND(IF(D266="OUI",Dépenses!C266/1.095/1.05,C266),2)</f>
        <v>0</v>
      </c>
      <c r="G266" s="147">
        <f>ROUND(IF(D266="OUI",Dépenses!F266*5%,0),2)</f>
        <v>0</v>
      </c>
      <c r="H266" s="147">
        <f>ROUND(IF(D266="OUI",Dépenses!F266*9.975%,0),2)</f>
        <v>0</v>
      </c>
    </row>
    <row r="267" spans="1:8" x14ac:dyDescent="0.3">
      <c r="A267" s="143"/>
      <c r="B267" s="144"/>
      <c r="C267" s="145"/>
      <c r="D267" s="146"/>
      <c r="E267" s="145"/>
      <c r="F267" s="147">
        <f>ROUND(IF(D267="OUI",Dépenses!C267/1.095/1.05,C267),2)</f>
        <v>0</v>
      </c>
      <c r="G267" s="147">
        <f>ROUND(IF(D267="OUI",Dépenses!F267*5%,0),2)</f>
        <v>0</v>
      </c>
      <c r="H267" s="147">
        <f>ROUND(IF(D267="OUI",Dépenses!F267*9.975%,0),2)</f>
        <v>0</v>
      </c>
    </row>
    <row r="268" spans="1:8" x14ac:dyDescent="0.3">
      <c r="A268" s="143"/>
      <c r="B268" s="144"/>
      <c r="C268" s="145"/>
      <c r="D268" s="146"/>
      <c r="E268" s="145"/>
      <c r="F268" s="147">
        <f>ROUND(IF(D268="OUI",Dépenses!C268/1.095/1.05,C268),2)</f>
        <v>0</v>
      </c>
      <c r="G268" s="147">
        <f>ROUND(IF(D268="OUI",Dépenses!F268*5%,0),2)</f>
        <v>0</v>
      </c>
      <c r="H268" s="147">
        <f>ROUND(IF(D268="OUI",Dépenses!F268*9.975%,0),2)</f>
        <v>0</v>
      </c>
    </row>
    <row r="269" spans="1:8" x14ac:dyDescent="0.3">
      <c r="A269" s="143"/>
      <c r="B269" s="144"/>
      <c r="C269" s="145"/>
      <c r="D269" s="146"/>
      <c r="E269" s="145"/>
      <c r="F269" s="147">
        <f>ROUND(IF(D269="OUI",Dépenses!C269/1.095/1.05,C269),2)</f>
        <v>0</v>
      </c>
      <c r="G269" s="147">
        <f>ROUND(IF(D269="OUI",Dépenses!F269*5%,0),2)</f>
        <v>0</v>
      </c>
      <c r="H269" s="147">
        <f>ROUND(IF(D269="OUI",Dépenses!F269*9.975%,0),2)</f>
        <v>0</v>
      </c>
    </row>
    <row r="270" spans="1:8" x14ac:dyDescent="0.3">
      <c r="A270" s="143"/>
      <c r="B270" s="144"/>
      <c r="C270" s="145"/>
      <c r="D270" s="146"/>
      <c r="E270" s="145"/>
      <c r="F270" s="147">
        <f>ROUND(IF(D270="OUI",Dépenses!C270/1.095/1.05,C270),2)</f>
        <v>0</v>
      </c>
      <c r="G270" s="147">
        <f>ROUND(IF(D270="OUI",Dépenses!F270*5%,0),2)</f>
        <v>0</v>
      </c>
      <c r="H270" s="147">
        <f>ROUND(IF(D270="OUI",Dépenses!F270*9.975%,0),2)</f>
        <v>0</v>
      </c>
    </row>
    <row r="271" spans="1:8" x14ac:dyDescent="0.3">
      <c r="A271" s="143"/>
      <c r="B271" s="144"/>
      <c r="C271" s="145"/>
      <c r="D271" s="146"/>
      <c r="E271" s="145"/>
      <c r="F271" s="147">
        <f>ROUND(IF(D271="OUI",Dépenses!C271/1.095/1.05,C271),2)</f>
        <v>0</v>
      </c>
      <c r="G271" s="147">
        <f>ROUND(IF(D271="OUI",Dépenses!F271*5%,0),2)</f>
        <v>0</v>
      </c>
      <c r="H271" s="147">
        <f>ROUND(IF(D271="OUI",Dépenses!F271*9.975%,0),2)</f>
        <v>0</v>
      </c>
    </row>
    <row r="272" spans="1:8" x14ac:dyDescent="0.3">
      <c r="A272" s="143"/>
      <c r="B272" s="144"/>
      <c r="C272" s="145"/>
      <c r="D272" s="146"/>
      <c r="E272" s="145"/>
      <c r="F272" s="147">
        <f>ROUND(IF(D272="OUI",Dépenses!C272/1.095/1.05,C272),2)</f>
        <v>0</v>
      </c>
      <c r="G272" s="147">
        <f>ROUND(IF(D272="OUI",Dépenses!F272*5%,0),2)</f>
        <v>0</v>
      </c>
      <c r="H272" s="147">
        <f>ROUND(IF(D272="OUI",Dépenses!F272*9.975%,0),2)</f>
        <v>0</v>
      </c>
    </row>
    <row r="273" spans="1:8" x14ac:dyDescent="0.3">
      <c r="A273" s="143"/>
      <c r="B273" s="144"/>
      <c r="C273" s="145"/>
      <c r="D273" s="146"/>
      <c r="E273" s="145"/>
      <c r="F273" s="147">
        <f>ROUND(IF(D273="OUI",Dépenses!C273/1.095/1.05,C273),2)</f>
        <v>0</v>
      </c>
      <c r="G273" s="147">
        <f>ROUND(IF(D273="OUI",Dépenses!F273*5%,0),2)</f>
        <v>0</v>
      </c>
      <c r="H273" s="147">
        <f>ROUND(IF(D273="OUI",Dépenses!F273*9.975%,0),2)</f>
        <v>0</v>
      </c>
    </row>
    <row r="274" spans="1:8" x14ac:dyDescent="0.3">
      <c r="A274" s="143"/>
      <c r="B274" s="144"/>
      <c r="C274" s="145"/>
      <c r="D274" s="146"/>
      <c r="E274" s="145"/>
      <c r="F274" s="147">
        <f>ROUND(IF(D274="OUI",Dépenses!C274/1.095/1.05,C274),2)</f>
        <v>0</v>
      </c>
      <c r="G274" s="147">
        <f>ROUND(IF(D274="OUI",Dépenses!F274*5%,0),2)</f>
        <v>0</v>
      </c>
      <c r="H274" s="147">
        <f>ROUND(IF(D274="OUI",Dépenses!F274*9.975%,0),2)</f>
        <v>0</v>
      </c>
    </row>
    <row r="275" spans="1:8" x14ac:dyDescent="0.3">
      <c r="A275" s="143"/>
      <c r="B275" s="144"/>
      <c r="C275" s="145"/>
      <c r="D275" s="146"/>
      <c r="E275" s="145"/>
      <c r="F275" s="147">
        <f>ROUND(IF(D275="OUI",Dépenses!C275/1.095/1.05,C275),2)</f>
        <v>0</v>
      </c>
      <c r="G275" s="147">
        <f>ROUND(IF(D275="OUI",Dépenses!F275*5%,0),2)</f>
        <v>0</v>
      </c>
      <c r="H275" s="147">
        <f>ROUND(IF(D275="OUI",Dépenses!F275*9.975%,0),2)</f>
        <v>0</v>
      </c>
    </row>
    <row r="276" spans="1:8" x14ac:dyDescent="0.3">
      <c r="A276" s="143"/>
      <c r="B276" s="144"/>
      <c r="C276" s="145"/>
      <c r="D276" s="146"/>
      <c r="E276" s="145"/>
      <c r="F276" s="147">
        <f>ROUND(IF(D276="OUI",Dépenses!C276/1.095/1.05,C276),2)</f>
        <v>0</v>
      </c>
      <c r="G276" s="147">
        <f>ROUND(IF(D276="OUI",Dépenses!F276*5%,0),2)</f>
        <v>0</v>
      </c>
      <c r="H276" s="147">
        <f>ROUND(IF(D276="OUI",Dépenses!F276*9.975%,0),2)</f>
        <v>0</v>
      </c>
    </row>
    <row r="277" spans="1:8" x14ac:dyDescent="0.3">
      <c r="A277" s="143"/>
      <c r="B277" s="144"/>
      <c r="C277" s="145"/>
      <c r="D277" s="146"/>
      <c r="E277" s="145"/>
      <c r="F277" s="147">
        <f>ROUND(IF(D277="OUI",Dépenses!C277/1.095/1.05,C277),2)</f>
        <v>0</v>
      </c>
      <c r="G277" s="147">
        <f>ROUND(IF(D277="OUI",Dépenses!F277*5%,0),2)</f>
        <v>0</v>
      </c>
      <c r="H277" s="147">
        <f>ROUND(IF(D277="OUI",Dépenses!F277*9.975%,0),2)</f>
        <v>0</v>
      </c>
    </row>
    <row r="278" spans="1:8" x14ac:dyDescent="0.3">
      <c r="A278" s="143"/>
      <c r="B278" s="144"/>
      <c r="C278" s="145"/>
      <c r="D278" s="146"/>
      <c r="E278" s="145"/>
      <c r="F278" s="147">
        <f>ROUND(IF(D278="OUI",Dépenses!C278/1.095/1.05,C278),2)</f>
        <v>0</v>
      </c>
      <c r="G278" s="147">
        <f>ROUND(IF(D278="OUI",Dépenses!F278*5%,0),2)</f>
        <v>0</v>
      </c>
      <c r="H278" s="147">
        <f>ROUND(IF(D278="OUI",Dépenses!F278*9.975%,0),2)</f>
        <v>0</v>
      </c>
    </row>
    <row r="279" spans="1:8" x14ac:dyDescent="0.3">
      <c r="A279" s="143"/>
      <c r="B279" s="144"/>
      <c r="C279" s="145"/>
      <c r="D279" s="146"/>
      <c r="E279" s="145"/>
      <c r="F279" s="147">
        <f>ROUND(IF(D279="OUI",Dépenses!C279/1.095/1.05,C279),2)</f>
        <v>0</v>
      </c>
      <c r="G279" s="147">
        <f>ROUND(IF(D279="OUI",Dépenses!F279*5%,0),2)</f>
        <v>0</v>
      </c>
      <c r="H279" s="147">
        <f>ROUND(IF(D279="OUI",Dépenses!F279*9.975%,0),2)</f>
        <v>0</v>
      </c>
    </row>
    <row r="280" spans="1:8" x14ac:dyDescent="0.3">
      <c r="A280" s="143"/>
      <c r="B280" s="144"/>
      <c r="C280" s="145"/>
      <c r="D280" s="146"/>
      <c r="E280" s="145"/>
      <c r="F280" s="147">
        <f>ROUND(IF(D280="OUI",Dépenses!C280/1.095/1.05,C280),2)</f>
        <v>0</v>
      </c>
      <c r="G280" s="147">
        <f>ROUND(IF(D280="OUI",Dépenses!F280*5%,0),2)</f>
        <v>0</v>
      </c>
      <c r="H280" s="147">
        <f>ROUND(IF(D280="OUI",Dépenses!F280*9.975%,0),2)</f>
        <v>0</v>
      </c>
    </row>
    <row r="281" spans="1:8" x14ac:dyDescent="0.3">
      <c r="A281" s="143"/>
      <c r="B281" s="144"/>
      <c r="C281" s="145"/>
      <c r="D281" s="146"/>
      <c r="E281" s="145"/>
      <c r="F281" s="147">
        <f>ROUND(IF(D281="OUI",Dépenses!C281/1.095/1.05,C281),2)</f>
        <v>0</v>
      </c>
      <c r="G281" s="147">
        <f>ROUND(IF(D281="OUI",Dépenses!F281*5%,0),2)</f>
        <v>0</v>
      </c>
      <c r="H281" s="147">
        <f>ROUND(IF(D281="OUI",Dépenses!F281*9.975%,0),2)</f>
        <v>0</v>
      </c>
    </row>
    <row r="282" spans="1:8" x14ac:dyDescent="0.3">
      <c r="A282" s="143"/>
      <c r="B282" s="144"/>
      <c r="C282" s="145"/>
      <c r="D282" s="146"/>
      <c r="E282" s="145"/>
      <c r="F282" s="147">
        <f>ROUND(IF(D282="OUI",Dépenses!C282/1.095/1.05,C282),2)</f>
        <v>0</v>
      </c>
      <c r="G282" s="147">
        <f>ROUND(IF(D282="OUI",Dépenses!F282*5%,0),2)</f>
        <v>0</v>
      </c>
      <c r="H282" s="147">
        <f>ROUND(IF(D282="OUI",Dépenses!F282*9.975%,0),2)</f>
        <v>0</v>
      </c>
    </row>
    <row r="283" spans="1:8" x14ac:dyDescent="0.3">
      <c r="A283" s="143"/>
      <c r="B283" s="144"/>
      <c r="C283" s="145"/>
      <c r="D283" s="146"/>
      <c r="E283" s="145"/>
      <c r="F283" s="147">
        <f>ROUND(IF(D283="OUI",Dépenses!C283/1.095/1.05,C283),2)</f>
        <v>0</v>
      </c>
      <c r="G283" s="147">
        <f>ROUND(IF(D283="OUI",Dépenses!F283*5%,0),2)</f>
        <v>0</v>
      </c>
      <c r="H283" s="147">
        <f>ROUND(IF(D283="OUI",Dépenses!F283*9.975%,0),2)</f>
        <v>0</v>
      </c>
    </row>
    <row r="284" spans="1:8" x14ac:dyDescent="0.3">
      <c r="A284" s="143"/>
      <c r="B284" s="144"/>
      <c r="C284" s="145"/>
      <c r="D284" s="146"/>
      <c r="E284" s="145"/>
      <c r="F284" s="147">
        <f>ROUND(IF(D284="OUI",Dépenses!C284/1.095/1.05,C284),2)</f>
        <v>0</v>
      </c>
      <c r="G284" s="147">
        <f>ROUND(IF(D284="OUI",Dépenses!F284*5%,0),2)</f>
        <v>0</v>
      </c>
      <c r="H284" s="147">
        <f>ROUND(IF(D284="OUI",Dépenses!F284*9.975%,0),2)</f>
        <v>0</v>
      </c>
    </row>
    <row r="285" spans="1:8" x14ac:dyDescent="0.3">
      <c r="A285" s="143"/>
      <c r="B285" s="144"/>
      <c r="C285" s="145"/>
      <c r="D285" s="146"/>
      <c r="E285" s="145"/>
      <c r="F285" s="147">
        <f>ROUND(IF(D285="OUI",Dépenses!C285/1.095/1.05,C285),2)</f>
        <v>0</v>
      </c>
      <c r="G285" s="147">
        <f>ROUND(IF(D285="OUI",Dépenses!F285*5%,0),2)</f>
        <v>0</v>
      </c>
      <c r="H285" s="147">
        <f>ROUND(IF(D285="OUI",Dépenses!F285*9.975%,0),2)</f>
        <v>0</v>
      </c>
    </row>
    <row r="286" spans="1:8" x14ac:dyDescent="0.3">
      <c r="A286" s="143"/>
      <c r="B286" s="144"/>
      <c r="C286" s="145"/>
      <c r="D286" s="146"/>
      <c r="E286" s="145"/>
      <c r="F286" s="147">
        <f>ROUND(IF(D286="OUI",Dépenses!C286/1.095/1.05,C286),2)</f>
        <v>0</v>
      </c>
      <c r="G286" s="147">
        <f>ROUND(IF(D286="OUI",Dépenses!F286*5%,0),2)</f>
        <v>0</v>
      </c>
      <c r="H286" s="147">
        <f>ROUND(IF(D286="OUI",Dépenses!F286*9.975%,0),2)</f>
        <v>0</v>
      </c>
    </row>
    <row r="287" spans="1:8" x14ac:dyDescent="0.3">
      <c r="A287" s="143"/>
      <c r="B287" s="144"/>
      <c r="C287" s="145"/>
      <c r="D287" s="146"/>
      <c r="E287" s="145"/>
      <c r="F287" s="147">
        <f>ROUND(IF(D287="OUI",Dépenses!C287/1.095/1.05,C287),2)</f>
        <v>0</v>
      </c>
      <c r="G287" s="147">
        <f>ROUND(IF(D287="OUI",Dépenses!F287*5%,0),2)</f>
        <v>0</v>
      </c>
      <c r="H287" s="147">
        <f>ROUND(IF(D287="OUI",Dépenses!F287*9.975%,0),2)</f>
        <v>0</v>
      </c>
    </row>
    <row r="288" spans="1:8" x14ac:dyDescent="0.3">
      <c r="A288" s="143"/>
      <c r="B288" s="144"/>
      <c r="C288" s="145"/>
      <c r="D288" s="146"/>
      <c r="E288" s="145"/>
      <c r="F288" s="147">
        <f>ROUND(IF(D288="OUI",Dépenses!C288/1.095/1.05,C288),2)</f>
        <v>0</v>
      </c>
      <c r="G288" s="147">
        <f>ROUND(IF(D288="OUI",Dépenses!F288*5%,0),2)</f>
        <v>0</v>
      </c>
      <c r="H288" s="147">
        <f>ROUND(IF(D288="OUI",Dépenses!F288*9.975%,0),2)</f>
        <v>0</v>
      </c>
    </row>
    <row r="289" spans="1:8" x14ac:dyDescent="0.3">
      <c r="A289" s="143"/>
      <c r="B289" s="144"/>
      <c r="C289" s="145"/>
      <c r="D289" s="146"/>
      <c r="E289" s="145"/>
      <c r="F289" s="147">
        <f>ROUND(IF(D289="OUI",Dépenses!C289/1.095/1.05,C289),2)</f>
        <v>0</v>
      </c>
      <c r="G289" s="147">
        <f>ROUND(IF(D289="OUI",Dépenses!F289*5%,0),2)</f>
        <v>0</v>
      </c>
      <c r="H289" s="147">
        <f>ROUND(IF(D289="OUI",Dépenses!F289*9.975%,0),2)</f>
        <v>0</v>
      </c>
    </row>
    <row r="290" spans="1:8" x14ac:dyDescent="0.3">
      <c r="A290" s="143"/>
      <c r="B290" s="144"/>
      <c r="C290" s="145"/>
      <c r="D290" s="146"/>
      <c r="E290" s="145"/>
      <c r="F290" s="147">
        <f>ROUND(IF(D290="OUI",Dépenses!C290/1.095/1.05,C290),2)</f>
        <v>0</v>
      </c>
      <c r="G290" s="147">
        <f>ROUND(IF(D290="OUI",Dépenses!F290*5%,0),2)</f>
        <v>0</v>
      </c>
      <c r="H290" s="147">
        <f>ROUND(IF(D290="OUI",Dépenses!F290*9.975%,0),2)</f>
        <v>0</v>
      </c>
    </row>
    <row r="291" spans="1:8" x14ac:dyDescent="0.3">
      <c r="A291" s="143"/>
      <c r="B291" s="144"/>
      <c r="C291" s="145"/>
      <c r="D291" s="146"/>
      <c r="E291" s="145"/>
      <c r="F291" s="147">
        <f>ROUND(IF(D291="OUI",Dépenses!C291/1.095/1.05,C291),2)</f>
        <v>0</v>
      </c>
      <c r="G291" s="147">
        <f>ROUND(IF(D291="OUI",Dépenses!F291*5%,0),2)</f>
        <v>0</v>
      </c>
      <c r="H291" s="147">
        <f>ROUND(IF(D291="OUI",Dépenses!F291*9.975%,0),2)</f>
        <v>0</v>
      </c>
    </row>
    <row r="292" spans="1:8" x14ac:dyDescent="0.3">
      <c r="A292" s="143"/>
      <c r="B292" s="144"/>
      <c r="C292" s="145"/>
      <c r="D292" s="146"/>
      <c r="E292" s="145"/>
      <c r="F292" s="147">
        <f>ROUND(IF(D292="OUI",Dépenses!C292/1.095/1.05,C292),2)</f>
        <v>0</v>
      </c>
      <c r="G292" s="147">
        <f>ROUND(IF(D292="OUI",Dépenses!F292*5%,0),2)</f>
        <v>0</v>
      </c>
      <c r="H292" s="147">
        <f>ROUND(IF(D292="OUI",Dépenses!F292*9.975%,0),2)</f>
        <v>0</v>
      </c>
    </row>
    <row r="293" spans="1:8" x14ac:dyDescent="0.3">
      <c r="A293" s="143"/>
      <c r="B293" s="144"/>
      <c r="C293" s="145"/>
      <c r="D293" s="146"/>
      <c r="E293" s="145"/>
      <c r="F293" s="147">
        <f>ROUND(IF(D293="OUI",Dépenses!C293/1.095/1.05,C293),2)</f>
        <v>0</v>
      </c>
      <c r="G293" s="147">
        <f>ROUND(IF(D293="OUI",Dépenses!F293*5%,0),2)</f>
        <v>0</v>
      </c>
      <c r="H293" s="147">
        <f>ROUND(IF(D293="OUI",Dépenses!F293*9.975%,0),2)</f>
        <v>0</v>
      </c>
    </row>
    <row r="294" spans="1:8" x14ac:dyDescent="0.3">
      <c r="A294" s="143"/>
      <c r="B294" s="144"/>
      <c r="C294" s="145"/>
      <c r="D294" s="146"/>
      <c r="E294" s="145"/>
      <c r="F294" s="147">
        <f>ROUND(IF(D294="OUI",Dépenses!C294/1.095/1.05,C294),2)</f>
        <v>0</v>
      </c>
      <c r="G294" s="147">
        <f>ROUND(IF(D294="OUI",Dépenses!F294*5%,0),2)</f>
        <v>0</v>
      </c>
      <c r="H294" s="147">
        <f>ROUND(IF(D294="OUI",Dépenses!F294*9.975%,0),2)</f>
        <v>0</v>
      </c>
    </row>
    <row r="295" spans="1:8" x14ac:dyDescent="0.3">
      <c r="A295" s="143"/>
      <c r="B295" s="144"/>
      <c r="C295" s="145"/>
      <c r="D295" s="146"/>
      <c r="E295" s="145"/>
      <c r="F295" s="147">
        <f>ROUND(IF(D295="OUI",Dépenses!C295/1.095/1.05,C295),2)</f>
        <v>0</v>
      </c>
      <c r="G295" s="147">
        <f>ROUND(IF(D295="OUI",Dépenses!F295*5%,0),2)</f>
        <v>0</v>
      </c>
      <c r="H295" s="147">
        <f>ROUND(IF(D295="OUI",Dépenses!F295*9.975%,0),2)</f>
        <v>0</v>
      </c>
    </row>
    <row r="296" spans="1:8" x14ac:dyDescent="0.3">
      <c r="A296" s="143"/>
      <c r="B296" s="144"/>
      <c r="C296" s="145"/>
      <c r="D296" s="146"/>
      <c r="E296" s="145"/>
      <c r="F296" s="147">
        <f>ROUND(IF(D296="OUI",Dépenses!C296/1.095/1.05,C296),2)</f>
        <v>0</v>
      </c>
      <c r="G296" s="147">
        <f>ROUND(IF(D296="OUI",Dépenses!F296*5%,0),2)</f>
        <v>0</v>
      </c>
      <c r="H296" s="147">
        <f>ROUND(IF(D296="OUI",Dépenses!F296*9.975%,0),2)</f>
        <v>0</v>
      </c>
    </row>
    <row r="297" spans="1:8" x14ac:dyDescent="0.3">
      <c r="A297" s="143"/>
      <c r="B297" s="144"/>
      <c r="C297" s="145"/>
      <c r="D297" s="146"/>
      <c r="E297" s="145"/>
      <c r="F297" s="147">
        <f>ROUND(IF(D297="OUI",Dépenses!C297/1.095/1.05,C297),2)</f>
        <v>0</v>
      </c>
      <c r="G297" s="147">
        <f>ROUND(IF(D297="OUI",Dépenses!F297*5%,0),2)</f>
        <v>0</v>
      </c>
      <c r="H297" s="147">
        <f>ROUND(IF(D297="OUI",Dépenses!F297*9.975%,0),2)</f>
        <v>0</v>
      </c>
    </row>
    <row r="298" spans="1:8" x14ac:dyDescent="0.3">
      <c r="A298" s="143"/>
      <c r="B298" s="144"/>
      <c r="C298" s="145"/>
      <c r="D298" s="146"/>
      <c r="E298" s="145"/>
      <c r="F298" s="147">
        <f>ROUND(IF(D298="OUI",Dépenses!C298/1.095/1.05,C298),2)</f>
        <v>0</v>
      </c>
      <c r="G298" s="147">
        <f>ROUND(IF(D298="OUI",Dépenses!F298*5%,0),2)</f>
        <v>0</v>
      </c>
      <c r="H298" s="147">
        <f>ROUND(IF(D298="OUI",Dépenses!F298*9.975%,0),2)</f>
        <v>0</v>
      </c>
    </row>
    <row r="299" spans="1:8" x14ac:dyDescent="0.3">
      <c r="A299" s="143"/>
      <c r="B299" s="144"/>
      <c r="C299" s="145"/>
      <c r="D299" s="146"/>
      <c r="E299" s="145"/>
      <c r="F299" s="147">
        <f>ROUND(IF(D299="OUI",Dépenses!C299/1.095/1.05,C299),2)</f>
        <v>0</v>
      </c>
      <c r="G299" s="147">
        <f>ROUND(IF(D299="OUI",Dépenses!F299*5%,0),2)</f>
        <v>0</v>
      </c>
      <c r="H299" s="147">
        <f>ROUND(IF(D299="OUI",Dépenses!F299*9.975%,0),2)</f>
        <v>0</v>
      </c>
    </row>
    <row r="300" spans="1:8" x14ac:dyDescent="0.3">
      <c r="A300" s="143"/>
      <c r="B300" s="144"/>
      <c r="C300" s="145"/>
      <c r="D300" s="146"/>
      <c r="E300" s="145"/>
      <c r="F300" s="147">
        <f>ROUND(IF(D300="OUI",Dépenses!C300/1.095/1.05,C300),2)</f>
        <v>0</v>
      </c>
      <c r="G300" s="147">
        <f>ROUND(IF(D300="OUI",Dépenses!F300*5%,0),2)</f>
        <v>0</v>
      </c>
      <c r="H300" s="147">
        <f>ROUND(IF(D300="OUI",Dépenses!F300*9.975%,0),2)</f>
        <v>0</v>
      </c>
    </row>
    <row r="301" spans="1:8" x14ac:dyDescent="0.3">
      <c r="A301" s="143"/>
      <c r="B301" s="144"/>
      <c r="C301" s="145"/>
      <c r="D301" s="146"/>
      <c r="E301" s="145"/>
      <c r="F301" s="147">
        <f>ROUND(IF(D301="OUI",Dépenses!C301/1.095/1.05,C301),2)</f>
        <v>0</v>
      </c>
      <c r="G301" s="147">
        <f>ROUND(IF(D301="OUI",Dépenses!F301*5%,0),2)</f>
        <v>0</v>
      </c>
      <c r="H301" s="147">
        <f>ROUND(IF(D301="OUI",Dépenses!F301*9.975%,0),2)</f>
        <v>0</v>
      </c>
    </row>
    <row r="302" spans="1:8" x14ac:dyDescent="0.3">
      <c r="A302" s="143"/>
      <c r="B302" s="144"/>
      <c r="C302" s="145"/>
      <c r="D302" s="146"/>
      <c r="E302" s="145"/>
      <c r="F302" s="147">
        <f>ROUND(IF(D302="OUI",Dépenses!C302/1.095/1.05,C302),2)</f>
        <v>0</v>
      </c>
      <c r="G302" s="147">
        <f>ROUND(IF(D302="OUI",Dépenses!F302*5%,0),2)</f>
        <v>0</v>
      </c>
      <c r="H302" s="147">
        <f>ROUND(IF(D302="OUI",Dépenses!F302*9.975%,0),2)</f>
        <v>0</v>
      </c>
    </row>
    <row r="303" spans="1:8" x14ac:dyDescent="0.3">
      <c r="A303" s="143"/>
      <c r="B303" s="144"/>
      <c r="C303" s="145"/>
      <c r="D303" s="146"/>
      <c r="E303" s="145"/>
      <c r="F303" s="147">
        <f>ROUND(IF(D303="OUI",Dépenses!C303/1.095/1.05,C303),2)</f>
        <v>0</v>
      </c>
      <c r="G303" s="147">
        <f>ROUND(IF(D303="OUI",Dépenses!F303*5%,0),2)</f>
        <v>0</v>
      </c>
      <c r="H303" s="147">
        <f>ROUND(IF(D303="OUI",Dépenses!F303*9.975%,0),2)</f>
        <v>0</v>
      </c>
    </row>
    <row r="304" spans="1:8" x14ac:dyDescent="0.3">
      <c r="A304" s="143"/>
      <c r="B304" s="144"/>
      <c r="C304" s="145"/>
      <c r="D304" s="146"/>
      <c r="E304" s="145"/>
      <c r="F304" s="147">
        <f>ROUND(IF(D304="OUI",Dépenses!C304/1.095/1.05,C304),2)</f>
        <v>0</v>
      </c>
      <c r="G304" s="147">
        <f>ROUND(IF(D304="OUI",Dépenses!F304*5%,0),2)</f>
        <v>0</v>
      </c>
      <c r="H304" s="147">
        <f>ROUND(IF(D304="OUI",Dépenses!F304*9.975%,0),2)</f>
        <v>0</v>
      </c>
    </row>
    <row r="305" spans="1:8" x14ac:dyDescent="0.3">
      <c r="A305" s="143"/>
      <c r="B305" s="144"/>
      <c r="C305" s="145"/>
      <c r="D305" s="146"/>
      <c r="E305" s="145"/>
      <c r="F305" s="147">
        <f>ROUND(IF(D305="OUI",Dépenses!C305/1.095/1.05,C305),2)</f>
        <v>0</v>
      </c>
      <c r="G305" s="147">
        <f>ROUND(IF(D305="OUI",Dépenses!F305*5%,0),2)</f>
        <v>0</v>
      </c>
      <c r="H305" s="147">
        <f>ROUND(IF(D305="OUI",Dépenses!F305*9.975%,0),2)</f>
        <v>0</v>
      </c>
    </row>
    <row r="306" spans="1:8" x14ac:dyDescent="0.3">
      <c r="A306" s="143"/>
      <c r="B306" s="144"/>
      <c r="C306" s="145"/>
      <c r="D306" s="146"/>
      <c r="E306" s="145"/>
      <c r="F306" s="147">
        <f>ROUND(IF(D306="OUI",Dépenses!C306/1.095/1.05,C306),2)</f>
        <v>0</v>
      </c>
      <c r="G306" s="147">
        <f>ROUND(IF(D306="OUI",Dépenses!F306*5%,0),2)</f>
        <v>0</v>
      </c>
      <c r="H306" s="147">
        <f>ROUND(IF(D306="OUI",Dépenses!F306*9.975%,0),2)</f>
        <v>0</v>
      </c>
    </row>
    <row r="307" spans="1:8" x14ac:dyDescent="0.3">
      <c r="A307" s="143"/>
      <c r="B307" s="144"/>
      <c r="C307" s="145"/>
      <c r="D307" s="146"/>
      <c r="E307" s="145"/>
      <c r="F307" s="147">
        <f>ROUND(IF(D307="OUI",Dépenses!C307/1.095/1.05,C307),2)</f>
        <v>0</v>
      </c>
      <c r="G307" s="147">
        <f>ROUND(IF(D307="OUI",Dépenses!F307*5%,0),2)</f>
        <v>0</v>
      </c>
      <c r="H307" s="147">
        <f>ROUND(IF(D307="OUI",Dépenses!F307*9.975%,0),2)</f>
        <v>0</v>
      </c>
    </row>
    <row r="308" spans="1:8" x14ac:dyDescent="0.3">
      <c r="A308" s="143"/>
      <c r="B308" s="144"/>
      <c r="C308" s="145"/>
      <c r="D308" s="146"/>
      <c r="E308" s="145"/>
      <c r="F308" s="147">
        <f>ROUND(IF(D308="OUI",Dépenses!C308/1.095/1.05,C308),2)</f>
        <v>0</v>
      </c>
      <c r="G308" s="147">
        <f>ROUND(IF(D308="OUI",Dépenses!F308*5%,0),2)</f>
        <v>0</v>
      </c>
      <c r="H308" s="147">
        <f>ROUND(IF(D308="OUI",Dépenses!F308*9.975%,0),2)</f>
        <v>0</v>
      </c>
    </row>
    <row r="309" spans="1:8" x14ac:dyDescent="0.3">
      <c r="A309" s="143"/>
      <c r="B309" s="144"/>
      <c r="C309" s="145"/>
      <c r="D309" s="146"/>
      <c r="E309" s="145"/>
      <c r="F309" s="147">
        <f>ROUND(IF(D309="OUI",Dépenses!C309/1.095/1.05,C309),2)</f>
        <v>0</v>
      </c>
      <c r="G309" s="147">
        <f>ROUND(IF(D309="OUI",Dépenses!F309*5%,0),2)</f>
        <v>0</v>
      </c>
      <c r="H309" s="147">
        <f>ROUND(IF(D309="OUI",Dépenses!F309*9.975%,0),2)</f>
        <v>0</v>
      </c>
    </row>
    <row r="310" spans="1:8" x14ac:dyDescent="0.3">
      <c r="A310" s="143"/>
      <c r="B310" s="144"/>
      <c r="C310" s="145"/>
      <c r="D310" s="146"/>
      <c r="E310" s="145"/>
      <c r="F310" s="147">
        <f>ROUND(IF(D310="OUI",Dépenses!C310/1.095/1.05,C310),2)</f>
        <v>0</v>
      </c>
      <c r="G310" s="147">
        <f>ROUND(IF(D310="OUI",Dépenses!F310*5%,0),2)</f>
        <v>0</v>
      </c>
      <c r="H310" s="147">
        <f>ROUND(IF(D310="OUI",Dépenses!F310*9.975%,0),2)</f>
        <v>0</v>
      </c>
    </row>
    <row r="311" spans="1:8" x14ac:dyDescent="0.3">
      <c r="A311" s="143"/>
      <c r="B311" s="144"/>
      <c r="C311" s="145"/>
      <c r="D311" s="146"/>
      <c r="E311" s="145"/>
      <c r="F311" s="147">
        <f>ROUND(IF(D311="OUI",Dépenses!C311/1.095/1.05,C311),2)</f>
        <v>0</v>
      </c>
      <c r="G311" s="147">
        <f>ROUND(IF(D311="OUI",Dépenses!F311*5%,0),2)</f>
        <v>0</v>
      </c>
      <c r="H311" s="147">
        <f>ROUND(IF(D311="OUI",Dépenses!F311*9.975%,0),2)</f>
        <v>0</v>
      </c>
    </row>
    <row r="312" spans="1:8" x14ac:dyDescent="0.3">
      <c r="A312" s="143"/>
      <c r="B312" s="144"/>
      <c r="C312" s="145"/>
      <c r="D312" s="146"/>
      <c r="E312" s="145"/>
      <c r="F312" s="147">
        <f>ROUND(IF(D312="OUI",Dépenses!C312/1.095/1.05,C312),2)</f>
        <v>0</v>
      </c>
      <c r="G312" s="147">
        <f>ROUND(IF(D312="OUI",Dépenses!F312*5%,0),2)</f>
        <v>0</v>
      </c>
      <c r="H312" s="147">
        <f>ROUND(IF(D312="OUI",Dépenses!F312*9.975%,0),2)</f>
        <v>0</v>
      </c>
    </row>
    <row r="313" spans="1:8" x14ac:dyDescent="0.3">
      <c r="A313" s="143"/>
      <c r="B313" s="144"/>
      <c r="C313" s="145"/>
      <c r="D313" s="146"/>
      <c r="E313" s="145"/>
      <c r="F313" s="147">
        <f>ROUND(IF(D313="OUI",Dépenses!C313/1.095/1.05,C313),2)</f>
        <v>0</v>
      </c>
      <c r="G313" s="147">
        <f>ROUND(IF(D313="OUI",Dépenses!F313*5%,0),2)</f>
        <v>0</v>
      </c>
      <c r="H313" s="147">
        <f>ROUND(IF(D313="OUI",Dépenses!F313*9.975%,0),2)</f>
        <v>0</v>
      </c>
    </row>
    <row r="314" spans="1:8" x14ac:dyDescent="0.3">
      <c r="A314" s="143"/>
      <c r="B314" s="144"/>
      <c r="C314" s="145"/>
      <c r="D314" s="146"/>
      <c r="E314" s="145"/>
      <c r="F314" s="147">
        <f>ROUND(IF(D314="OUI",Dépenses!C314/1.095/1.05,C314),2)</f>
        <v>0</v>
      </c>
      <c r="G314" s="147">
        <f>ROUND(IF(D314="OUI",Dépenses!F314*5%,0),2)</f>
        <v>0</v>
      </c>
      <c r="H314" s="147">
        <f>ROUND(IF(D314="OUI",Dépenses!F314*9.975%,0),2)</f>
        <v>0</v>
      </c>
    </row>
    <row r="315" spans="1:8" x14ac:dyDescent="0.3">
      <c r="A315" s="143"/>
      <c r="B315" s="144"/>
      <c r="C315" s="145"/>
      <c r="D315" s="146"/>
      <c r="E315" s="145"/>
      <c r="F315" s="147">
        <f>ROUND(IF(D315="OUI",Dépenses!C315/1.095/1.05,C315),2)</f>
        <v>0</v>
      </c>
      <c r="G315" s="147">
        <f>ROUND(IF(D315="OUI",Dépenses!F315*5%,0),2)</f>
        <v>0</v>
      </c>
      <c r="H315" s="147">
        <f>ROUND(IF(D315="OUI",Dépenses!F315*9.975%,0),2)</f>
        <v>0</v>
      </c>
    </row>
    <row r="316" spans="1:8" x14ac:dyDescent="0.3">
      <c r="A316" s="143"/>
      <c r="B316" s="144"/>
      <c r="C316" s="145"/>
      <c r="D316" s="146"/>
      <c r="E316" s="145"/>
      <c r="F316" s="147">
        <f>ROUND(IF(D316="OUI",Dépenses!C316/1.095/1.05,C316),2)</f>
        <v>0</v>
      </c>
      <c r="G316" s="147">
        <f>ROUND(IF(D316="OUI",Dépenses!F316*5%,0),2)</f>
        <v>0</v>
      </c>
      <c r="H316" s="147">
        <f>ROUND(IF(D316="OUI",Dépenses!F316*9.975%,0),2)</f>
        <v>0</v>
      </c>
    </row>
    <row r="317" spans="1:8" x14ac:dyDescent="0.3">
      <c r="A317" s="143"/>
      <c r="B317" s="144"/>
      <c r="C317" s="145"/>
      <c r="D317" s="146"/>
      <c r="E317" s="145"/>
      <c r="F317" s="147">
        <f>ROUND(IF(D317="OUI",Dépenses!C317/1.095/1.05,C317),2)</f>
        <v>0</v>
      </c>
      <c r="G317" s="147">
        <f>ROUND(IF(D317="OUI",Dépenses!F317*5%,0),2)</f>
        <v>0</v>
      </c>
      <c r="H317" s="147">
        <f>ROUND(IF(D317="OUI",Dépenses!F317*9.975%,0),2)</f>
        <v>0</v>
      </c>
    </row>
    <row r="318" spans="1:8" x14ac:dyDescent="0.3">
      <c r="A318" s="143"/>
      <c r="B318" s="144"/>
      <c r="C318" s="145"/>
      <c r="D318" s="146"/>
      <c r="E318" s="145"/>
      <c r="F318" s="147">
        <f>ROUND(IF(D318="OUI",Dépenses!C318/1.095/1.05,C318),2)</f>
        <v>0</v>
      </c>
      <c r="G318" s="147">
        <f>ROUND(IF(D318="OUI",Dépenses!F318*5%,0),2)</f>
        <v>0</v>
      </c>
      <c r="H318" s="147">
        <f>ROUND(IF(D318="OUI",Dépenses!F318*9.975%,0),2)</f>
        <v>0</v>
      </c>
    </row>
    <row r="319" spans="1:8" x14ac:dyDescent="0.3">
      <c r="A319" s="143"/>
      <c r="B319" s="144"/>
      <c r="C319" s="145"/>
      <c r="D319" s="146"/>
      <c r="E319" s="145"/>
      <c r="F319" s="147">
        <f>ROUND(IF(D319="OUI",Dépenses!C319/1.095/1.05,C319),2)</f>
        <v>0</v>
      </c>
      <c r="G319" s="147">
        <f>ROUND(IF(D319="OUI",Dépenses!F319*5%,0),2)</f>
        <v>0</v>
      </c>
      <c r="H319" s="147">
        <f>ROUND(IF(D319="OUI",Dépenses!F319*9.975%,0),2)</f>
        <v>0</v>
      </c>
    </row>
    <row r="320" spans="1:8" x14ac:dyDescent="0.3">
      <c r="A320" s="143"/>
      <c r="B320" s="144"/>
      <c r="C320" s="145"/>
      <c r="D320" s="146"/>
      <c r="E320" s="145"/>
      <c r="F320" s="147">
        <f>ROUND(IF(D320="OUI",Dépenses!C320/1.095/1.05,C320),2)</f>
        <v>0</v>
      </c>
      <c r="G320" s="147">
        <f>ROUND(IF(D320="OUI",Dépenses!F320*5%,0),2)</f>
        <v>0</v>
      </c>
      <c r="H320" s="147">
        <f>ROUND(IF(D320="OUI",Dépenses!F320*9.975%,0),2)</f>
        <v>0</v>
      </c>
    </row>
    <row r="321" spans="1:8" x14ac:dyDescent="0.3">
      <c r="A321" s="143"/>
      <c r="B321" s="144"/>
      <c r="C321" s="145"/>
      <c r="D321" s="146"/>
      <c r="E321" s="145"/>
      <c r="F321" s="147">
        <f>ROUND(IF(D321="OUI",Dépenses!C321/1.095/1.05,C321),2)</f>
        <v>0</v>
      </c>
      <c r="G321" s="147">
        <f>ROUND(IF(D321="OUI",Dépenses!F321*5%,0),2)</f>
        <v>0</v>
      </c>
      <c r="H321" s="147">
        <f>ROUND(IF(D321="OUI",Dépenses!F321*9.975%,0),2)</f>
        <v>0</v>
      </c>
    </row>
    <row r="322" spans="1:8" x14ac:dyDescent="0.3">
      <c r="A322" s="143"/>
      <c r="B322" s="144"/>
      <c r="C322" s="145"/>
      <c r="D322" s="146"/>
      <c r="E322" s="145"/>
      <c r="F322" s="147">
        <f>ROUND(IF(D322="OUI",Dépenses!C322/1.095/1.05,C322),2)</f>
        <v>0</v>
      </c>
      <c r="G322" s="147">
        <f>ROUND(IF(D322="OUI",Dépenses!F322*5%,0),2)</f>
        <v>0</v>
      </c>
      <c r="H322" s="147">
        <f>ROUND(IF(D322="OUI",Dépenses!F322*9.975%,0),2)</f>
        <v>0</v>
      </c>
    </row>
    <row r="323" spans="1:8" x14ac:dyDescent="0.3">
      <c r="A323" s="143"/>
      <c r="B323" s="144"/>
      <c r="C323" s="145"/>
      <c r="D323" s="146"/>
      <c r="E323" s="145"/>
      <c r="F323" s="147">
        <f>ROUND(IF(D323="OUI",Dépenses!C323/1.095/1.05,C323),2)</f>
        <v>0</v>
      </c>
      <c r="G323" s="147">
        <f>ROUND(IF(D323="OUI",Dépenses!F323*5%,0),2)</f>
        <v>0</v>
      </c>
      <c r="H323" s="147">
        <f>ROUND(IF(D323="OUI",Dépenses!F323*9.975%,0),2)</f>
        <v>0</v>
      </c>
    </row>
    <row r="324" spans="1:8" x14ac:dyDescent="0.3">
      <c r="A324" s="143"/>
      <c r="B324" s="144"/>
      <c r="C324" s="145"/>
      <c r="D324" s="146"/>
      <c r="E324" s="145"/>
      <c r="F324" s="147">
        <f>ROUND(IF(D324="OUI",Dépenses!C324/1.095/1.05,C324),2)</f>
        <v>0</v>
      </c>
      <c r="G324" s="147">
        <f>ROUND(IF(D324="OUI",Dépenses!F324*5%,0),2)</f>
        <v>0</v>
      </c>
      <c r="H324" s="147">
        <f>ROUND(IF(D324="OUI",Dépenses!F324*9.975%,0),2)</f>
        <v>0</v>
      </c>
    </row>
    <row r="325" spans="1:8" x14ac:dyDescent="0.3">
      <c r="A325" s="143"/>
      <c r="B325" s="144"/>
      <c r="C325" s="145"/>
      <c r="D325" s="146"/>
      <c r="E325" s="145"/>
      <c r="F325" s="147">
        <f>ROUND(IF(D325="OUI",Dépenses!C325/1.095/1.05,C325),2)</f>
        <v>0</v>
      </c>
      <c r="G325" s="147">
        <f>ROUND(IF(D325="OUI",Dépenses!F325*5%,0),2)</f>
        <v>0</v>
      </c>
      <c r="H325" s="147">
        <f>ROUND(IF(D325="OUI",Dépenses!F325*9.975%,0),2)</f>
        <v>0</v>
      </c>
    </row>
    <row r="326" spans="1:8" x14ac:dyDescent="0.3">
      <c r="A326" s="143"/>
      <c r="B326" s="144"/>
      <c r="C326" s="145"/>
      <c r="D326" s="146"/>
      <c r="E326" s="145"/>
      <c r="F326" s="147">
        <f>ROUND(IF(D326="OUI",Dépenses!C326/1.095/1.05,C326),2)</f>
        <v>0</v>
      </c>
      <c r="G326" s="147">
        <f>ROUND(IF(D326="OUI",Dépenses!F326*5%,0),2)</f>
        <v>0</v>
      </c>
      <c r="H326" s="147">
        <f>ROUND(IF(D326="OUI",Dépenses!F326*9.975%,0),2)</f>
        <v>0</v>
      </c>
    </row>
    <row r="327" spans="1:8" x14ac:dyDescent="0.3">
      <c r="A327" s="143"/>
      <c r="B327" s="144"/>
      <c r="C327" s="145"/>
      <c r="D327" s="146"/>
      <c r="E327" s="145"/>
      <c r="F327" s="147">
        <f>ROUND(IF(D327="OUI",Dépenses!C327/1.095/1.05,C327),2)</f>
        <v>0</v>
      </c>
      <c r="G327" s="147">
        <f>ROUND(IF(D327="OUI",Dépenses!F327*5%,0),2)</f>
        <v>0</v>
      </c>
      <c r="H327" s="147">
        <f>ROUND(IF(D327="OUI",Dépenses!F327*9.975%,0),2)</f>
        <v>0</v>
      </c>
    </row>
    <row r="328" spans="1:8" x14ac:dyDescent="0.3">
      <c r="A328" s="143"/>
      <c r="B328" s="144"/>
      <c r="C328" s="145"/>
      <c r="D328" s="146"/>
      <c r="E328" s="145"/>
      <c r="F328" s="147">
        <f>ROUND(IF(D328="OUI",Dépenses!C328/1.095/1.05,C328),2)</f>
        <v>0</v>
      </c>
      <c r="G328" s="147">
        <f>ROUND(IF(D328="OUI",Dépenses!F328*5%,0),2)</f>
        <v>0</v>
      </c>
      <c r="H328" s="147">
        <f>ROUND(IF(D328="OUI",Dépenses!F328*9.975%,0),2)</f>
        <v>0</v>
      </c>
    </row>
    <row r="329" spans="1:8" x14ac:dyDescent="0.3">
      <c r="A329" s="143"/>
      <c r="B329" s="144"/>
      <c r="C329" s="145"/>
      <c r="D329" s="146"/>
      <c r="E329" s="145"/>
      <c r="F329" s="147">
        <f>ROUND(IF(D329="OUI",Dépenses!C329/1.095/1.05,C329),2)</f>
        <v>0</v>
      </c>
      <c r="G329" s="147">
        <f>ROUND(IF(D329="OUI",Dépenses!F329*5%,0),2)</f>
        <v>0</v>
      </c>
      <c r="H329" s="147">
        <f>ROUND(IF(D329="OUI",Dépenses!F329*9.975%,0),2)</f>
        <v>0</v>
      </c>
    </row>
    <row r="330" spans="1:8" x14ac:dyDescent="0.3">
      <c r="A330" s="143"/>
      <c r="B330" s="144"/>
      <c r="C330" s="145"/>
      <c r="D330" s="146"/>
      <c r="E330" s="145"/>
      <c r="F330" s="147">
        <f>ROUND(IF(D330="OUI",Dépenses!C330/1.095/1.05,C330),2)</f>
        <v>0</v>
      </c>
      <c r="G330" s="147">
        <f>ROUND(IF(D330="OUI",Dépenses!F330*5%,0),2)</f>
        <v>0</v>
      </c>
      <c r="H330" s="147">
        <f>ROUND(IF(D330="OUI",Dépenses!F330*9.975%,0),2)</f>
        <v>0</v>
      </c>
    </row>
    <row r="331" spans="1:8" x14ac:dyDescent="0.3">
      <c r="A331" s="143"/>
      <c r="B331" s="144"/>
      <c r="C331" s="145"/>
      <c r="D331" s="146"/>
      <c r="E331" s="145"/>
      <c r="F331" s="147">
        <f>ROUND(IF(D331="OUI",Dépenses!C331/1.095/1.05,C331),2)</f>
        <v>0</v>
      </c>
      <c r="G331" s="147">
        <f>ROUND(IF(D331="OUI",Dépenses!F331*5%,0),2)</f>
        <v>0</v>
      </c>
      <c r="H331" s="147">
        <f>ROUND(IF(D331="OUI",Dépenses!F331*9.975%,0),2)</f>
        <v>0</v>
      </c>
    </row>
    <row r="332" spans="1:8" x14ac:dyDescent="0.3">
      <c r="A332" s="143"/>
      <c r="B332" s="144"/>
      <c r="C332" s="145"/>
      <c r="D332" s="146"/>
      <c r="E332" s="145"/>
      <c r="F332" s="147">
        <f>ROUND(IF(D332="OUI",Dépenses!C332/1.095/1.05,C332),2)</f>
        <v>0</v>
      </c>
      <c r="G332" s="147">
        <f>ROUND(IF(D332="OUI",Dépenses!F332*5%,0),2)</f>
        <v>0</v>
      </c>
      <c r="H332" s="147">
        <f>ROUND(IF(D332="OUI",Dépenses!F332*9.975%,0),2)</f>
        <v>0</v>
      </c>
    </row>
    <row r="333" spans="1:8" x14ac:dyDescent="0.3">
      <c r="A333" s="143"/>
      <c r="B333" s="144"/>
      <c r="C333" s="145"/>
      <c r="D333" s="146"/>
      <c r="E333" s="145"/>
      <c r="F333" s="147">
        <f>ROUND(IF(D333="OUI",Dépenses!C333/1.095/1.05,C333),2)</f>
        <v>0</v>
      </c>
      <c r="G333" s="147">
        <f>ROUND(IF(D333="OUI",Dépenses!F333*5%,0),2)</f>
        <v>0</v>
      </c>
      <c r="H333" s="147">
        <f>ROUND(IF(D333="OUI",Dépenses!F333*9.975%,0),2)</f>
        <v>0</v>
      </c>
    </row>
    <row r="334" spans="1:8" x14ac:dyDescent="0.3">
      <c r="A334" s="143"/>
      <c r="B334" s="144"/>
      <c r="C334" s="145"/>
      <c r="D334" s="146"/>
      <c r="E334" s="145"/>
      <c r="F334" s="147">
        <f>ROUND(IF(D334="OUI",Dépenses!C334/1.095/1.05,C334),2)</f>
        <v>0</v>
      </c>
      <c r="G334" s="147">
        <f>ROUND(IF(D334="OUI",Dépenses!F334*5%,0),2)</f>
        <v>0</v>
      </c>
      <c r="H334" s="147">
        <f>ROUND(IF(D334="OUI",Dépenses!F334*9.975%,0),2)</f>
        <v>0</v>
      </c>
    </row>
    <row r="335" spans="1:8" x14ac:dyDescent="0.3">
      <c r="A335" s="143"/>
      <c r="B335" s="144"/>
      <c r="C335" s="145"/>
      <c r="D335" s="146"/>
      <c r="E335" s="145"/>
      <c r="F335" s="147">
        <f>ROUND(IF(D335="OUI",Dépenses!C335/1.095/1.05,C335),2)</f>
        <v>0</v>
      </c>
      <c r="G335" s="147">
        <f>ROUND(IF(D335="OUI",Dépenses!F335*5%,0),2)</f>
        <v>0</v>
      </c>
      <c r="H335" s="147">
        <f>ROUND(IF(D335="OUI",Dépenses!F335*9.975%,0),2)</f>
        <v>0</v>
      </c>
    </row>
    <row r="336" spans="1:8" x14ac:dyDescent="0.3">
      <c r="A336" s="143"/>
      <c r="B336" s="144"/>
      <c r="C336" s="145"/>
      <c r="D336" s="146"/>
      <c r="E336" s="145"/>
      <c r="F336" s="147">
        <f>ROUND(IF(D336="OUI",Dépenses!C336/1.095/1.05,C336),2)</f>
        <v>0</v>
      </c>
      <c r="G336" s="147">
        <f>ROUND(IF(D336="OUI",Dépenses!F336*5%,0),2)</f>
        <v>0</v>
      </c>
      <c r="H336" s="147">
        <f>ROUND(IF(D336="OUI",Dépenses!F336*9.975%,0),2)</f>
        <v>0</v>
      </c>
    </row>
    <row r="337" spans="1:8" x14ac:dyDescent="0.3">
      <c r="A337" s="143"/>
      <c r="B337" s="144"/>
      <c r="C337" s="145"/>
      <c r="D337" s="146"/>
      <c r="E337" s="145"/>
      <c r="F337" s="147">
        <f>ROUND(IF(D337="OUI",Dépenses!C337/1.095/1.05,C337),2)</f>
        <v>0</v>
      </c>
      <c r="G337" s="147">
        <f>ROUND(IF(D337="OUI",Dépenses!F337*5%,0),2)</f>
        <v>0</v>
      </c>
      <c r="H337" s="147">
        <f>ROUND(IF(D337="OUI",Dépenses!F337*9.975%,0),2)</f>
        <v>0</v>
      </c>
    </row>
    <row r="338" spans="1:8" x14ac:dyDescent="0.3">
      <c r="A338" s="143"/>
      <c r="B338" s="144"/>
      <c r="C338" s="145"/>
      <c r="D338" s="146"/>
      <c r="E338" s="145"/>
      <c r="F338" s="147">
        <f>ROUND(IF(D338="OUI",Dépenses!C338/1.095/1.05,C338),2)</f>
        <v>0</v>
      </c>
      <c r="G338" s="147">
        <f>ROUND(IF(D338="OUI",Dépenses!F338*5%,0),2)</f>
        <v>0</v>
      </c>
      <c r="H338" s="147">
        <f>ROUND(IF(D338="OUI",Dépenses!F338*9.975%,0),2)</f>
        <v>0</v>
      </c>
    </row>
    <row r="339" spans="1:8" x14ac:dyDescent="0.3">
      <c r="A339" s="143"/>
      <c r="B339" s="144"/>
      <c r="C339" s="145"/>
      <c r="D339" s="146"/>
      <c r="E339" s="145"/>
      <c r="F339" s="147">
        <f>ROUND(IF(D339="OUI",Dépenses!C339/1.095/1.05,C339),2)</f>
        <v>0</v>
      </c>
      <c r="G339" s="147">
        <f>ROUND(IF(D339="OUI",Dépenses!F339*5%,0),2)</f>
        <v>0</v>
      </c>
      <c r="H339" s="147">
        <f>ROUND(IF(D339="OUI",Dépenses!F339*9.975%,0),2)</f>
        <v>0</v>
      </c>
    </row>
    <row r="340" spans="1:8" x14ac:dyDescent="0.3">
      <c r="A340" s="143"/>
      <c r="B340" s="144"/>
      <c r="C340" s="145"/>
      <c r="D340" s="146"/>
      <c r="E340" s="145"/>
      <c r="F340" s="147">
        <f>ROUND(IF(D340="OUI",Dépenses!C340/1.095/1.05,C340),2)</f>
        <v>0</v>
      </c>
      <c r="G340" s="147">
        <f>ROUND(IF(D340="OUI",Dépenses!F340*5%,0),2)</f>
        <v>0</v>
      </c>
      <c r="H340" s="147">
        <f>ROUND(IF(D340="OUI",Dépenses!F340*9.975%,0),2)</f>
        <v>0</v>
      </c>
    </row>
    <row r="341" spans="1:8" x14ac:dyDescent="0.3">
      <c r="A341" s="143"/>
      <c r="B341" s="144"/>
      <c r="C341" s="145"/>
      <c r="D341" s="146"/>
      <c r="E341" s="145"/>
      <c r="F341" s="147">
        <f>ROUND(IF(D341="OUI",Dépenses!C341/1.095/1.05,C341),2)</f>
        <v>0</v>
      </c>
      <c r="G341" s="147">
        <f>ROUND(IF(D341="OUI",Dépenses!F341*5%,0),2)</f>
        <v>0</v>
      </c>
      <c r="H341" s="147">
        <f>ROUND(IF(D341="OUI",Dépenses!F341*9.975%,0),2)</f>
        <v>0</v>
      </c>
    </row>
    <row r="342" spans="1:8" x14ac:dyDescent="0.3">
      <c r="A342" s="143"/>
      <c r="B342" s="144"/>
      <c r="C342" s="145"/>
      <c r="D342" s="146"/>
      <c r="E342" s="145"/>
      <c r="F342" s="147">
        <f>ROUND(IF(D342="OUI",Dépenses!C342/1.095/1.05,C342),2)</f>
        <v>0</v>
      </c>
      <c r="G342" s="147">
        <f>ROUND(IF(D342="OUI",Dépenses!F342*5%,0),2)</f>
        <v>0</v>
      </c>
      <c r="H342" s="147">
        <f>ROUND(IF(D342="OUI",Dépenses!F342*9.975%,0),2)</f>
        <v>0</v>
      </c>
    </row>
    <row r="343" spans="1:8" x14ac:dyDescent="0.3">
      <c r="A343" s="143"/>
      <c r="B343" s="144"/>
      <c r="C343" s="145"/>
      <c r="D343" s="146"/>
      <c r="E343" s="145"/>
      <c r="F343" s="147">
        <f>ROUND(IF(D343="OUI",Dépenses!C343/1.095/1.05,C343),2)</f>
        <v>0</v>
      </c>
      <c r="G343" s="147">
        <f>ROUND(IF(D343="OUI",Dépenses!F343*5%,0),2)</f>
        <v>0</v>
      </c>
      <c r="H343" s="147">
        <f>ROUND(IF(D343="OUI",Dépenses!F343*9.975%,0),2)</f>
        <v>0</v>
      </c>
    </row>
    <row r="344" spans="1:8" x14ac:dyDescent="0.3">
      <c r="A344" s="143"/>
      <c r="B344" s="144"/>
      <c r="C344" s="145"/>
      <c r="D344" s="146"/>
      <c r="E344" s="145"/>
      <c r="F344" s="147">
        <f>ROUND(IF(D344="OUI",Dépenses!C344/1.095/1.05,C344),2)</f>
        <v>0</v>
      </c>
      <c r="G344" s="147">
        <f>ROUND(IF(D344="OUI",Dépenses!F344*5%,0),2)</f>
        <v>0</v>
      </c>
      <c r="H344" s="147">
        <f>ROUND(IF(D344="OUI",Dépenses!F344*9.975%,0),2)</f>
        <v>0</v>
      </c>
    </row>
    <row r="345" spans="1:8" x14ac:dyDescent="0.3">
      <c r="A345" s="143"/>
      <c r="B345" s="144"/>
      <c r="C345" s="145"/>
      <c r="D345" s="146"/>
      <c r="E345" s="145"/>
      <c r="F345" s="147">
        <f>ROUND(IF(D345="OUI",Dépenses!C345/1.095/1.05,C345),2)</f>
        <v>0</v>
      </c>
      <c r="G345" s="147">
        <f>ROUND(IF(D345="OUI",Dépenses!F345*5%,0),2)</f>
        <v>0</v>
      </c>
      <c r="H345" s="147">
        <f>ROUND(IF(D345="OUI",Dépenses!F345*9.975%,0),2)</f>
        <v>0</v>
      </c>
    </row>
    <row r="346" spans="1:8" x14ac:dyDescent="0.3">
      <c r="A346" s="143"/>
      <c r="B346" s="144"/>
      <c r="C346" s="145"/>
      <c r="D346" s="146"/>
      <c r="E346" s="145"/>
      <c r="F346" s="147">
        <f>ROUND(IF(D346="OUI",Dépenses!C346/1.095/1.05,C346),2)</f>
        <v>0</v>
      </c>
      <c r="G346" s="147">
        <f>ROUND(IF(D346="OUI",Dépenses!F346*5%,0),2)</f>
        <v>0</v>
      </c>
      <c r="H346" s="147">
        <f>ROUND(IF(D346="OUI",Dépenses!F346*9.975%,0),2)</f>
        <v>0</v>
      </c>
    </row>
    <row r="347" spans="1:8" x14ac:dyDescent="0.3">
      <c r="A347" s="143"/>
      <c r="B347" s="144"/>
      <c r="C347" s="145"/>
      <c r="D347" s="146"/>
      <c r="E347" s="145"/>
      <c r="F347" s="147">
        <f>ROUND(IF(D347="OUI",Dépenses!C347/1.095/1.05,C347),2)</f>
        <v>0</v>
      </c>
      <c r="G347" s="147">
        <f>ROUND(IF(D347="OUI",Dépenses!F347*5%,0),2)</f>
        <v>0</v>
      </c>
      <c r="H347" s="147">
        <f>ROUND(IF(D347="OUI",Dépenses!F347*9.975%,0),2)</f>
        <v>0</v>
      </c>
    </row>
    <row r="348" spans="1:8" x14ac:dyDescent="0.3">
      <c r="A348" s="143"/>
      <c r="B348" s="144"/>
      <c r="C348" s="145"/>
      <c r="D348" s="146"/>
      <c r="E348" s="145"/>
      <c r="F348" s="147">
        <f>ROUND(IF(D348="OUI",Dépenses!C348/1.095/1.05,C348),2)</f>
        <v>0</v>
      </c>
      <c r="G348" s="147">
        <f>ROUND(IF(D348="OUI",Dépenses!F348*5%,0),2)</f>
        <v>0</v>
      </c>
      <c r="H348" s="147">
        <f>ROUND(IF(D348="OUI",Dépenses!F348*9.975%,0),2)</f>
        <v>0</v>
      </c>
    </row>
    <row r="349" spans="1:8" x14ac:dyDescent="0.3">
      <c r="A349" s="143"/>
      <c r="B349" s="144"/>
      <c r="C349" s="145"/>
      <c r="D349" s="146"/>
      <c r="E349" s="145"/>
      <c r="F349" s="147">
        <f>ROUND(IF(D349="OUI",Dépenses!C349/1.095/1.05,C349),2)</f>
        <v>0</v>
      </c>
      <c r="G349" s="147">
        <f>ROUND(IF(D349="OUI",Dépenses!F349*5%,0),2)</f>
        <v>0</v>
      </c>
      <c r="H349" s="147">
        <f>ROUND(IF(D349="OUI",Dépenses!F349*9.975%,0),2)</f>
        <v>0</v>
      </c>
    </row>
    <row r="350" spans="1:8" x14ac:dyDescent="0.3">
      <c r="A350" s="143"/>
      <c r="B350" s="144"/>
      <c r="C350" s="145"/>
      <c r="D350" s="146"/>
      <c r="E350" s="145"/>
      <c r="F350" s="147">
        <f>ROUND(IF(D350="OUI",Dépenses!C350/1.095/1.05,C350),2)</f>
        <v>0</v>
      </c>
      <c r="G350" s="147">
        <f>ROUND(IF(D350="OUI",Dépenses!F350*5%,0),2)</f>
        <v>0</v>
      </c>
      <c r="H350" s="147">
        <f>ROUND(IF(D350="OUI",Dépenses!F350*9.975%,0),2)</f>
        <v>0</v>
      </c>
    </row>
    <row r="351" spans="1:8" x14ac:dyDescent="0.3">
      <c r="A351" s="143"/>
      <c r="B351" s="144"/>
      <c r="C351" s="145"/>
      <c r="D351" s="146"/>
      <c r="E351" s="145"/>
      <c r="F351" s="147">
        <f>ROUND(IF(D351="OUI",Dépenses!C351/1.095/1.05,C351),2)</f>
        <v>0</v>
      </c>
      <c r="G351" s="147">
        <f>ROUND(IF(D351="OUI",Dépenses!F351*5%,0),2)</f>
        <v>0</v>
      </c>
      <c r="H351" s="147">
        <f>ROUND(IF(D351="OUI",Dépenses!F351*9.975%,0),2)</f>
        <v>0</v>
      </c>
    </row>
    <row r="352" spans="1:8" x14ac:dyDescent="0.3">
      <c r="A352" s="143"/>
      <c r="B352" s="144"/>
      <c r="C352" s="145"/>
      <c r="D352" s="146"/>
      <c r="E352" s="145"/>
      <c r="F352" s="147">
        <f>ROUND(IF(D352="OUI",Dépenses!C352/1.095/1.05,C352),2)</f>
        <v>0</v>
      </c>
      <c r="G352" s="147">
        <f>ROUND(IF(D352="OUI",Dépenses!F352*5%,0),2)</f>
        <v>0</v>
      </c>
      <c r="H352" s="147">
        <f>ROUND(IF(D352="OUI",Dépenses!F352*9.975%,0),2)</f>
        <v>0</v>
      </c>
    </row>
    <row r="353" spans="1:8" x14ac:dyDescent="0.3">
      <c r="A353" s="143"/>
      <c r="B353" s="144"/>
      <c r="C353" s="145"/>
      <c r="D353" s="146"/>
      <c r="E353" s="145"/>
      <c r="F353" s="147">
        <f>ROUND(IF(D353="OUI",Dépenses!C353/1.095/1.05,C353),2)</f>
        <v>0</v>
      </c>
      <c r="G353" s="147">
        <f>ROUND(IF(D353="OUI",Dépenses!F353*5%,0),2)</f>
        <v>0</v>
      </c>
      <c r="H353" s="147">
        <f>ROUND(IF(D353="OUI",Dépenses!F353*9.975%,0),2)</f>
        <v>0</v>
      </c>
    </row>
    <row r="354" spans="1:8" x14ac:dyDescent="0.3">
      <c r="A354" s="143"/>
      <c r="B354" s="144"/>
      <c r="C354" s="145"/>
      <c r="D354" s="146"/>
      <c r="E354" s="145"/>
      <c r="F354" s="147">
        <f>ROUND(IF(D354="OUI",Dépenses!C354/1.095/1.05,C354),2)</f>
        <v>0</v>
      </c>
      <c r="G354" s="147">
        <f>ROUND(IF(D354="OUI",Dépenses!F354*5%,0),2)</f>
        <v>0</v>
      </c>
      <c r="H354" s="147">
        <f>ROUND(IF(D354="OUI",Dépenses!F354*9.975%,0),2)</f>
        <v>0</v>
      </c>
    </row>
    <row r="355" spans="1:8" x14ac:dyDescent="0.3">
      <c r="A355" s="143"/>
      <c r="B355" s="144"/>
      <c r="C355" s="145"/>
      <c r="D355" s="146"/>
      <c r="E355" s="145"/>
      <c r="F355" s="147">
        <f>ROUND(IF(D355="OUI",Dépenses!C355/1.095/1.05,C355),2)</f>
        <v>0</v>
      </c>
      <c r="G355" s="147">
        <f>ROUND(IF(D355="OUI",Dépenses!F355*5%,0),2)</f>
        <v>0</v>
      </c>
      <c r="H355" s="147">
        <f>ROUND(IF(D355="OUI",Dépenses!F355*9.975%,0),2)</f>
        <v>0</v>
      </c>
    </row>
    <row r="356" spans="1:8" x14ac:dyDescent="0.3">
      <c r="A356" s="143"/>
      <c r="B356" s="144"/>
      <c r="C356" s="145"/>
      <c r="D356" s="146"/>
      <c r="E356" s="145"/>
      <c r="F356" s="147">
        <f>ROUND(IF(D356="OUI",Dépenses!C356/1.095/1.05,C356),2)</f>
        <v>0</v>
      </c>
      <c r="G356" s="147">
        <f>ROUND(IF(D356="OUI",Dépenses!F356*5%,0),2)</f>
        <v>0</v>
      </c>
      <c r="H356" s="147">
        <f>ROUND(IF(D356="OUI",Dépenses!F356*9.975%,0),2)</f>
        <v>0</v>
      </c>
    </row>
    <row r="357" spans="1:8" x14ac:dyDescent="0.3">
      <c r="A357" s="143"/>
      <c r="B357" s="144"/>
      <c r="C357" s="145"/>
      <c r="D357" s="146"/>
      <c r="E357" s="145"/>
      <c r="F357" s="147">
        <f>ROUND(IF(D357="OUI",Dépenses!C357/1.095/1.05,C357),2)</f>
        <v>0</v>
      </c>
      <c r="G357" s="147">
        <f>ROUND(IF(D357="OUI",Dépenses!F357*5%,0),2)</f>
        <v>0</v>
      </c>
      <c r="H357" s="147">
        <f>ROUND(IF(D357="OUI",Dépenses!F357*9.975%,0),2)</f>
        <v>0</v>
      </c>
    </row>
    <row r="358" spans="1:8" x14ac:dyDescent="0.3">
      <c r="A358" s="143"/>
      <c r="B358" s="144"/>
      <c r="C358" s="145"/>
      <c r="D358" s="146"/>
      <c r="E358" s="145"/>
      <c r="F358" s="147">
        <f>ROUND(IF(D358="OUI",Dépenses!C358/1.095/1.05,C358),2)</f>
        <v>0</v>
      </c>
      <c r="G358" s="147">
        <f>ROUND(IF(D358="OUI",Dépenses!F358*5%,0),2)</f>
        <v>0</v>
      </c>
      <c r="H358" s="147">
        <f>ROUND(IF(D358="OUI",Dépenses!F358*9.975%,0),2)</f>
        <v>0</v>
      </c>
    </row>
    <row r="359" spans="1:8" x14ac:dyDescent="0.3">
      <c r="A359" s="143"/>
      <c r="B359" s="144"/>
      <c r="C359" s="145"/>
      <c r="D359" s="146"/>
      <c r="E359" s="145"/>
      <c r="F359" s="147">
        <f>ROUND(IF(D359="OUI",Dépenses!C359/1.095/1.05,C359),2)</f>
        <v>0</v>
      </c>
      <c r="G359" s="147">
        <f>ROUND(IF(D359="OUI",Dépenses!F359*5%,0),2)</f>
        <v>0</v>
      </c>
      <c r="H359" s="147">
        <f>ROUND(IF(D359="OUI",Dépenses!F359*9.975%,0),2)</f>
        <v>0</v>
      </c>
    </row>
    <row r="360" spans="1:8" x14ac:dyDescent="0.3">
      <c r="A360" s="143"/>
      <c r="B360" s="144"/>
      <c r="C360" s="145"/>
      <c r="D360" s="146"/>
      <c r="E360" s="145"/>
      <c r="F360" s="147">
        <f>ROUND(IF(D360="OUI",Dépenses!C360/1.095/1.05,C360),2)</f>
        <v>0</v>
      </c>
      <c r="G360" s="147">
        <f>ROUND(IF(D360="OUI",Dépenses!F360*5%,0),2)</f>
        <v>0</v>
      </c>
      <c r="H360" s="147">
        <f>ROUND(IF(D360="OUI",Dépenses!F360*9.975%,0),2)</f>
        <v>0</v>
      </c>
    </row>
    <row r="361" spans="1:8" x14ac:dyDescent="0.3">
      <c r="A361" s="143"/>
      <c r="B361" s="144"/>
      <c r="C361" s="145"/>
      <c r="D361" s="146"/>
      <c r="E361" s="145"/>
      <c r="F361" s="147">
        <f>ROUND(IF(D361="OUI",Dépenses!C361/1.095/1.05,C361),2)</f>
        <v>0</v>
      </c>
      <c r="G361" s="147">
        <f>ROUND(IF(D361="OUI",Dépenses!F361*5%,0),2)</f>
        <v>0</v>
      </c>
      <c r="H361" s="147">
        <f>ROUND(IF(D361="OUI",Dépenses!F361*9.975%,0),2)</f>
        <v>0</v>
      </c>
    </row>
    <row r="362" spans="1:8" x14ac:dyDescent="0.3">
      <c r="A362" s="143"/>
      <c r="B362" s="144"/>
      <c r="C362" s="145"/>
      <c r="D362" s="146"/>
      <c r="E362" s="145"/>
      <c r="F362" s="147">
        <f>ROUND(IF(D362="OUI",Dépenses!C362/1.095/1.05,C362),2)</f>
        <v>0</v>
      </c>
      <c r="G362" s="147">
        <f>ROUND(IF(D362="OUI",Dépenses!F362*5%,0),2)</f>
        <v>0</v>
      </c>
      <c r="H362" s="147">
        <f>ROUND(IF(D362="OUI",Dépenses!F362*9.975%,0),2)</f>
        <v>0</v>
      </c>
    </row>
    <row r="363" spans="1:8" x14ac:dyDescent="0.3">
      <c r="A363" s="143"/>
      <c r="B363" s="144"/>
      <c r="C363" s="145"/>
      <c r="D363" s="146"/>
      <c r="E363" s="145"/>
      <c r="F363" s="147">
        <f>ROUND(IF(D363="OUI",Dépenses!C363/1.095/1.05,C363),2)</f>
        <v>0</v>
      </c>
      <c r="G363" s="147">
        <f>ROUND(IF(D363="OUI",Dépenses!F363*5%,0),2)</f>
        <v>0</v>
      </c>
      <c r="H363" s="147">
        <f>ROUND(IF(D363="OUI",Dépenses!F363*9.975%,0),2)</f>
        <v>0</v>
      </c>
    </row>
    <row r="364" spans="1:8" x14ac:dyDescent="0.3">
      <c r="A364" s="143"/>
      <c r="B364" s="144"/>
      <c r="C364" s="145"/>
      <c r="D364" s="146"/>
      <c r="E364" s="145"/>
      <c r="F364" s="147">
        <f>ROUND(IF(D364="OUI",Dépenses!C364/1.095/1.05,C364),2)</f>
        <v>0</v>
      </c>
      <c r="G364" s="147">
        <f>ROUND(IF(D364="OUI",Dépenses!F364*5%,0),2)</f>
        <v>0</v>
      </c>
      <c r="H364" s="147">
        <f>ROUND(IF(D364="OUI",Dépenses!F364*9.975%,0),2)</f>
        <v>0</v>
      </c>
    </row>
    <row r="365" spans="1:8" x14ac:dyDescent="0.3">
      <c r="A365" s="143"/>
      <c r="B365" s="144"/>
      <c r="C365" s="145"/>
      <c r="D365" s="146"/>
      <c r="E365" s="145"/>
      <c r="F365" s="147">
        <f>ROUND(IF(D365="OUI",Dépenses!C365/1.095/1.05,C365),2)</f>
        <v>0</v>
      </c>
      <c r="G365" s="147">
        <f>ROUND(IF(D365="OUI",Dépenses!F365*5%,0),2)</f>
        <v>0</v>
      </c>
      <c r="H365" s="147">
        <f>ROUND(IF(D365="OUI",Dépenses!F365*9.975%,0),2)</f>
        <v>0</v>
      </c>
    </row>
    <row r="366" spans="1:8" x14ac:dyDescent="0.3">
      <c r="A366" s="143"/>
      <c r="B366" s="144"/>
      <c r="C366" s="145"/>
      <c r="D366" s="146"/>
      <c r="E366" s="145"/>
      <c r="F366" s="147">
        <f>ROUND(IF(D366="OUI",Dépenses!C366/1.095/1.05,C366),2)</f>
        <v>0</v>
      </c>
      <c r="G366" s="147">
        <f>ROUND(IF(D366="OUI",Dépenses!F366*5%,0),2)</f>
        <v>0</v>
      </c>
      <c r="H366" s="147">
        <f>ROUND(IF(D366="OUI",Dépenses!F366*9.975%,0),2)</f>
        <v>0</v>
      </c>
    </row>
    <row r="367" spans="1:8" x14ac:dyDescent="0.3">
      <c r="A367" s="143"/>
      <c r="B367" s="144"/>
      <c r="C367" s="145"/>
      <c r="D367" s="146"/>
      <c r="E367" s="145"/>
      <c r="F367" s="147">
        <f>ROUND(IF(D367="OUI",Dépenses!C367/1.095/1.05,C367),2)</f>
        <v>0</v>
      </c>
      <c r="G367" s="147">
        <f>ROUND(IF(D367="OUI",Dépenses!F367*5%,0),2)</f>
        <v>0</v>
      </c>
      <c r="H367" s="147">
        <f>ROUND(IF(D367="OUI",Dépenses!F367*9.975%,0),2)</f>
        <v>0</v>
      </c>
    </row>
    <row r="368" spans="1:8" x14ac:dyDescent="0.3">
      <c r="A368" s="143"/>
      <c r="B368" s="144"/>
      <c r="C368" s="145"/>
      <c r="D368" s="146"/>
      <c r="E368" s="145"/>
      <c r="F368" s="147">
        <f>ROUND(IF(D368="OUI",Dépenses!C368/1.095/1.05,C368),2)</f>
        <v>0</v>
      </c>
      <c r="G368" s="147">
        <f>ROUND(IF(D368="OUI",Dépenses!F368*5%,0),2)</f>
        <v>0</v>
      </c>
      <c r="H368" s="147">
        <f>ROUND(IF(D368="OUI",Dépenses!F368*9.975%,0),2)</f>
        <v>0</v>
      </c>
    </row>
    <row r="369" spans="1:8" x14ac:dyDescent="0.3">
      <c r="A369" s="143"/>
      <c r="B369" s="144"/>
      <c r="C369" s="145"/>
      <c r="D369" s="146"/>
      <c r="E369" s="145"/>
      <c r="F369" s="147">
        <f>ROUND(IF(D369="OUI",Dépenses!C369/1.095/1.05,C369),2)</f>
        <v>0</v>
      </c>
      <c r="G369" s="147">
        <f>ROUND(IF(D369="OUI",Dépenses!F369*5%,0),2)</f>
        <v>0</v>
      </c>
      <c r="H369" s="147">
        <f>ROUND(IF(D369="OUI",Dépenses!F369*9.975%,0),2)</f>
        <v>0</v>
      </c>
    </row>
    <row r="370" spans="1:8" x14ac:dyDescent="0.3">
      <c r="A370" s="143"/>
      <c r="B370" s="144"/>
      <c r="C370" s="145"/>
      <c r="D370" s="146"/>
      <c r="E370" s="145"/>
      <c r="F370" s="147">
        <f>ROUND(IF(D370="OUI",Dépenses!C370/1.095/1.05,C370),2)</f>
        <v>0</v>
      </c>
      <c r="G370" s="147">
        <f>ROUND(IF(D370="OUI",Dépenses!F370*5%,0),2)</f>
        <v>0</v>
      </c>
      <c r="H370" s="147">
        <f>ROUND(IF(D370="OUI",Dépenses!F370*9.975%,0),2)</f>
        <v>0</v>
      </c>
    </row>
    <row r="371" spans="1:8" x14ac:dyDescent="0.3">
      <c r="A371" s="143"/>
      <c r="B371" s="144"/>
      <c r="C371" s="145"/>
      <c r="D371" s="146"/>
      <c r="E371" s="145"/>
      <c r="F371" s="147">
        <f>ROUND(IF(D371="OUI",Dépenses!C371/1.095/1.05,C371),2)</f>
        <v>0</v>
      </c>
      <c r="G371" s="147">
        <f>ROUND(IF(D371="OUI",Dépenses!F371*5%,0),2)</f>
        <v>0</v>
      </c>
      <c r="H371" s="147">
        <f>ROUND(IF(D371="OUI",Dépenses!F371*9.975%,0),2)</f>
        <v>0</v>
      </c>
    </row>
    <row r="372" spans="1:8" x14ac:dyDescent="0.3">
      <c r="A372" s="143"/>
      <c r="B372" s="144"/>
      <c r="C372" s="145"/>
      <c r="D372" s="146"/>
      <c r="E372" s="145"/>
      <c r="F372" s="147">
        <f>ROUND(IF(D372="OUI",Dépenses!C372/1.095/1.05,C372),2)</f>
        <v>0</v>
      </c>
      <c r="G372" s="147">
        <f>ROUND(IF(D372="OUI",Dépenses!F372*5%,0),2)</f>
        <v>0</v>
      </c>
      <c r="H372" s="147">
        <f>ROUND(IF(D372="OUI",Dépenses!F372*9.975%,0),2)</f>
        <v>0</v>
      </c>
    </row>
    <row r="373" spans="1:8" x14ac:dyDescent="0.3">
      <c r="A373" s="143"/>
      <c r="B373" s="144"/>
      <c r="C373" s="145"/>
      <c r="D373" s="146"/>
      <c r="E373" s="145"/>
      <c r="F373" s="147">
        <f>ROUND(IF(D373="OUI",Dépenses!C373/1.095/1.05,C373),2)</f>
        <v>0</v>
      </c>
      <c r="G373" s="147">
        <f>ROUND(IF(D373="OUI",Dépenses!F373*5%,0),2)</f>
        <v>0</v>
      </c>
      <c r="H373" s="147">
        <f>ROUND(IF(D373="OUI",Dépenses!F373*9.975%,0),2)</f>
        <v>0</v>
      </c>
    </row>
    <row r="374" spans="1:8" x14ac:dyDescent="0.3">
      <c r="A374" s="143"/>
      <c r="B374" s="144"/>
      <c r="C374" s="145"/>
      <c r="D374" s="146"/>
      <c r="E374" s="145"/>
      <c r="F374" s="147">
        <f>ROUND(IF(D374="OUI",Dépenses!C374/1.095/1.05,C374),2)</f>
        <v>0</v>
      </c>
      <c r="G374" s="147">
        <f>ROUND(IF(D374="OUI",Dépenses!F374*5%,0),2)</f>
        <v>0</v>
      </c>
      <c r="H374" s="147">
        <f>ROUND(IF(D374="OUI",Dépenses!F374*9.975%,0),2)</f>
        <v>0</v>
      </c>
    </row>
    <row r="375" spans="1:8" x14ac:dyDescent="0.3">
      <c r="A375" s="143"/>
      <c r="B375" s="144"/>
      <c r="C375" s="145"/>
      <c r="D375" s="146"/>
      <c r="E375" s="145"/>
      <c r="F375" s="147">
        <f>ROUND(IF(D375="OUI",Dépenses!C375/1.095/1.05,C375),2)</f>
        <v>0</v>
      </c>
      <c r="G375" s="147">
        <f>ROUND(IF(D375="OUI",Dépenses!F375*5%,0),2)</f>
        <v>0</v>
      </c>
      <c r="H375" s="147">
        <f>ROUND(IF(D375="OUI",Dépenses!F375*9.975%,0),2)</f>
        <v>0</v>
      </c>
    </row>
    <row r="376" spans="1:8" x14ac:dyDescent="0.3">
      <c r="A376" s="143"/>
      <c r="B376" s="144"/>
      <c r="C376" s="145"/>
      <c r="D376" s="146"/>
      <c r="E376" s="145"/>
      <c r="F376" s="147">
        <f>ROUND(IF(D376="OUI",Dépenses!C376/1.095/1.05,C376),2)</f>
        <v>0</v>
      </c>
      <c r="G376" s="147">
        <f>ROUND(IF(D376="OUI",Dépenses!F376*5%,0),2)</f>
        <v>0</v>
      </c>
      <c r="H376" s="147">
        <f>ROUND(IF(D376="OUI",Dépenses!F376*9.975%,0),2)</f>
        <v>0</v>
      </c>
    </row>
    <row r="377" spans="1:8" x14ac:dyDescent="0.3">
      <c r="A377" s="143"/>
      <c r="B377" s="144"/>
      <c r="C377" s="145"/>
      <c r="D377" s="146"/>
      <c r="E377" s="145"/>
      <c r="F377" s="147">
        <f>ROUND(IF(D377="OUI",Dépenses!C377/1.095/1.05,C377),2)</f>
        <v>0</v>
      </c>
      <c r="G377" s="147">
        <f>ROUND(IF(D377="OUI",Dépenses!F377*5%,0),2)</f>
        <v>0</v>
      </c>
      <c r="H377" s="147">
        <f>ROUND(IF(D377="OUI",Dépenses!F377*9.975%,0),2)</f>
        <v>0</v>
      </c>
    </row>
    <row r="378" spans="1:8" x14ac:dyDescent="0.3">
      <c r="A378" s="143"/>
      <c r="B378" s="144"/>
      <c r="C378" s="145"/>
      <c r="D378" s="146"/>
      <c r="E378" s="145"/>
      <c r="F378" s="147">
        <f>ROUND(IF(D378="OUI",Dépenses!C378/1.095/1.05,C378),2)</f>
        <v>0</v>
      </c>
      <c r="G378" s="147">
        <f>ROUND(IF(D378="OUI",Dépenses!F378*5%,0),2)</f>
        <v>0</v>
      </c>
      <c r="H378" s="147">
        <f>ROUND(IF(D378="OUI",Dépenses!F378*9.975%,0),2)</f>
        <v>0</v>
      </c>
    </row>
    <row r="379" spans="1:8" x14ac:dyDescent="0.3">
      <c r="A379" s="143"/>
      <c r="B379" s="144"/>
      <c r="C379" s="145"/>
      <c r="D379" s="146"/>
      <c r="E379" s="145"/>
      <c r="F379" s="147">
        <f>ROUND(IF(D379="OUI",Dépenses!C379/1.095/1.05,C379),2)</f>
        <v>0</v>
      </c>
      <c r="G379" s="147">
        <f>ROUND(IF(D379="OUI",Dépenses!F379*5%,0),2)</f>
        <v>0</v>
      </c>
      <c r="H379" s="147">
        <f>ROUND(IF(D379="OUI",Dépenses!F379*9.975%,0),2)</f>
        <v>0</v>
      </c>
    </row>
    <row r="380" spans="1:8" x14ac:dyDescent="0.3">
      <c r="A380" s="143"/>
      <c r="B380" s="144"/>
      <c r="C380" s="145"/>
      <c r="D380" s="146"/>
      <c r="E380" s="145"/>
      <c r="F380" s="147">
        <f>ROUND(IF(D380="OUI",Dépenses!C380/1.095/1.05,C380),2)</f>
        <v>0</v>
      </c>
      <c r="G380" s="147">
        <f>ROUND(IF(D380="OUI",Dépenses!F380*5%,0),2)</f>
        <v>0</v>
      </c>
      <c r="H380" s="147">
        <f>ROUND(IF(D380="OUI",Dépenses!F380*9.975%,0),2)</f>
        <v>0</v>
      </c>
    </row>
    <row r="381" spans="1:8" x14ac:dyDescent="0.3">
      <c r="A381" s="143"/>
      <c r="B381" s="144"/>
      <c r="C381" s="145"/>
      <c r="D381" s="146"/>
      <c r="E381" s="145"/>
      <c r="F381" s="147">
        <f>ROUND(IF(D381="OUI",Dépenses!C381/1.095/1.05,C381),2)</f>
        <v>0</v>
      </c>
      <c r="G381" s="147">
        <f>ROUND(IF(D381="OUI",Dépenses!F381*5%,0),2)</f>
        <v>0</v>
      </c>
      <c r="H381" s="147">
        <f>ROUND(IF(D381="OUI",Dépenses!F381*9.975%,0),2)</f>
        <v>0</v>
      </c>
    </row>
    <row r="382" spans="1:8" x14ac:dyDescent="0.3">
      <c r="A382" s="143"/>
      <c r="B382" s="144"/>
      <c r="C382" s="145"/>
      <c r="D382" s="146"/>
      <c r="E382" s="145"/>
      <c r="F382" s="147">
        <f>ROUND(IF(D382="OUI",Dépenses!C382/1.095/1.05,C382),2)</f>
        <v>0</v>
      </c>
      <c r="G382" s="147">
        <f>ROUND(IF(D382="OUI",Dépenses!F382*5%,0),2)</f>
        <v>0</v>
      </c>
      <c r="H382" s="147">
        <f>ROUND(IF(D382="OUI",Dépenses!F382*9.975%,0),2)</f>
        <v>0</v>
      </c>
    </row>
    <row r="383" spans="1:8" x14ac:dyDescent="0.3">
      <c r="A383" s="143"/>
      <c r="B383" s="144"/>
      <c r="C383" s="145"/>
      <c r="D383" s="146"/>
      <c r="E383" s="145"/>
      <c r="F383" s="147">
        <f>ROUND(IF(D383="OUI",Dépenses!C383/1.095/1.05,C383),2)</f>
        <v>0</v>
      </c>
      <c r="G383" s="147">
        <f>ROUND(IF(D383="OUI",Dépenses!F383*5%,0),2)</f>
        <v>0</v>
      </c>
      <c r="H383" s="147">
        <f>ROUND(IF(D383="OUI",Dépenses!F383*9.975%,0),2)</f>
        <v>0</v>
      </c>
    </row>
    <row r="384" spans="1:8" x14ac:dyDescent="0.3">
      <c r="A384" s="143"/>
      <c r="B384" s="144"/>
      <c r="C384" s="145"/>
      <c r="D384" s="146"/>
      <c r="E384" s="145"/>
      <c r="F384" s="147">
        <f>ROUND(IF(D384="OUI",Dépenses!C384/1.095/1.05,C384),2)</f>
        <v>0</v>
      </c>
      <c r="G384" s="147">
        <f>ROUND(IF(D384="OUI",Dépenses!F384*5%,0),2)</f>
        <v>0</v>
      </c>
      <c r="H384" s="147">
        <f>ROUND(IF(D384="OUI",Dépenses!F384*9.975%,0),2)</f>
        <v>0</v>
      </c>
    </row>
    <row r="385" spans="1:8" x14ac:dyDescent="0.3">
      <c r="A385" s="143"/>
      <c r="B385" s="144"/>
      <c r="C385" s="145"/>
      <c r="D385" s="146"/>
      <c r="E385" s="145"/>
      <c r="F385" s="147">
        <f>ROUND(IF(D385="OUI",Dépenses!C385/1.095/1.05,C385),2)</f>
        <v>0</v>
      </c>
      <c r="G385" s="147">
        <f>ROUND(IF(D385="OUI",Dépenses!F385*5%,0),2)</f>
        <v>0</v>
      </c>
      <c r="H385" s="147">
        <f>ROUND(IF(D385="OUI",Dépenses!F385*9.975%,0),2)</f>
        <v>0</v>
      </c>
    </row>
    <row r="386" spans="1:8" x14ac:dyDescent="0.3">
      <c r="A386" s="143"/>
      <c r="B386" s="144"/>
      <c r="C386" s="145"/>
      <c r="D386" s="146"/>
      <c r="E386" s="145"/>
      <c r="F386" s="147">
        <f>ROUND(IF(D386="OUI",Dépenses!C386/1.095/1.05,C386),2)</f>
        <v>0</v>
      </c>
      <c r="G386" s="147">
        <f>ROUND(IF(D386="OUI",Dépenses!F386*5%,0),2)</f>
        <v>0</v>
      </c>
      <c r="H386" s="147">
        <f>ROUND(IF(D386="OUI",Dépenses!F386*9.975%,0),2)</f>
        <v>0</v>
      </c>
    </row>
    <row r="387" spans="1:8" x14ac:dyDescent="0.3">
      <c r="A387" s="143"/>
      <c r="B387" s="144"/>
      <c r="C387" s="145"/>
      <c r="D387" s="146"/>
      <c r="E387" s="145"/>
      <c r="F387" s="147">
        <f>ROUND(IF(D387="OUI",Dépenses!C387/1.095/1.05,C387),2)</f>
        <v>0</v>
      </c>
      <c r="G387" s="147">
        <f>ROUND(IF(D387="OUI",Dépenses!F387*5%,0),2)</f>
        <v>0</v>
      </c>
      <c r="H387" s="147">
        <f>ROUND(IF(D387="OUI",Dépenses!F387*9.975%,0),2)</f>
        <v>0</v>
      </c>
    </row>
    <row r="388" spans="1:8" x14ac:dyDescent="0.3">
      <c r="A388" s="143"/>
      <c r="B388" s="144"/>
      <c r="C388" s="145"/>
      <c r="D388" s="146"/>
      <c r="E388" s="145"/>
      <c r="F388" s="147">
        <f>ROUND(IF(D388="OUI",Dépenses!C388/1.095/1.05,C388),2)</f>
        <v>0</v>
      </c>
      <c r="G388" s="147">
        <f>ROUND(IF(D388="OUI",Dépenses!F388*5%,0),2)</f>
        <v>0</v>
      </c>
      <c r="H388" s="147">
        <f>ROUND(IF(D388="OUI",Dépenses!F388*9.975%,0),2)</f>
        <v>0</v>
      </c>
    </row>
    <row r="389" spans="1:8" x14ac:dyDescent="0.3">
      <c r="A389" s="143"/>
      <c r="B389" s="144"/>
      <c r="C389" s="145"/>
      <c r="D389" s="146"/>
      <c r="E389" s="145"/>
      <c r="F389" s="147">
        <f>ROUND(IF(D389="OUI",Dépenses!C389/1.095/1.05,C389),2)</f>
        <v>0</v>
      </c>
      <c r="G389" s="147">
        <f>ROUND(IF(D389="OUI",Dépenses!F389*5%,0),2)</f>
        <v>0</v>
      </c>
      <c r="H389" s="147">
        <f>ROUND(IF(D389="OUI",Dépenses!F389*9.975%,0),2)</f>
        <v>0</v>
      </c>
    </row>
    <row r="390" spans="1:8" x14ac:dyDescent="0.3">
      <c r="A390" s="143"/>
      <c r="B390" s="144"/>
      <c r="C390" s="145"/>
      <c r="D390" s="146"/>
      <c r="E390" s="145"/>
      <c r="F390" s="147">
        <f>ROUND(IF(D390="OUI",Dépenses!C390/1.095/1.05,C390),2)</f>
        <v>0</v>
      </c>
      <c r="G390" s="147">
        <f>ROUND(IF(D390="OUI",Dépenses!F390*5%,0),2)</f>
        <v>0</v>
      </c>
      <c r="H390" s="147">
        <f>ROUND(IF(D390="OUI",Dépenses!F390*9.975%,0),2)</f>
        <v>0</v>
      </c>
    </row>
    <row r="391" spans="1:8" x14ac:dyDescent="0.3">
      <c r="A391" s="143"/>
      <c r="B391" s="144"/>
      <c r="C391" s="145"/>
      <c r="D391" s="146"/>
      <c r="E391" s="145"/>
      <c r="F391" s="147">
        <f>ROUND(IF(D391="OUI",Dépenses!C391/1.095/1.05,C391),2)</f>
        <v>0</v>
      </c>
      <c r="G391" s="147">
        <f>ROUND(IF(D391="OUI",Dépenses!F391*5%,0),2)</f>
        <v>0</v>
      </c>
      <c r="H391" s="147">
        <f>ROUND(IF(D391="OUI",Dépenses!F391*9.975%,0),2)</f>
        <v>0</v>
      </c>
    </row>
    <row r="392" spans="1:8" x14ac:dyDescent="0.3">
      <c r="A392" s="143"/>
      <c r="B392" s="144"/>
      <c r="C392" s="145"/>
      <c r="D392" s="146"/>
      <c r="E392" s="145"/>
      <c r="F392" s="147">
        <f>ROUND(IF(D392="OUI",Dépenses!C392/1.095/1.05,C392),2)</f>
        <v>0</v>
      </c>
      <c r="G392" s="147">
        <f>ROUND(IF(D392="OUI",Dépenses!F392*5%,0),2)</f>
        <v>0</v>
      </c>
      <c r="H392" s="147">
        <f>ROUND(IF(D392="OUI",Dépenses!F392*9.975%,0),2)</f>
        <v>0</v>
      </c>
    </row>
    <row r="393" spans="1:8" x14ac:dyDescent="0.3">
      <c r="A393" s="143"/>
      <c r="B393" s="144"/>
      <c r="C393" s="145"/>
      <c r="D393" s="146"/>
      <c r="E393" s="145"/>
      <c r="F393" s="147">
        <f>ROUND(IF(D393="OUI",Dépenses!C393/1.095/1.05,C393),2)</f>
        <v>0</v>
      </c>
      <c r="G393" s="147">
        <f>ROUND(IF(D393="OUI",Dépenses!F393*5%,0),2)</f>
        <v>0</v>
      </c>
      <c r="H393" s="147">
        <f>ROUND(IF(D393="OUI",Dépenses!F393*9.975%,0),2)</f>
        <v>0</v>
      </c>
    </row>
    <row r="394" spans="1:8" x14ac:dyDescent="0.3">
      <c r="A394" s="143"/>
      <c r="B394" s="144"/>
      <c r="C394" s="145"/>
      <c r="D394" s="146"/>
      <c r="E394" s="145"/>
      <c r="F394" s="147">
        <f>ROUND(IF(D394="OUI",Dépenses!C394/1.095/1.05,C394),2)</f>
        <v>0</v>
      </c>
      <c r="G394" s="147">
        <f>ROUND(IF(D394="OUI",Dépenses!F394*5%,0),2)</f>
        <v>0</v>
      </c>
      <c r="H394" s="147">
        <f>ROUND(IF(D394="OUI",Dépenses!F394*9.975%,0),2)</f>
        <v>0</v>
      </c>
    </row>
    <row r="395" spans="1:8" x14ac:dyDescent="0.3">
      <c r="A395" s="143"/>
      <c r="B395" s="144"/>
      <c r="C395" s="145"/>
      <c r="D395" s="146"/>
      <c r="E395" s="145"/>
      <c r="F395" s="147">
        <f>ROUND(IF(D395="OUI",Dépenses!C395/1.095/1.05,C395),2)</f>
        <v>0</v>
      </c>
      <c r="G395" s="147">
        <f>ROUND(IF(D395="OUI",Dépenses!F395*5%,0),2)</f>
        <v>0</v>
      </c>
      <c r="H395" s="147">
        <f>ROUND(IF(D395="OUI",Dépenses!F395*9.975%,0),2)</f>
        <v>0</v>
      </c>
    </row>
    <row r="396" spans="1:8" x14ac:dyDescent="0.3">
      <c r="A396" s="143"/>
      <c r="B396" s="144"/>
      <c r="C396" s="145"/>
      <c r="D396" s="146"/>
      <c r="E396" s="145"/>
      <c r="F396" s="147">
        <f>ROUND(IF(D396="OUI",Dépenses!C396/1.095/1.05,C396),2)</f>
        <v>0</v>
      </c>
      <c r="G396" s="147">
        <f>ROUND(IF(D396="OUI",Dépenses!F396*5%,0),2)</f>
        <v>0</v>
      </c>
      <c r="H396" s="147">
        <f>ROUND(IF(D396="OUI",Dépenses!F396*9.975%,0),2)</f>
        <v>0</v>
      </c>
    </row>
    <row r="397" spans="1:8" x14ac:dyDescent="0.3">
      <c r="A397" s="143"/>
      <c r="B397" s="144"/>
      <c r="C397" s="145"/>
      <c r="D397" s="146"/>
      <c r="E397" s="145"/>
      <c r="F397" s="147">
        <f>ROUND(IF(D397="OUI",Dépenses!C397/1.095/1.05,C397),2)</f>
        <v>0</v>
      </c>
      <c r="G397" s="147">
        <f>ROUND(IF(D397="OUI",Dépenses!F397*5%,0),2)</f>
        <v>0</v>
      </c>
      <c r="H397" s="147">
        <f>ROUND(IF(D397="OUI",Dépenses!F397*9.975%,0),2)</f>
        <v>0</v>
      </c>
    </row>
    <row r="398" spans="1:8" x14ac:dyDescent="0.3">
      <c r="A398" s="143"/>
      <c r="B398" s="144"/>
      <c r="C398" s="145"/>
      <c r="D398" s="146"/>
      <c r="E398" s="145"/>
      <c r="F398" s="147">
        <f>ROUND(IF(D398="OUI",Dépenses!C398/1.095/1.05,C398),2)</f>
        <v>0</v>
      </c>
      <c r="G398" s="147">
        <f>ROUND(IF(D398="OUI",Dépenses!F398*5%,0),2)</f>
        <v>0</v>
      </c>
      <c r="H398" s="147">
        <f>ROUND(IF(D398="OUI",Dépenses!F398*9.975%,0),2)</f>
        <v>0</v>
      </c>
    </row>
    <row r="399" spans="1:8" x14ac:dyDescent="0.3">
      <c r="A399" s="143"/>
      <c r="B399" s="144"/>
      <c r="C399" s="145"/>
      <c r="D399" s="146"/>
      <c r="E399" s="145"/>
      <c r="F399" s="147">
        <f>ROUND(IF(D399="OUI",Dépenses!C399/1.095/1.05,C399),2)</f>
        <v>0</v>
      </c>
      <c r="G399" s="147">
        <f>ROUND(IF(D399="OUI",Dépenses!F399*5%,0),2)</f>
        <v>0</v>
      </c>
      <c r="H399" s="147">
        <f>ROUND(IF(D399="OUI",Dépenses!F399*9.975%,0),2)</f>
        <v>0</v>
      </c>
    </row>
    <row r="400" spans="1:8" x14ac:dyDescent="0.3">
      <c r="A400" s="143"/>
      <c r="B400" s="144"/>
      <c r="C400" s="145"/>
      <c r="D400" s="146"/>
      <c r="E400" s="145"/>
      <c r="F400" s="147">
        <f>ROUND(IF(D400="OUI",Dépenses!C400/1.095/1.05,C400),2)</f>
        <v>0</v>
      </c>
      <c r="G400" s="147">
        <f>ROUND(IF(D400="OUI",Dépenses!F400*5%,0),2)</f>
        <v>0</v>
      </c>
      <c r="H400" s="147">
        <f>ROUND(IF(D400="OUI",Dépenses!F400*9.975%,0),2)</f>
        <v>0</v>
      </c>
    </row>
    <row r="401" spans="1:8" x14ac:dyDescent="0.3">
      <c r="A401" s="143"/>
      <c r="B401" s="144"/>
      <c r="C401" s="145"/>
      <c r="D401" s="146"/>
      <c r="E401" s="145"/>
      <c r="F401" s="147">
        <f>ROUND(IF(D401="OUI",Dépenses!C401/1.095/1.05,C401),2)</f>
        <v>0</v>
      </c>
      <c r="G401" s="147">
        <f>ROUND(IF(D401="OUI",Dépenses!F401*5%,0),2)</f>
        <v>0</v>
      </c>
      <c r="H401" s="147">
        <f>ROUND(IF(D401="OUI",Dépenses!F401*9.975%,0),2)</f>
        <v>0</v>
      </c>
    </row>
    <row r="402" spans="1:8" x14ac:dyDescent="0.3">
      <c r="A402" s="143"/>
      <c r="B402" s="144"/>
      <c r="C402" s="145"/>
      <c r="D402" s="146"/>
      <c r="E402" s="145"/>
      <c r="F402" s="147">
        <f>ROUND(IF(D402="OUI",Dépenses!C402/1.095/1.05,C402),2)</f>
        <v>0</v>
      </c>
      <c r="G402" s="147">
        <f>ROUND(IF(D402="OUI",Dépenses!F402*5%,0),2)</f>
        <v>0</v>
      </c>
      <c r="H402" s="147">
        <f>ROUND(IF(D402="OUI",Dépenses!F402*9.975%,0),2)</f>
        <v>0</v>
      </c>
    </row>
    <row r="403" spans="1:8" x14ac:dyDescent="0.3">
      <c r="A403" s="143"/>
      <c r="B403" s="144"/>
      <c r="C403" s="145"/>
      <c r="D403" s="146"/>
      <c r="E403" s="145"/>
      <c r="F403" s="147">
        <f>ROUND(IF(D403="OUI",Dépenses!C403/1.095/1.05,C403),2)</f>
        <v>0</v>
      </c>
      <c r="G403" s="147">
        <f>ROUND(IF(D403="OUI",Dépenses!F403*5%,0),2)</f>
        <v>0</v>
      </c>
      <c r="H403" s="147">
        <f>ROUND(IF(D403="OUI",Dépenses!F403*9.975%,0),2)</f>
        <v>0</v>
      </c>
    </row>
    <row r="404" spans="1:8" x14ac:dyDescent="0.3">
      <c r="A404" s="143"/>
      <c r="B404" s="144"/>
      <c r="C404" s="145"/>
      <c r="D404" s="146"/>
      <c r="E404" s="145"/>
      <c r="F404" s="147">
        <f>ROUND(IF(D404="OUI",Dépenses!C404/1.095/1.05,C404),2)</f>
        <v>0</v>
      </c>
      <c r="G404" s="147">
        <f>ROUND(IF(D404="OUI",Dépenses!F404*5%,0),2)</f>
        <v>0</v>
      </c>
      <c r="H404" s="147">
        <f>ROUND(IF(D404="OUI",Dépenses!F404*9.975%,0),2)</f>
        <v>0</v>
      </c>
    </row>
    <row r="405" spans="1:8" x14ac:dyDescent="0.3">
      <c r="A405" s="143"/>
      <c r="B405" s="144"/>
      <c r="C405" s="145"/>
      <c r="D405" s="146"/>
      <c r="E405" s="145"/>
      <c r="F405" s="147">
        <f>ROUND(IF(D405="OUI",Dépenses!C405/1.095/1.05,C405),2)</f>
        <v>0</v>
      </c>
      <c r="G405" s="147">
        <f>ROUND(IF(D405="OUI",Dépenses!F405*5%,0),2)</f>
        <v>0</v>
      </c>
      <c r="H405" s="147">
        <f>ROUND(IF(D405="OUI",Dépenses!F405*9.975%,0),2)</f>
        <v>0</v>
      </c>
    </row>
    <row r="406" spans="1:8" x14ac:dyDescent="0.3">
      <c r="A406" s="143"/>
      <c r="B406" s="144"/>
      <c r="C406" s="145"/>
      <c r="D406" s="146"/>
      <c r="E406" s="145"/>
      <c r="F406" s="147">
        <f>ROUND(IF(D406="OUI",Dépenses!C406/1.095/1.05,C406),2)</f>
        <v>0</v>
      </c>
      <c r="G406" s="147">
        <f>ROUND(IF(D406="OUI",Dépenses!F406*5%,0),2)</f>
        <v>0</v>
      </c>
      <c r="H406" s="147">
        <f>ROUND(IF(D406="OUI",Dépenses!F406*9.975%,0),2)</f>
        <v>0</v>
      </c>
    </row>
    <row r="407" spans="1:8" x14ac:dyDescent="0.3">
      <c r="A407" s="143"/>
      <c r="B407" s="144"/>
      <c r="C407" s="145"/>
      <c r="D407" s="146"/>
      <c r="E407" s="145"/>
      <c r="F407" s="147">
        <f>ROUND(IF(D407="OUI",Dépenses!C407/1.095/1.05,C407),2)</f>
        <v>0</v>
      </c>
      <c r="G407" s="147">
        <f>ROUND(IF(D407="OUI",Dépenses!F407*5%,0),2)</f>
        <v>0</v>
      </c>
      <c r="H407" s="147">
        <f>ROUND(IF(D407="OUI",Dépenses!F407*9.975%,0),2)</f>
        <v>0</v>
      </c>
    </row>
    <row r="408" spans="1:8" x14ac:dyDescent="0.3">
      <c r="A408" s="143"/>
      <c r="B408" s="144"/>
      <c r="C408" s="145"/>
      <c r="D408" s="146"/>
      <c r="E408" s="145"/>
      <c r="F408" s="147">
        <f>ROUND(IF(D408="OUI",Dépenses!C408/1.095/1.05,C408),2)</f>
        <v>0</v>
      </c>
      <c r="G408" s="147">
        <f>ROUND(IF(D408="OUI",Dépenses!F408*5%,0),2)</f>
        <v>0</v>
      </c>
      <c r="H408" s="147">
        <f>ROUND(IF(D408="OUI",Dépenses!F408*9.975%,0),2)</f>
        <v>0</v>
      </c>
    </row>
    <row r="409" spans="1:8" x14ac:dyDescent="0.3">
      <c r="A409" s="143"/>
      <c r="B409" s="144"/>
      <c r="C409" s="145"/>
      <c r="D409" s="146"/>
      <c r="E409" s="145"/>
      <c r="F409" s="147">
        <f>ROUND(IF(D409="OUI",Dépenses!C409/1.095/1.05,C409),2)</f>
        <v>0</v>
      </c>
      <c r="G409" s="147">
        <f>ROUND(IF(D409="OUI",Dépenses!F409*5%,0),2)</f>
        <v>0</v>
      </c>
      <c r="H409" s="147">
        <f>ROUND(IF(D409="OUI",Dépenses!F409*9.975%,0),2)</f>
        <v>0</v>
      </c>
    </row>
    <row r="410" spans="1:8" x14ac:dyDescent="0.3">
      <c r="A410" s="143"/>
      <c r="B410" s="144"/>
      <c r="C410" s="145"/>
      <c r="D410" s="146"/>
      <c r="E410" s="145"/>
      <c r="F410" s="147">
        <f>ROUND(IF(D410="OUI",Dépenses!C410/1.095/1.05,C410),2)</f>
        <v>0</v>
      </c>
      <c r="G410" s="147">
        <f>ROUND(IF(D410="OUI",Dépenses!F410*5%,0),2)</f>
        <v>0</v>
      </c>
      <c r="H410" s="147">
        <f>ROUND(IF(D410="OUI",Dépenses!F410*9.975%,0),2)</f>
        <v>0</v>
      </c>
    </row>
    <row r="411" spans="1:8" x14ac:dyDescent="0.3">
      <c r="A411" s="143"/>
      <c r="B411" s="144"/>
      <c r="C411" s="145"/>
      <c r="D411" s="146"/>
      <c r="E411" s="145"/>
      <c r="F411" s="147">
        <f>ROUND(IF(D411="OUI",Dépenses!C411/1.095/1.05,C411),2)</f>
        <v>0</v>
      </c>
      <c r="G411" s="147">
        <f>ROUND(IF(D411="OUI",Dépenses!F411*5%,0),2)</f>
        <v>0</v>
      </c>
      <c r="H411" s="147">
        <f>ROUND(IF(D411="OUI",Dépenses!F411*9.975%,0),2)</f>
        <v>0</v>
      </c>
    </row>
    <row r="412" spans="1:8" x14ac:dyDescent="0.3">
      <c r="A412" s="143"/>
      <c r="B412" s="144"/>
      <c r="C412" s="145"/>
      <c r="D412" s="146"/>
      <c r="E412" s="145"/>
      <c r="F412" s="147">
        <f>ROUND(IF(D412="OUI",Dépenses!C412/1.095/1.05,C412),2)</f>
        <v>0</v>
      </c>
      <c r="G412" s="147">
        <f>ROUND(IF(D412="OUI",Dépenses!F412*5%,0),2)</f>
        <v>0</v>
      </c>
      <c r="H412" s="147">
        <f>ROUND(IF(D412="OUI",Dépenses!F412*9.975%,0),2)</f>
        <v>0</v>
      </c>
    </row>
    <row r="413" spans="1:8" x14ac:dyDescent="0.3">
      <c r="A413" s="143"/>
      <c r="B413" s="144"/>
      <c r="C413" s="145"/>
      <c r="D413" s="146"/>
      <c r="E413" s="145"/>
      <c r="F413" s="147">
        <f>ROUND(IF(D413="OUI",Dépenses!C413/1.095/1.05,C413),2)</f>
        <v>0</v>
      </c>
      <c r="G413" s="147">
        <f>ROUND(IF(D413="OUI",Dépenses!F413*5%,0),2)</f>
        <v>0</v>
      </c>
      <c r="H413" s="147">
        <f>ROUND(IF(D413="OUI",Dépenses!F413*9.975%,0),2)</f>
        <v>0</v>
      </c>
    </row>
    <row r="414" spans="1:8" x14ac:dyDescent="0.3">
      <c r="A414" s="143"/>
      <c r="B414" s="144"/>
      <c r="C414" s="145"/>
      <c r="D414" s="146"/>
      <c r="E414" s="145"/>
      <c r="F414" s="147">
        <f>ROUND(IF(D414="OUI",Dépenses!C414/1.095/1.05,C414),2)</f>
        <v>0</v>
      </c>
      <c r="G414" s="147">
        <f>ROUND(IF(D414="OUI",Dépenses!F414*5%,0),2)</f>
        <v>0</v>
      </c>
      <c r="H414" s="147">
        <f>ROUND(IF(D414="OUI",Dépenses!F414*9.975%,0),2)</f>
        <v>0</v>
      </c>
    </row>
    <row r="415" spans="1:8" x14ac:dyDescent="0.3">
      <c r="A415" s="143"/>
      <c r="B415" s="144"/>
      <c r="C415" s="145"/>
      <c r="D415" s="146"/>
      <c r="E415" s="145"/>
      <c r="F415" s="147">
        <f>ROUND(IF(D415="OUI",Dépenses!C415/1.095/1.05,C415),2)</f>
        <v>0</v>
      </c>
      <c r="G415" s="147">
        <f>ROUND(IF(D415="OUI",Dépenses!F415*5%,0),2)</f>
        <v>0</v>
      </c>
      <c r="H415" s="147">
        <f>ROUND(IF(D415="OUI",Dépenses!F415*9.975%,0),2)</f>
        <v>0</v>
      </c>
    </row>
    <row r="416" spans="1:8" x14ac:dyDescent="0.3">
      <c r="A416" s="143"/>
      <c r="B416" s="144"/>
      <c r="C416" s="145"/>
      <c r="D416" s="146"/>
      <c r="E416" s="145"/>
      <c r="F416" s="147">
        <f>ROUND(IF(D416="OUI",Dépenses!C416/1.095/1.05,C416),2)</f>
        <v>0</v>
      </c>
      <c r="G416" s="147">
        <f>ROUND(IF(D416="OUI",Dépenses!F416*5%,0),2)</f>
        <v>0</v>
      </c>
      <c r="H416" s="147">
        <f>ROUND(IF(D416="OUI",Dépenses!F416*9.975%,0),2)</f>
        <v>0</v>
      </c>
    </row>
    <row r="417" spans="1:8" x14ac:dyDescent="0.3">
      <c r="A417" s="143"/>
      <c r="B417" s="144"/>
      <c r="C417" s="145"/>
      <c r="D417" s="146"/>
      <c r="E417" s="145"/>
      <c r="F417" s="147">
        <f>ROUND(IF(D417="OUI",Dépenses!C417/1.095/1.05,C417),2)</f>
        <v>0</v>
      </c>
      <c r="G417" s="147">
        <f>ROUND(IF(D417="OUI",Dépenses!F417*5%,0),2)</f>
        <v>0</v>
      </c>
      <c r="H417" s="147">
        <f>ROUND(IF(D417="OUI",Dépenses!F417*9.975%,0),2)</f>
        <v>0</v>
      </c>
    </row>
    <row r="418" spans="1:8" x14ac:dyDescent="0.3">
      <c r="A418" s="143"/>
      <c r="B418" s="144"/>
      <c r="C418" s="145"/>
      <c r="D418" s="146"/>
      <c r="E418" s="145"/>
      <c r="F418" s="147">
        <f>ROUND(IF(D418="OUI",Dépenses!C418/1.095/1.05,C418),2)</f>
        <v>0</v>
      </c>
      <c r="G418" s="147">
        <f>ROUND(IF(D418="OUI",Dépenses!F418*5%,0),2)</f>
        <v>0</v>
      </c>
      <c r="H418" s="147">
        <f>ROUND(IF(D418="OUI",Dépenses!F418*9.975%,0),2)</f>
        <v>0</v>
      </c>
    </row>
    <row r="419" spans="1:8" x14ac:dyDescent="0.3">
      <c r="A419" s="143"/>
      <c r="B419" s="144"/>
      <c r="C419" s="145"/>
      <c r="D419" s="146"/>
      <c r="E419" s="145"/>
      <c r="F419" s="147">
        <f>ROUND(IF(D419="OUI",Dépenses!C419/1.095/1.05,C419),2)</f>
        <v>0</v>
      </c>
      <c r="G419" s="147">
        <f>ROUND(IF(D419="OUI",Dépenses!F419*5%,0),2)</f>
        <v>0</v>
      </c>
      <c r="H419" s="147">
        <f>ROUND(IF(D419="OUI",Dépenses!F419*9.975%,0),2)</f>
        <v>0</v>
      </c>
    </row>
    <row r="420" spans="1:8" x14ac:dyDescent="0.3">
      <c r="A420" s="143"/>
      <c r="B420" s="144"/>
      <c r="C420" s="145"/>
      <c r="D420" s="146"/>
      <c r="E420" s="145"/>
      <c r="F420" s="147">
        <f>ROUND(IF(D420="OUI",Dépenses!C420/1.095/1.05,C420),2)</f>
        <v>0</v>
      </c>
      <c r="G420" s="147">
        <f>ROUND(IF(D420="OUI",Dépenses!F420*5%,0),2)</f>
        <v>0</v>
      </c>
      <c r="H420" s="147">
        <f>ROUND(IF(D420="OUI",Dépenses!F420*9.975%,0),2)</f>
        <v>0</v>
      </c>
    </row>
    <row r="421" spans="1:8" x14ac:dyDescent="0.3">
      <c r="A421" s="143"/>
      <c r="B421" s="144"/>
      <c r="C421" s="145"/>
      <c r="D421" s="146"/>
      <c r="E421" s="145"/>
      <c r="F421" s="147">
        <f>ROUND(IF(D421="OUI",Dépenses!C421/1.095/1.05,C421),2)</f>
        <v>0</v>
      </c>
      <c r="G421" s="147">
        <f>ROUND(IF(D421="OUI",Dépenses!F421*5%,0),2)</f>
        <v>0</v>
      </c>
      <c r="H421" s="147">
        <f>ROUND(IF(D421="OUI",Dépenses!F421*9.975%,0),2)</f>
        <v>0</v>
      </c>
    </row>
    <row r="422" spans="1:8" x14ac:dyDescent="0.3">
      <c r="A422" s="143"/>
      <c r="B422" s="144"/>
      <c r="C422" s="145"/>
      <c r="D422" s="146"/>
      <c r="E422" s="145"/>
      <c r="F422" s="147">
        <f>ROUND(IF(D422="OUI",Dépenses!C422/1.095/1.05,C422),2)</f>
        <v>0</v>
      </c>
      <c r="G422" s="147">
        <f>ROUND(IF(D422="OUI",Dépenses!F422*5%,0),2)</f>
        <v>0</v>
      </c>
      <c r="H422" s="147">
        <f>ROUND(IF(D422="OUI",Dépenses!F422*9.975%,0),2)</f>
        <v>0</v>
      </c>
    </row>
    <row r="423" spans="1:8" x14ac:dyDescent="0.3">
      <c r="A423" s="143"/>
      <c r="B423" s="144"/>
      <c r="C423" s="145"/>
      <c r="D423" s="146"/>
      <c r="E423" s="145"/>
      <c r="F423" s="147">
        <f>ROUND(IF(D423="OUI",Dépenses!C423/1.095/1.05,C423),2)</f>
        <v>0</v>
      </c>
      <c r="G423" s="147">
        <f>ROUND(IF(D423="OUI",Dépenses!F423*5%,0),2)</f>
        <v>0</v>
      </c>
      <c r="H423" s="147">
        <f>ROUND(IF(D423="OUI",Dépenses!F423*9.975%,0),2)</f>
        <v>0</v>
      </c>
    </row>
    <row r="424" spans="1:8" x14ac:dyDescent="0.3">
      <c r="A424" s="143"/>
      <c r="B424" s="144"/>
      <c r="C424" s="145"/>
      <c r="D424" s="146"/>
      <c r="E424" s="145"/>
      <c r="F424" s="147">
        <f>ROUND(IF(D424="OUI",Dépenses!C424/1.095/1.05,C424),2)</f>
        <v>0</v>
      </c>
      <c r="G424" s="147">
        <f>ROUND(IF(D424="OUI",Dépenses!F424*5%,0),2)</f>
        <v>0</v>
      </c>
      <c r="H424" s="147">
        <f>ROUND(IF(D424="OUI",Dépenses!F424*9.975%,0),2)</f>
        <v>0</v>
      </c>
    </row>
    <row r="425" spans="1:8" x14ac:dyDescent="0.3">
      <c r="A425" s="143"/>
      <c r="B425" s="144"/>
      <c r="C425" s="145"/>
      <c r="D425" s="146"/>
      <c r="E425" s="145"/>
      <c r="F425" s="147">
        <f>ROUND(IF(D425="OUI",Dépenses!C425/1.095/1.05,C425),2)</f>
        <v>0</v>
      </c>
      <c r="G425" s="147">
        <f>ROUND(IF(D425="OUI",Dépenses!F425*5%,0),2)</f>
        <v>0</v>
      </c>
      <c r="H425" s="147">
        <f>ROUND(IF(D425="OUI",Dépenses!F425*9.975%,0),2)</f>
        <v>0</v>
      </c>
    </row>
    <row r="426" spans="1:8" x14ac:dyDescent="0.3">
      <c r="A426" s="143"/>
      <c r="B426" s="144"/>
      <c r="C426" s="145"/>
      <c r="D426" s="146"/>
      <c r="E426" s="145"/>
      <c r="F426" s="147">
        <f>ROUND(IF(D426="OUI",Dépenses!C426/1.095/1.05,C426),2)</f>
        <v>0</v>
      </c>
      <c r="G426" s="147">
        <f>ROUND(IF(D426="OUI",Dépenses!F426*5%,0),2)</f>
        <v>0</v>
      </c>
      <c r="H426" s="147">
        <f>ROUND(IF(D426="OUI",Dépenses!F426*9.975%,0),2)</f>
        <v>0</v>
      </c>
    </row>
    <row r="427" spans="1:8" x14ac:dyDescent="0.3">
      <c r="A427" s="143"/>
      <c r="B427" s="144"/>
      <c r="C427" s="145"/>
      <c r="D427" s="146"/>
      <c r="E427" s="145"/>
      <c r="F427" s="147">
        <f>ROUND(IF(D427="OUI",Dépenses!C427/1.095/1.05,C427),2)</f>
        <v>0</v>
      </c>
      <c r="G427" s="147">
        <f>ROUND(IF(D427="OUI",Dépenses!F427*5%,0),2)</f>
        <v>0</v>
      </c>
      <c r="H427" s="147">
        <f>ROUND(IF(D427="OUI",Dépenses!F427*9.975%,0),2)</f>
        <v>0</v>
      </c>
    </row>
    <row r="428" spans="1:8" x14ac:dyDescent="0.3">
      <c r="A428" s="143"/>
      <c r="B428" s="144"/>
      <c r="C428" s="145"/>
      <c r="D428" s="146"/>
      <c r="E428" s="145"/>
      <c r="F428" s="147">
        <f>ROUND(IF(D428="OUI",Dépenses!C428/1.095/1.05,C428),2)</f>
        <v>0</v>
      </c>
      <c r="G428" s="147">
        <f>ROUND(IF(D428="OUI",Dépenses!F428*5%,0),2)</f>
        <v>0</v>
      </c>
      <c r="H428" s="147">
        <f>ROUND(IF(D428="OUI",Dépenses!F428*9.975%,0),2)</f>
        <v>0</v>
      </c>
    </row>
    <row r="429" spans="1:8" x14ac:dyDescent="0.3">
      <c r="A429" s="143"/>
      <c r="B429" s="144"/>
      <c r="C429" s="145"/>
      <c r="D429" s="146"/>
      <c r="E429" s="145"/>
      <c r="F429" s="147">
        <f>ROUND(IF(D429="OUI",Dépenses!C429/1.095/1.05,C429),2)</f>
        <v>0</v>
      </c>
      <c r="G429" s="147">
        <f>ROUND(IF(D429="OUI",Dépenses!F429*5%,0),2)</f>
        <v>0</v>
      </c>
      <c r="H429" s="147">
        <f>ROUND(IF(D429="OUI",Dépenses!F429*9.975%,0),2)</f>
        <v>0</v>
      </c>
    </row>
    <row r="430" spans="1:8" x14ac:dyDescent="0.3">
      <c r="A430" s="143"/>
      <c r="B430" s="144"/>
      <c r="C430" s="145"/>
      <c r="D430" s="146"/>
      <c r="E430" s="145"/>
      <c r="F430" s="147">
        <f>ROUND(IF(D430="OUI",Dépenses!C430/1.095/1.05,C430),2)</f>
        <v>0</v>
      </c>
      <c r="G430" s="147">
        <f>ROUND(IF(D430="OUI",Dépenses!F430*5%,0),2)</f>
        <v>0</v>
      </c>
      <c r="H430" s="147">
        <f>ROUND(IF(D430="OUI",Dépenses!F430*9.975%,0),2)</f>
        <v>0</v>
      </c>
    </row>
    <row r="431" spans="1:8" x14ac:dyDescent="0.3">
      <c r="A431" s="143"/>
      <c r="B431" s="144"/>
      <c r="C431" s="145"/>
      <c r="D431" s="146"/>
      <c r="E431" s="145"/>
      <c r="F431" s="147">
        <f>ROUND(IF(D431="OUI",Dépenses!C431/1.095/1.05,C431),2)</f>
        <v>0</v>
      </c>
      <c r="G431" s="147">
        <f>ROUND(IF(D431="OUI",Dépenses!F431*5%,0),2)</f>
        <v>0</v>
      </c>
      <c r="H431" s="147">
        <f>ROUND(IF(D431="OUI",Dépenses!F431*9.975%,0),2)</f>
        <v>0</v>
      </c>
    </row>
    <row r="432" spans="1:8" x14ac:dyDescent="0.3">
      <c r="A432" s="143"/>
      <c r="B432" s="144"/>
      <c r="C432" s="145"/>
      <c r="D432" s="146"/>
      <c r="E432" s="145"/>
      <c r="F432" s="147">
        <f>ROUND(IF(D432="OUI",Dépenses!C432/1.095/1.05,C432),2)</f>
        <v>0</v>
      </c>
      <c r="G432" s="147">
        <f>ROUND(IF(D432="OUI",Dépenses!F432*5%,0),2)</f>
        <v>0</v>
      </c>
      <c r="H432" s="147">
        <f>ROUND(IF(D432="OUI",Dépenses!F432*9.975%,0),2)</f>
        <v>0</v>
      </c>
    </row>
    <row r="433" spans="1:8" x14ac:dyDescent="0.3">
      <c r="A433" s="143"/>
      <c r="B433" s="144"/>
      <c r="C433" s="145"/>
      <c r="D433" s="146"/>
      <c r="E433" s="145"/>
      <c r="F433" s="147">
        <f>ROUND(IF(D433="OUI",Dépenses!C433/1.095/1.05,C433),2)</f>
        <v>0</v>
      </c>
      <c r="G433" s="147">
        <f>ROUND(IF(D433="OUI",Dépenses!F433*5%,0),2)</f>
        <v>0</v>
      </c>
      <c r="H433" s="147">
        <f>ROUND(IF(D433="OUI",Dépenses!F433*9.975%,0),2)</f>
        <v>0</v>
      </c>
    </row>
    <row r="434" spans="1:8" x14ac:dyDescent="0.3">
      <c r="A434" s="143"/>
      <c r="B434" s="144"/>
      <c r="C434" s="145"/>
      <c r="D434" s="146"/>
      <c r="E434" s="145"/>
      <c r="F434" s="147">
        <f>ROUND(IF(D434="OUI",Dépenses!C434/1.095/1.05,C434),2)</f>
        <v>0</v>
      </c>
      <c r="G434" s="147">
        <f>ROUND(IF(D434="OUI",Dépenses!F434*5%,0),2)</f>
        <v>0</v>
      </c>
      <c r="H434" s="147">
        <f>ROUND(IF(D434="OUI",Dépenses!F434*9.975%,0),2)</f>
        <v>0</v>
      </c>
    </row>
    <row r="435" spans="1:8" x14ac:dyDescent="0.3">
      <c r="A435" s="143"/>
      <c r="B435" s="144"/>
      <c r="C435" s="145"/>
      <c r="D435" s="146"/>
      <c r="E435" s="145"/>
      <c r="F435" s="147">
        <f>ROUND(IF(D435="OUI",Dépenses!C435/1.095/1.05,C435),2)</f>
        <v>0</v>
      </c>
      <c r="G435" s="147">
        <f>ROUND(IF(D435="OUI",Dépenses!F435*5%,0),2)</f>
        <v>0</v>
      </c>
      <c r="H435" s="147">
        <f>ROUND(IF(D435="OUI",Dépenses!F435*9.975%,0),2)</f>
        <v>0</v>
      </c>
    </row>
    <row r="436" spans="1:8" x14ac:dyDescent="0.3">
      <c r="A436" s="143"/>
      <c r="B436" s="144"/>
      <c r="C436" s="145"/>
      <c r="D436" s="146"/>
      <c r="E436" s="145"/>
      <c r="F436" s="147">
        <f>ROUND(IF(D436="OUI",Dépenses!C436/1.095/1.05,C436),2)</f>
        <v>0</v>
      </c>
      <c r="G436" s="147">
        <f>ROUND(IF(D436="OUI",Dépenses!F436*5%,0),2)</f>
        <v>0</v>
      </c>
      <c r="H436" s="147">
        <f>ROUND(IF(D436="OUI",Dépenses!F436*9.975%,0),2)</f>
        <v>0</v>
      </c>
    </row>
    <row r="437" spans="1:8" x14ac:dyDescent="0.3">
      <c r="A437" s="143"/>
      <c r="B437" s="144"/>
      <c r="C437" s="145"/>
      <c r="D437" s="146"/>
      <c r="E437" s="145"/>
      <c r="F437" s="147">
        <f>ROUND(IF(D437="OUI",Dépenses!C437/1.095/1.05,C437),2)</f>
        <v>0</v>
      </c>
      <c r="G437" s="147">
        <f>ROUND(IF(D437="OUI",Dépenses!F437*5%,0),2)</f>
        <v>0</v>
      </c>
      <c r="H437" s="147">
        <f>ROUND(IF(D437="OUI",Dépenses!F437*9.975%,0),2)</f>
        <v>0</v>
      </c>
    </row>
    <row r="438" spans="1:8" x14ac:dyDescent="0.3">
      <c r="A438" s="143"/>
      <c r="B438" s="144"/>
      <c r="C438" s="145"/>
      <c r="D438" s="146"/>
      <c r="E438" s="145"/>
      <c r="F438" s="147">
        <f>ROUND(IF(D438="OUI",Dépenses!C438/1.095/1.05,C438),2)</f>
        <v>0</v>
      </c>
      <c r="G438" s="147">
        <f>ROUND(IF(D438="OUI",Dépenses!F438*5%,0),2)</f>
        <v>0</v>
      </c>
      <c r="H438" s="147">
        <f>ROUND(IF(D438="OUI",Dépenses!F438*9.975%,0),2)</f>
        <v>0</v>
      </c>
    </row>
    <row r="439" spans="1:8" x14ac:dyDescent="0.3">
      <c r="A439" s="143"/>
      <c r="B439" s="144"/>
      <c r="C439" s="145"/>
      <c r="D439" s="146"/>
      <c r="E439" s="145"/>
      <c r="F439" s="147">
        <f>ROUND(IF(D439="OUI",Dépenses!C439/1.095/1.05,C439),2)</f>
        <v>0</v>
      </c>
      <c r="G439" s="147">
        <f>ROUND(IF(D439="OUI",Dépenses!F439*5%,0),2)</f>
        <v>0</v>
      </c>
      <c r="H439" s="147">
        <f>ROUND(IF(D439="OUI",Dépenses!F439*9.975%,0),2)</f>
        <v>0</v>
      </c>
    </row>
    <row r="440" spans="1:8" x14ac:dyDescent="0.3">
      <c r="A440" s="143"/>
      <c r="B440" s="144"/>
      <c r="C440" s="145"/>
      <c r="D440" s="146"/>
      <c r="E440" s="145"/>
      <c r="F440" s="147">
        <f>ROUND(IF(D440="OUI",Dépenses!C440/1.095/1.05,C440),2)</f>
        <v>0</v>
      </c>
      <c r="G440" s="147">
        <f>ROUND(IF(D440="OUI",Dépenses!F440*5%,0),2)</f>
        <v>0</v>
      </c>
      <c r="H440" s="147">
        <f>ROUND(IF(D440="OUI",Dépenses!F440*9.975%,0),2)</f>
        <v>0</v>
      </c>
    </row>
    <row r="441" spans="1:8" x14ac:dyDescent="0.3">
      <c r="A441" s="143"/>
      <c r="B441" s="144"/>
      <c r="C441" s="145"/>
      <c r="D441" s="146"/>
      <c r="E441" s="145"/>
      <c r="F441" s="147">
        <f>ROUND(IF(D441="OUI",Dépenses!C441/1.095/1.05,C441),2)</f>
        <v>0</v>
      </c>
      <c r="G441" s="147">
        <f>ROUND(IF(D441="OUI",Dépenses!F441*5%,0),2)</f>
        <v>0</v>
      </c>
      <c r="H441" s="147">
        <f>ROUND(IF(D441="OUI",Dépenses!F441*9.975%,0),2)</f>
        <v>0</v>
      </c>
    </row>
    <row r="442" spans="1:8" x14ac:dyDescent="0.3">
      <c r="A442" s="143"/>
      <c r="B442" s="144"/>
      <c r="C442" s="145"/>
      <c r="D442" s="146"/>
      <c r="E442" s="145"/>
      <c r="F442" s="147">
        <f>ROUND(IF(D442="OUI",Dépenses!C442/1.095/1.05,C442),2)</f>
        <v>0</v>
      </c>
      <c r="G442" s="147">
        <f>ROUND(IF(D442="OUI",Dépenses!F442*5%,0),2)</f>
        <v>0</v>
      </c>
      <c r="H442" s="147">
        <f>ROUND(IF(D442="OUI",Dépenses!F442*9.975%,0),2)</f>
        <v>0</v>
      </c>
    </row>
    <row r="443" spans="1:8" x14ac:dyDescent="0.3">
      <c r="A443" s="143"/>
      <c r="B443" s="144"/>
      <c r="C443" s="145"/>
      <c r="D443" s="146"/>
      <c r="E443" s="145"/>
      <c r="F443" s="147">
        <f>ROUND(IF(D443="OUI",Dépenses!C443/1.095/1.05,C443),2)</f>
        <v>0</v>
      </c>
      <c r="G443" s="147">
        <f>ROUND(IF(D443="OUI",Dépenses!F443*5%,0),2)</f>
        <v>0</v>
      </c>
      <c r="H443" s="147">
        <f>ROUND(IF(D443="OUI",Dépenses!F443*9.975%,0),2)</f>
        <v>0</v>
      </c>
    </row>
    <row r="444" spans="1:8" x14ac:dyDescent="0.3">
      <c r="A444" s="143"/>
      <c r="B444" s="144"/>
      <c r="C444" s="145"/>
      <c r="D444" s="146"/>
      <c r="E444" s="145"/>
      <c r="F444" s="147">
        <f>ROUND(IF(D444="OUI",Dépenses!C444/1.095/1.05,C444),2)</f>
        <v>0</v>
      </c>
      <c r="G444" s="147">
        <f>ROUND(IF(D444="OUI",Dépenses!F444*5%,0),2)</f>
        <v>0</v>
      </c>
      <c r="H444" s="147">
        <f>ROUND(IF(D444="OUI",Dépenses!F444*9.975%,0),2)</f>
        <v>0</v>
      </c>
    </row>
    <row r="445" spans="1:8" x14ac:dyDescent="0.3">
      <c r="A445" s="143"/>
      <c r="B445" s="144"/>
      <c r="C445" s="145"/>
      <c r="D445" s="146"/>
      <c r="E445" s="145"/>
      <c r="F445" s="147">
        <f>ROUND(IF(D445="OUI",Dépenses!C445/1.095/1.05,C445),2)</f>
        <v>0</v>
      </c>
      <c r="G445" s="147">
        <f>ROUND(IF(D445="OUI",Dépenses!F445*5%,0),2)</f>
        <v>0</v>
      </c>
      <c r="H445" s="147">
        <f>ROUND(IF(D445="OUI",Dépenses!F445*9.975%,0),2)</f>
        <v>0</v>
      </c>
    </row>
    <row r="446" spans="1:8" x14ac:dyDescent="0.3">
      <c r="A446" s="143"/>
      <c r="B446" s="144"/>
      <c r="C446" s="145"/>
      <c r="D446" s="146"/>
      <c r="E446" s="145"/>
      <c r="F446" s="147">
        <f>ROUND(IF(D446="OUI",Dépenses!C446/1.095/1.05,C446),2)</f>
        <v>0</v>
      </c>
      <c r="G446" s="147">
        <f>ROUND(IF(D446="OUI",Dépenses!F446*5%,0),2)</f>
        <v>0</v>
      </c>
      <c r="H446" s="147">
        <f>ROUND(IF(D446="OUI",Dépenses!F446*9.975%,0),2)</f>
        <v>0</v>
      </c>
    </row>
    <row r="447" spans="1:8" x14ac:dyDescent="0.3">
      <c r="A447" s="143"/>
      <c r="B447" s="144"/>
      <c r="C447" s="145"/>
      <c r="D447" s="146"/>
      <c r="E447" s="145"/>
      <c r="F447" s="147">
        <f>ROUND(IF(D447="OUI",Dépenses!C447/1.095/1.05,C447),2)</f>
        <v>0</v>
      </c>
      <c r="G447" s="147">
        <f>ROUND(IF(D447="OUI",Dépenses!F447*5%,0),2)</f>
        <v>0</v>
      </c>
      <c r="H447" s="147">
        <f>ROUND(IF(D447="OUI",Dépenses!F447*9.975%,0),2)</f>
        <v>0</v>
      </c>
    </row>
    <row r="448" spans="1:8" x14ac:dyDescent="0.3">
      <c r="A448" s="143"/>
      <c r="B448" s="144"/>
      <c r="C448" s="145"/>
      <c r="D448" s="146"/>
      <c r="E448" s="145"/>
      <c r="F448" s="147">
        <f>ROUND(IF(D448="OUI",Dépenses!C448/1.095/1.05,C448),2)</f>
        <v>0</v>
      </c>
      <c r="G448" s="147">
        <f>ROUND(IF(D448="OUI",Dépenses!F448*5%,0),2)</f>
        <v>0</v>
      </c>
      <c r="H448" s="147">
        <f>ROUND(IF(D448="OUI",Dépenses!F448*9.975%,0),2)</f>
        <v>0</v>
      </c>
    </row>
    <row r="449" spans="1:8" x14ac:dyDescent="0.3">
      <c r="A449" s="143"/>
      <c r="B449" s="144"/>
      <c r="C449" s="145"/>
      <c r="D449" s="146"/>
      <c r="E449" s="145"/>
      <c r="F449" s="147">
        <f>ROUND(IF(D449="OUI",Dépenses!C449/1.095/1.05,C449),2)</f>
        <v>0</v>
      </c>
      <c r="G449" s="147">
        <f>ROUND(IF(D449="OUI",Dépenses!F449*5%,0),2)</f>
        <v>0</v>
      </c>
      <c r="H449" s="147">
        <f>ROUND(IF(D449="OUI",Dépenses!F449*9.975%,0),2)</f>
        <v>0</v>
      </c>
    </row>
    <row r="450" spans="1:8" x14ac:dyDescent="0.3">
      <c r="A450" s="143"/>
      <c r="B450" s="144"/>
      <c r="C450" s="145"/>
      <c r="D450" s="146"/>
      <c r="E450" s="145"/>
      <c r="F450" s="147">
        <f>ROUND(IF(D450="OUI",Dépenses!C450/1.095/1.05,C450),2)</f>
        <v>0</v>
      </c>
      <c r="G450" s="147">
        <f>ROUND(IF(D450="OUI",Dépenses!F450*5%,0),2)</f>
        <v>0</v>
      </c>
      <c r="H450" s="147">
        <f>ROUND(IF(D450="OUI",Dépenses!F450*9.975%,0),2)</f>
        <v>0</v>
      </c>
    </row>
    <row r="451" spans="1:8" x14ac:dyDescent="0.3">
      <c r="A451" s="143"/>
      <c r="B451" s="144"/>
      <c r="C451" s="145"/>
      <c r="D451" s="146"/>
      <c r="E451" s="145"/>
      <c r="F451" s="147">
        <f>ROUND(IF(D451="OUI",Dépenses!C451/1.095/1.05,C451),2)</f>
        <v>0</v>
      </c>
      <c r="G451" s="147">
        <f>ROUND(IF(D451="OUI",Dépenses!F451*5%,0),2)</f>
        <v>0</v>
      </c>
      <c r="H451" s="147">
        <f>ROUND(IF(D451="OUI",Dépenses!F451*9.975%,0),2)</f>
        <v>0</v>
      </c>
    </row>
    <row r="452" spans="1:8" x14ac:dyDescent="0.3">
      <c r="A452" s="143"/>
      <c r="B452" s="144"/>
      <c r="C452" s="145"/>
      <c r="D452" s="146"/>
      <c r="E452" s="145"/>
      <c r="F452" s="147">
        <f>ROUND(IF(D452="OUI",Dépenses!C452/1.095/1.05,C452),2)</f>
        <v>0</v>
      </c>
      <c r="G452" s="147">
        <f>ROUND(IF(D452="OUI",Dépenses!F452*5%,0),2)</f>
        <v>0</v>
      </c>
      <c r="H452" s="147">
        <f>ROUND(IF(D452="OUI",Dépenses!F452*9.975%,0),2)</f>
        <v>0</v>
      </c>
    </row>
    <row r="453" spans="1:8" x14ac:dyDescent="0.3">
      <c r="A453" s="143"/>
      <c r="B453" s="144"/>
      <c r="C453" s="145"/>
      <c r="D453" s="146"/>
      <c r="E453" s="145"/>
      <c r="F453" s="147">
        <f>ROUND(IF(D453="OUI",Dépenses!C453/1.095/1.05,C453),2)</f>
        <v>0</v>
      </c>
      <c r="G453" s="147">
        <f>ROUND(IF(D453="OUI",Dépenses!F453*5%,0),2)</f>
        <v>0</v>
      </c>
      <c r="H453" s="147">
        <f>ROUND(IF(D453="OUI",Dépenses!F453*9.975%,0),2)</f>
        <v>0</v>
      </c>
    </row>
    <row r="454" spans="1:8" x14ac:dyDescent="0.3">
      <c r="A454" s="143"/>
      <c r="B454" s="144"/>
      <c r="C454" s="145"/>
      <c r="D454" s="146"/>
      <c r="E454" s="145"/>
      <c r="F454" s="147">
        <f>ROUND(IF(D454="OUI",Dépenses!C454/1.095/1.05,C454),2)</f>
        <v>0</v>
      </c>
      <c r="G454" s="147">
        <f>ROUND(IF(D454="OUI",Dépenses!F454*5%,0),2)</f>
        <v>0</v>
      </c>
      <c r="H454" s="147">
        <f>ROUND(IF(D454="OUI",Dépenses!F454*9.975%,0),2)</f>
        <v>0</v>
      </c>
    </row>
    <row r="455" spans="1:8" x14ac:dyDescent="0.3">
      <c r="A455" s="143"/>
      <c r="B455" s="144"/>
      <c r="C455" s="145"/>
      <c r="D455" s="146"/>
      <c r="E455" s="145"/>
      <c r="F455" s="147">
        <f>ROUND(IF(D455="OUI",Dépenses!C455/1.095/1.05,C455),2)</f>
        <v>0</v>
      </c>
      <c r="G455" s="147">
        <f>ROUND(IF(D455="OUI",Dépenses!F455*5%,0),2)</f>
        <v>0</v>
      </c>
      <c r="H455" s="147">
        <f>ROUND(IF(D455="OUI",Dépenses!F455*9.975%,0),2)</f>
        <v>0</v>
      </c>
    </row>
    <row r="456" spans="1:8" x14ac:dyDescent="0.3">
      <c r="A456" s="143"/>
      <c r="B456" s="144"/>
      <c r="C456" s="145"/>
      <c r="D456" s="146"/>
      <c r="E456" s="145"/>
      <c r="F456" s="147">
        <f>ROUND(IF(D456="OUI",Dépenses!C456/1.095/1.05,C456),2)</f>
        <v>0</v>
      </c>
      <c r="G456" s="147">
        <f>ROUND(IF(D456="OUI",Dépenses!F456*5%,0),2)</f>
        <v>0</v>
      </c>
      <c r="H456" s="147">
        <f>ROUND(IF(D456="OUI",Dépenses!F456*9.975%,0),2)</f>
        <v>0</v>
      </c>
    </row>
    <row r="457" spans="1:8" x14ac:dyDescent="0.3">
      <c r="A457" s="143"/>
      <c r="B457" s="144"/>
      <c r="C457" s="145"/>
      <c r="D457" s="146"/>
      <c r="E457" s="145"/>
      <c r="F457" s="147">
        <f>ROUND(IF(D457="OUI",Dépenses!C457/1.095/1.05,C457),2)</f>
        <v>0</v>
      </c>
      <c r="G457" s="147">
        <f>ROUND(IF(D457="OUI",Dépenses!F457*5%,0),2)</f>
        <v>0</v>
      </c>
      <c r="H457" s="147">
        <f>ROUND(IF(D457="OUI",Dépenses!F457*9.975%,0),2)</f>
        <v>0</v>
      </c>
    </row>
    <row r="458" spans="1:8" x14ac:dyDescent="0.3">
      <c r="A458" s="143"/>
      <c r="B458" s="144"/>
      <c r="C458" s="145"/>
      <c r="D458" s="146"/>
      <c r="E458" s="145"/>
      <c r="F458" s="147">
        <f>ROUND(IF(D458="OUI",Dépenses!C458/1.095/1.05,C458),2)</f>
        <v>0</v>
      </c>
      <c r="G458" s="147">
        <f>ROUND(IF(D458="OUI",Dépenses!F458*5%,0),2)</f>
        <v>0</v>
      </c>
      <c r="H458" s="147">
        <f>ROUND(IF(D458="OUI",Dépenses!F458*9.975%,0),2)</f>
        <v>0</v>
      </c>
    </row>
    <row r="459" spans="1:8" x14ac:dyDescent="0.3">
      <c r="A459" s="143"/>
      <c r="B459" s="144"/>
      <c r="C459" s="145"/>
      <c r="D459" s="146"/>
      <c r="E459" s="145"/>
      <c r="F459" s="147">
        <f>ROUND(IF(D459="OUI",Dépenses!C459/1.095/1.05,C459),2)</f>
        <v>0</v>
      </c>
      <c r="G459" s="147">
        <f>ROUND(IF(D459="OUI",Dépenses!F459*5%,0),2)</f>
        <v>0</v>
      </c>
      <c r="H459" s="147">
        <f>ROUND(IF(D459="OUI",Dépenses!F459*9.975%,0),2)</f>
        <v>0</v>
      </c>
    </row>
    <row r="460" spans="1:8" x14ac:dyDescent="0.3">
      <c r="A460" s="143"/>
      <c r="B460" s="144"/>
      <c r="C460" s="145"/>
      <c r="D460" s="146"/>
      <c r="E460" s="145"/>
      <c r="F460" s="147">
        <f>ROUND(IF(D460="OUI",Dépenses!C460/1.095/1.05,C460),2)</f>
        <v>0</v>
      </c>
      <c r="G460" s="147">
        <f>ROUND(IF(D460="OUI",Dépenses!F460*5%,0),2)</f>
        <v>0</v>
      </c>
      <c r="H460" s="147">
        <f>ROUND(IF(D460="OUI",Dépenses!F460*9.975%,0),2)</f>
        <v>0</v>
      </c>
    </row>
    <row r="461" spans="1:8" x14ac:dyDescent="0.3">
      <c r="A461" s="143"/>
      <c r="B461" s="144"/>
      <c r="C461" s="145"/>
      <c r="D461" s="146"/>
      <c r="E461" s="145"/>
      <c r="F461" s="147">
        <f>ROUND(IF(D461="OUI",Dépenses!C461/1.095/1.05,C461),2)</f>
        <v>0</v>
      </c>
      <c r="G461" s="147">
        <f>ROUND(IF(D461="OUI",Dépenses!F461*5%,0),2)</f>
        <v>0</v>
      </c>
      <c r="H461" s="147">
        <f>ROUND(IF(D461="OUI",Dépenses!F461*9.975%,0),2)</f>
        <v>0</v>
      </c>
    </row>
    <row r="462" spans="1:8" x14ac:dyDescent="0.3">
      <c r="A462" s="143"/>
      <c r="B462" s="144"/>
      <c r="C462" s="145"/>
      <c r="D462" s="146"/>
      <c r="E462" s="145"/>
      <c r="F462" s="147">
        <f>ROUND(IF(D462="OUI",Dépenses!C462/1.095/1.05,C462),2)</f>
        <v>0</v>
      </c>
      <c r="G462" s="147">
        <f>ROUND(IF(D462="OUI",Dépenses!F462*5%,0),2)</f>
        <v>0</v>
      </c>
      <c r="H462" s="147">
        <f>ROUND(IF(D462="OUI",Dépenses!F462*9.975%,0),2)</f>
        <v>0</v>
      </c>
    </row>
    <row r="463" spans="1:8" x14ac:dyDescent="0.3">
      <c r="A463" s="143"/>
      <c r="B463" s="144"/>
      <c r="C463" s="145"/>
      <c r="D463" s="146"/>
      <c r="E463" s="145"/>
      <c r="F463" s="147">
        <f>ROUND(IF(D463="OUI",Dépenses!C463/1.095/1.05,C463),2)</f>
        <v>0</v>
      </c>
      <c r="G463" s="147">
        <f>ROUND(IF(D463="OUI",Dépenses!F463*5%,0),2)</f>
        <v>0</v>
      </c>
      <c r="H463" s="147">
        <f>ROUND(IF(D463="OUI",Dépenses!F463*9.975%,0),2)</f>
        <v>0</v>
      </c>
    </row>
    <row r="464" spans="1:8" x14ac:dyDescent="0.3">
      <c r="A464" s="143"/>
      <c r="B464" s="144"/>
      <c r="C464" s="145"/>
      <c r="D464" s="146"/>
      <c r="E464" s="145"/>
      <c r="F464" s="147">
        <f>ROUND(IF(D464="OUI",Dépenses!C464/1.095/1.05,C464),2)</f>
        <v>0</v>
      </c>
      <c r="G464" s="147">
        <f>ROUND(IF(D464="OUI",Dépenses!F464*5%,0),2)</f>
        <v>0</v>
      </c>
      <c r="H464" s="147">
        <f>ROUND(IF(D464="OUI",Dépenses!F464*9.975%,0),2)</f>
        <v>0</v>
      </c>
    </row>
    <row r="465" spans="1:8" x14ac:dyDescent="0.3">
      <c r="A465" s="143"/>
      <c r="B465" s="144"/>
      <c r="C465" s="145"/>
      <c r="D465" s="146"/>
      <c r="E465" s="145"/>
      <c r="F465" s="147">
        <f>ROUND(IF(D465="OUI",Dépenses!C465/1.095/1.05,C465),2)</f>
        <v>0</v>
      </c>
      <c r="G465" s="147">
        <f>ROUND(IF(D465="OUI",Dépenses!F465*5%,0),2)</f>
        <v>0</v>
      </c>
      <c r="H465" s="147">
        <f>ROUND(IF(D465="OUI",Dépenses!F465*9.975%,0),2)</f>
        <v>0</v>
      </c>
    </row>
    <row r="466" spans="1:8" x14ac:dyDescent="0.3">
      <c r="A466" s="143"/>
      <c r="B466" s="144"/>
      <c r="C466" s="145"/>
      <c r="D466" s="146"/>
      <c r="E466" s="145"/>
      <c r="F466" s="147">
        <f>ROUND(IF(D466="OUI",Dépenses!C466/1.095/1.05,C466),2)</f>
        <v>0</v>
      </c>
      <c r="G466" s="147">
        <f>ROUND(IF(D466="OUI",Dépenses!F466*5%,0),2)</f>
        <v>0</v>
      </c>
      <c r="H466" s="147">
        <f>ROUND(IF(D466="OUI",Dépenses!F466*9.975%,0),2)</f>
        <v>0</v>
      </c>
    </row>
    <row r="467" spans="1:8" x14ac:dyDescent="0.3">
      <c r="A467" s="143"/>
      <c r="B467" s="144"/>
      <c r="C467" s="145"/>
      <c r="D467" s="146"/>
      <c r="E467" s="145"/>
      <c r="F467" s="147">
        <f>ROUND(IF(D467="OUI",Dépenses!C467/1.095/1.05,C467),2)</f>
        <v>0</v>
      </c>
      <c r="G467" s="147">
        <f>ROUND(IF(D467="OUI",Dépenses!F467*5%,0),2)</f>
        <v>0</v>
      </c>
      <c r="H467" s="147">
        <f>ROUND(IF(D467="OUI",Dépenses!F467*9.975%,0),2)</f>
        <v>0</v>
      </c>
    </row>
    <row r="468" spans="1:8" x14ac:dyDescent="0.3">
      <c r="A468" s="143"/>
      <c r="B468" s="144"/>
      <c r="C468" s="145"/>
      <c r="D468" s="146"/>
      <c r="E468" s="145"/>
      <c r="F468" s="147">
        <f>ROUND(IF(D468="OUI",Dépenses!C468/1.095/1.05,C468),2)</f>
        <v>0</v>
      </c>
      <c r="G468" s="147">
        <f>ROUND(IF(D468="OUI",Dépenses!F468*5%,0),2)</f>
        <v>0</v>
      </c>
      <c r="H468" s="147">
        <f>ROUND(IF(D468="OUI",Dépenses!F468*9.975%,0),2)</f>
        <v>0</v>
      </c>
    </row>
    <row r="469" spans="1:8" x14ac:dyDescent="0.3">
      <c r="A469" s="143"/>
      <c r="B469" s="144"/>
      <c r="C469" s="145"/>
      <c r="D469" s="146"/>
      <c r="E469" s="145"/>
      <c r="F469" s="147">
        <f>ROUND(IF(D469="OUI",Dépenses!C469/1.095/1.05,C469),2)</f>
        <v>0</v>
      </c>
      <c r="G469" s="147">
        <f>ROUND(IF(D469="OUI",Dépenses!F469*5%,0),2)</f>
        <v>0</v>
      </c>
      <c r="H469" s="147">
        <f>ROUND(IF(D469="OUI",Dépenses!F469*9.975%,0),2)</f>
        <v>0</v>
      </c>
    </row>
    <row r="470" spans="1:8" x14ac:dyDescent="0.3">
      <c r="A470" s="143"/>
      <c r="B470" s="144"/>
      <c r="C470" s="145"/>
      <c r="D470" s="146"/>
      <c r="E470" s="145"/>
      <c r="F470" s="147">
        <f>ROUND(IF(D470="OUI",Dépenses!C470/1.095/1.05,C470),2)</f>
        <v>0</v>
      </c>
      <c r="G470" s="147">
        <f>ROUND(IF(D470="OUI",Dépenses!F470*5%,0),2)</f>
        <v>0</v>
      </c>
      <c r="H470" s="147">
        <f>ROUND(IF(D470="OUI",Dépenses!F470*9.975%,0),2)</f>
        <v>0</v>
      </c>
    </row>
    <row r="471" spans="1:8" x14ac:dyDescent="0.3">
      <c r="A471" s="143"/>
      <c r="B471" s="144"/>
      <c r="C471" s="145"/>
      <c r="D471" s="146"/>
      <c r="E471" s="145"/>
      <c r="F471" s="147">
        <f>ROUND(IF(D471="OUI",Dépenses!C471/1.095/1.05,C471),2)</f>
        <v>0</v>
      </c>
      <c r="G471" s="147">
        <f>ROUND(IF(D471="OUI",Dépenses!F471*5%,0),2)</f>
        <v>0</v>
      </c>
      <c r="H471" s="147">
        <f>ROUND(IF(D471="OUI",Dépenses!F471*9.975%,0),2)</f>
        <v>0</v>
      </c>
    </row>
    <row r="472" spans="1:8" x14ac:dyDescent="0.3">
      <c r="A472" s="143"/>
      <c r="B472" s="144"/>
      <c r="C472" s="145"/>
      <c r="D472" s="146"/>
      <c r="E472" s="145"/>
      <c r="F472" s="147">
        <f>ROUND(IF(D472="OUI",Dépenses!C472/1.095/1.05,C472),2)</f>
        <v>0</v>
      </c>
      <c r="G472" s="147">
        <f>ROUND(IF(D472="OUI",Dépenses!F472*5%,0),2)</f>
        <v>0</v>
      </c>
      <c r="H472" s="147">
        <f>ROUND(IF(D472="OUI",Dépenses!F472*9.975%,0),2)</f>
        <v>0</v>
      </c>
    </row>
    <row r="473" spans="1:8" x14ac:dyDescent="0.3">
      <c r="A473" s="143"/>
      <c r="B473" s="144"/>
      <c r="C473" s="145"/>
      <c r="D473" s="146"/>
      <c r="E473" s="145"/>
      <c r="F473" s="147">
        <f>ROUND(IF(D473="OUI",Dépenses!C473/1.095/1.05,C473),2)</f>
        <v>0</v>
      </c>
      <c r="G473" s="147">
        <f>ROUND(IF(D473="OUI",Dépenses!F473*5%,0),2)</f>
        <v>0</v>
      </c>
      <c r="H473" s="147">
        <f>ROUND(IF(D473="OUI",Dépenses!F473*9.975%,0),2)</f>
        <v>0</v>
      </c>
    </row>
    <row r="474" spans="1:8" x14ac:dyDescent="0.3">
      <c r="A474" s="143"/>
      <c r="B474" s="144"/>
      <c r="C474" s="145"/>
      <c r="D474" s="146"/>
      <c r="E474" s="145"/>
      <c r="F474" s="147">
        <f>ROUND(IF(D474="OUI",Dépenses!C474/1.095/1.05,C474),2)</f>
        <v>0</v>
      </c>
      <c r="G474" s="147">
        <f>ROUND(IF(D474="OUI",Dépenses!F474*5%,0),2)</f>
        <v>0</v>
      </c>
      <c r="H474" s="147">
        <f>ROUND(IF(D474="OUI",Dépenses!F474*9.975%,0),2)</f>
        <v>0</v>
      </c>
    </row>
    <row r="475" spans="1:8" x14ac:dyDescent="0.3">
      <c r="A475" s="143"/>
      <c r="B475" s="144"/>
      <c r="C475" s="145"/>
      <c r="D475" s="146"/>
      <c r="E475" s="145"/>
      <c r="F475" s="147">
        <f>ROUND(IF(D475="OUI",Dépenses!C475/1.095/1.05,C475),2)</f>
        <v>0</v>
      </c>
      <c r="G475" s="147">
        <f>ROUND(IF(D475="OUI",Dépenses!F475*5%,0),2)</f>
        <v>0</v>
      </c>
      <c r="H475" s="147">
        <f>ROUND(IF(D475="OUI",Dépenses!F475*9.975%,0),2)</f>
        <v>0</v>
      </c>
    </row>
    <row r="476" spans="1:8" x14ac:dyDescent="0.3">
      <c r="A476" s="143"/>
      <c r="B476" s="144"/>
      <c r="C476" s="145"/>
      <c r="D476" s="146"/>
      <c r="E476" s="145"/>
      <c r="F476" s="147">
        <f>ROUND(IF(D476="OUI",Dépenses!C476/1.095/1.05,C476),2)</f>
        <v>0</v>
      </c>
      <c r="G476" s="147">
        <f>ROUND(IF(D476="OUI",Dépenses!F476*5%,0),2)</f>
        <v>0</v>
      </c>
      <c r="H476" s="147">
        <f>ROUND(IF(D476="OUI",Dépenses!F476*9.975%,0),2)</f>
        <v>0</v>
      </c>
    </row>
    <row r="477" spans="1:8" x14ac:dyDescent="0.3">
      <c r="A477" s="143"/>
      <c r="B477" s="144"/>
      <c r="C477" s="145"/>
      <c r="D477" s="146"/>
      <c r="E477" s="145"/>
      <c r="F477" s="147">
        <f>ROUND(IF(D477="OUI",Dépenses!C477/1.095/1.05,C477),2)</f>
        <v>0</v>
      </c>
      <c r="G477" s="147">
        <f>ROUND(IF(D477="OUI",Dépenses!F477*5%,0),2)</f>
        <v>0</v>
      </c>
      <c r="H477" s="147">
        <f>ROUND(IF(D477="OUI",Dépenses!F477*9.975%,0),2)</f>
        <v>0</v>
      </c>
    </row>
    <row r="478" spans="1:8" x14ac:dyDescent="0.3">
      <c r="A478" s="143"/>
      <c r="B478" s="144"/>
      <c r="C478" s="145"/>
      <c r="D478" s="146"/>
      <c r="E478" s="145"/>
      <c r="F478" s="147">
        <f>ROUND(IF(D478="OUI",Dépenses!C478/1.095/1.05,C478),2)</f>
        <v>0</v>
      </c>
      <c r="G478" s="147">
        <f>ROUND(IF(D478="OUI",Dépenses!F478*5%,0),2)</f>
        <v>0</v>
      </c>
      <c r="H478" s="147">
        <f>ROUND(IF(D478="OUI",Dépenses!F478*9.975%,0),2)</f>
        <v>0</v>
      </c>
    </row>
    <row r="479" spans="1:8" x14ac:dyDescent="0.3">
      <c r="A479" s="143"/>
      <c r="B479" s="144"/>
      <c r="C479" s="145"/>
      <c r="D479" s="146"/>
      <c r="E479" s="145"/>
      <c r="F479" s="147">
        <f>ROUND(IF(D479="OUI",Dépenses!C479/1.095/1.05,C479),2)</f>
        <v>0</v>
      </c>
      <c r="G479" s="147">
        <f>ROUND(IF(D479="OUI",Dépenses!F479*5%,0),2)</f>
        <v>0</v>
      </c>
      <c r="H479" s="147">
        <f>ROUND(IF(D479="OUI",Dépenses!F479*9.975%,0),2)</f>
        <v>0</v>
      </c>
    </row>
    <row r="480" spans="1:8" x14ac:dyDescent="0.3">
      <c r="A480" s="143"/>
      <c r="B480" s="144"/>
      <c r="C480" s="145"/>
      <c r="D480" s="146"/>
      <c r="E480" s="145"/>
      <c r="F480" s="147">
        <f>ROUND(IF(D480="OUI",Dépenses!C480/1.095/1.05,C480),2)</f>
        <v>0</v>
      </c>
      <c r="G480" s="147">
        <f>ROUND(IF(D480="OUI",Dépenses!F480*5%,0),2)</f>
        <v>0</v>
      </c>
      <c r="H480" s="147">
        <f>ROUND(IF(D480="OUI",Dépenses!F480*9.975%,0),2)</f>
        <v>0</v>
      </c>
    </row>
    <row r="481" spans="1:8" x14ac:dyDescent="0.3">
      <c r="A481" s="143"/>
      <c r="B481" s="144"/>
      <c r="C481" s="145"/>
      <c r="D481" s="146"/>
      <c r="E481" s="145"/>
      <c r="F481" s="147">
        <f>ROUND(IF(D481="OUI",Dépenses!C481/1.095/1.05,C481),2)</f>
        <v>0</v>
      </c>
      <c r="G481" s="147">
        <f>ROUND(IF(D481="OUI",Dépenses!F481*5%,0),2)</f>
        <v>0</v>
      </c>
      <c r="H481" s="147">
        <f>ROUND(IF(D481="OUI",Dépenses!F481*9.975%,0),2)</f>
        <v>0</v>
      </c>
    </row>
    <row r="482" spans="1:8" x14ac:dyDescent="0.3">
      <c r="A482" s="143"/>
      <c r="B482" s="144"/>
      <c r="C482" s="145"/>
      <c r="D482" s="146"/>
      <c r="E482" s="145"/>
      <c r="F482" s="147">
        <f>ROUND(IF(D482="OUI",Dépenses!C482/1.095/1.05,C482),2)</f>
        <v>0</v>
      </c>
      <c r="G482" s="147">
        <f>ROUND(IF(D482="OUI",Dépenses!F482*5%,0),2)</f>
        <v>0</v>
      </c>
      <c r="H482" s="147">
        <f>ROUND(IF(D482="OUI",Dépenses!F482*9.975%,0),2)</f>
        <v>0</v>
      </c>
    </row>
    <row r="483" spans="1:8" x14ac:dyDescent="0.3">
      <c r="A483" s="143"/>
      <c r="B483" s="144"/>
      <c r="C483" s="145"/>
      <c r="D483" s="146"/>
      <c r="E483" s="145"/>
      <c r="F483" s="147">
        <f>ROUND(IF(D483="OUI",Dépenses!C483/1.095/1.05,C483),2)</f>
        <v>0</v>
      </c>
      <c r="G483" s="147">
        <f>ROUND(IF(D483="OUI",Dépenses!F483*5%,0),2)</f>
        <v>0</v>
      </c>
      <c r="H483" s="147">
        <f>ROUND(IF(D483="OUI",Dépenses!F483*9.975%,0),2)</f>
        <v>0</v>
      </c>
    </row>
    <row r="484" spans="1:8" x14ac:dyDescent="0.3">
      <c r="A484" s="143"/>
      <c r="B484" s="144"/>
      <c r="C484" s="145"/>
      <c r="D484" s="146"/>
      <c r="E484" s="145"/>
      <c r="F484" s="147">
        <f>ROUND(IF(D484="OUI",Dépenses!C484/1.095/1.05,C484),2)</f>
        <v>0</v>
      </c>
      <c r="G484" s="147">
        <f>ROUND(IF(D484="OUI",Dépenses!F484*5%,0),2)</f>
        <v>0</v>
      </c>
      <c r="H484" s="147">
        <f>ROUND(IF(D484="OUI",Dépenses!F484*9.975%,0),2)</f>
        <v>0</v>
      </c>
    </row>
    <row r="485" spans="1:8" x14ac:dyDescent="0.3">
      <c r="A485" s="143"/>
      <c r="B485" s="144"/>
      <c r="C485" s="145"/>
      <c r="D485" s="146"/>
      <c r="E485" s="145"/>
      <c r="F485" s="147">
        <f>ROUND(IF(D485="OUI",Dépenses!C485/1.095/1.05,C485),2)</f>
        <v>0</v>
      </c>
      <c r="G485" s="147">
        <f>ROUND(IF(D485="OUI",Dépenses!F485*5%,0),2)</f>
        <v>0</v>
      </c>
      <c r="H485" s="147">
        <f>ROUND(IF(D485="OUI",Dépenses!F485*9.975%,0),2)</f>
        <v>0</v>
      </c>
    </row>
    <row r="486" spans="1:8" x14ac:dyDescent="0.3">
      <c r="A486" s="143"/>
      <c r="B486" s="144"/>
      <c r="C486" s="145"/>
      <c r="D486" s="146"/>
      <c r="E486" s="145"/>
      <c r="F486" s="147">
        <f>ROUND(IF(D486="OUI",Dépenses!C486/1.095/1.05,C486),2)</f>
        <v>0</v>
      </c>
      <c r="G486" s="147">
        <f>ROUND(IF(D486="OUI",Dépenses!F486*5%,0),2)</f>
        <v>0</v>
      </c>
      <c r="H486" s="147">
        <f>ROUND(IF(D486="OUI",Dépenses!F486*9.975%,0),2)</f>
        <v>0</v>
      </c>
    </row>
    <row r="487" spans="1:8" x14ac:dyDescent="0.3">
      <c r="A487" s="143"/>
      <c r="B487" s="144"/>
      <c r="C487" s="145"/>
      <c r="D487" s="146"/>
      <c r="E487" s="145"/>
      <c r="F487" s="147">
        <f>ROUND(IF(D487="OUI",Dépenses!C487/1.095/1.05,C487),2)</f>
        <v>0</v>
      </c>
      <c r="G487" s="147">
        <f>ROUND(IF(D487="OUI",Dépenses!F487*5%,0),2)</f>
        <v>0</v>
      </c>
      <c r="H487" s="147">
        <f>ROUND(IF(D487="OUI",Dépenses!F487*9.975%,0),2)</f>
        <v>0</v>
      </c>
    </row>
    <row r="488" spans="1:8" x14ac:dyDescent="0.3">
      <c r="A488" s="143"/>
      <c r="B488" s="144"/>
      <c r="C488" s="145"/>
      <c r="D488" s="146"/>
      <c r="E488" s="145"/>
      <c r="F488" s="147">
        <f>ROUND(IF(D488="OUI",Dépenses!C488/1.095/1.05,C488),2)</f>
        <v>0</v>
      </c>
      <c r="G488" s="147">
        <f>ROUND(IF(D488="OUI",Dépenses!F488*5%,0),2)</f>
        <v>0</v>
      </c>
      <c r="H488" s="147">
        <f>ROUND(IF(D488="OUI",Dépenses!F488*9.975%,0),2)</f>
        <v>0</v>
      </c>
    </row>
    <row r="489" spans="1:8" x14ac:dyDescent="0.3">
      <c r="A489" s="143"/>
      <c r="B489" s="144"/>
      <c r="C489" s="145"/>
      <c r="D489" s="146"/>
      <c r="E489" s="145"/>
      <c r="F489" s="147">
        <f>ROUND(IF(D489="OUI",Dépenses!C489/1.095/1.05,C489),2)</f>
        <v>0</v>
      </c>
      <c r="G489" s="147">
        <f>ROUND(IF(D489="OUI",Dépenses!F489*5%,0),2)</f>
        <v>0</v>
      </c>
      <c r="H489" s="147">
        <f>ROUND(IF(D489="OUI",Dépenses!F489*9.975%,0),2)</f>
        <v>0</v>
      </c>
    </row>
    <row r="490" spans="1:8" x14ac:dyDescent="0.3">
      <c r="A490" s="143"/>
      <c r="B490" s="144"/>
      <c r="C490" s="145"/>
      <c r="D490" s="146"/>
      <c r="E490" s="145"/>
      <c r="F490" s="147">
        <f>ROUND(IF(D490="OUI",Dépenses!C490/1.095/1.05,C490),2)</f>
        <v>0</v>
      </c>
      <c r="G490" s="147">
        <f>ROUND(IF(D490="OUI",Dépenses!F490*5%,0),2)</f>
        <v>0</v>
      </c>
      <c r="H490" s="147">
        <f>ROUND(IF(D490="OUI",Dépenses!F490*9.975%,0),2)</f>
        <v>0</v>
      </c>
    </row>
    <row r="491" spans="1:8" x14ac:dyDescent="0.3">
      <c r="A491" s="143"/>
      <c r="B491" s="144"/>
      <c r="C491" s="145"/>
      <c r="D491" s="146"/>
      <c r="E491" s="145"/>
      <c r="F491" s="147">
        <f>ROUND(IF(D491="OUI",Dépenses!C491/1.095/1.05,C491),2)</f>
        <v>0</v>
      </c>
      <c r="G491" s="147">
        <f>ROUND(IF(D491="OUI",Dépenses!F491*5%,0),2)</f>
        <v>0</v>
      </c>
      <c r="H491" s="147">
        <f>ROUND(IF(D491="OUI",Dépenses!F491*9.975%,0),2)</f>
        <v>0</v>
      </c>
    </row>
    <row r="492" spans="1:8" x14ac:dyDescent="0.3">
      <c r="A492" s="143"/>
      <c r="B492" s="144"/>
      <c r="C492" s="145"/>
      <c r="D492" s="146"/>
      <c r="E492" s="145"/>
      <c r="F492" s="147">
        <f>ROUND(IF(D492="OUI",Dépenses!C492/1.095/1.05,C492),2)</f>
        <v>0</v>
      </c>
      <c r="G492" s="147">
        <f>ROUND(IF(D492="OUI",Dépenses!F492*5%,0),2)</f>
        <v>0</v>
      </c>
      <c r="H492" s="147">
        <f>ROUND(IF(D492="OUI",Dépenses!F492*9.975%,0),2)</f>
        <v>0</v>
      </c>
    </row>
    <row r="493" spans="1:8" x14ac:dyDescent="0.3">
      <c r="A493" s="143"/>
      <c r="B493" s="144"/>
      <c r="C493" s="145"/>
      <c r="D493" s="146"/>
      <c r="E493" s="145"/>
      <c r="F493" s="147">
        <f>ROUND(IF(D493="OUI",Dépenses!C493/1.095/1.05,C493),2)</f>
        <v>0</v>
      </c>
      <c r="G493" s="147">
        <f>ROUND(IF(D493="OUI",Dépenses!F493*5%,0),2)</f>
        <v>0</v>
      </c>
      <c r="H493" s="147">
        <f>ROUND(IF(D493="OUI",Dépenses!F493*9.975%,0),2)</f>
        <v>0</v>
      </c>
    </row>
    <row r="494" spans="1:8" x14ac:dyDescent="0.3">
      <c r="A494" s="143"/>
      <c r="B494" s="144"/>
      <c r="C494" s="145"/>
      <c r="D494" s="146"/>
      <c r="E494" s="145"/>
      <c r="F494" s="147">
        <f>ROUND(IF(D494="OUI",Dépenses!C494/1.095/1.05,C494),2)</f>
        <v>0</v>
      </c>
      <c r="G494" s="147">
        <f>ROUND(IF(D494="OUI",Dépenses!F494*5%,0),2)</f>
        <v>0</v>
      </c>
      <c r="H494" s="147">
        <f>ROUND(IF(D494="OUI",Dépenses!F494*9.975%,0),2)</f>
        <v>0</v>
      </c>
    </row>
    <row r="495" spans="1:8" x14ac:dyDescent="0.3">
      <c r="A495" s="143"/>
      <c r="B495" s="144"/>
      <c r="C495" s="145"/>
      <c r="D495" s="146"/>
      <c r="E495" s="145"/>
      <c r="F495" s="147">
        <f>ROUND(IF(D495="OUI",Dépenses!C495/1.095/1.05,C495),2)</f>
        <v>0</v>
      </c>
      <c r="G495" s="147">
        <f>ROUND(IF(D495="OUI",Dépenses!F495*5%,0),2)</f>
        <v>0</v>
      </c>
      <c r="H495" s="147">
        <f>ROUND(IF(D495="OUI",Dépenses!F495*9.975%,0),2)</f>
        <v>0</v>
      </c>
    </row>
    <row r="496" spans="1:8" x14ac:dyDescent="0.3">
      <c r="A496" s="143"/>
      <c r="B496" s="144"/>
      <c r="C496" s="145"/>
      <c r="D496" s="146"/>
      <c r="E496" s="145"/>
      <c r="F496" s="147">
        <f>ROUND(IF(D496="OUI",Dépenses!C496/1.095/1.05,C496),2)</f>
        <v>0</v>
      </c>
      <c r="G496" s="147">
        <f>ROUND(IF(D496="OUI",Dépenses!F496*5%,0),2)</f>
        <v>0</v>
      </c>
      <c r="H496" s="147">
        <f>ROUND(IF(D496="OUI",Dépenses!F496*9.975%,0),2)</f>
        <v>0</v>
      </c>
    </row>
    <row r="497" spans="1:8" x14ac:dyDescent="0.3">
      <c r="A497" s="143"/>
      <c r="B497" s="144"/>
      <c r="C497" s="145"/>
      <c r="D497" s="146"/>
      <c r="E497" s="145"/>
      <c r="F497" s="147">
        <f>ROUND(IF(D497="OUI",Dépenses!C497/1.095/1.05,C497),2)</f>
        <v>0</v>
      </c>
      <c r="G497" s="147">
        <f>ROUND(IF(D497="OUI",Dépenses!F497*5%,0),2)</f>
        <v>0</v>
      </c>
      <c r="H497" s="147">
        <f>ROUND(IF(D497="OUI",Dépenses!F497*9.975%,0),2)</f>
        <v>0</v>
      </c>
    </row>
    <row r="498" spans="1:8" x14ac:dyDescent="0.3">
      <c r="A498" s="143"/>
      <c r="B498" s="144"/>
      <c r="C498" s="145"/>
      <c r="D498" s="146"/>
      <c r="E498" s="145"/>
      <c r="F498" s="147">
        <f>ROUND(IF(D498="OUI",Dépenses!C498/1.095/1.05,C498),2)</f>
        <v>0</v>
      </c>
      <c r="G498" s="147">
        <f>ROUND(IF(D498="OUI",Dépenses!F498*5%,0),2)</f>
        <v>0</v>
      </c>
      <c r="H498" s="147">
        <f>ROUND(IF(D498="OUI",Dépenses!F498*9.975%,0),2)</f>
        <v>0</v>
      </c>
    </row>
    <row r="499" spans="1:8" x14ac:dyDescent="0.3">
      <c r="A499" s="143"/>
      <c r="B499" s="144"/>
      <c r="C499" s="145"/>
      <c r="D499" s="146"/>
      <c r="E499" s="145"/>
      <c r="F499" s="147">
        <f>ROUND(IF(D499="OUI",Dépenses!C499/1.095/1.05,C499),2)</f>
        <v>0</v>
      </c>
      <c r="G499" s="147">
        <f>ROUND(IF(D499="OUI",Dépenses!F499*5%,0),2)</f>
        <v>0</v>
      </c>
      <c r="H499" s="147">
        <f>ROUND(IF(D499="OUI",Dépenses!F499*9.975%,0),2)</f>
        <v>0</v>
      </c>
    </row>
  </sheetData>
  <mergeCells count="1">
    <mergeCell ref="A2:C2"/>
  </mergeCells>
  <hyperlinks>
    <hyperlink ref="A2" location="TABLEAU!A36" display="Cliquez ici pour retourner au TABLEAU SOMMAIRE" xr:uid="{00000000-0004-0000-0200-000000000000}"/>
    <hyperlink ref="A2:C2" location="L1300000C1" display="Cliquez ici pour retourner au TABLEAU SOMMAIRE" xr:uid="{957B12F5-3683-4F80-89AA-9341CFB748DA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FORMULES!$E$1:$E$26</xm:f>
          </x14:formula1>
          <xm:sqref>E6:E499</xm:sqref>
        </x14:dataValidation>
        <x14:dataValidation type="list" allowBlank="1" showInputMessage="1" showErrorMessage="1" xr:uid="{00000000-0002-0000-0200-000001000000}">
          <x14:formula1>
            <xm:f>FORMULES!$A$1:$A$2</xm:f>
          </x14:formula1>
          <xm:sqref>D6:D499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2B705"/>
  </sheetPr>
  <dimension ref="A1:H499"/>
  <sheetViews>
    <sheetView workbookViewId="0">
      <pane ySplit="5" topLeftCell="A6" activePane="bottomLeft" state="frozen"/>
      <selection activeCell="A24" sqref="A24:Y24"/>
      <selection pane="bottomLeft" activeCell="A5" sqref="A5"/>
    </sheetView>
  </sheetViews>
  <sheetFormatPr baseColWidth="10" defaultColWidth="11.44140625" defaultRowHeight="14.4" x14ac:dyDescent="0.3"/>
  <cols>
    <col min="1" max="1" width="11.44140625" style="10"/>
    <col min="2" max="2" width="23.44140625" style="2" customWidth="1"/>
    <col min="3" max="3" width="13.88671875" style="9" customWidth="1"/>
    <col min="4" max="4" width="9.33203125" style="18" bestFit="1" customWidth="1"/>
    <col min="5" max="5" width="44.33203125" style="9" bestFit="1" customWidth="1"/>
    <col min="6" max="8" width="11.44140625" style="9"/>
    <col min="9" max="16384" width="11.44140625" style="2"/>
  </cols>
  <sheetData>
    <row r="1" spans="1:8" ht="21" x14ac:dyDescent="0.4">
      <c r="A1" s="8" t="s">
        <v>88</v>
      </c>
    </row>
    <row r="2" spans="1:8" x14ac:dyDescent="0.3">
      <c r="A2" s="110" t="s">
        <v>81</v>
      </c>
      <c r="B2" s="110"/>
      <c r="C2" s="110"/>
      <c r="D2" s="19"/>
    </row>
    <row r="5" spans="1:8" ht="43.2" x14ac:dyDescent="0.3">
      <c r="A5" s="148" t="s">
        <v>77</v>
      </c>
      <c r="B5" s="141" t="s">
        <v>78</v>
      </c>
      <c r="C5" s="142" t="s">
        <v>79</v>
      </c>
      <c r="D5" s="142" t="s">
        <v>172</v>
      </c>
      <c r="E5" s="142" t="s">
        <v>80</v>
      </c>
      <c r="F5" s="142" t="s">
        <v>66</v>
      </c>
      <c r="G5" s="142" t="s">
        <v>67</v>
      </c>
      <c r="H5" s="142" t="s">
        <v>68</v>
      </c>
    </row>
    <row r="6" spans="1:8" x14ac:dyDescent="0.3">
      <c r="A6" s="143"/>
      <c r="B6" s="144"/>
      <c r="C6" s="145"/>
      <c r="D6" s="146"/>
      <c r="E6" s="145"/>
      <c r="F6" s="147">
        <f>ROUND(IF(D6="OUI",C6/1.095/1.05,C6),2)</f>
        <v>0</v>
      </c>
      <c r="G6" s="147">
        <f>ROUND(IF(D6="OUI",F6*5%,0),2)</f>
        <v>0</v>
      </c>
      <c r="H6" s="147">
        <f>ROUND(IF(D6="OUI",F6*9.975%,0),2)</f>
        <v>0</v>
      </c>
    </row>
    <row r="7" spans="1:8" x14ac:dyDescent="0.3">
      <c r="A7" s="143"/>
      <c r="B7" s="144"/>
      <c r="C7" s="145"/>
      <c r="D7" s="146"/>
      <c r="E7" s="145"/>
      <c r="F7" s="147">
        <f t="shared" ref="F7:F70" si="0">ROUND(IF(D7="OUI",C7/1.095/1.05,C7),2)</f>
        <v>0</v>
      </c>
      <c r="G7" s="147">
        <f t="shared" ref="G7:G70" si="1">ROUND(IF(D7="OUI",F7*5%,0),2)</f>
        <v>0</v>
      </c>
      <c r="H7" s="147">
        <f t="shared" ref="H7:H70" si="2">ROUND(IF(D7="OUI",F7*9.975%,0),2)</f>
        <v>0</v>
      </c>
    </row>
    <row r="8" spans="1:8" x14ac:dyDescent="0.3">
      <c r="A8" s="143"/>
      <c r="B8" s="144"/>
      <c r="C8" s="145"/>
      <c r="D8" s="146"/>
      <c r="E8" s="145"/>
      <c r="F8" s="147">
        <f t="shared" si="0"/>
        <v>0</v>
      </c>
      <c r="G8" s="147">
        <f t="shared" si="1"/>
        <v>0</v>
      </c>
      <c r="H8" s="147">
        <f t="shared" si="2"/>
        <v>0</v>
      </c>
    </row>
    <row r="9" spans="1:8" x14ac:dyDescent="0.3">
      <c r="A9" s="143"/>
      <c r="B9" s="144"/>
      <c r="C9" s="145"/>
      <c r="D9" s="146"/>
      <c r="E9" s="145"/>
      <c r="F9" s="147">
        <f t="shared" si="0"/>
        <v>0</v>
      </c>
      <c r="G9" s="147">
        <f t="shared" si="1"/>
        <v>0</v>
      </c>
      <c r="H9" s="147">
        <f t="shared" si="2"/>
        <v>0</v>
      </c>
    </row>
    <row r="10" spans="1:8" x14ac:dyDescent="0.3">
      <c r="A10" s="143"/>
      <c r="B10" s="144"/>
      <c r="C10" s="145"/>
      <c r="D10" s="146"/>
      <c r="E10" s="145"/>
      <c r="F10" s="147">
        <f t="shared" si="0"/>
        <v>0</v>
      </c>
      <c r="G10" s="147">
        <f t="shared" si="1"/>
        <v>0</v>
      </c>
      <c r="H10" s="147">
        <f t="shared" si="2"/>
        <v>0</v>
      </c>
    </row>
    <row r="11" spans="1:8" x14ac:dyDescent="0.3">
      <c r="A11" s="143"/>
      <c r="B11" s="144"/>
      <c r="C11" s="145"/>
      <c r="D11" s="146"/>
      <c r="E11" s="145"/>
      <c r="F11" s="147">
        <f t="shared" si="0"/>
        <v>0</v>
      </c>
      <c r="G11" s="147">
        <f t="shared" si="1"/>
        <v>0</v>
      </c>
      <c r="H11" s="147">
        <f t="shared" si="2"/>
        <v>0</v>
      </c>
    </row>
    <row r="12" spans="1:8" x14ac:dyDescent="0.3">
      <c r="A12" s="143"/>
      <c r="B12" s="144"/>
      <c r="C12" s="145"/>
      <c r="D12" s="146"/>
      <c r="E12" s="145"/>
      <c r="F12" s="147">
        <f t="shared" si="0"/>
        <v>0</v>
      </c>
      <c r="G12" s="147">
        <f t="shared" si="1"/>
        <v>0</v>
      </c>
      <c r="H12" s="147">
        <f t="shared" si="2"/>
        <v>0</v>
      </c>
    </row>
    <row r="13" spans="1:8" x14ac:dyDescent="0.3">
      <c r="A13" s="143"/>
      <c r="B13" s="144"/>
      <c r="C13" s="145"/>
      <c r="D13" s="146"/>
      <c r="E13" s="145"/>
      <c r="F13" s="147">
        <f t="shared" si="0"/>
        <v>0</v>
      </c>
      <c r="G13" s="147">
        <f t="shared" si="1"/>
        <v>0</v>
      </c>
      <c r="H13" s="147">
        <f t="shared" si="2"/>
        <v>0</v>
      </c>
    </row>
    <row r="14" spans="1:8" x14ac:dyDescent="0.3">
      <c r="A14" s="143"/>
      <c r="B14" s="144"/>
      <c r="C14" s="145"/>
      <c r="D14" s="146"/>
      <c r="E14" s="145"/>
      <c r="F14" s="147">
        <f t="shared" si="0"/>
        <v>0</v>
      </c>
      <c r="G14" s="147">
        <f t="shared" si="1"/>
        <v>0</v>
      </c>
      <c r="H14" s="147">
        <f t="shared" si="2"/>
        <v>0</v>
      </c>
    </row>
    <row r="15" spans="1:8" x14ac:dyDescent="0.3">
      <c r="A15" s="143"/>
      <c r="B15" s="144"/>
      <c r="C15" s="145"/>
      <c r="D15" s="146"/>
      <c r="E15" s="145"/>
      <c r="F15" s="147">
        <f t="shared" si="0"/>
        <v>0</v>
      </c>
      <c r="G15" s="147">
        <f t="shared" si="1"/>
        <v>0</v>
      </c>
      <c r="H15" s="147">
        <f t="shared" si="2"/>
        <v>0</v>
      </c>
    </row>
    <row r="16" spans="1:8" x14ac:dyDescent="0.3">
      <c r="A16" s="143"/>
      <c r="B16" s="144"/>
      <c r="C16" s="145"/>
      <c r="D16" s="146"/>
      <c r="E16" s="145"/>
      <c r="F16" s="147">
        <f t="shared" si="0"/>
        <v>0</v>
      </c>
      <c r="G16" s="147">
        <f t="shared" si="1"/>
        <v>0</v>
      </c>
      <c r="H16" s="147">
        <f t="shared" si="2"/>
        <v>0</v>
      </c>
    </row>
    <row r="17" spans="1:8" x14ac:dyDescent="0.3">
      <c r="A17" s="143"/>
      <c r="B17" s="144"/>
      <c r="C17" s="145"/>
      <c r="D17" s="146"/>
      <c r="E17" s="145"/>
      <c r="F17" s="147">
        <f t="shared" si="0"/>
        <v>0</v>
      </c>
      <c r="G17" s="147">
        <f t="shared" si="1"/>
        <v>0</v>
      </c>
      <c r="H17" s="147">
        <f t="shared" si="2"/>
        <v>0</v>
      </c>
    </row>
    <row r="18" spans="1:8" x14ac:dyDescent="0.3">
      <c r="A18" s="143"/>
      <c r="B18" s="144"/>
      <c r="C18" s="145"/>
      <c r="D18" s="146"/>
      <c r="E18" s="145"/>
      <c r="F18" s="147">
        <f t="shared" si="0"/>
        <v>0</v>
      </c>
      <c r="G18" s="147">
        <f t="shared" si="1"/>
        <v>0</v>
      </c>
      <c r="H18" s="147">
        <f t="shared" si="2"/>
        <v>0</v>
      </c>
    </row>
    <row r="19" spans="1:8" x14ac:dyDescent="0.3">
      <c r="A19" s="143"/>
      <c r="B19" s="144"/>
      <c r="C19" s="145"/>
      <c r="D19" s="146"/>
      <c r="E19" s="145"/>
      <c r="F19" s="147">
        <f t="shared" si="0"/>
        <v>0</v>
      </c>
      <c r="G19" s="147">
        <f t="shared" si="1"/>
        <v>0</v>
      </c>
      <c r="H19" s="147">
        <f t="shared" si="2"/>
        <v>0</v>
      </c>
    </row>
    <row r="20" spans="1:8" x14ac:dyDescent="0.3">
      <c r="A20" s="143"/>
      <c r="B20" s="144"/>
      <c r="C20" s="145"/>
      <c r="D20" s="146"/>
      <c r="E20" s="145"/>
      <c r="F20" s="147">
        <f t="shared" si="0"/>
        <v>0</v>
      </c>
      <c r="G20" s="147">
        <f t="shared" si="1"/>
        <v>0</v>
      </c>
      <c r="H20" s="147">
        <f t="shared" si="2"/>
        <v>0</v>
      </c>
    </row>
    <row r="21" spans="1:8" x14ac:dyDescent="0.3">
      <c r="A21" s="143"/>
      <c r="B21" s="144"/>
      <c r="C21" s="145"/>
      <c r="D21" s="146"/>
      <c r="E21" s="145"/>
      <c r="F21" s="147">
        <f t="shared" si="0"/>
        <v>0</v>
      </c>
      <c r="G21" s="147">
        <f t="shared" si="1"/>
        <v>0</v>
      </c>
      <c r="H21" s="147">
        <f t="shared" si="2"/>
        <v>0</v>
      </c>
    </row>
    <row r="22" spans="1:8" x14ac:dyDescent="0.3">
      <c r="A22" s="143"/>
      <c r="B22" s="144"/>
      <c r="C22" s="145"/>
      <c r="D22" s="146"/>
      <c r="E22" s="145"/>
      <c r="F22" s="147">
        <f t="shared" si="0"/>
        <v>0</v>
      </c>
      <c r="G22" s="147">
        <f t="shared" si="1"/>
        <v>0</v>
      </c>
      <c r="H22" s="147">
        <f t="shared" si="2"/>
        <v>0</v>
      </c>
    </row>
    <row r="23" spans="1:8" x14ac:dyDescent="0.3">
      <c r="A23" s="143"/>
      <c r="B23" s="144"/>
      <c r="C23" s="145"/>
      <c r="D23" s="146"/>
      <c r="E23" s="145"/>
      <c r="F23" s="147">
        <f t="shared" si="0"/>
        <v>0</v>
      </c>
      <c r="G23" s="147">
        <f t="shared" si="1"/>
        <v>0</v>
      </c>
      <c r="H23" s="147">
        <f t="shared" si="2"/>
        <v>0</v>
      </c>
    </row>
    <row r="24" spans="1:8" x14ac:dyDescent="0.3">
      <c r="A24" s="143"/>
      <c r="B24" s="144"/>
      <c r="C24" s="145"/>
      <c r="D24" s="146"/>
      <c r="E24" s="145"/>
      <c r="F24" s="147">
        <f t="shared" si="0"/>
        <v>0</v>
      </c>
      <c r="G24" s="147">
        <f t="shared" si="1"/>
        <v>0</v>
      </c>
      <c r="H24" s="147">
        <f t="shared" si="2"/>
        <v>0</v>
      </c>
    </row>
    <row r="25" spans="1:8" x14ac:dyDescent="0.3">
      <c r="A25" s="143"/>
      <c r="B25" s="144"/>
      <c r="C25" s="145"/>
      <c r="D25" s="146"/>
      <c r="E25" s="145"/>
      <c r="F25" s="147">
        <f t="shared" si="0"/>
        <v>0</v>
      </c>
      <c r="G25" s="147">
        <f t="shared" si="1"/>
        <v>0</v>
      </c>
      <c r="H25" s="147">
        <f t="shared" si="2"/>
        <v>0</v>
      </c>
    </row>
    <row r="26" spans="1:8" x14ac:dyDescent="0.3">
      <c r="A26" s="143"/>
      <c r="B26" s="144"/>
      <c r="C26" s="145"/>
      <c r="D26" s="146"/>
      <c r="E26" s="145"/>
      <c r="F26" s="147">
        <f t="shared" si="0"/>
        <v>0</v>
      </c>
      <c r="G26" s="147">
        <f t="shared" si="1"/>
        <v>0</v>
      </c>
      <c r="H26" s="147">
        <f t="shared" si="2"/>
        <v>0</v>
      </c>
    </row>
    <row r="27" spans="1:8" x14ac:dyDescent="0.3">
      <c r="A27" s="143"/>
      <c r="B27" s="144"/>
      <c r="C27" s="145"/>
      <c r="D27" s="146"/>
      <c r="E27" s="145"/>
      <c r="F27" s="147">
        <f t="shared" si="0"/>
        <v>0</v>
      </c>
      <c r="G27" s="147">
        <f t="shared" si="1"/>
        <v>0</v>
      </c>
      <c r="H27" s="147">
        <f t="shared" si="2"/>
        <v>0</v>
      </c>
    </row>
    <row r="28" spans="1:8" x14ac:dyDescent="0.3">
      <c r="A28" s="143"/>
      <c r="B28" s="144"/>
      <c r="C28" s="145"/>
      <c r="D28" s="146"/>
      <c r="E28" s="145"/>
      <c r="F28" s="147">
        <f t="shared" si="0"/>
        <v>0</v>
      </c>
      <c r="G28" s="147">
        <f t="shared" si="1"/>
        <v>0</v>
      </c>
      <c r="H28" s="147">
        <f t="shared" si="2"/>
        <v>0</v>
      </c>
    </row>
    <row r="29" spans="1:8" x14ac:dyDescent="0.3">
      <c r="A29" s="143"/>
      <c r="B29" s="144"/>
      <c r="C29" s="145"/>
      <c r="D29" s="146"/>
      <c r="E29" s="145"/>
      <c r="F29" s="147">
        <f t="shared" si="0"/>
        <v>0</v>
      </c>
      <c r="G29" s="147">
        <f t="shared" si="1"/>
        <v>0</v>
      </c>
      <c r="H29" s="147">
        <f t="shared" si="2"/>
        <v>0</v>
      </c>
    </row>
    <row r="30" spans="1:8" x14ac:dyDescent="0.3">
      <c r="A30" s="143"/>
      <c r="B30" s="144"/>
      <c r="C30" s="145"/>
      <c r="D30" s="146"/>
      <c r="E30" s="145"/>
      <c r="F30" s="147">
        <f t="shared" si="0"/>
        <v>0</v>
      </c>
      <c r="G30" s="147">
        <f t="shared" si="1"/>
        <v>0</v>
      </c>
      <c r="H30" s="147">
        <f t="shared" si="2"/>
        <v>0</v>
      </c>
    </row>
    <row r="31" spans="1:8" x14ac:dyDescent="0.3">
      <c r="A31" s="143"/>
      <c r="B31" s="144"/>
      <c r="C31" s="145"/>
      <c r="D31" s="146"/>
      <c r="E31" s="145"/>
      <c r="F31" s="147">
        <f t="shared" si="0"/>
        <v>0</v>
      </c>
      <c r="G31" s="147">
        <f t="shared" si="1"/>
        <v>0</v>
      </c>
      <c r="H31" s="147">
        <f t="shared" si="2"/>
        <v>0</v>
      </c>
    </row>
    <row r="32" spans="1:8" x14ac:dyDescent="0.3">
      <c r="A32" s="143"/>
      <c r="B32" s="144"/>
      <c r="C32" s="145"/>
      <c r="D32" s="146"/>
      <c r="E32" s="145"/>
      <c r="F32" s="147">
        <f t="shared" si="0"/>
        <v>0</v>
      </c>
      <c r="G32" s="147">
        <f t="shared" si="1"/>
        <v>0</v>
      </c>
      <c r="H32" s="147">
        <f t="shared" si="2"/>
        <v>0</v>
      </c>
    </row>
    <row r="33" spans="1:8" x14ac:dyDescent="0.3">
      <c r="A33" s="143"/>
      <c r="B33" s="144"/>
      <c r="C33" s="145"/>
      <c r="D33" s="146"/>
      <c r="E33" s="145"/>
      <c r="F33" s="147">
        <f t="shared" si="0"/>
        <v>0</v>
      </c>
      <c r="G33" s="147">
        <f t="shared" si="1"/>
        <v>0</v>
      </c>
      <c r="H33" s="147">
        <f t="shared" si="2"/>
        <v>0</v>
      </c>
    </row>
    <row r="34" spans="1:8" x14ac:dyDescent="0.3">
      <c r="A34" s="143"/>
      <c r="B34" s="144"/>
      <c r="C34" s="145"/>
      <c r="D34" s="146"/>
      <c r="E34" s="145"/>
      <c r="F34" s="147">
        <f t="shared" si="0"/>
        <v>0</v>
      </c>
      <c r="G34" s="147">
        <f t="shared" si="1"/>
        <v>0</v>
      </c>
      <c r="H34" s="147">
        <f t="shared" si="2"/>
        <v>0</v>
      </c>
    </row>
    <row r="35" spans="1:8" x14ac:dyDescent="0.3">
      <c r="A35" s="143"/>
      <c r="B35" s="144"/>
      <c r="C35" s="145"/>
      <c r="D35" s="146"/>
      <c r="E35" s="145"/>
      <c r="F35" s="147">
        <f t="shared" si="0"/>
        <v>0</v>
      </c>
      <c r="G35" s="147">
        <f t="shared" si="1"/>
        <v>0</v>
      </c>
      <c r="H35" s="147">
        <f t="shared" si="2"/>
        <v>0</v>
      </c>
    </row>
    <row r="36" spans="1:8" x14ac:dyDescent="0.3">
      <c r="A36" s="143"/>
      <c r="B36" s="144"/>
      <c r="C36" s="145"/>
      <c r="D36" s="146"/>
      <c r="E36" s="145"/>
      <c r="F36" s="147">
        <f t="shared" si="0"/>
        <v>0</v>
      </c>
      <c r="G36" s="147">
        <f t="shared" si="1"/>
        <v>0</v>
      </c>
      <c r="H36" s="147">
        <f t="shared" si="2"/>
        <v>0</v>
      </c>
    </row>
    <row r="37" spans="1:8" x14ac:dyDescent="0.3">
      <c r="A37" s="143"/>
      <c r="B37" s="144"/>
      <c r="C37" s="145"/>
      <c r="D37" s="146"/>
      <c r="E37" s="145"/>
      <c r="F37" s="147">
        <f t="shared" si="0"/>
        <v>0</v>
      </c>
      <c r="G37" s="147">
        <f t="shared" si="1"/>
        <v>0</v>
      </c>
      <c r="H37" s="147">
        <f t="shared" si="2"/>
        <v>0</v>
      </c>
    </row>
    <row r="38" spans="1:8" x14ac:dyDescent="0.3">
      <c r="A38" s="143"/>
      <c r="B38" s="144"/>
      <c r="C38" s="145"/>
      <c r="D38" s="146"/>
      <c r="E38" s="145"/>
      <c r="F38" s="147">
        <f t="shared" si="0"/>
        <v>0</v>
      </c>
      <c r="G38" s="147">
        <f t="shared" si="1"/>
        <v>0</v>
      </c>
      <c r="H38" s="147">
        <f t="shared" si="2"/>
        <v>0</v>
      </c>
    </row>
    <row r="39" spans="1:8" x14ac:dyDescent="0.3">
      <c r="A39" s="143"/>
      <c r="B39" s="144"/>
      <c r="C39" s="145"/>
      <c r="D39" s="146"/>
      <c r="E39" s="145"/>
      <c r="F39" s="147">
        <f t="shared" si="0"/>
        <v>0</v>
      </c>
      <c r="G39" s="147">
        <f t="shared" si="1"/>
        <v>0</v>
      </c>
      <c r="H39" s="147">
        <f t="shared" si="2"/>
        <v>0</v>
      </c>
    </row>
    <row r="40" spans="1:8" x14ac:dyDescent="0.3">
      <c r="A40" s="143"/>
      <c r="B40" s="144"/>
      <c r="C40" s="145"/>
      <c r="D40" s="146"/>
      <c r="E40" s="145"/>
      <c r="F40" s="147">
        <f t="shared" si="0"/>
        <v>0</v>
      </c>
      <c r="G40" s="147">
        <f t="shared" si="1"/>
        <v>0</v>
      </c>
      <c r="H40" s="147">
        <f t="shared" si="2"/>
        <v>0</v>
      </c>
    </row>
    <row r="41" spans="1:8" x14ac:dyDescent="0.3">
      <c r="A41" s="143"/>
      <c r="B41" s="144"/>
      <c r="C41" s="145"/>
      <c r="D41" s="146"/>
      <c r="E41" s="145"/>
      <c r="F41" s="147">
        <f t="shared" si="0"/>
        <v>0</v>
      </c>
      <c r="G41" s="147">
        <f t="shared" si="1"/>
        <v>0</v>
      </c>
      <c r="H41" s="147">
        <f t="shared" si="2"/>
        <v>0</v>
      </c>
    </row>
    <row r="42" spans="1:8" x14ac:dyDescent="0.3">
      <c r="A42" s="143"/>
      <c r="B42" s="144"/>
      <c r="C42" s="145"/>
      <c r="D42" s="146"/>
      <c r="E42" s="145"/>
      <c r="F42" s="147">
        <f t="shared" si="0"/>
        <v>0</v>
      </c>
      <c r="G42" s="147">
        <f t="shared" si="1"/>
        <v>0</v>
      </c>
      <c r="H42" s="147">
        <f t="shared" si="2"/>
        <v>0</v>
      </c>
    </row>
    <row r="43" spans="1:8" x14ac:dyDescent="0.3">
      <c r="A43" s="143"/>
      <c r="B43" s="144"/>
      <c r="C43" s="145"/>
      <c r="D43" s="146"/>
      <c r="E43" s="145"/>
      <c r="F43" s="147">
        <f t="shared" si="0"/>
        <v>0</v>
      </c>
      <c r="G43" s="147">
        <f t="shared" si="1"/>
        <v>0</v>
      </c>
      <c r="H43" s="147">
        <f t="shared" si="2"/>
        <v>0</v>
      </c>
    </row>
    <row r="44" spans="1:8" x14ac:dyDescent="0.3">
      <c r="A44" s="143"/>
      <c r="B44" s="144"/>
      <c r="C44" s="145"/>
      <c r="D44" s="146"/>
      <c r="E44" s="145"/>
      <c r="F44" s="147">
        <f t="shared" si="0"/>
        <v>0</v>
      </c>
      <c r="G44" s="147">
        <f t="shared" si="1"/>
        <v>0</v>
      </c>
      <c r="H44" s="147">
        <f t="shared" si="2"/>
        <v>0</v>
      </c>
    </row>
    <row r="45" spans="1:8" x14ac:dyDescent="0.3">
      <c r="A45" s="143"/>
      <c r="B45" s="144"/>
      <c r="C45" s="145"/>
      <c r="D45" s="146"/>
      <c r="E45" s="145"/>
      <c r="F45" s="147">
        <f t="shared" si="0"/>
        <v>0</v>
      </c>
      <c r="G45" s="147">
        <f t="shared" si="1"/>
        <v>0</v>
      </c>
      <c r="H45" s="147">
        <f t="shared" si="2"/>
        <v>0</v>
      </c>
    </row>
    <row r="46" spans="1:8" x14ac:dyDescent="0.3">
      <c r="A46" s="143"/>
      <c r="B46" s="144"/>
      <c r="C46" s="145"/>
      <c r="D46" s="146"/>
      <c r="E46" s="145"/>
      <c r="F46" s="147">
        <f t="shared" si="0"/>
        <v>0</v>
      </c>
      <c r="G46" s="147">
        <f t="shared" si="1"/>
        <v>0</v>
      </c>
      <c r="H46" s="147">
        <f t="shared" si="2"/>
        <v>0</v>
      </c>
    </row>
    <row r="47" spans="1:8" x14ac:dyDescent="0.3">
      <c r="A47" s="143"/>
      <c r="B47" s="144"/>
      <c r="C47" s="145"/>
      <c r="D47" s="146"/>
      <c r="E47" s="145"/>
      <c r="F47" s="147">
        <f t="shared" si="0"/>
        <v>0</v>
      </c>
      <c r="G47" s="147">
        <f t="shared" si="1"/>
        <v>0</v>
      </c>
      <c r="H47" s="147">
        <f t="shared" si="2"/>
        <v>0</v>
      </c>
    </row>
    <row r="48" spans="1:8" x14ac:dyDescent="0.3">
      <c r="A48" s="143"/>
      <c r="B48" s="144"/>
      <c r="C48" s="145"/>
      <c r="D48" s="146"/>
      <c r="E48" s="145"/>
      <c r="F48" s="147">
        <f t="shared" si="0"/>
        <v>0</v>
      </c>
      <c r="G48" s="147">
        <f t="shared" si="1"/>
        <v>0</v>
      </c>
      <c r="H48" s="147">
        <f t="shared" si="2"/>
        <v>0</v>
      </c>
    </row>
    <row r="49" spans="1:8" x14ac:dyDescent="0.3">
      <c r="A49" s="143"/>
      <c r="B49" s="144"/>
      <c r="C49" s="145"/>
      <c r="D49" s="146"/>
      <c r="E49" s="145"/>
      <c r="F49" s="147">
        <f t="shared" si="0"/>
        <v>0</v>
      </c>
      <c r="G49" s="147">
        <f t="shared" si="1"/>
        <v>0</v>
      </c>
      <c r="H49" s="147">
        <f t="shared" si="2"/>
        <v>0</v>
      </c>
    </row>
    <row r="50" spans="1:8" x14ac:dyDescent="0.3">
      <c r="A50" s="143"/>
      <c r="B50" s="144"/>
      <c r="C50" s="145"/>
      <c r="D50" s="146"/>
      <c r="E50" s="145"/>
      <c r="F50" s="147">
        <f t="shared" si="0"/>
        <v>0</v>
      </c>
      <c r="G50" s="147">
        <f t="shared" si="1"/>
        <v>0</v>
      </c>
      <c r="H50" s="147">
        <f t="shared" si="2"/>
        <v>0</v>
      </c>
    </row>
    <row r="51" spans="1:8" x14ac:dyDescent="0.3">
      <c r="A51" s="143"/>
      <c r="B51" s="144"/>
      <c r="C51" s="145"/>
      <c r="D51" s="146"/>
      <c r="E51" s="145"/>
      <c r="F51" s="147">
        <f t="shared" si="0"/>
        <v>0</v>
      </c>
      <c r="G51" s="147">
        <f t="shared" si="1"/>
        <v>0</v>
      </c>
      <c r="H51" s="147">
        <f t="shared" si="2"/>
        <v>0</v>
      </c>
    </row>
    <row r="52" spans="1:8" x14ac:dyDescent="0.3">
      <c r="A52" s="143"/>
      <c r="B52" s="144"/>
      <c r="C52" s="145"/>
      <c r="D52" s="146"/>
      <c r="E52" s="145"/>
      <c r="F52" s="147">
        <f t="shared" si="0"/>
        <v>0</v>
      </c>
      <c r="G52" s="147">
        <f t="shared" si="1"/>
        <v>0</v>
      </c>
      <c r="H52" s="147">
        <f t="shared" si="2"/>
        <v>0</v>
      </c>
    </row>
    <row r="53" spans="1:8" x14ac:dyDescent="0.3">
      <c r="A53" s="143"/>
      <c r="B53" s="144"/>
      <c r="C53" s="145"/>
      <c r="D53" s="146"/>
      <c r="E53" s="145"/>
      <c r="F53" s="147">
        <f t="shared" si="0"/>
        <v>0</v>
      </c>
      <c r="G53" s="147">
        <f t="shared" si="1"/>
        <v>0</v>
      </c>
      <c r="H53" s="147">
        <f t="shared" si="2"/>
        <v>0</v>
      </c>
    </row>
    <row r="54" spans="1:8" x14ac:dyDescent="0.3">
      <c r="A54" s="143"/>
      <c r="B54" s="144"/>
      <c r="C54" s="145"/>
      <c r="D54" s="146"/>
      <c r="E54" s="145"/>
      <c r="F54" s="147">
        <f t="shared" si="0"/>
        <v>0</v>
      </c>
      <c r="G54" s="147">
        <f t="shared" si="1"/>
        <v>0</v>
      </c>
      <c r="H54" s="147">
        <f t="shared" si="2"/>
        <v>0</v>
      </c>
    </row>
    <row r="55" spans="1:8" x14ac:dyDescent="0.3">
      <c r="A55" s="143"/>
      <c r="B55" s="144"/>
      <c r="C55" s="145"/>
      <c r="D55" s="146"/>
      <c r="E55" s="145"/>
      <c r="F55" s="147">
        <f t="shared" si="0"/>
        <v>0</v>
      </c>
      <c r="G55" s="147">
        <f t="shared" si="1"/>
        <v>0</v>
      </c>
      <c r="H55" s="147">
        <f t="shared" si="2"/>
        <v>0</v>
      </c>
    </row>
    <row r="56" spans="1:8" x14ac:dyDescent="0.3">
      <c r="A56" s="143"/>
      <c r="B56" s="144"/>
      <c r="C56" s="145"/>
      <c r="D56" s="146"/>
      <c r="E56" s="145"/>
      <c r="F56" s="147">
        <f t="shared" si="0"/>
        <v>0</v>
      </c>
      <c r="G56" s="147">
        <f t="shared" si="1"/>
        <v>0</v>
      </c>
      <c r="H56" s="147">
        <f t="shared" si="2"/>
        <v>0</v>
      </c>
    </row>
    <row r="57" spans="1:8" x14ac:dyDescent="0.3">
      <c r="A57" s="143"/>
      <c r="B57" s="144"/>
      <c r="C57" s="145"/>
      <c r="D57" s="146"/>
      <c r="E57" s="145"/>
      <c r="F57" s="147">
        <f t="shared" si="0"/>
        <v>0</v>
      </c>
      <c r="G57" s="147">
        <f t="shared" si="1"/>
        <v>0</v>
      </c>
      <c r="H57" s="147">
        <f t="shared" si="2"/>
        <v>0</v>
      </c>
    </row>
    <row r="58" spans="1:8" x14ac:dyDescent="0.3">
      <c r="A58" s="143"/>
      <c r="B58" s="144"/>
      <c r="C58" s="145"/>
      <c r="D58" s="146"/>
      <c r="E58" s="145"/>
      <c r="F58" s="147">
        <f t="shared" si="0"/>
        <v>0</v>
      </c>
      <c r="G58" s="147">
        <f t="shared" si="1"/>
        <v>0</v>
      </c>
      <c r="H58" s="147">
        <f t="shared" si="2"/>
        <v>0</v>
      </c>
    </row>
    <row r="59" spans="1:8" x14ac:dyDescent="0.3">
      <c r="A59" s="143"/>
      <c r="B59" s="144"/>
      <c r="C59" s="145"/>
      <c r="D59" s="146"/>
      <c r="E59" s="145"/>
      <c r="F59" s="147">
        <f t="shared" si="0"/>
        <v>0</v>
      </c>
      <c r="G59" s="147">
        <f t="shared" si="1"/>
        <v>0</v>
      </c>
      <c r="H59" s="147">
        <f t="shared" si="2"/>
        <v>0</v>
      </c>
    </row>
    <row r="60" spans="1:8" x14ac:dyDescent="0.3">
      <c r="A60" s="143"/>
      <c r="B60" s="144"/>
      <c r="C60" s="145"/>
      <c r="D60" s="146"/>
      <c r="E60" s="145"/>
      <c r="F60" s="147">
        <f t="shared" si="0"/>
        <v>0</v>
      </c>
      <c r="G60" s="147">
        <f t="shared" si="1"/>
        <v>0</v>
      </c>
      <c r="H60" s="147">
        <f t="shared" si="2"/>
        <v>0</v>
      </c>
    </row>
    <row r="61" spans="1:8" x14ac:dyDescent="0.3">
      <c r="A61" s="143"/>
      <c r="B61" s="144"/>
      <c r="C61" s="145"/>
      <c r="D61" s="146"/>
      <c r="E61" s="145"/>
      <c r="F61" s="147">
        <f t="shared" si="0"/>
        <v>0</v>
      </c>
      <c r="G61" s="147">
        <f t="shared" si="1"/>
        <v>0</v>
      </c>
      <c r="H61" s="147">
        <f t="shared" si="2"/>
        <v>0</v>
      </c>
    </row>
    <row r="62" spans="1:8" x14ac:dyDescent="0.3">
      <c r="A62" s="143"/>
      <c r="B62" s="144"/>
      <c r="C62" s="145"/>
      <c r="D62" s="146"/>
      <c r="E62" s="145"/>
      <c r="F62" s="147">
        <f t="shared" si="0"/>
        <v>0</v>
      </c>
      <c r="G62" s="147">
        <f t="shared" si="1"/>
        <v>0</v>
      </c>
      <c r="H62" s="147">
        <f t="shared" si="2"/>
        <v>0</v>
      </c>
    </row>
    <row r="63" spans="1:8" x14ac:dyDescent="0.3">
      <c r="A63" s="143"/>
      <c r="B63" s="144"/>
      <c r="C63" s="145"/>
      <c r="D63" s="146"/>
      <c r="E63" s="145"/>
      <c r="F63" s="147">
        <f t="shared" si="0"/>
        <v>0</v>
      </c>
      <c r="G63" s="147">
        <f t="shared" si="1"/>
        <v>0</v>
      </c>
      <c r="H63" s="147">
        <f t="shared" si="2"/>
        <v>0</v>
      </c>
    </row>
    <row r="64" spans="1:8" x14ac:dyDescent="0.3">
      <c r="A64" s="143"/>
      <c r="B64" s="144"/>
      <c r="C64" s="145"/>
      <c r="D64" s="146"/>
      <c r="E64" s="145"/>
      <c r="F64" s="147">
        <f t="shared" si="0"/>
        <v>0</v>
      </c>
      <c r="G64" s="147">
        <f t="shared" si="1"/>
        <v>0</v>
      </c>
      <c r="H64" s="147">
        <f t="shared" si="2"/>
        <v>0</v>
      </c>
    </row>
    <row r="65" spans="1:8" x14ac:dyDescent="0.3">
      <c r="A65" s="143"/>
      <c r="B65" s="144"/>
      <c r="C65" s="145"/>
      <c r="D65" s="146"/>
      <c r="E65" s="145"/>
      <c r="F65" s="147">
        <f t="shared" si="0"/>
        <v>0</v>
      </c>
      <c r="G65" s="147">
        <f t="shared" si="1"/>
        <v>0</v>
      </c>
      <c r="H65" s="147">
        <f t="shared" si="2"/>
        <v>0</v>
      </c>
    </row>
    <row r="66" spans="1:8" x14ac:dyDescent="0.3">
      <c r="A66" s="143"/>
      <c r="B66" s="144"/>
      <c r="C66" s="145"/>
      <c r="D66" s="146"/>
      <c r="E66" s="145"/>
      <c r="F66" s="147">
        <f t="shared" si="0"/>
        <v>0</v>
      </c>
      <c r="G66" s="147">
        <f t="shared" si="1"/>
        <v>0</v>
      </c>
      <c r="H66" s="147">
        <f t="shared" si="2"/>
        <v>0</v>
      </c>
    </row>
    <row r="67" spans="1:8" x14ac:dyDescent="0.3">
      <c r="A67" s="143"/>
      <c r="B67" s="144"/>
      <c r="C67" s="145"/>
      <c r="D67" s="146"/>
      <c r="E67" s="145"/>
      <c r="F67" s="147">
        <f t="shared" si="0"/>
        <v>0</v>
      </c>
      <c r="G67" s="147">
        <f t="shared" si="1"/>
        <v>0</v>
      </c>
      <c r="H67" s="147">
        <f t="shared" si="2"/>
        <v>0</v>
      </c>
    </row>
    <row r="68" spans="1:8" x14ac:dyDescent="0.3">
      <c r="A68" s="143"/>
      <c r="B68" s="144"/>
      <c r="C68" s="145"/>
      <c r="D68" s="146"/>
      <c r="E68" s="145"/>
      <c r="F68" s="147">
        <f t="shared" si="0"/>
        <v>0</v>
      </c>
      <c r="G68" s="147">
        <f t="shared" si="1"/>
        <v>0</v>
      </c>
      <c r="H68" s="147">
        <f t="shared" si="2"/>
        <v>0</v>
      </c>
    </row>
    <row r="69" spans="1:8" x14ac:dyDescent="0.3">
      <c r="A69" s="143"/>
      <c r="B69" s="144"/>
      <c r="C69" s="145"/>
      <c r="D69" s="146"/>
      <c r="E69" s="145"/>
      <c r="F69" s="147">
        <f t="shared" si="0"/>
        <v>0</v>
      </c>
      <c r="G69" s="147">
        <f t="shared" si="1"/>
        <v>0</v>
      </c>
      <c r="H69" s="147">
        <f t="shared" si="2"/>
        <v>0</v>
      </c>
    </row>
    <row r="70" spans="1:8" x14ac:dyDescent="0.3">
      <c r="A70" s="143"/>
      <c r="B70" s="144"/>
      <c r="C70" s="145"/>
      <c r="D70" s="146"/>
      <c r="E70" s="145"/>
      <c r="F70" s="147">
        <f t="shared" si="0"/>
        <v>0</v>
      </c>
      <c r="G70" s="147">
        <f t="shared" si="1"/>
        <v>0</v>
      </c>
      <c r="H70" s="147">
        <f t="shared" si="2"/>
        <v>0</v>
      </c>
    </row>
    <row r="71" spans="1:8" x14ac:dyDescent="0.3">
      <c r="A71" s="143"/>
      <c r="B71" s="144"/>
      <c r="C71" s="145"/>
      <c r="D71" s="146"/>
      <c r="E71" s="145"/>
      <c r="F71" s="147">
        <f t="shared" ref="F71:F134" si="3">ROUND(IF(D71="OUI",C71/1.095/1.05,C71),2)</f>
        <v>0</v>
      </c>
      <c r="G71" s="147">
        <f t="shared" ref="G71:G134" si="4">ROUND(IF(D71="OUI",F71*5%,0),2)</f>
        <v>0</v>
      </c>
      <c r="H71" s="147">
        <f t="shared" ref="H71:H134" si="5">ROUND(IF(D71="OUI",F71*9.975%,0),2)</f>
        <v>0</v>
      </c>
    </row>
    <row r="72" spans="1:8" x14ac:dyDescent="0.3">
      <c r="A72" s="143"/>
      <c r="B72" s="144"/>
      <c r="C72" s="145"/>
      <c r="D72" s="146"/>
      <c r="E72" s="145"/>
      <c r="F72" s="147">
        <f t="shared" si="3"/>
        <v>0</v>
      </c>
      <c r="G72" s="147">
        <f t="shared" si="4"/>
        <v>0</v>
      </c>
      <c r="H72" s="147">
        <f t="shared" si="5"/>
        <v>0</v>
      </c>
    </row>
    <row r="73" spans="1:8" x14ac:dyDescent="0.3">
      <c r="A73" s="143"/>
      <c r="B73" s="144"/>
      <c r="C73" s="145"/>
      <c r="D73" s="146"/>
      <c r="E73" s="145"/>
      <c r="F73" s="147">
        <f t="shared" si="3"/>
        <v>0</v>
      </c>
      <c r="G73" s="147">
        <f t="shared" si="4"/>
        <v>0</v>
      </c>
      <c r="H73" s="147">
        <f t="shared" si="5"/>
        <v>0</v>
      </c>
    </row>
    <row r="74" spans="1:8" x14ac:dyDescent="0.3">
      <c r="A74" s="143"/>
      <c r="B74" s="144"/>
      <c r="C74" s="145"/>
      <c r="D74" s="146"/>
      <c r="E74" s="145"/>
      <c r="F74" s="147">
        <f t="shared" si="3"/>
        <v>0</v>
      </c>
      <c r="G74" s="147">
        <f t="shared" si="4"/>
        <v>0</v>
      </c>
      <c r="H74" s="147">
        <f t="shared" si="5"/>
        <v>0</v>
      </c>
    </row>
    <row r="75" spans="1:8" x14ac:dyDescent="0.3">
      <c r="A75" s="143"/>
      <c r="B75" s="144"/>
      <c r="C75" s="145"/>
      <c r="D75" s="146"/>
      <c r="E75" s="145"/>
      <c r="F75" s="147">
        <f t="shared" si="3"/>
        <v>0</v>
      </c>
      <c r="G75" s="147">
        <f t="shared" si="4"/>
        <v>0</v>
      </c>
      <c r="H75" s="147">
        <f t="shared" si="5"/>
        <v>0</v>
      </c>
    </row>
    <row r="76" spans="1:8" x14ac:dyDescent="0.3">
      <c r="A76" s="143"/>
      <c r="B76" s="144"/>
      <c r="C76" s="145"/>
      <c r="D76" s="146"/>
      <c r="E76" s="145"/>
      <c r="F76" s="147">
        <f t="shared" si="3"/>
        <v>0</v>
      </c>
      <c r="G76" s="147">
        <f t="shared" si="4"/>
        <v>0</v>
      </c>
      <c r="H76" s="147">
        <f t="shared" si="5"/>
        <v>0</v>
      </c>
    </row>
    <row r="77" spans="1:8" x14ac:dyDescent="0.3">
      <c r="A77" s="143"/>
      <c r="B77" s="144"/>
      <c r="C77" s="145"/>
      <c r="D77" s="146"/>
      <c r="E77" s="145"/>
      <c r="F77" s="147">
        <f t="shared" si="3"/>
        <v>0</v>
      </c>
      <c r="G77" s="147">
        <f t="shared" si="4"/>
        <v>0</v>
      </c>
      <c r="H77" s="147">
        <f t="shared" si="5"/>
        <v>0</v>
      </c>
    </row>
    <row r="78" spans="1:8" x14ac:dyDescent="0.3">
      <c r="A78" s="143"/>
      <c r="B78" s="144"/>
      <c r="C78" s="145"/>
      <c r="D78" s="146"/>
      <c r="E78" s="145"/>
      <c r="F78" s="147">
        <f t="shared" si="3"/>
        <v>0</v>
      </c>
      <c r="G78" s="147">
        <f t="shared" si="4"/>
        <v>0</v>
      </c>
      <c r="H78" s="147">
        <f t="shared" si="5"/>
        <v>0</v>
      </c>
    </row>
    <row r="79" spans="1:8" x14ac:dyDescent="0.3">
      <c r="A79" s="143"/>
      <c r="B79" s="144"/>
      <c r="C79" s="145"/>
      <c r="D79" s="146"/>
      <c r="E79" s="145"/>
      <c r="F79" s="147">
        <f t="shared" si="3"/>
        <v>0</v>
      </c>
      <c r="G79" s="147">
        <f t="shared" si="4"/>
        <v>0</v>
      </c>
      <c r="H79" s="147">
        <f t="shared" si="5"/>
        <v>0</v>
      </c>
    </row>
    <row r="80" spans="1:8" x14ac:dyDescent="0.3">
      <c r="A80" s="143"/>
      <c r="B80" s="144"/>
      <c r="C80" s="145"/>
      <c r="D80" s="146"/>
      <c r="E80" s="145"/>
      <c r="F80" s="147">
        <f t="shared" si="3"/>
        <v>0</v>
      </c>
      <c r="G80" s="147">
        <f t="shared" si="4"/>
        <v>0</v>
      </c>
      <c r="H80" s="147">
        <f t="shared" si="5"/>
        <v>0</v>
      </c>
    </row>
    <row r="81" spans="1:8" x14ac:dyDescent="0.3">
      <c r="A81" s="143"/>
      <c r="B81" s="144"/>
      <c r="C81" s="145"/>
      <c r="D81" s="146"/>
      <c r="E81" s="145"/>
      <c r="F81" s="147">
        <f t="shared" si="3"/>
        <v>0</v>
      </c>
      <c r="G81" s="147">
        <f t="shared" si="4"/>
        <v>0</v>
      </c>
      <c r="H81" s="147">
        <f t="shared" si="5"/>
        <v>0</v>
      </c>
    </row>
    <row r="82" spans="1:8" x14ac:dyDescent="0.3">
      <c r="A82" s="143"/>
      <c r="B82" s="144"/>
      <c r="C82" s="145"/>
      <c r="D82" s="146"/>
      <c r="E82" s="145"/>
      <c r="F82" s="147">
        <f t="shared" si="3"/>
        <v>0</v>
      </c>
      <c r="G82" s="147">
        <f t="shared" si="4"/>
        <v>0</v>
      </c>
      <c r="H82" s="147">
        <f t="shared" si="5"/>
        <v>0</v>
      </c>
    </row>
    <row r="83" spans="1:8" x14ac:dyDescent="0.3">
      <c r="A83" s="143"/>
      <c r="B83" s="144"/>
      <c r="C83" s="145"/>
      <c r="D83" s="146"/>
      <c r="E83" s="145"/>
      <c r="F83" s="147">
        <f t="shared" si="3"/>
        <v>0</v>
      </c>
      <c r="G83" s="147">
        <f t="shared" si="4"/>
        <v>0</v>
      </c>
      <c r="H83" s="147">
        <f t="shared" si="5"/>
        <v>0</v>
      </c>
    </row>
    <row r="84" spans="1:8" x14ac:dyDescent="0.3">
      <c r="A84" s="143"/>
      <c r="B84" s="144"/>
      <c r="C84" s="145"/>
      <c r="D84" s="146"/>
      <c r="E84" s="145"/>
      <c r="F84" s="147">
        <f t="shared" si="3"/>
        <v>0</v>
      </c>
      <c r="G84" s="147">
        <f t="shared" si="4"/>
        <v>0</v>
      </c>
      <c r="H84" s="147">
        <f t="shared" si="5"/>
        <v>0</v>
      </c>
    </row>
    <row r="85" spans="1:8" x14ac:dyDescent="0.3">
      <c r="A85" s="143"/>
      <c r="B85" s="144"/>
      <c r="C85" s="145"/>
      <c r="D85" s="146"/>
      <c r="E85" s="145"/>
      <c r="F85" s="147">
        <f t="shared" si="3"/>
        <v>0</v>
      </c>
      <c r="G85" s="147">
        <f t="shared" si="4"/>
        <v>0</v>
      </c>
      <c r="H85" s="147">
        <f t="shared" si="5"/>
        <v>0</v>
      </c>
    </row>
    <row r="86" spans="1:8" x14ac:dyDescent="0.3">
      <c r="A86" s="143"/>
      <c r="B86" s="144"/>
      <c r="C86" s="145"/>
      <c r="D86" s="146"/>
      <c r="E86" s="145"/>
      <c r="F86" s="147">
        <f t="shared" si="3"/>
        <v>0</v>
      </c>
      <c r="G86" s="147">
        <f t="shared" si="4"/>
        <v>0</v>
      </c>
      <c r="H86" s="147">
        <f t="shared" si="5"/>
        <v>0</v>
      </c>
    </row>
    <row r="87" spans="1:8" x14ac:dyDescent="0.3">
      <c r="A87" s="143"/>
      <c r="B87" s="144"/>
      <c r="C87" s="145"/>
      <c r="D87" s="146"/>
      <c r="E87" s="145"/>
      <c r="F87" s="147">
        <f t="shared" si="3"/>
        <v>0</v>
      </c>
      <c r="G87" s="147">
        <f t="shared" si="4"/>
        <v>0</v>
      </c>
      <c r="H87" s="147">
        <f t="shared" si="5"/>
        <v>0</v>
      </c>
    </row>
    <row r="88" spans="1:8" x14ac:dyDescent="0.3">
      <c r="A88" s="143"/>
      <c r="B88" s="144"/>
      <c r="C88" s="145"/>
      <c r="D88" s="146"/>
      <c r="E88" s="145"/>
      <c r="F88" s="147">
        <f t="shared" si="3"/>
        <v>0</v>
      </c>
      <c r="G88" s="147">
        <f t="shared" si="4"/>
        <v>0</v>
      </c>
      <c r="H88" s="147">
        <f t="shared" si="5"/>
        <v>0</v>
      </c>
    </row>
    <row r="89" spans="1:8" x14ac:dyDescent="0.3">
      <c r="A89" s="143"/>
      <c r="B89" s="144"/>
      <c r="C89" s="145"/>
      <c r="D89" s="146"/>
      <c r="E89" s="145"/>
      <c r="F89" s="147">
        <f t="shared" si="3"/>
        <v>0</v>
      </c>
      <c r="G89" s="147">
        <f t="shared" si="4"/>
        <v>0</v>
      </c>
      <c r="H89" s="147">
        <f t="shared" si="5"/>
        <v>0</v>
      </c>
    </row>
    <row r="90" spans="1:8" x14ac:dyDescent="0.3">
      <c r="A90" s="143"/>
      <c r="B90" s="144"/>
      <c r="C90" s="145"/>
      <c r="D90" s="146"/>
      <c r="E90" s="145"/>
      <c r="F90" s="147">
        <f t="shared" si="3"/>
        <v>0</v>
      </c>
      <c r="G90" s="147">
        <f t="shared" si="4"/>
        <v>0</v>
      </c>
      <c r="H90" s="147">
        <f t="shared" si="5"/>
        <v>0</v>
      </c>
    </row>
    <row r="91" spans="1:8" x14ac:dyDescent="0.3">
      <c r="A91" s="143"/>
      <c r="B91" s="144"/>
      <c r="C91" s="145"/>
      <c r="D91" s="146"/>
      <c r="E91" s="145"/>
      <c r="F91" s="147">
        <f t="shared" si="3"/>
        <v>0</v>
      </c>
      <c r="G91" s="147">
        <f t="shared" si="4"/>
        <v>0</v>
      </c>
      <c r="H91" s="147">
        <f t="shared" si="5"/>
        <v>0</v>
      </c>
    </row>
    <row r="92" spans="1:8" x14ac:dyDescent="0.3">
      <c r="A92" s="143"/>
      <c r="B92" s="144"/>
      <c r="C92" s="145"/>
      <c r="D92" s="146"/>
      <c r="E92" s="145"/>
      <c r="F92" s="147">
        <f t="shared" si="3"/>
        <v>0</v>
      </c>
      <c r="G92" s="147">
        <f t="shared" si="4"/>
        <v>0</v>
      </c>
      <c r="H92" s="147">
        <f t="shared" si="5"/>
        <v>0</v>
      </c>
    </row>
    <row r="93" spans="1:8" x14ac:dyDescent="0.3">
      <c r="A93" s="143"/>
      <c r="B93" s="144"/>
      <c r="C93" s="145"/>
      <c r="D93" s="146"/>
      <c r="E93" s="145"/>
      <c r="F93" s="147">
        <f t="shared" si="3"/>
        <v>0</v>
      </c>
      <c r="G93" s="147">
        <f t="shared" si="4"/>
        <v>0</v>
      </c>
      <c r="H93" s="147">
        <f t="shared" si="5"/>
        <v>0</v>
      </c>
    </row>
    <row r="94" spans="1:8" x14ac:dyDescent="0.3">
      <c r="A94" s="143"/>
      <c r="B94" s="144"/>
      <c r="C94" s="145"/>
      <c r="D94" s="146"/>
      <c r="E94" s="145"/>
      <c r="F94" s="147">
        <f t="shared" si="3"/>
        <v>0</v>
      </c>
      <c r="G94" s="147">
        <f t="shared" si="4"/>
        <v>0</v>
      </c>
      <c r="H94" s="147">
        <f t="shared" si="5"/>
        <v>0</v>
      </c>
    </row>
    <row r="95" spans="1:8" x14ac:dyDescent="0.3">
      <c r="A95" s="143"/>
      <c r="B95" s="144"/>
      <c r="C95" s="145"/>
      <c r="D95" s="146"/>
      <c r="E95" s="145"/>
      <c r="F95" s="147">
        <f t="shared" si="3"/>
        <v>0</v>
      </c>
      <c r="G95" s="147">
        <f t="shared" si="4"/>
        <v>0</v>
      </c>
      <c r="H95" s="147">
        <f t="shared" si="5"/>
        <v>0</v>
      </c>
    </row>
    <row r="96" spans="1:8" x14ac:dyDescent="0.3">
      <c r="A96" s="143"/>
      <c r="B96" s="144"/>
      <c r="C96" s="145"/>
      <c r="D96" s="146"/>
      <c r="E96" s="145"/>
      <c r="F96" s="147">
        <f t="shared" si="3"/>
        <v>0</v>
      </c>
      <c r="G96" s="147">
        <f t="shared" si="4"/>
        <v>0</v>
      </c>
      <c r="H96" s="147">
        <f t="shared" si="5"/>
        <v>0</v>
      </c>
    </row>
    <row r="97" spans="1:8" x14ac:dyDescent="0.3">
      <c r="A97" s="143"/>
      <c r="B97" s="144"/>
      <c r="C97" s="145"/>
      <c r="D97" s="146"/>
      <c r="E97" s="145"/>
      <c r="F97" s="147">
        <f t="shared" si="3"/>
        <v>0</v>
      </c>
      <c r="G97" s="147">
        <f t="shared" si="4"/>
        <v>0</v>
      </c>
      <c r="H97" s="147">
        <f t="shared" si="5"/>
        <v>0</v>
      </c>
    </row>
    <row r="98" spans="1:8" x14ac:dyDescent="0.3">
      <c r="A98" s="143"/>
      <c r="B98" s="144"/>
      <c r="C98" s="145"/>
      <c r="D98" s="146"/>
      <c r="E98" s="145"/>
      <c r="F98" s="147">
        <f t="shared" si="3"/>
        <v>0</v>
      </c>
      <c r="G98" s="147">
        <f t="shared" si="4"/>
        <v>0</v>
      </c>
      <c r="H98" s="147">
        <f t="shared" si="5"/>
        <v>0</v>
      </c>
    </row>
    <row r="99" spans="1:8" x14ac:dyDescent="0.3">
      <c r="A99" s="143"/>
      <c r="B99" s="144"/>
      <c r="C99" s="145"/>
      <c r="D99" s="146"/>
      <c r="E99" s="145"/>
      <c r="F99" s="147">
        <f t="shared" si="3"/>
        <v>0</v>
      </c>
      <c r="G99" s="147">
        <f t="shared" si="4"/>
        <v>0</v>
      </c>
      <c r="H99" s="147">
        <f t="shared" si="5"/>
        <v>0</v>
      </c>
    </row>
    <row r="100" spans="1:8" x14ac:dyDescent="0.3">
      <c r="A100" s="143"/>
      <c r="B100" s="144"/>
      <c r="C100" s="145"/>
      <c r="D100" s="146"/>
      <c r="E100" s="145"/>
      <c r="F100" s="147">
        <f t="shared" si="3"/>
        <v>0</v>
      </c>
      <c r="G100" s="147">
        <f t="shared" si="4"/>
        <v>0</v>
      </c>
      <c r="H100" s="147">
        <f t="shared" si="5"/>
        <v>0</v>
      </c>
    </row>
    <row r="101" spans="1:8" x14ac:dyDescent="0.3">
      <c r="A101" s="143"/>
      <c r="B101" s="144"/>
      <c r="C101" s="145"/>
      <c r="D101" s="146"/>
      <c r="E101" s="145"/>
      <c r="F101" s="147">
        <f t="shared" si="3"/>
        <v>0</v>
      </c>
      <c r="G101" s="147">
        <f t="shared" si="4"/>
        <v>0</v>
      </c>
      <c r="H101" s="147">
        <f t="shared" si="5"/>
        <v>0</v>
      </c>
    </row>
    <row r="102" spans="1:8" x14ac:dyDescent="0.3">
      <c r="A102" s="143"/>
      <c r="B102" s="144"/>
      <c r="C102" s="145"/>
      <c r="D102" s="146"/>
      <c r="E102" s="145"/>
      <c r="F102" s="147">
        <f t="shared" si="3"/>
        <v>0</v>
      </c>
      <c r="G102" s="147">
        <f t="shared" si="4"/>
        <v>0</v>
      </c>
      <c r="H102" s="147">
        <f t="shared" si="5"/>
        <v>0</v>
      </c>
    </row>
    <row r="103" spans="1:8" x14ac:dyDescent="0.3">
      <c r="A103" s="143"/>
      <c r="B103" s="144"/>
      <c r="C103" s="145"/>
      <c r="D103" s="146"/>
      <c r="E103" s="145"/>
      <c r="F103" s="147">
        <f t="shared" si="3"/>
        <v>0</v>
      </c>
      <c r="G103" s="147">
        <f t="shared" si="4"/>
        <v>0</v>
      </c>
      <c r="H103" s="147">
        <f t="shared" si="5"/>
        <v>0</v>
      </c>
    </row>
    <row r="104" spans="1:8" x14ac:dyDescent="0.3">
      <c r="A104" s="143"/>
      <c r="B104" s="144"/>
      <c r="C104" s="145"/>
      <c r="D104" s="146"/>
      <c r="E104" s="145"/>
      <c r="F104" s="147">
        <f t="shared" si="3"/>
        <v>0</v>
      </c>
      <c r="G104" s="147">
        <f t="shared" si="4"/>
        <v>0</v>
      </c>
      <c r="H104" s="147">
        <f t="shared" si="5"/>
        <v>0</v>
      </c>
    </row>
    <row r="105" spans="1:8" x14ac:dyDescent="0.3">
      <c r="A105" s="143"/>
      <c r="B105" s="144"/>
      <c r="C105" s="145"/>
      <c r="D105" s="146"/>
      <c r="E105" s="145"/>
      <c r="F105" s="147">
        <f t="shared" si="3"/>
        <v>0</v>
      </c>
      <c r="G105" s="147">
        <f t="shared" si="4"/>
        <v>0</v>
      </c>
      <c r="H105" s="147">
        <f t="shared" si="5"/>
        <v>0</v>
      </c>
    </row>
    <row r="106" spans="1:8" x14ac:dyDescent="0.3">
      <c r="A106" s="143"/>
      <c r="B106" s="144"/>
      <c r="C106" s="145"/>
      <c r="D106" s="146"/>
      <c r="E106" s="145"/>
      <c r="F106" s="147">
        <f t="shared" si="3"/>
        <v>0</v>
      </c>
      <c r="G106" s="147">
        <f t="shared" si="4"/>
        <v>0</v>
      </c>
      <c r="H106" s="147">
        <f t="shared" si="5"/>
        <v>0</v>
      </c>
    </row>
    <row r="107" spans="1:8" x14ac:dyDescent="0.3">
      <c r="A107" s="143"/>
      <c r="B107" s="144"/>
      <c r="C107" s="145"/>
      <c r="D107" s="146"/>
      <c r="E107" s="145"/>
      <c r="F107" s="147">
        <f t="shared" si="3"/>
        <v>0</v>
      </c>
      <c r="G107" s="147">
        <f t="shared" si="4"/>
        <v>0</v>
      </c>
      <c r="H107" s="147">
        <f t="shared" si="5"/>
        <v>0</v>
      </c>
    </row>
    <row r="108" spans="1:8" x14ac:dyDescent="0.3">
      <c r="A108" s="143"/>
      <c r="B108" s="144"/>
      <c r="C108" s="145"/>
      <c r="D108" s="146"/>
      <c r="E108" s="145"/>
      <c r="F108" s="147">
        <f t="shared" si="3"/>
        <v>0</v>
      </c>
      <c r="G108" s="147">
        <f t="shared" si="4"/>
        <v>0</v>
      </c>
      <c r="H108" s="147">
        <f t="shared" si="5"/>
        <v>0</v>
      </c>
    </row>
    <row r="109" spans="1:8" x14ac:dyDescent="0.3">
      <c r="A109" s="143"/>
      <c r="B109" s="144"/>
      <c r="C109" s="145"/>
      <c r="D109" s="146"/>
      <c r="E109" s="145"/>
      <c r="F109" s="147">
        <f t="shared" si="3"/>
        <v>0</v>
      </c>
      <c r="G109" s="147">
        <f t="shared" si="4"/>
        <v>0</v>
      </c>
      <c r="H109" s="147">
        <f t="shared" si="5"/>
        <v>0</v>
      </c>
    </row>
    <row r="110" spans="1:8" x14ac:dyDescent="0.3">
      <c r="A110" s="143"/>
      <c r="B110" s="144"/>
      <c r="C110" s="145"/>
      <c r="D110" s="146"/>
      <c r="E110" s="145"/>
      <c r="F110" s="147">
        <f t="shared" si="3"/>
        <v>0</v>
      </c>
      <c r="G110" s="147">
        <f t="shared" si="4"/>
        <v>0</v>
      </c>
      <c r="H110" s="147">
        <f t="shared" si="5"/>
        <v>0</v>
      </c>
    </row>
    <row r="111" spans="1:8" x14ac:dyDescent="0.3">
      <c r="A111" s="143"/>
      <c r="B111" s="144"/>
      <c r="C111" s="145"/>
      <c r="D111" s="146"/>
      <c r="E111" s="145"/>
      <c r="F111" s="147">
        <f t="shared" si="3"/>
        <v>0</v>
      </c>
      <c r="G111" s="147">
        <f t="shared" si="4"/>
        <v>0</v>
      </c>
      <c r="H111" s="147">
        <f t="shared" si="5"/>
        <v>0</v>
      </c>
    </row>
    <row r="112" spans="1:8" x14ac:dyDescent="0.3">
      <c r="A112" s="143"/>
      <c r="B112" s="144"/>
      <c r="C112" s="145"/>
      <c r="D112" s="146"/>
      <c r="E112" s="145"/>
      <c r="F112" s="147">
        <f t="shared" si="3"/>
        <v>0</v>
      </c>
      <c r="G112" s="147">
        <f t="shared" si="4"/>
        <v>0</v>
      </c>
      <c r="H112" s="147">
        <f t="shared" si="5"/>
        <v>0</v>
      </c>
    </row>
    <row r="113" spans="1:8" x14ac:dyDescent="0.3">
      <c r="A113" s="143"/>
      <c r="B113" s="144"/>
      <c r="C113" s="145"/>
      <c r="D113" s="146"/>
      <c r="E113" s="145"/>
      <c r="F113" s="147">
        <f t="shared" si="3"/>
        <v>0</v>
      </c>
      <c r="G113" s="147">
        <f t="shared" si="4"/>
        <v>0</v>
      </c>
      <c r="H113" s="147">
        <f t="shared" si="5"/>
        <v>0</v>
      </c>
    </row>
    <row r="114" spans="1:8" x14ac:dyDescent="0.3">
      <c r="A114" s="143"/>
      <c r="B114" s="144"/>
      <c r="C114" s="145"/>
      <c r="D114" s="146"/>
      <c r="E114" s="145"/>
      <c r="F114" s="147">
        <f t="shared" si="3"/>
        <v>0</v>
      </c>
      <c r="G114" s="147">
        <f t="shared" si="4"/>
        <v>0</v>
      </c>
      <c r="H114" s="147">
        <f t="shared" si="5"/>
        <v>0</v>
      </c>
    </row>
    <row r="115" spans="1:8" x14ac:dyDescent="0.3">
      <c r="A115" s="143"/>
      <c r="B115" s="144"/>
      <c r="C115" s="145"/>
      <c r="D115" s="146"/>
      <c r="E115" s="145"/>
      <c r="F115" s="147">
        <f t="shared" si="3"/>
        <v>0</v>
      </c>
      <c r="G115" s="147">
        <f t="shared" si="4"/>
        <v>0</v>
      </c>
      <c r="H115" s="147">
        <f t="shared" si="5"/>
        <v>0</v>
      </c>
    </row>
    <row r="116" spans="1:8" x14ac:dyDescent="0.3">
      <c r="A116" s="143"/>
      <c r="B116" s="144"/>
      <c r="C116" s="145"/>
      <c r="D116" s="146"/>
      <c r="E116" s="145"/>
      <c r="F116" s="147">
        <f t="shared" si="3"/>
        <v>0</v>
      </c>
      <c r="G116" s="147">
        <f t="shared" si="4"/>
        <v>0</v>
      </c>
      <c r="H116" s="147">
        <f t="shared" si="5"/>
        <v>0</v>
      </c>
    </row>
    <row r="117" spans="1:8" x14ac:dyDescent="0.3">
      <c r="A117" s="143"/>
      <c r="B117" s="144"/>
      <c r="C117" s="145"/>
      <c r="D117" s="146"/>
      <c r="E117" s="145"/>
      <c r="F117" s="147">
        <f t="shared" si="3"/>
        <v>0</v>
      </c>
      <c r="G117" s="147">
        <f t="shared" si="4"/>
        <v>0</v>
      </c>
      <c r="H117" s="147">
        <f t="shared" si="5"/>
        <v>0</v>
      </c>
    </row>
    <row r="118" spans="1:8" x14ac:dyDescent="0.3">
      <c r="A118" s="143"/>
      <c r="B118" s="144"/>
      <c r="C118" s="145"/>
      <c r="D118" s="146"/>
      <c r="E118" s="145"/>
      <c r="F118" s="147">
        <f t="shared" si="3"/>
        <v>0</v>
      </c>
      <c r="G118" s="147">
        <f t="shared" si="4"/>
        <v>0</v>
      </c>
      <c r="H118" s="147">
        <f t="shared" si="5"/>
        <v>0</v>
      </c>
    </row>
    <row r="119" spans="1:8" x14ac:dyDescent="0.3">
      <c r="A119" s="143"/>
      <c r="B119" s="144"/>
      <c r="C119" s="145"/>
      <c r="D119" s="146"/>
      <c r="E119" s="145"/>
      <c r="F119" s="147">
        <f t="shared" si="3"/>
        <v>0</v>
      </c>
      <c r="G119" s="147">
        <f t="shared" si="4"/>
        <v>0</v>
      </c>
      <c r="H119" s="147">
        <f t="shared" si="5"/>
        <v>0</v>
      </c>
    </row>
    <row r="120" spans="1:8" x14ac:dyDescent="0.3">
      <c r="A120" s="143"/>
      <c r="B120" s="144"/>
      <c r="C120" s="145"/>
      <c r="D120" s="146"/>
      <c r="E120" s="145"/>
      <c r="F120" s="147">
        <f t="shared" si="3"/>
        <v>0</v>
      </c>
      <c r="G120" s="147">
        <f t="shared" si="4"/>
        <v>0</v>
      </c>
      <c r="H120" s="147">
        <f t="shared" si="5"/>
        <v>0</v>
      </c>
    </row>
    <row r="121" spans="1:8" x14ac:dyDescent="0.3">
      <c r="A121" s="143"/>
      <c r="B121" s="144"/>
      <c r="C121" s="145"/>
      <c r="D121" s="146"/>
      <c r="E121" s="145"/>
      <c r="F121" s="147">
        <f t="shared" si="3"/>
        <v>0</v>
      </c>
      <c r="G121" s="147">
        <f t="shared" si="4"/>
        <v>0</v>
      </c>
      <c r="H121" s="147">
        <f t="shared" si="5"/>
        <v>0</v>
      </c>
    </row>
    <row r="122" spans="1:8" x14ac:dyDescent="0.3">
      <c r="A122" s="143"/>
      <c r="B122" s="144"/>
      <c r="C122" s="145"/>
      <c r="D122" s="146"/>
      <c r="E122" s="145"/>
      <c r="F122" s="147">
        <f t="shared" si="3"/>
        <v>0</v>
      </c>
      <c r="G122" s="147">
        <f t="shared" si="4"/>
        <v>0</v>
      </c>
      <c r="H122" s="147">
        <f t="shared" si="5"/>
        <v>0</v>
      </c>
    </row>
    <row r="123" spans="1:8" x14ac:dyDescent="0.3">
      <c r="A123" s="143"/>
      <c r="B123" s="144"/>
      <c r="C123" s="145"/>
      <c r="D123" s="146"/>
      <c r="E123" s="145"/>
      <c r="F123" s="147">
        <f t="shared" si="3"/>
        <v>0</v>
      </c>
      <c r="G123" s="147">
        <f t="shared" si="4"/>
        <v>0</v>
      </c>
      <c r="H123" s="147">
        <f t="shared" si="5"/>
        <v>0</v>
      </c>
    </row>
    <row r="124" spans="1:8" x14ac:dyDescent="0.3">
      <c r="A124" s="143"/>
      <c r="B124" s="144"/>
      <c r="C124" s="145"/>
      <c r="D124" s="146"/>
      <c r="E124" s="145"/>
      <c r="F124" s="147">
        <f t="shared" si="3"/>
        <v>0</v>
      </c>
      <c r="G124" s="147">
        <f t="shared" si="4"/>
        <v>0</v>
      </c>
      <c r="H124" s="147">
        <f t="shared" si="5"/>
        <v>0</v>
      </c>
    </row>
    <row r="125" spans="1:8" x14ac:dyDescent="0.3">
      <c r="A125" s="143"/>
      <c r="B125" s="144"/>
      <c r="C125" s="145"/>
      <c r="D125" s="146"/>
      <c r="E125" s="145"/>
      <c r="F125" s="147">
        <f t="shared" si="3"/>
        <v>0</v>
      </c>
      <c r="G125" s="147">
        <f t="shared" si="4"/>
        <v>0</v>
      </c>
      <c r="H125" s="147">
        <f t="shared" si="5"/>
        <v>0</v>
      </c>
    </row>
    <row r="126" spans="1:8" x14ac:dyDescent="0.3">
      <c r="A126" s="143"/>
      <c r="B126" s="144"/>
      <c r="C126" s="145"/>
      <c r="D126" s="146"/>
      <c r="E126" s="145"/>
      <c r="F126" s="147">
        <f t="shared" si="3"/>
        <v>0</v>
      </c>
      <c r="G126" s="147">
        <f t="shared" si="4"/>
        <v>0</v>
      </c>
      <c r="H126" s="147">
        <f t="shared" si="5"/>
        <v>0</v>
      </c>
    </row>
    <row r="127" spans="1:8" x14ac:dyDescent="0.3">
      <c r="A127" s="143"/>
      <c r="B127" s="144"/>
      <c r="C127" s="145"/>
      <c r="D127" s="146"/>
      <c r="E127" s="145"/>
      <c r="F127" s="147">
        <f t="shared" si="3"/>
        <v>0</v>
      </c>
      <c r="G127" s="147">
        <f t="shared" si="4"/>
        <v>0</v>
      </c>
      <c r="H127" s="147">
        <f t="shared" si="5"/>
        <v>0</v>
      </c>
    </row>
    <row r="128" spans="1:8" x14ac:dyDescent="0.3">
      <c r="A128" s="143"/>
      <c r="B128" s="144"/>
      <c r="C128" s="145"/>
      <c r="D128" s="146"/>
      <c r="E128" s="145"/>
      <c r="F128" s="147">
        <f t="shared" si="3"/>
        <v>0</v>
      </c>
      <c r="G128" s="147">
        <f t="shared" si="4"/>
        <v>0</v>
      </c>
      <c r="H128" s="147">
        <f t="shared" si="5"/>
        <v>0</v>
      </c>
    </row>
    <row r="129" spans="1:8" x14ac:dyDescent="0.3">
      <c r="A129" s="143"/>
      <c r="B129" s="144"/>
      <c r="C129" s="145"/>
      <c r="D129" s="146"/>
      <c r="E129" s="145"/>
      <c r="F129" s="147">
        <f t="shared" si="3"/>
        <v>0</v>
      </c>
      <c r="G129" s="147">
        <f t="shared" si="4"/>
        <v>0</v>
      </c>
      <c r="H129" s="147">
        <f t="shared" si="5"/>
        <v>0</v>
      </c>
    </row>
    <row r="130" spans="1:8" x14ac:dyDescent="0.3">
      <c r="A130" s="143"/>
      <c r="B130" s="144"/>
      <c r="C130" s="145"/>
      <c r="D130" s="146"/>
      <c r="E130" s="145"/>
      <c r="F130" s="147">
        <f t="shared" si="3"/>
        <v>0</v>
      </c>
      <c r="G130" s="147">
        <f t="shared" si="4"/>
        <v>0</v>
      </c>
      <c r="H130" s="147">
        <f t="shared" si="5"/>
        <v>0</v>
      </c>
    </row>
    <row r="131" spans="1:8" x14ac:dyDescent="0.3">
      <c r="A131" s="143"/>
      <c r="B131" s="144"/>
      <c r="C131" s="145"/>
      <c r="D131" s="146"/>
      <c r="E131" s="145"/>
      <c r="F131" s="147">
        <f t="shared" si="3"/>
        <v>0</v>
      </c>
      <c r="G131" s="147">
        <f t="shared" si="4"/>
        <v>0</v>
      </c>
      <c r="H131" s="147">
        <f t="shared" si="5"/>
        <v>0</v>
      </c>
    </row>
    <row r="132" spans="1:8" x14ac:dyDescent="0.3">
      <c r="A132" s="143"/>
      <c r="B132" s="144"/>
      <c r="C132" s="145"/>
      <c r="D132" s="146"/>
      <c r="E132" s="145"/>
      <c r="F132" s="147">
        <f t="shared" si="3"/>
        <v>0</v>
      </c>
      <c r="G132" s="147">
        <f t="shared" si="4"/>
        <v>0</v>
      </c>
      <c r="H132" s="147">
        <f t="shared" si="5"/>
        <v>0</v>
      </c>
    </row>
    <row r="133" spans="1:8" x14ac:dyDescent="0.3">
      <c r="A133" s="143"/>
      <c r="B133" s="144"/>
      <c r="C133" s="145"/>
      <c r="D133" s="146"/>
      <c r="E133" s="145"/>
      <c r="F133" s="147">
        <f t="shared" si="3"/>
        <v>0</v>
      </c>
      <c r="G133" s="147">
        <f t="shared" si="4"/>
        <v>0</v>
      </c>
      <c r="H133" s="147">
        <f t="shared" si="5"/>
        <v>0</v>
      </c>
    </row>
    <row r="134" spans="1:8" x14ac:dyDescent="0.3">
      <c r="A134" s="143"/>
      <c r="B134" s="144"/>
      <c r="C134" s="145"/>
      <c r="D134" s="146"/>
      <c r="E134" s="145"/>
      <c r="F134" s="147">
        <f t="shared" si="3"/>
        <v>0</v>
      </c>
      <c r="G134" s="147">
        <f t="shared" si="4"/>
        <v>0</v>
      </c>
      <c r="H134" s="147">
        <f t="shared" si="5"/>
        <v>0</v>
      </c>
    </row>
    <row r="135" spans="1:8" x14ac:dyDescent="0.3">
      <c r="A135" s="143"/>
      <c r="B135" s="144"/>
      <c r="C135" s="145"/>
      <c r="D135" s="146"/>
      <c r="E135" s="145"/>
      <c r="F135" s="147">
        <f t="shared" ref="F135:F198" si="6">ROUND(IF(D135="OUI",C135/1.095/1.05,C135),2)</f>
        <v>0</v>
      </c>
      <c r="G135" s="147">
        <f t="shared" ref="G135:G198" si="7">ROUND(IF(D135="OUI",F135*5%,0),2)</f>
        <v>0</v>
      </c>
      <c r="H135" s="147">
        <f t="shared" ref="H135:H198" si="8">ROUND(IF(D135="OUI",F135*9.975%,0),2)</f>
        <v>0</v>
      </c>
    </row>
    <row r="136" spans="1:8" x14ac:dyDescent="0.3">
      <c r="A136" s="143"/>
      <c r="B136" s="144"/>
      <c r="C136" s="145"/>
      <c r="D136" s="146"/>
      <c r="E136" s="145"/>
      <c r="F136" s="147">
        <f t="shared" si="6"/>
        <v>0</v>
      </c>
      <c r="G136" s="147">
        <f t="shared" si="7"/>
        <v>0</v>
      </c>
      <c r="H136" s="147">
        <f t="shared" si="8"/>
        <v>0</v>
      </c>
    </row>
    <row r="137" spans="1:8" x14ac:dyDescent="0.3">
      <c r="A137" s="143"/>
      <c r="B137" s="144"/>
      <c r="C137" s="145"/>
      <c r="D137" s="146"/>
      <c r="E137" s="145"/>
      <c r="F137" s="147">
        <f t="shared" si="6"/>
        <v>0</v>
      </c>
      <c r="G137" s="147">
        <f t="shared" si="7"/>
        <v>0</v>
      </c>
      <c r="H137" s="147">
        <f t="shared" si="8"/>
        <v>0</v>
      </c>
    </row>
    <row r="138" spans="1:8" x14ac:dyDescent="0.3">
      <c r="A138" s="143"/>
      <c r="B138" s="144"/>
      <c r="C138" s="145"/>
      <c r="D138" s="146"/>
      <c r="E138" s="145"/>
      <c r="F138" s="147">
        <f t="shared" si="6"/>
        <v>0</v>
      </c>
      <c r="G138" s="147">
        <f t="shared" si="7"/>
        <v>0</v>
      </c>
      <c r="H138" s="147">
        <f t="shared" si="8"/>
        <v>0</v>
      </c>
    </row>
    <row r="139" spans="1:8" x14ac:dyDescent="0.3">
      <c r="A139" s="143"/>
      <c r="B139" s="144"/>
      <c r="C139" s="145"/>
      <c r="D139" s="146"/>
      <c r="E139" s="145"/>
      <c r="F139" s="147">
        <f t="shared" si="6"/>
        <v>0</v>
      </c>
      <c r="G139" s="147">
        <f t="shared" si="7"/>
        <v>0</v>
      </c>
      <c r="H139" s="147">
        <f t="shared" si="8"/>
        <v>0</v>
      </c>
    </row>
    <row r="140" spans="1:8" x14ac:dyDescent="0.3">
      <c r="A140" s="143"/>
      <c r="B140" s="144"/>
      <c r="C140" s="145"/>
      <c r="D140" s="146"/>
      <c r="E140" s="145"/>
      <c r="F140" s="147">
        <f t="shared" si="6"/>
        <v>0</v>
      </c>
      <c r="G140" s="147">
        <f t="shared" si="7"/>
        <v>0</v>
      </c>
      <c r="H140" s="147">
        <f t="shared" si="8"/>
        <v>0</v>
      </c>
    </row>
    <row r="141" spans="1:8" x14ac:dyDescent="0.3">
      <c r="A141" s="143"/>
      <c r="B141" s="144"/>
      <c r="C141" s="145"/>
      <c r="D141" s="146"/>
      <c r="E141" s="145"/>
      <c r="F141" s="147">
        <f t="shared" si="6"/>
        <v>0</v>
      </c>
      <c r="G141" s="147">
        <f t="shared" si="7"/>
        <v>0</v>
      </c>
      <c r="H141" s="147">
        <f t="shared" si="8"/>
        <v>0</v>
      </c>
    </row>
    <row r="142" spans="1:8" x14ac:dyDescent="0.3">
      <c r="A142" s="143"/>
      <c r="B142" s="144"/>
      <c r="C142" s="145"/>
      <c r="D142" s="146"/>
      <c r="E142" s="145"/>
      <c r="F142" s="147">
        <f t="shared" si="6"/>
        <v>0</v>
      </c>
      <c r="G142" s="147">
        <f t="shared" si="7"/>
        <v>0</v>
      </c>
      <c r="H142" s="147">
        <f t="shared" si="8"/>
        <v>0</v>
      </c>
    </row>
    <row r="143" spans="1:8" x14ac:dyDescent="0.3">
      <c r="A143" s="143"/>
      <c r="B143" s="144"/>
      <c r="C143" s="145"/>
      <c r="D143" s="146"/>
      <c r="E143" s="145"/>
      <c r="F143" s="147">
        <f t="shared" si="6"/>
        <v>0</v>
      </c>
      <c r="G143" s="147">
        <f t="shared" si="7"/>
        <v>0</v>
      </c>
      <c r="H143" s="147">
        <f t="shared" si="8"/>
        <v>0</v>
      </c>
    </row>
    <row r="144" spans="1:8" x14ac:dyDescent="0.3">
      <c r="A144" s="143"/>
      <c r="B144" s="144"/>
      <c r="C144" s="145"/>
      <c r="D144" s="146"/>
      <c r="E144" s="145"/>
      <c r="F144" s="147">
        <f t="shared" si="6"/>
        <v>0</v>
      </c>
      <c r="G144" s="147">
        <f t="shared" si="7"/>
        <v>0</v>
      </c>
      <c r="H144" s="147">
        <f t="shared" si="8"/>
        <v>0</v>
      </c>
    </row>
    <row r="145" spans="1:8" x14ac:dyDescent="0.3">
      <c r="A145" s="143"/>
      <c r="B145" s="144"/>
      <c r="C145" s="145"/>
      <c r="D145" s="146"/>
      <c r="E145" s="145"/>
      <c r="F145" s="147">
        <f t="shared" si="6"/>
        <v>0</v>
      </c>
      <c r="G145" s="147">
        <f t="shared" si="7"/>
        <v>0</v>
      </c>
      <c r="H145" s="147">
        <f t="shared" si="8"/>
        <v>0</v>
      </c>
    </row>
    <row r="146" spans="1:8" x14ac:dyDescent="0.3">
      <c r="A146" s="143"/>
      <c r="B146" s="144"/>
      <c r="C146" s="145"/>
      <c r="D146" s="146"/>
      <c r="E146" s="145"/>
      <c r="F146" s="147">
        <f t="shared" si="6"/>
        <v>0</v>
      </c>
      <c r="G146" s="147">
        <f t="shared" si="7"/>
        <v>0</v>
      </c>
      <c r="H146" s="147">
        <f t="shared" si="8"/>
        <v>0</v>
      </c>
    </row>
    <row r="147" spans="1:8" x14ac:dyDescent="0.3">
      <c r="A147" s="143"/>
      <c r="B147" s="144"/>
      <c r="C147" s="145"/>
      <c r="D147" s="146"/>
      <c r="E147" s="145"/>
      <c r="F147" s="147">
        <f t="shared" si="6"/>
        <v>0</v>
      </c>
      <c r="G147" s="147">
        <f t="shared" si="7"/>
        <v>0</v>
      </c>
      <c r="H147" s="147">
        <f t="shared" si="8"/>
        <v>0</v>
      </c>
    </row>
    <row r="148" spans="1:8" x14ac:dyDescent="0.3">
      <c r="A148" s="143"/>
      <c r="B148" s="144"/>
      <c r="C148" s="145"/>
      <c r="D148" s="146"/>
      <c r="E148" s="145"/>
      <c r="F148" s="147">
        <f t="shared" si="6"/>
        <v>0</v>
      </c>
      <c r="G148" s="147">
        <f t="shared" si="7"/>
        <v>0</v>
      </c>
      <c r="H148" s="147">
        <f t="shared" si="8"/>
        <v>0</v>
      </c>
    </row>
    <row r="149" spans="1:8" x14ac:dyDescent="0.3">
      <c r="A149" s="143"/>
      <c r="B149" s="144"/>
      <c r="C149" s="145"/>
      <c r="D149" s="146"/>
      <c r="E149" s="145"/>
      <c r="F149" s="147">
        <f t="shared" si="6"/>
        <v>0</v>
      </c>
      <c r="G149" s="147">
        <f t="shared" si="7"/>
        <v>0</v>
      </c>
      <c r="H149" s="147">
        <f t="shared" si="8"/>
        <v>0</v>
      </c>
    </row>
    <row r="150" spans="1:8" x14ac:dyDescent="0.3">
      <c r="A150" s="143"/>
      <c r="B150" s="144"/>
      <c r="C150" s="145"/>
      <c r="D150" s="146"/>
      <c r="E150" s="145"/>
      <c r="F150" s="147">
        <f t="shared" si="6"/>
        <v>0</v>
      </c>
      <c r="G150" s="147">
        <f t="shared" si="7"/>
        <v>0</v>
      </c>
      <c r="H150" s="147">
        <f t="shared" si="8"/>
        <v>0</v>
      </c>
    </row>
    <row r="151" spans="1:8" x14ac:dyDescent="0.3">
      <c r="A151" s="143"/>
      <c r="B151" s="144"/>
      <c r="C151" s="145"/>
      <c r="D151" s="146"/>
      <c r="E151" s="145"/>
      <c r="F151" s="147">
        <f t="shared" si="6"/>
        <v>0</v>
      </c>
      <c r="G151" s="147">
        <f t="shared" si="7"/>
        <v>0</v>
      </c>
      <c r="H151" s="147">
        <f t="shared" si="8"/>
        <v>0</v>
      </c>
    </row>
    <row r="152" spans="1:8" x14ac:dyDescent="0.3">
      <c r="A152" s="143"/>
      <c r="B152" s="144"/>
      <c r="C152" s="145"/>
      <c r="D152" s="146"/>
      <c r="E152" s="145"/>
      <c r="F152" s="147">
        <f t="shared" si="6"/>
        <v>0</v>
      </c>
      <c r="G152" s="147">
        <f t="shared" si="7"/>
        <v>0</v>
      </c>
      <c r="H152" s="147">
        <f t="shared" si="8"/>
        <v>0</v>
      </c>
    </row>
    <row r="153" spans="1:8" x14ac:dyDescent="0.3">
      <c r="A153" s="143"/>
      <c r="B153" s="144"/>
      <c r="C153" s="145"/>
      <c r="D153" s="146"/>
      <c r="E153" s="145"/>
      <c r="F153" s="147">
        <f t="shared" si="6"/>
        <v>0</v>
      </c>
      <c r="G153" s="147">
        <f t="shared" si="7"/>
        <v>0</v>
      </c>
      <c r="H153" s="147">
        <f t="shared" si="8"/>
        <v>0</v>
      </c>
    </row>
    <row r="154" spans="1:8" x14ac:dyDescent="0.3">
      <c r="A154" s="143"/>
      <c r="B154" s="144"/>
      <c r="C154" s="145"/>
      <c r="D154" s="146"/>
      <c r="E154" s="145"/>
      <c r="F154" s="147">
        <f t="shared" si="6"/>
        <v>0</v>
      </c>
      <c r="G154" s="147">
        <f t="shared" si="7"/>
        <v>0</v>
      </c>
      <c r="H154" s="147">
        <f t="shared" si="8"/>
        <v>0</v>
      </c>
    </row>
    <row r="155" spans="1:8" x14ac:dyDescent="0.3">
      <c r="A155" s="143"/>
      <c r="B155" s="144"/>
      <c r="C155" s="145"/>
      <c r="D155" s="146"/>
      <c r="E155" s="145"/>
      <c r="F155" s="147">
        <f t="shared" si="6"/>
        <v>0</v>
      </c>
      <c r="G155" s="147">
        <f t="shared" si="7"/>
        <v>0</v>
      </c>
      <c r="H155" s="147">
        <f t="shared" si="8"/>
        <v>0</v>
      </c>
    </row>
    <row r="156" spans="1:8" x14ac:dyDescent="0.3">
      <c r="A156" s="143"/>
      <c r="B156" s="144"/>
      <c r="C156" s="145"/>
      <c r="D156" s="146"/>
      <c r="E156" s="145"/>
      <c r="F156" s="147">
        <f t="shared" si="6"/>
        <v>0</v>
      </c>
      <c r="G156" s="147">
        <f t="shared" si="7"/>
        <v>0</v>
      </c>
      <c r="H156" s="147">
        <f t="shared" si="8"/>
        <v>0</v>
      </c>
    </row>
    <row r="157" spans="1:8" x14ac:dyDescent="0.3">
      <c r="A157" s="143"/>
      <c r="B157" s="144"/>
      <c r="C157" s="145"/>
      <c r="D157" s="146"/>
      <c r="E157" s="145"/>
      <c r="F157" s="147">
        <f t="shared" si="6"/>
        <v>0</v>
      </c>
      <c r="G157" s="147">
        <f t="shared" si="7"/>
        <v>0</v>
      </c>
      <c r="H157" s="147">
        <f t="shared" si="8"/>
        <v>0</v>
      </c>
    </row>
    <row r="158" spans="1:8" x14ac:dyDescent="0.3">
      <c r="A158" s="143"/>
      <c r="B158" s="144"/>
      <c r="C158" s="145"/>
      <c r="D158" s="146"/>
      <c r="E158" s="145"/>
      <c r="F158" s="147">
        <f t="shared" si="6"/>
        <v>0</v>
      </c>
      <c r="G158" s="147">
        <f t="shared" si="7"/>
        <v>0</v>
      </c>
      <c r="H158" s="147">
        <f t="shared" si="8"/>
        <v>0</v>
      </c>
    </row>
    <row r="159" spans="1:8" x14ac:dyDescent="0.3">
      <c r="A159" s="143"/>
      <c r="B159" s="144"/>
      <c r="C159" s="145"/>
      <c r="D159" s="146"/>
      <c r="E159" s="145"/>
      <c r="F159" s="147">
        <f t="shared" si="6"/>
        <v>0</v>
      </c>
      <c r="G159" s="147">
        <f t="shared" si="7"/>
        <v>0</v>
      </c>
      <c r="H159" s="147">
        <f t="shared" si="8"/>
        <v>0</v>
      </c>
    </row>
    <row r="160" spans="1:8" x14ac:dyDescent="0.3">
      <c r="A160" s="143"/>
      <c r="B160" s="144"/>
      <c r="C160" s="145"/>
      <c r="D160" s="146"/>
      <c r="E160" s="145"/>
      <c r="F160" s="147">
        <f t="shared" si="6"/>
        <v>0</v>
      </c>
      <c r="G160" s="147">
        <f t="shared" si="7"/>
        <v>0</v>
      </c>
      <c r="H160" s="147">
        <f t="shared" si="8"/>
        <v>0</v>
      </c>
    </row>
    <row r="161" spans="1:8" x14ac:dyDescent="0.3">
      <c r="A161" s="143"/>
      <c r="B161" s="144"/>
      <c r="C161" s="145"/>
      <c r="D161" s="146"/>
      <c r="E161" s="145"/>
      <c r="F161" s="147">
        <f t="shared" si="6"/>
        <v>0</v>
      </c>
      <c r="G161" s="147">
        <f t="shared" si="7"/>
        <v>0</v>
      </c>
      <c r="H161" s="147">
        <f t="shared" si="8"/>
        <v>0</v>
      </c>
    </row>
    <row r="162" spans="1:8" x14ac:dyDescent="0.3">
      <c r="A162" s="143"/>
      <c r="B162" s="144"/>
      <c r="C162" s="145"/>
      <c r="D162" s="146"/>
      <c r="E162" s="145"/>
      <c r="F162" s="147">
        <f t="shared" si="6"/>
        <v>0</v>
      </c>
      <c r="G162" s="147">
        <f t="shared" si="7"/>
        <v>0</v>
      </c>
      <c r="H162" s="147">
        <f t="shared" si="8"/>
        <v>0</v>
      </c>
    </row>
    <row r="163" spans="1:8" x14ac:dyDescent="0.3">
      <c r="A163" s="143"/>
      <c r="B163" s="144"/>
      <c r="C163" s="145"/>
      <c r="D163" s="146"/>
      <c r="E163" s="145"/>
      <c r="F163" s="147">
        <f t="shared" si="6"/>
        <v>0</v>
      </c>
      <c r="G163" s="147">
        <f t="shared" si="7"/>
        <v>0</v>
      </c>
      <c r="H163" s="147">
        <f t="shared" si="8"/>
        <v>0</v>
      </c>
    </row>
    <row r="164" spans="1:8" x14ac:dyDescent="0.3">
      <c r="A164" s="143"/>
      <c r="B164" s="144"/>
      <c r="C164" s="145"/>
      <c r="D164" s="146"/>
      <c r="E164" s="145"/>
      <c r="F164" s="147">
        <f t="shared" si="6"/>
        <v>0</v>
      </c>
      <c r="G164" s="147">
        <f t="shared" si="7"/>
        <v>0</v>
      </c>
      <c r="H164" s="147">
        <f t="shared" si="8"/>
        <v>0</v>
      </c>
    </row>
    <row r="165" spans="1:8" x14ac:dyDescent="0.3">
      <c r="A165" s="143"/>
      <c r="B165" s="144"/>
      <c r="C165" s="145"/>
      <c r="D165" s="146"/>
      <c r="E165" s="145"/>
      <c r="F165" s="147">
        <f t="shared" si="6"/>
        <v>0</v>
      </c>
      <c r="G165" s="147">
        <f t="shared" si="7"/>
        <v>0</v>
      </c>
      <c r="H165" s="147">
        <f t="shared" si="8"/>
        <v>0</v>
      </c>
    </row>
    <row r="166" spans="1:8" x14ac:dyDescent="0.3">
      <c r="A166" s="143"/>
      <c r="B166" s="144"/>
      <c r="C166" s="145"/>
      <c r="D166" s="146"/>
      <c r="E166" s="145"/>
      <c r="F166" s="147">
        <f t="shared" si="6"/>
        <v>0</v>
      </c>
      <c r="G166" s="147">
        <f t="shared" si="7"/>
        <v>0</v>
      </c>
      <c r="H166" s="147">
        <f t="shared" si="8"/>
        <v>0</v>
      </c>
    </row>
    <row r="167" spans="1:8" x14ac:dyDescent="0.3">
      <c r="A167" s="143"/>
      <c r="B167" s="144"/>
      <c r="C167" s="145"/>
      <c r="D167" s="146"/>
      <c r="E167" s="145"/>
      <c r="F167" s="147">
        <f t="shared" si="6"/>
        <v>0</v>
      </c>
      <c r="G167" s="147">
        <f t="shared" si="7"/>
        <v>0</v>
      </c>
      <c r="H167" s="147">
        <f t="shared" si="8"/>
        <v>0</v>
      </c>
    </row>
    <row r="168" spans="1:8" x14ac:dyDescent="0.3">
      <c r="A168" s="143"/>
      <c r="B168" s="144"/>
      <c r="C168" s="145"/>
      <c r="D168" s="146"/>
      <c r="E168" s="145"/>
      <c r="F168" s="147">
        <f t="shared" si="6"/>
        <v>0</v>
      </c>
      <c r="G168" s="147">
        <f t="shared" si="7"/>
        <v>0</v>
      </c>
      <c r="H168" s="147">
        <f t="shared" si="8"/>
        <v>0</v>
      </c>
    </row>
    <row r="169" spans="1:8" x14ac:dyDescent="0.3">
      <c r="A169" s="143"/>
      <c r="B169" s="144"/>
      <c r="C169" s="145"/>
      <c r="D169" s="146"/>
      <c r="E169" s="145"/>
      <c r="F169" s="147">
        <f t="shared" si="6"/>
        <v>0</v>
      </c>
      <c r="G169" s="147">
        <f t="shared" si="7"/>
        <v>0</v>
      </c>
      <c r="H169" s="147">
        <f t="shared" si="8"/>
        <v>0</v>
      </c>
    </row>
    <row r="170" spans="1:8" x14ac:dyDescent="0.3">
      <c r="A170" s="143"/>
      <c r="B170" s="144"/>
      <c r="C170" s="145"/>
      <c r="D170" s="146"/>
      <c r="E170" s="145"/>
      <c r="F170" s="147">
        <f t="shared" si="6"/>
        <v>0</v>
      </c>
      <c r="G170" s="147">
        <f t="shared" si="7"/>
        <v>0</v>
      </c>
      <c r="H170" s="147">
        <f t="shared" si="8"/>
        <v>0</v>
      </c>
    </row>
    <row r="171" spans="1:8" x14ac:dyDescent="0.3">
      <c r="A171" s="143"/>
      <c r="B171" s="144"/>
      <c r="C171" s="145"/>
      <c r="D171" s="146"/>
      <c r="E171" s="145"/>
      <c r="F171" s="147">
        <f t="shared" si="6"/>
        <v>0</v>
      </c>
      <c r="G171" s="147">
        <f t="shared" si="7"/>
        <v>0</v>
      </c>
      <c r="H171" s="147">
        <f t="shared" si="8"/>
        <v>0</v>
      </c>
    </row>
    <row r="172" spans="1:8" x14ac:dyDescent="0.3">
      <c r="A172" s="143"/>
      <c r="B172" s="144"/>
      <c r="C172" s="145"/>
      <c r="D172" s="146"/>
      <c r="E172" s="145"/>
      <c r="F172" s="147">
        <f t="shared" si="6"/>
        <v>0</v>
      </c>
      <c r="G172" s="147">
        <f t="shared" si="7"/>
        <v>0</v>
      </c>
      <c r="H172" s="147">
        <f t="shared" si="8"/>
        <v>0</v>
      </c>
    </row>
    <row r="173" spans="1:8" x14ac:dyDescent="0.3">
      <c r="A173" s="143"/>
      <c r="B173" s="144"/>
      <c r="C173" s="145"/>
      <c r="D173" s="146"/>
      <c r="E173" s="145"/>
      <c r="F173" s="147">
        <f t="shared" si="6"/>
        <v>0</v>
      </c>
      <c r="G173" s="147">
        <f t="shared" si="7"/>
        <v>0</v>
      </c>
      <c r="H173" s="147">
        <f t="shared" si="8"/>
        <v>0</v>
      </c>
    </row>
    <row r="174" spans="1:8" x14ac:dyDescent="0.3">
      <c r="A174" s="143"/>
      <c r="B174" s="144"/>
      <c r="C174" s="145"/>
      <c r="D174" s="146"/>
      <c r="E174" s="145"/>
      <c r="F174" s="147">
        <f t="shared" si="6"/>
        <v>0</v>
      </c>
      <c r="G174" s="147">
        <f t="shared" si="7"/>
        <v>0</v>
      </c>
      <c r="H174" s="147">
        <f t="shared" si="8"/>
        <v>0</v>
      </c>
    </row>
    <row r="175" spans="1:8" x14ac:dyDescent="0.3">
      <c r="A175" s="143"/>
      <c r="B175" s="144"/>
      <c r="C175" s="145"/>
      <c r="D175" s="146"/>
      <c r="E175" s="145"/>
      <c r="F175" s="147">
        <f t="shared" si="6"/>
        <v>0</v>
      </c>
      <c r="G175" s="147">
        <f t="shared" si="7"/>
        <v>0</v>
      </c>
      <c r="H175" s="147">
        <f t="shared" si="8"/>
        <v>0</v>
      </c>
    </row>
    <row r="176" spans="1:8" x14ac:dyDescent="0.3">
      <c r="A176" s="143"/>
      <c r="B176" s="144"/>
      <c r="C176" s="145"/>
      <c r="D176" s="146"/>
      <c r="E176" s="145"/>
      <c r="F176" s="147">
        <f t="shared" si="6"/>
        <v>0</v>
      </c>
      <c r="G176" s="147">
        <f t="shared" si="7"/>
        <v>0</v>
      </c>
      <c r="H176" s="147">
        <f t="shared" si="8"/>
        <v>0</v>
      </c>
    </row>
    <row r="177" spans="1:8" x14ac:dyDescent="0.3">
      <c r="A177" s="143"/>
      <c r="B177" s="144"/>
      <c r="C177" s="145"/>
      <c r="D177" s="146"/>
      <c r="E177" s="145"/>
      <c r="F177" s="147">
        <f t="shared" si="6"/>
        <v>0</v>
      </c>
      <c r="G177" s="147">
        <f t="shared" si="7"/>
        <v>0</v>
      </c>
      <c r="H177" s="147">
        <f t="shared" si="8"/>
        <v>0</v>
      </c>
    </row>
    <row r="178" spans="1:8" x14ac:dyDescent="0.3">
      <c r="A178" s="143"/>
      <c r="B178" s="144"/>
      <c r="C178" s="145"/>
      <c r="D178" s="146"/>
      <c r="E178" s="145"/>
      <c r="F178" s="147">
        <f t="shared" si="6"/>
        <v>0</v>
      </c>
      <c r="G178" s="147">
        <f t="shared" si="7"/>
        <v>0</v>
      </c>
      <c r="H178" s="147">
        <f t="shared" si="8"/>
        <v>0</v>
      </c>
    </row>
    <row r="179" spans="1:8" x14ac:dyDescent="0.3">
      <c r="A179" s="143"/>
      <c r="B179" s="144"/>
      <c r="C179" s="145"/>
      <c r="D179" s="146"/>
      <c r="E179" s="145"/>
      <c r="F179" s="147">
        <f t="shared" si="6"/>
        <v>0</v>
      </c>
      <c r="G179" s="147">
        <f t="shared" si="7"/>
        <v>0</v>
      </c>
      <c r="H179" s="147">
        <f t="shared" si="8"/>
        <v>0</v>
      </c>
    </row>
    <row r="180" spans="1:8" x14ac:dyDescent="0.3">
      <c r="A180" s="143"/>
      <c r="B180" s="144"/>
      <c r="C180" s="145"/>
      <c r="D180" s="146"/>
      <c r="E180" s="145"/>
      <c r="F180" s="147">
        <f t="shared" si="6"/>
        <v>0</v>
      </c>
      <c r="G180" s="147">
        <f t="shared" si="7"/>
        <v>0</v>
      </c>
      <c r="H180" s="147">
        <f t="shared" si="8"/>
        <v>0</v>
      </c>
    </row>
    <row r="181" spans="1:8" x14ac:dyDescent="0.3">
      <c r="A181" s="143"/>
      <c r="B181" s="144"/>
      <c r="C181" s="145"/>
      <c r="D181" s="146"/>
      <c r="E181" s="145"/>
      <c r="F181" s="147">
        <f t="shared" si="6"/>
        <v>0</v>
      </c>
      <c r="G181" s="147">
        <f t="shared" si="7"/>
        <v>0</v>
      </c>
      <c r="H181" s="147">
        <f t="shared" si="8"/>
        <v>0</v>
      </c>
    </row>
    <row r="182" spans="1:8" x14ac:dyDescent="0.3">
      <c r="A182" s="143"/>
      <c r="B182" s="144"/>
      <c r="C182" s="145"/>
      <c r="D182" s="146"/>
      <c r="E182" s="145"/>
      <c r="F182" s="147">
        <f t="shared" si="6"/>
        <v>0</v>
      </c>
      <c r="G182" s="147">
        <f t="shared" si="7"/>
        <v>0</v>
      </c>
      <c r="H182" s="147">
        <f t="shared" si="8"/>
        <v>0</v>
      </c>
    </row>
    <row r="183" spans="1:8" x14ac:dyDescent="0.3">
      <c r="A183" s="143"/>
      <c r="B183" s="144"/>
      <c r="C183" s="145"/>
      <c r="D183" s="146"/>
      <c r="E183" s="145"/>
      <c r="F183" s="147">
        <f t="shared" si="6"/>
        <v>0</v>
      </c>
      <c r="G183" s="147">
        <f t="shared" si="7"/>
        <v>0</v>
      </c>
      <c r="H183" s="147">
        <f t="shared" si="8"/>
        <v>0</v>
      </c>
    </row>
    <row r="184" spans="1:8" x14ac:dyDescent="0.3">
      <c r="A184" s="143"/>
      <c r="B184" s="144"/>
      <c r="C184" s="145"/>
      <c r="D184" s="146"/>
      <c r="E184" s="145"/>
      <c r="F184" s="147">
        <f t="shared" si="6"/>
        <v>0</v>
      </c>
      <c r="G184" s="147">
        <f t="shared" si="7"/>
        <v>0</v>
      </c>
      <c r="H184" s="147">
        <f t="shared" si="8"/>
        <v>0</v>
      </c>
    </row>
    <row r="185" spans="1:8" x14ac:dyDescent="0.3">
      <c r="A185" s="143"/>
      <c r="B185" s="144"/>
      <c r="C185" s="145"/>
      <c r="D185" s="146"/>
      <c r="E185" s="145"/>
      <c r="F185" s="147">
        <f t="shared" si="6"/>
        <v>0</v>
      </c>
      <c r="G185" s="147">
        <f t="shared" si="7"/>
        <v>0</v>
      </c>
      <c r="H185" s="147">
        <f t="shared" si="8"/>
        <v>0</v>
      </c>
    </row>
    <row r="186" spans="1:8" x14ac:dyDescent="0.3">
      <c r="A186" s="143"/>
      <c r="B186" s="144"/>
      <c r="C186" s="145"/>
      <c r="D186" s="146"/>
      <c r="E186" s="145"/>
      <c r="F186" s="147">
        <f t="shared" si="6"/>
        <v>0</v>
      </c>
      <c r="G186" s="147">
        <f t="shared" si="7"/>
        <v>0</v>
      </c>
      <c r="H186" s="147">
        <f t="shared" si="8"/>
        <v>0</v>
      </c>
    </row>
    <row r="187" spans="1:8" x14ac:dyDescent="0.3">
      <c r="A187" s="143"/>
      <c r="B187" s="144"/>
      <c r="C187" s="145"/>
      <c r="D187" s="146"/>
      <c r="E187" s="145"/>
      <c r="F187" s="147">
        <f t="shared" si="6"/>
        <v>0</v>
      </c>
      <c r="G187" s="147">
        <f t="shared" si="7"/>
        <v>0</v>
      </c>
      <c r="H187" s="147">
        <f t="shared" si="8"/>
        <v>0</v>
      </c>
    </row>
    <row r="188" spans="1:8" x14ac:dyDescent="0.3">
      <c r="A188" s="143"/>
      <c r="B188" s="144"/>
      <c r="C188" s="145"/>
      <c r="D188" s="146"/>
      <c r="E188" s="145"/>
      <c r="F188" s="147">
        <f t="shared" si="6"/>
        <v>0</v>
      </c>
      <c r="G188" s="147">
        <f t="shared" si="7"/>
        <v>0</v>
      </c>
      <c r="H188" s="147">
        <f t="shared" si="8"/>
        <v>0</v>
      </c>
    </row>
    <row r="189" spans="1:8" x14ac:dyDescent="0.3">
      <c r="A189" s="143"/>
      <c r="B189" s="144"/>
      <c r="C189" s="145"/>
      <c r="D189" s="146"/>
      <c r="E189" s="145"/>
      <c r="F189" s="147">
        <f t="shared" si="6"/>
        <v>0</v>
      </c>
      <c r="G189" s="147">
        <f t="shared" si="7"/>
        <v>0</v>
      </c>
      <c r="H189" s="147">
        <f t="shared" si="8"/>
        <v>0</v>
      </c>
    </row>
    <row r="190" spans="1:8" x14ac:dyDescent="0.3">
      <c r="A190" s="143"/>
      <c r="B190" s="144"/>
      <c r="C190" s="145"/>
      <c r="D190" s="146"/>
      <c r="E190" s="145"/>
      <c r="F190" s="147">
        <f t="shared" si="6"/>
        <v>0</v>
      </c>
      <c r="G190" s="147">
        <f t="shared" si="7"/>
        <v>0</v>
      </c>
      <c r="H190" s="147">
        <f t="shared" si="8"/>
        <v>0</v>
      </c>
    </row>
    <row r="191" spans="1:8" x14ac:dyDescent="0.3">
      <c r="A191" s="143"/>
      <c r="B191" s="144"/>
      <c r="C191" s="145"/>
      <c r="D191" s="146"/>
      <c r="E191" s="145"/>
      <c r="F191" s="147">
        <f t="shared" si="6"/>
        <v>0</v>
      </c>
      <c r="G191" s="147">
        <f t="shared" si="7"/>
        <v>0</v>
      </c>
      <c r="H191" s="147">
        <f t="shared" si="8"/>
        <v>0</v>
      </c>
    </row>
    <row r="192" spans="1:8" x14ac:dyDescent="0.3">
      <c r="A192" s="143"/>
      <c r="B192" s="144"/>
      <c r="C192" s="145"/>
      <c r="D192" s="146"/>
      <c r="E192" s="145"/>
      <c r="F192" s="147">
        <f t="shared" si="6"/>
        <v>0</v>
      </c>
      <c r="G192" s="147">
        <f t="shared" si="7"/>
        <v>0</v>
      </c>
      <c r="H192" s="147">
        <f t="shared" si="8"/>
        <v>0</v>
      </c>
    </row>
    <row r="193" spans="1:8" x14ac:dyDescent="0.3">
      <c r="A193" s="143"/>
      <c r="B193" s="144"/>
      <c r="C193" s="145"/>
      <c r="D193" s="146"/>
      <c r="E193" s="145"/>
      <c r="F193" s="147">
        <f t="shared" si="6"/>
        <v>0</v>
      </c>
      <c r="G193" s="147">
        <f t="shared" si="7"/>
        <v>0</v>
      </c>
      <c r="H193" s="147">
        <f t="shared" si="8"/>
        <v>0</v>
      </c>
    </row>
    <row r="194" spans="1:8" x14ac:dyDescent="0.3">
      <c r="A194" s="143"/>
      <c r="B194" s="144"/>
      <c r="C194" s="145"/>
      <c r="D194" s="146"/>
      <c r="E194" s="145"/>
      <c r="F194" s="147">
        <f t="shared" si="6"/>
        <v>0</v>
      </c>
      <c r="G194" s="147">
        <f t="shared" si="7"/>
        <v>0</v>
      </c>
      <c r="H194" s="147">
        <f t="shared" si="8"/>
        <v>0</v>
      </c>
    </row>
    <row r="195" spans="1:8" x14ac:dyDescent="0.3">
      <c r="A195" s="143"/>
      <c r="B195" s="144"/>
      <c r="C195" s="145"/>
      <c r="D195" s="146"/>
      <c r="E195" s="145"/>
      <c r="F195" s="147">
        <f t="shared" si="6"/>
        <v>0</v>
      </c>
      <c r="G195" s="147">
        <f t="shared" si="7"/>
        <v>0</v>
      </c>
      <c r="H195" s="147">
        <f t="shared" si="8"/>
        <v>0</v>
      </c>
    </row>
    <row r="196" spans="1:8" x14ac:dyDescent="0.3">
      <c r="A196" s="143"/>
      <c r="B196" s="144"/>
      <c r="C196" s="145"/>
      <c r="D196" s="146"/>
      <c r="E196" s="145"/>
      <c r="F196" s="147">
        <f t="shared" si="6"/>
        <v>0</v>
      </c>
      <c r="G196" s="147">
        <f t="shared" si="7"/>
        <v>0</v>
      </c>
      <c r="H196" s="147">
        <f t="shared" si="8"/>
        <v>0</v>
      </c>
    </row>
    <row r="197" spans="1:8" x14ac:dyDescent="0.3">
      <c r="A197" s="143"/>
      <c r="B197" s="144"/>
      <c r="C197" s="145"/>
      <c r="D197" s="146"/>
      <c r="E197" s="145"/>
      <c r="F197" s="147">
        <f t="shared" si="6"/>
        <v>0</v>
      </c>
      <c r="G197" s="147">
        <f t="shared" si="7"/>
        <v>0</v>
      </c>
      <c r="H197" s="147">
        <f t="shared" si="8"/>
        <v>0</v>
      </c>
    </row>
    <row r="198" spans="1:8" x14ac:dyDescent="0.3">
      <c r="A198" s="143"/>
      <c r="B198" s="144"/>
      <c r="C198" s="145"/>
      <c r="D198" s="146"/>
      <c r="E198" s="145"/>
      <c r="F198" s="147">
        <f t="shared" si="6"/>
        <v>0</v>
      </c>
      <c r="G198" s="147">
        <f t="shared" si="7"/>
        <v>0</v>
      </c>
      <c r="H198" s="147">
        <f t="shared" si="8"/>
        <v>0</v>
      </c>
    </row>
    <row r="199" spans="1:8" x14ac:dyDescent="0.3">
      <c r="A199" s="143"/>
      <c r="B199" s="144"/>
      <c r="C199" s="145"/>
      <c r="D199" s="146"/>
      <c r="E199" s="145"/>
      <c r="F199" s="147">
        <f t="shared" ref="F199:F262" si="9">ROUND(IF(D199="OUI",C199/1.095/1.05,C199),2)</f>
        <v>0</v>
      </c>
      <c r="G199" s="147">
        <f t="shared" ref="G199:G262" si="10">ROUND(IF(D199="OUI",F199*5%,0),2)</f>
        <v>0</v>
      </c>
      <c r="H199" s="147">
        <f t="shared" ref="H199:H262" si="11">ROUND(IF(D199="OUI",F199*9.975%,0),2)</f>
        <v>0</v>
      </c>
    </row>
    <row r="200" spans="1:8" x14ac:dyDescent="0.3">
      <c r="A200" s="143"/>
      <c r="B200" s="144"/>
      <c r="C200" s="145"/>
      <c r="D200" s="146"/>
      <c r="E200" s="145"/>
      <c r="F200" s="147">
        <f t="shared" si="9"/>
        <v>0</v>
      </c>
      <c r="G200" s="147">
        <f t="shared" si="10"/>
        <v>0</v>
      </c>
      <c r="H200" s="147">
        <f t="shared" si="11"/>
        <v>0</v>
      </c>
    </row>
    <row r="201" spans="1:8" x14ac:dyDescent="0.3">
      <c r="A201" s="143"/>
      <c r="B201" s="144"/>
      <c r="C201" s="145"/>
      <c r="D201" s="146"/>
      <c r="E201" s="145"/>
      <c r="F201" s="147">
        <f t="shared" si="9"/>
        <v>0</v>
      </c>
      <c r="G201" s="147">
        <f t="shared" si="10"/>
        <v>0</v>
      </c>
      <c r="H201" s="147">
        <f t="shared" si="11"/>
        <v>0</v>
      </c>
    </row>
    <row r="202" spans="1:8" x14ac:dyDescent="0.3">
      <c r="A202" s="143"/>
      <c r="B202" s="144"/>
      <c r="C202" s="145"/>
      <c r="D202" s="146"/>
      <c r="E202" s="145"/>
      <c r="F202" s="147">
        <f t="shared" si="9"/>
        <v>0</v>
      </c>
      <c r="G202" s="147">
        <f t="shared" si="10"/>
        <v>0</v>
      </c>
      <c r="H202" s="147">
        <f t="shared" si="11"/>
        <v>0</v>
      </c>
    </row>
    <row r="203" spans="1:8" x14ac:dyDescent="0.3">
      <c r="A203" s="143"/>
      <c r="B203" s="144"/>
      <c r="C203" s="145"/>
      <c r="D203" s="146"/>
      <c r="E203" s="145"/>
      <c r="F203" s="147">
        <f t="shared" si="9"/>
        <v>0</v>
      </c>
      <c r="G203" s="147">
        <f t="shared" si="10"/>
        <v>0</v>
      </c>
      <c r="H203" s="147">
        <f t="shared" si="11"/>
        <v>0</v>
      </c>
    </row>
    <row r="204" spans="1:8" x14ac:dyDescent="0.3">
      <c r="A204" s="143"/>
      <c r="B204" s="144"/>
      <c r="C204" s="145"/>
      <c r="D204" s="146"/>
      <c r="E204" s="145"/>
      <c r="F204" s="147">
        <f t="shared" si="9"/>
        <v>0</v>
      </c>
      <c r="G204" s="147">
        <f t="shared" si="10"/>
        <v>0</v>
      </c>
      <c r="H204" s="147">
        <f t="shared" si="11"/>
        <v>0</v>
      </c>
    </row>
    <row r="205" spans="1:8" x14ac:dyDescent="0.3">
      <c r="A205" s="143"/>
      <c r="B205" s="144"/>
      <c r="C205" s="145"/>
      <c r="D205" s="146"/>
      <c r="E205" s="145"/>
      <c r="F205" s="147">
        <f t="shared" si="9"/>
        <v>0</v>
      </c>
      <c r="G205" s="147">
        <f t="shared" si="10"/>
        <v>0</v>
      </c>
      <c r="H205" s="147">
        <f t="shared" si="11"/>
        <v>0</v>
      </c>
    </row>
    <row r="206" spans="1:8" x14ac:dyDescent="0.3">
      <c r="A206" s="143"/>
      <c r="B206" s="144"/>
      <c r="C206" s="145"/>
      <c r="D206" s="146"/>
      <c r="E206" s="145"/>
      <c r="F206" s="147">
        <f t="shared" si="9"/>
        <v>0</v>
      </c>
      <c r="G206" s="147">
        <f t="shared" si="10"/>
        <v>0</v>
      </c>
      <c r="H206" s="147">
        <f t="shared" si="11"/>
        <v>0</v>
      </c>
    </row>
    <row r="207" spans="1:8" x14ac:dyDescent="0.3">
      <c r="A207" s="143"/>
      <c r="B207" s="144"/>
      <c r="C207" s="145"/>
      <c r="D207" s="146"/>
      <c r="E207" s="145"/>
      <c r="F207" s="147">
        <f t="shared" si="9"/>
        <v>0</v>
      </c>
      <c r="G207" s="147">
        <f t="shared" si="10"/>
        <v>0</v>
      </c>
      <c r="H207" s="147">
        <f t="shared" si="11"/>
        <v>0</v>
      </c>
    </row>
    <row r="208" spans="1:8" x14ac:dyDescent="0.3">
      <c r="A208" s="143"/>
      <c r="B208" s="144"/>
      <c r="C208" s="145"/>
      <c r="D208" s="146"/>
      <c r="E208" s="145"/>
      <c r="F208" s="147">
        <f t="shared" si="9"/>
        <v>0</v>
      </c>
      <c r="G208" s="147">
        <f t="shared" si="10"/>
        <v>0</v>
      </c>
      <c r="H208" s="147">
        <f t="shared" si="11"/>
        <v>0</v>
      </c>
    </row>
    <row r="209" spans="1:8" x14ac:dyDescent="0.3">
      <c r="A209" s="143"/>
      <c r="B209" s="144"/>
      <c r="C209" s="145"/>
      <c r="D209" s="146"/>
      <c r="E209" s="145"/>
      <c r="F209" s="147">
        <f t="shared" si="9"/>
        <v>0</v>
      </c>
      <c r="G209" s="147">
        <f t="shared" si="10"/>
        <v>0</v>
      </c>
      <c r="H209" s="147">
        <f t="shared" si="11"/>
        <v>0</v>
      </c>
    </row>
    <row r="210" spans="1:8" x14ac:dyDescent="0.3">
      <c r="A210" s="143"/>
      <c r="B210" s="144"/>
      <c r="C210" s="145"/>
      <c r="D210" s="146"/>
      <c r="E210" s="145"/>
      <c r="F210" s="147">
        <f t="shared" si="9"/>
        <v>0</v>
      </c>
      <c r="G210" s="147">
        <f t="shared" si="10"/>
        <v>0</v>
      </c>
      <c r="H210" s="147">
        <f t="shared" si="11"/>
        <v>0</v>
      </c>
    </row>
    <row r="211" spans="1:8" x14ac:dyDescent="0.3">
      <c r="A211" s="143"/>
      <c r="B211" s="144"/>
      <c r="C211" s="145"/>
      <c r="D211" s="146"/>
      <c r="E211" s="145"/>
      <c r="F211" s="147">
        <f t="shared" si="9"/>
        <v>0</v>
      </c>
      <c r="G211" s="147">
        <f t="shared" si="10"/>
        <v>0</v>
      </c>
      <c r="H211" s="147">
        <f t="shared" si="11"/>
        <v>0</v>
      </c>
    </row>
    <row r="212" spans="1:8" x14ac:dyDescent="0.3">
      <c r="A212" s="143"/>
      <c r="B212" s="144"/>
      <c r="C212" s="145"/>
      <c r="D212" s="146"/>
      <c r="E212" s="145"/>
      <c r="F212" s="147">
        <f t="shared" si="9"/>
        <v>0</v>
      </c>
      <c r="G212" s="147">
        <f t="shared" si="10"/>
        <v>0</v>
      </c>
      <c r="H212" s="147">
        <f t="shared" si="11"/>
        <v>0</v>
      </c>
    </row>
    <row r="213" spans="1:8" x14ac:dyDescent="0.3">
      <c r="A213" s="143"/>
      <c r="B213" s="144"/>
      <c r="C213" s="145"/>
      <c r="D213" s="146"/>
      <c r="E213" s="145"/>
      <c r="F213" s="147">
        <f t="shared" si="9"/>
        <v>0</v>
      </c>
      <c r="G213" s="147">
        <f t="shared" si="10"/>
        <v>0</v>
      </c>
      <c r="H213" s="147">
        <f t="shared" si="11"/>
        <v>0</v>
      </c>
    </row>
    <row r="214" spans="1:8" x14ac:dyDescent="0.3">
      <c r="A214" s="143"/>
      <c r="B214" s="144"/>
      <c r="C214" s="145"/>
      <c r="D214" s="146"/>
      <c r="E214" s="145"/>
      <c r="F214" s="147">
        <f t="shared" si="9"/>
        <v>0</v>
      </c>
      <c r="G214" s="147">
        <f t="shared" si="10"/>
        <v>0</v>
      </c>
      <c r="H214" s="147">
        <f t="shared" si="11"/>
        <v>0</v>
      </c>
    </row>
    <row r="215" spans="1:8" x14ac:dyDescent="0.3">
      <c r="A215" s="143"/>
      <c r="B215" s="144"/>
      <c r="C215" s="145"/>
      <c r="D215" s="146"/>
      <c r="E215" s="145"/>
      <c r="F215" s="147">
        <f t="shared" si="9"/>
        <v>0</v>
      </c>
      <c r="G215" s="147">
        <f t="shared" si="10"/>
        <v>0</v>
      </c>
      <c r="H215" s="147">
        <f t="shared" si="11"/>
        <v>0</v>
      </c>
    </row>
    <row r="216" spans="1:8" x14ac:dyDescent="0.3">
      <c r="A216" s="143"/>
      <c r="B216" s="144"/>
      <c r="C216" s="145"/>
      <c r="D216" s="146"/>
      <c r="E216" s="145"/>
      <c r="F216" s="147">
        <f t="shared" si="9"/>
        <v>0</v>
      </c>
      <c r="G216" s="147">
        <f t="shared" si="10"/>
        <v>0</v>
      </c>
      <c r="H216" s="147">
        <f t="shared" si="11"/>
        <v>0</v>
      </c>
    </row>
    <row r="217" spans="1:8" x14ac:dyDescent="0.3">
      <c r="A217" s="143"/>
      <c r="B217" s="144"/>
      <c r="C217" s="145"/>
      <c r="D217" s="146"/>
      <c r="E217" s="145"/>
      <c r="F217" s="147">
        <f t="shared" si="9"/>
        <v>0</v>
      </c>
      <c r="G217" s="147">
        <f t="shared" si="10"/>
        <v>0</v>
      </c>
      <c r="H217" s="147">
        <f t="shared" si="11"/>
        <v>0</v>
      </c>
    </row>
    <row r="218" spans="1:8" x14ac:dyDescent="0.3">
      <c r="A218" s="143"/>
      <c r="B218" s="144"/>
      <c r="C218" s="145"/>
      <c r="D218" s="146"/>
      <c r="E218" s="145"/>
      <c r="F218" s="147">
        <f t="shared" si="9"/>
        <v>0</v>
      </c>
      <c r="G218" s="147">
        <f t="shared" si="10"/>
        <v>0</v>
      </c>
      <c r="H218" s="147">
        <f t="shared" si="11"/>
        <v>0</v>
      </c>
    </row>
    <row r="219" spans="1:8" x14ac:dyDescent="0.3">
      <c r="A219" s="143"/>
      <c r="B219" s="144"/>
      <c r="C219" s="145"/>
      <c r="D219" s="146"/>
      <c r="E219" s="145"/>
      <c r="F219" s="147">
        <f t="shared" si="9"/>
        <v>0</v>
      </c>
      <c r="G219" s="147">
        <f t="shared" si="10"/>
        <v>0</v>
      </c>
      <c r="H219" s="147">
        <f t="shared" si="11"/>
        <v>0</v>
      </c>
    </row>
    <row r="220" spans="1:8" x14ac:dyDescent="0.3">
      <c r="A220" s="143"/>
      <c r="B220" s="144"/>
      <c r="C220" s="145"/>
      <c r="D220" s="146"/>
      <c r="E220" s="145"/>
      <c r="F220" s="147">
        <f t="shared" si="9"/>
        <v>0</v>
      </c>
      <c r="G220" s="147">
        <f t="shared" si="10"/>
        <v>0</v>
      </c>
      <c r="H220" s="147">
        <f t="shared" si="11"/>
        <v>0</v>
      </c>
    </row>
    <row r="221" spans="1:8" x14ac:dyDescent="0.3">
      <c r="A221" s="143"/>
      <c r="B221" s="144"/>
      <c r="C221" s="145"/>
      <c r="D221" s="146"/>
      <c r="E221" s="145"/>
      <c r="F221" s="147">
        <f t="shared" si="9"/>
        <v>0</v>
      </c>
      <c r="G221" s="147">
        <f t="shared" si="10"/>
        <v>0</v>
      </c>
      <c r="H221" s="147">
        <f t="shared" si="11"/>
        <v>0</v>
      </c>
    </row>
    <row r="222" spans="1:8" x14ac:dyDescent="0.3">
      <c r="A222" s="143"/>
      <c r="B222" s="144"/>
      <c r="C222" s="145"/>
      <c r="D222" s="146"/>
      <c r="E222" s="145"/>
      <c r="F222" s="147">
        <f t="shared" si="9"/>
        <v>0</v>
      </c>
      <c r="G222" s="147">
        <f t="shared" si="10"/>
        <v>0</v>
      </c>
      <c r="H222" s="147">
        <f t="shared" si="11"/>
        <v>0</v>
      </c>
    </row>
    <row r="223" spans="1:8" x14ac:dyDescent="0.3">
      <c r="A223" s="143"/>
      <c r="B223" s="144"/>
      <c r="C223" s="145"/>
      <c r="D223" s="146"/>
      <c r="E223" s="145"/>
      <c r="F223" s="147">
        <f t="shared" si="9"/>
        <v>0</v>
      </c>
      <c r="G223" s="147">
        <f t="shared" si="10"/>
        <v>0</v>
      </c>
      <c r="H223" s="147">
        <f t="shared" si="11"/>
        <v>0</v>
      </c>
    </row>
    <row r="224" spans="1:8" x14ac:dyDescent="0.3">
      <c r="A224" s="143"/>
      <c r="B224" s="144"/>
      <c r="C224" s="145"/>
      <c r="D224" s="146"/>
      <c r="E224" s="145"/>
      <c r="F224" s="147">
        <f t="shared" si="9"/>
        <v>0</v>
      </c>
      <c r="G224" s="147">
        <f t="shared" si="10"/>
        <v>0</v>
      </c>
      <c r="H224" s="147">
        <f t="shared" si="11"/>
        <v>0</v>
      </c>
    </row>
    <row r="225" spans="1:8" x14ac:dyDescent="0.3">
      <c r="A225" s="143"/>
      <c r="B225" s="144"/>
      <c r="C225" s="145"/>
      <c r="D225" s="146"/>
      <c r="E225" s="145"/>
      <c r="F225" s="147">
        <f t="shared" si="9"/>
        <v>0</v>
      </c>
      <c r="G225" s="147">
        <f t="shared" si="10"/>
        <v>0</v>
      </c>
      <c r="H225" s="147">
        <f t="shared" si="11"/>
        <v>0</v>
      </c>
    </row>
    <row r="226" spans="1:8" x14ac:dyDescent="0.3">
      <c r="A226" s="143"/>
      <c r="B226" s="144"/>
      <c r="C226" s="145"/>
      <c r="D226" s="146"/>
      <c r="E226" s="145"/>
      <c r="F226" s="147">
        <f t="shared" si="9"/>
        <v>0</v>
      </c>
      <c r="G226" s="147">
        <f t="shared" si="10"/>
        <v>0</v>
      </c>
      <c r="H226" s="147">
        <f t="shared" si="11"/>
        <v>0</v>
      </c>
    </row>
    <row r="227" spans="1:8" x14ac:dyDescent="0.3">
      <c r="A227" s="143"/>
      <c r="B227" s="144"/>
      <c r="C227" s="145"/>
      <c r="D227" s="146"/>
      <c r="E227" s="145"/>
      <c r="F227" s="147">
        <f t="shared" si="9"/>
        <v>0</v>
      </c>
      <c r="G227" s="147">
        <f t="shared" si="10"/>
        <v>0</v>
      </c>
      <c r="H227" s="147">
        <f t="shared" si="11"/>
        <v>0</v>
      </c>
    </row>
    <row r="228" spans="1:8" x14ac:dyDescent="0.3">
      <c r="A228" s="143"/>
      <c r="B228" s="144"/>
      <c r="C228" s="145"/>
      <c r="D228" s="146"/>
      <c r="E228" s="145"/>
      <c r="F228" s="147">
        <f t="shared" si="9"/>
        <v>0</v>
      </c>
      <c r="G228" s="147">
        <f t="shared" si="10"/>
        <v>0</v>
      </c>
      <c r="H228" s="147">
        <f t="shared" si="11"/>
        <v>0</v>
      </c>
    </row>
    <row r="229" spans="1:8" x14ac:dyDescent="0.3">
      <c r="A229" s="143"/>
      <c r="B229" s="144"/>
      <c r="C229" s="145"/>
      <c r="D229" s="146"/>
      <c r="E229" s="145"/>
      <c r="F229" s="147">
        <f t="shared" si="9"/>
        <v>0</v>
      </c>
      <c r="G229" s="147">
        <f t="shared" si="10"/>
        <v>0</v>
      </c>
      <c r="H229" s="147">
        <f t="shared" si="11"/>
        <v>0</v>
      </c>
    </row>
    <row r="230" spans="1:8" x14ac:dyDescent="0.3">
      <c r="A230" s="143"/>
      <c r="B230" s="144"/>
      <c r="C230" s="145"/>
      <c r="D230" s="146"/>
      <c r="E230" s="145"/>
      <c r="F230" s="147">
        <f t="shared" si="9"/>
        <v>0</v>
      </c>
      <c r="G230" s="147">
        <f t="shared" si="10"/>
        <v>0</v>
      </c>
      <c r="H230" s="147">
        <f t="shared" si="11"/>
        <v>0</v>
      </c>
    </row>
    <row r="231" spans="1:8" x14ac:dyDescent="0.3">
      <c r="A231" s="143"/>
      <c r="B231" s="144"/>
      <c r="C231" s="145"/>
      <c r="D231" s="146"/>
      <c r="E231" s="145"/>
      <c r="F231" s="147">
        <f t="shared" si="9"/>
        <v>0</v>
      </c>
      <c r="G231" s="147">
        <f t="shared" si="10"/>
        <v>0</v>
      </c>
      <c r="H231" s="147">
        <f t="shared" si="11"/>
        <v>0</v>
      </c>
    </row>
    <row r="232" spans="1:8" x14ac:dyDescent="0.3">
      <c r="A232" s="143"/>
      <c r="B232" s="144"/>
      <c r="C232" s="145"/>
      <c r="D232" s="146"/>
      <c r="E232" s="145"/>
      <c r="F232" s="147">
        <f t="shared" si="9"/>
        <v>0</v>
      </c>
      <c r="G232" s="147">
        <f t="shared" si="10"/>
        <v>0</v>
      </c>
      <c r="H232" s="147">
        <f t="shared" si="11"/>
        <v>0</v>
      </c>
    </row>
    <row r="233" spans="1:8" x14ac:dyDescent="0.3">
      <c r="A233" s="143"/>
      <c r="B233" s="144"/>
      <c r="C233" s="145"/>
      <c r="D233" s="146"/>
      <c r="E233" s="145"/>
      <c r="F233" s="147">
        <f t="shared" si="9"/>
        <v>0</v>
      </c>
      <c r="G233" s="147">
        <f t="shared" si="10"/>
        <v>0</v>
      </c>
      <c r="H233" s="147">
        <f t="shared" si="11"/>
        <v>0</v>
      </c>
    </row>
    <row r="234" spans="1:8" x14ac:dyDescent="0.3">
      <c r="A234" s="143"/>
      <c r="B234" s="144"/>
      <c r="C234" s="145"/>
      <c r="D234" s="146"/>
      <c r="E234" s="145"/>
      <c r="F234" s="147">
        <f t="shared" si="9"/>
        <v>0</v>
      </c>
      <c r="G234" s="147">
        <f t="shared" si="10"/>
        <v>0</v>
      </c>
      <c r="H234" s="147">
        <f t="shared" si="11"/>
        <v>0</v>
      </c>
    </row>
    <row r="235" spans="1:8" x14ac:dyDescent="0.3">
      <c r="A235" s="143"/>
      <c r="B235" s="144"/>
      <c r="C235" s="145"/>
      <c r="D235" s="146"/>
      <c r="E235" s="145"/>
      <c r="F235" s="147">
        <f t="shared" si="9"/>
        <v>0</v>
      </c>
      <c r="G235" s="147">
        <f t="shared" si="10"/>
        <v>0</v>
      </c>
      <c r="H235" s="147">
        <f t="shared" si="11"/>
        <v>0</v>
      </c>
    </row>
    <row r="236" spans="1:8" x14ac:dyDescent="0.3">
      <c r="A236" s="143"/>
      <c r="B236" s="144"/>
      <c r="C236" s="145"/>
      <c r="D236" s="146"/>
      <c r="E236" s="145"/>
      <c r="F236" s="147">
        <f t="shared" si="9"/>
        <v>0</v>
      </c>
      <c r="G236" s="147">
        <f t="shared" si="10"/>
        <v>0</v>
      </c>
      <c r="H236" s="147">
        <f t="shared" si="11"/>
        <v>0</v>
      </c>
    </row>
    <row r="237" spans="1:8" x14ac:dyDescent="0.3">
      <c r="A237" s="143"/>
      <c r="B237" s="144"/>
      <c r="C237" s="145"/>
      <c r="D237" s="146"/>
      <c r="E237" s="145"/>
      <c r="F237" s="147">
        <f t="shared" si="9"/>
        <v>0</v>
      </c>
      <c r="G237" s="147">
        <f t="shared" si="10"/>
        <v>0</v>
      </c>
      <c r="H237" s="147">
        <f t="shared" si="11"/>
        <v>0</v>
      </c>
    </row>
    <row r="238" spans="1:8" x14ac:dyDescent="0.3">
      <c r="A238" s="143"/>
      <c r="B238" s="144"/>
      <c r="C238" s="145"/>
      <c r="D238" s="146"/>
      <c r="E238" s="145"/>
      <c r="F238" s="147">
        <f t="shared" si="9"/>
        <v>0</v>
      </c>
      <c r="G238" s="147">
        <f t="shared" si="10"/>
        <v>0</v>
      </c>
      <c r="H238" s="147">
        <f t="shared" si="11"/>
        <v>0</v>
      </c>
    </row>
    <row r="239" spans="1:8" x14ac:dyDescent="0.3">
      <c r="A239" s="143"/>
      <c r="B239" s="144"/>
      <c r="C239" s="145"/>
      <c r="D239" s="146"/>
      <c r="E239" s="145"/>
      <c r="F239" s="147">
        <f t="shared" si="9"/>
        <v>0</v>
      </c>
      <c r="G239" s="147">
        <f t="shared" si="10"/>
        <v>0</v>
      </c>
      <c r="H239" s="147">
        <f t="shared" si="11"/>
        <v>0</v>
      </c>
    </row>
    <row r="240" spans="1:8" x14ac:dyDescent="0.3">
      <c r="A240" s="143"/>
      <c r="B240" s="144"/>
      <c r="C240" s="145"/>
      <c r="D240" s="146"/>
      <c r="E240" s="145"/>
      <c r="F240" s="147">
        <f t="shared" si="9"/>
        <v>0</v>
      </c>
      <c r="G240" s="147">
        <f t="shared" si="10"/>
        <v>0</v>
      </c>
      <c r="H240" s="147">
        <f t="shared" si="11"/>
        <v>0</v>
      </c>
    </row>
    <row r="241" spans="1:8" x14ac:dyDescent="0.3">
      <c r="A241" s="143"/>
      <c r="B241" s="144"/>
      <c r="C241" s="145"/>
      <c r="D241" s="146"/>
      <c r="E241" s="145"/>
      <c r="F241" s="147">
        <f t="shared" si="9"/>
        <v>0</v>
      </c>
      <c r="G241" s="147">
        <f t="shared" si="10"/>
        <v>0</v>
      </c>
      <c r="H241" s="147">
        <f t="shared" si="11"/>
        <v>0</v>
      </c>
    </row>
    <row r="242" spans="1:8" x14ac:dyDescent="0.3">
      <c r="A242" s="143"/>
      <c r="B242" s="144"/>
      <c r="C242" s="145"/>
      <c r="D242" s="146"/>
      <c r="E242" s="145"/>
      <c r="F242" s="147">
        <f t="shared" si="9"/>
        <v>0</v>
      </c>
      <c r="G242" s="147">
        <f t="shared" si="10"/>
        <v>0</v>
      </c>
      <c r="H242" s="147">
        <f t="shared" si="11"/>
        <v>0</v>
      </c>
    </row>
    <row r="243" spans="1:8" x14ac:dyDescent="0.3">
      <c r="A243" s="143"/>
      <c r="B243" s="144"/>
      <c r="C243" s="145"/>
      <c r="D243" s="146"/>
      <c r="E243" s="145"/>
      <c r="F243" s="147">
        <f t="shared" si="9"/>
        <v>0</v>
      </c>
      <c r="G243" s="147">
        <f t="shared" si="10"/>
        <v>0</v>
      </c>
      <c r="H243" s="147">
        <f t="shared" si="11"/>
        <v>0</v>
      </c>
    </row>
    <row r="244" spans="1:8" x14ac:dyDescent="0.3">
      <c r="A244" s="143"/>
      <c r="B244" s="144"/>
      <c r="C244" s="145"/>
      <c r="D244" s="146"/>
      <c r="E244" s="145"/>
      <c r="F244" s="147">
        <f t="shared" si="9"/>
        <v>0</v>
      </c>
      <c r="G244" s="147">
        <f t="shared" si="10"/>
        <v>0</v>
      </c>
      <c r="H244" s="147">
        <f t="shared" si="11"/>
        <v>0</v>
      </c>
    </row>
    <row r="245" spans="1:8" x14ac:dyDescent="0.3">
      <c r="A245" s="143"/>
      <c r="B245" s="144"/>
      <c r="C245" s="145"/>
      <c r="D245" s="146"/>
      <c r="E245" s="145"/>
      <c r="F245" s="147">
        <f t="shared" si="9"/>
        <v>0</v>
      </c>
      <c r="G245" s="147">
        <f t="shared" si="10"/>
        <v>0</v>
      </c>
      <c r="H245" s="147">
        <f t="shared" si="11"/>
        <v>0</v>
      </c>
    </row>
    <row r="246" spans="1:8" x14ac:dyDescent="0.3">
      <c r="A246" s="143"/>
      <c r="B246" s="144"/>
      <c r="C246" s="145"/>
      <c r="D246" s="146"/>
      <c r="E246" s="145"/>
      <c r="F246" s="147">
        <f t="shared" si="9"/>
        <v>0</v>
      </c>
      <c r="G246" s="147">
        <f t="shared" si="10"/>
        <v>0</v>
      </c>
      <c r="H246" s="147">
        <f t="shared" si="11"/>
        <v>0</v>
      </c>
    </row>
    <row r="247" spans="1:8" x14ac:dyDescent="0.3">
      <c r="A247" s="143"/>
      <c r="B247" s="144"/>
      <c r="C247" s="145"/>
      <c r="D247" s="146"/>
      <c r="E247" s="145"/>
      <c r="F247" s="147">
        <f t="shared" si="9"/>
        <v>0</v>
      </c>
      <c r="G247" s="147">
        <f t="shared" si="10"/>
        <v>0</v>
      </c>
      <c r="H247" s="147">
        <f t="shared" si="11"/>
        <v>0</v>
      </c>
    </row>
    <row r="248" spans="1:8" x14ac:dyDescent="0.3">
      <c r="A248" s="143"/>
      <c r="B248" s="144"/>
      <c r="C248" s="145"/>
      <c r="D248" s="146"/>
      <c r="E248" s="145"/>
      <c r="F248" s="147">
        <f t="shared" si="9"/>
        <v>0</v>
      </c>
      <c r="G248" s="147">
        <f t="shared" si="10"/>
        <v>0</v>
      </c>
      <c r="H248" s="147">
        <f t="shared" si="11"/>
        <v>0</v>
      </c>
    </row>
    <row r="249" spans="1:8" x14ac:dyDescent="0.3">
      <c r="A249" s="143"/>
      <c r="B249" s="144"/>
      <c r="C249" s="145"/>
      <c r="D249" s="146"/>
      <c r="E249" s="145"/>
      <c r="F249" s="147">
        <f t="shared" si="9"/>
        <v>0</v>
      </c>
      <c r="G249" s="147">
        <f t="shared" si="10"/>
        <v>0</v>
      </c>
      <c r="H249" s="147">
        <f t="shared" si="11"/>
        <v>0</v>
      </c>
    </row>
    <row r="250" spans="1:8" x14ac:dyDescent="0.3">
      <c r="A250" s="143"/>
      <c r="B250" s="144"/>
      <c r="C250" s="145"/>
      <c r="D250" s="146"/>
      <c r="E250" s="145"/>
      <c r="F250" s="147">
        <f t="shared" si="9"/>
        <v>0</v>
      </c>
      <c r="G250" s="147">
        <f t="shared" si="10"/>
        <v>0</v>
      </c>
      <c r="H250" s="147">
        <f t="shared" si="11"/>
        <v>0</v>
      </c>
    </row>
    <row r="251" spans="1:8" x14ac:dyDescent="0.3">
      <c r="A251" s="143"/>
      <c r="B251" s="144"/>
      <c r="C251" s="145"/>
      <c r="D251" s="146"/>
      <c r="E251" s="145"/>
      <c r="F251" s="147">
        <f t="shared" si="9"/>
        <v>0</v>
      </c>
      <c r="G251" s="147">
        <f t="shared" si="10"/>
        <v>0</v>
      </c>
      <c r="H251" s="147">
        <f t="shared" si="11"/>
        <v>0</v>
      </c>
    </row>
    <row r="252" spans="1:8" x14ac:dyDescent="0.3">
      <c r="A252" s="143"/>
      <c r="B252" s="144"/>
      <c r="C252" s="145"/>
      <c r="D252" s="146"/>
      <c r="E252" s="145"/>
      <c r="F252" s="147">
        <f t="shared" si="9"/>
        <v>0</v>
      </c>
      <c r="G252" s="147">
        <f t="shared" si="10"/>
        <v>0</v>
      </c>
      <c r="H252" s="147">
        <f t="shared" si="11"/>
        <v>0</v>
      </c>
    </row>
    <row r="253" spans="1:8" x14ac:dyDescent="0.3">
      <c r="A253" s="143"/>
      <c r="B253" s="144"/>
      <c r="C253" s="145"/>
      <c r="D253" s="146"/>
      <c r="E253" s="145"/>
      <c r="F253" s="147">
        <f t="shared" si="9"/>
        <v>0</v>
      </c>
      <c r="G253" s="147">
        <f t="shared" si="10"/>
        <v>0</v>
      </c>
      <c r="H253" s="147">
        <f t="shared" si="11"/>
        <v>0</v>
      </c>
    </row>
    <row r="254" spans="1:8" x14ac:dyDescent="0.3">
      <c r="A254" s="143"/>
      <c r="B254" s="144"/>
      <c r="C254" s="145"/>
      <c r="D254" s="146"/>
      <c r="E254" s="145"/>
      <c r="F254" s="147">
        <f t="shared" si="9"/>
        <v>0</v>
      </c>
      <c r="G254" s="147">
        <f t="shared" si="10"/>
        <v>0</v>
      </c>
      <c r="H254" s="147">
        <f t="shared" si="11"/>
        <v>0</v>
      </c>
    </row>
    <row r="255" spans="1:8" x14ac:dyDescent="0.3">
      <c r="A255" s="143"/>
      <c r="B255" s="144"/>
      <c r="C255" s="145"/>
      <c r="D255" s="146"/>
      <c r="E255" s="145"/>
      <c r="F255" s="147">
        <f t="shared" si="9"/>
        <v>0</v>
      </c>
      <c r="G255" s="147">
        <f t="shared" si="10"/>
        <v>0</v>
      </c>
      <c r="H255" s="147">
        <f t="shared" si="11"/>
        <v>0</v>
      </c>
    </row>
    <row r="256" spans="1:8" x14ac:dyDescent="0.3">
      <c r="A256" s="143"/>
      <c r="B256" s="144"/>
      <c r="C256" s="145"/>
      <c r="D256" s="146"/>
      <c r="E256" s="145"/>
      <c r="F256" s="147">
        <f t="shared" si="9"/>
        <v>0</v>
      </c>
      <c r="G256" s="147">
        <f t="shared" si="10"/>
        <v>0</v>
      </c>
      <c r="H256" s="147">
        <f t="shared" si="11"/>
        <v>0</v>
      </c>
    </row>
    <row r="257" spans="1:8" x14ac:dyDescent="0.3">
      <c r="A257" s="143"/>
      <c r="B257" s="144"/>
      <c r="C257" s="145"/>
      <c r="D257" s="146"/>
      <c r="E257" s="145"/>
      <c r="F257" s="147">
        <f t="shared" si="9"/>
        <v>0</v>
      </c>
      <c r="G257" s="147">
        <f t="shared" si="10"/>
        <v>0</v>
      </c>
      <c r="H257" s="147">
        <f t="shared" si="11"/>
        <v>0</v>
      </c>
    </row>
    <row r="258" spans="1:8" x14ac:dyDescent="0.3">
      <c r="A258" s="143"/>
      <c r="B258" s="144"/>
      <c r="C258" s="145"/>
      <c r="D258" s="146"/>
      <c r="E258" s="145"/>
      <c r="F258" s="147">
        <f t="shared" si="9"/>
        <v>0</v>
      </c>
      <c r="G258" s="147">
        <f t="shared" si="10"/>
        <v>0</v>
      </c>
      <c r="H258" s="147">
        <f t="shared" si="11"/>
        <v>0</v>
      </c>
    </row>
    <row r="259" spans="1:8" x14ac:dyDescent="0.3">
      <c r="A259" s="143"/>
      <c r="B259" s="144"/>
      <c r="C259" s="145"/>
      <c r="D259" s="146"/>
      <c r="E259" s="145"/>
      <c r="F259" s="147">
        <f t="shared" si="9"/>
        <v>0</v>
      </c>
      <c r="G259" s="147">
        <f t="shared" si="10"/>
        <v>0</v>
      </c>
      <c r="H259" s="147">
        <f t="shared" si="11"/>
        <v>0</v>
      </c>
    </row>
    <row r="260" spans="1:8" x14ac:dyDescent="0.3">
      <c r="A260" s="143"/>
      <c r="B260" s="144"/>
      <c r="C260" s="145"/>
      <c r="D260" s="146"/>
      <c r="E260" s="145"/>
      <c r="F260" s="147">
        <f t="shared" si="9"/>
        <v>0</v>
      </c>
      <c r="G260" s="147">
        <f t="shared" si="10"/>
        <v>0</v>
      </c>
      <c r="H260" s="147">
        <f t="shared" si="11"/>
        <v>0</v>
      </c>
    </row>
    <row r="261" spans="1:8" x14ac:dyDescent="0.3">
      <c r="A261" s="143"/>
      <c r="B261" s="144"/>
      <c r="C261" s="145"/>
      <c r="D261" s="146"/>
      <c r="E261" s="145"/>
      <c r="F261" s="147">
        <f t="shared" si="9"/>
        <v>0</v>
      </c>
      <c r="G261" s="147">
        <f t="shared" si="10"/>
        <v>0</v>
      </c>
      <c r="H261" s="147">
        <f t="shared" si="11"/>
        <v>0</v>
      </c>
    </row>
    <row r="262" spans="1:8" x14ac:dyDescent="0.3">
      <c r="A262" s="143"/>
      <c r="B262" s="144"/>
      <c r="C262" s="145"/>
      <c r="D262" s="146"/>
      <c r="E262" s="145"/>
      <c r="F262" s="147">
        <f t="shared" si="9"/>
        <v>0</v>
      </c>
      <c r="G262" s="147">
        <f t="shared" si="10"/>
        <v>0</v>
      </c>
      <c r="H262" s="147">
        <f t="shared" si="11"/>
        <v>0</v>
      </c>
    </row>
    <row r="263" spans="1:8" x14ac:dyDescent="0.3">
      <c r="A263" s="143"/>
      <c r="B263" s="144"/>
      <c r="C263" s="145"/>
      <c r="D263" s="146"/>
      <c r="E263" s="145"/>
      <c r="F263" s="147">
        <f t="shared" ref="F263:F326" si="12">ROUND(IF(D263="OUI",C263/1.095/1.05,C263),2)</f>
        <v>0</v>
      </c>
      <c r="G263" s="147">
        <f t="shared" ref="G263:G326" si="13">ROUND(IF(D263="OUI",F263*5%,0),2)</f>
        <v>0</v>
      </c>
      <c r="H263" s="147">
        <f t="shared" ref="H263:H326" si="14">ROUND(IF(D263="OUI",F263*9.975%,0),2)</f>
        <v>0</v>
      </c>
    </row>
    <row r="264" spans="1:8" x14ac:dyDescent="0.3">
      <c r="A264" s="143"/>
      <c r="B264" s="144"/>
      <c r="C264" s="145"/>
      <c r="D264" s="146"/>
      <c r="E264" s="145"/>
      <c r="F264" s="147">
        <f t="shared" si="12"/>
        <v>0</v>
      </c>
      <c r="G264" s="147">
        <f t="shared" si="13"/>
        <v>0</v>
      </c>
      <c r="H264" s="147">
        <f t="shared" si="14"/>
        <v>0</v>
      </c>
    </row>
    <row r="265" spans="1:8" x14ac:dyDescent="0.3">
      <c r="A265" s="143"/>
      <c r="B265" s="144"/>
      <c r="C265" s="145"/>
      <c r="D265" s="146"/>
      <c r="E265" s="145"/>
      <c r="F265" s="147">
        <f t="shared" si="12"/>
        <v>0</v>
      </c>
      <c r="G265" s="147">
        <f t="shared" si="13"/>
        <v>0</v>
      </c>
      <c r="H265" s="147">
        <f t="shared" si="14"/>
        <v>0</v>
      </c>
    </row>
    <row r="266" spans="1:8" x14ac:dyDescent="0.3">
      <c r="A266" s="143"/>
      <c r="B266" s="144"/>
      <c r="C266" s="145"/>
      <c r="D266" s="146"/>
      <c r="E266" s="145"/>
      <c r="F266" s="147">
        <f t="shared" si="12"/>
        <v>0</v>
      </c>
      <c r="G266" s="147">
        <f t="shared" si="13"/>
        <v>0</v>
      </c>
      <c r="H266" s="147">
        <f t="shared" si="14"/>
        <v>0</v>
      </c>
    </row>
    <row r="267" spans="1:8" x14ac:dyDescent="0.3">
      <c r="A267" s="143"/>
      <c r="B267" s="144"/>
      <c r="C267" s="145"/>
      <c r="D267" s="146"/>
      <c r="E267" s="145"/>
      <c r="F267" s="147">
        <f t="shared" si="12"/>
        <v>0</v>
      </c>
      <c r="G267" s="147">
        <f t="shared" si="13"/>
        <v>0</v>
      </c>
      <c r="H267" s="147">
        <f t="shared" si="14"/>
        <v>0</v>
      </c>
    </row>
    <row r="268" spans="1:8" x14ac:dyDescent="0.3">
      <c r="A268" s="143"/>
      <c r="B268" s="144"/>
      <c r="C268" s="145"/>
      <c r="D268" s="146"/>
      <c r="E268" s="145"/>
      <c r="F268" s="147">
        <f t="shared" si="12"/>
        <v>0</v>
      </c>
      <c r="G268" s="147">
        <f t="shared" si="13"/>
        <v>0</v>
      </c>
      <c r="H268" s="147">
        <f t="shared" si="14"/>
        <v>0</v>
      </c>
    </row>
    <row r="269" spans="1:8" x14ac:dyDescent="0.3">
      <c r="A269" s="143"/>
      <c r="B269" s="144"/>
      <c r="C269" s="145"/>
      <c r="D269" s="146"/>
      <c r="E269" s="145"/>
      <c r="F269" s="147">
        <f t="shared" si="12"/>
        <v>0</v>
      </c>
      <c r="G269" s="147">
        <f t="shared" si="13"/>
        <v>0</v>
      </c>
      <c r="H269" s="147">
        <f t="shared" si="14"/>
        <v>0</v>
      </c>
    </row>
    <row r="270" spans="1:8" x14ac:dyDescent="0.3">
      <c r="A270" s="143"/>
      <c r="B270" s="144"/>
      <c r="C270" s="145"/>
      <c r="D270" s="146"/>
      <c r="E270" s="145"/>
      <c r="F270" s="147">
        <f t="shared" si="12"/>
        <v>0</v>
      </c>
      <c r="G270" s="147">
        <f t="shared" si="13"/>
        <v>0</v>
      </c>
      <c r="H270" s="147">
        <f t="shared" si="14"/>
        <v>0</v>
      </c>
    </row>
    <row r="271" spans="1:8" x14ac:dyDescent="0.3">
      <c r="A271" s="143"/>
      <c r="B271" s="144"/>
      <c r="C271" s="145"/>
      <c r="D271" s="146"/>
      <c r="E271" s="145"/>
      <c r="F271" s="147">
        <f t="shared" si="12"/>
        <v>0</v>
      </c>
      <c r="G271" s="147">
        <f t="shared" si="13"/>
        <v>0</v>
      </c>
      <c r="H271" s="147">
        <f t="shared" si="14"/>
        <v>0</v>
      </c>
    </row>
    <row r="272" spans="1:8" x14ac:dyDescent="0.3">
      <c r="A272" s="143"/>
      <c r="B272" s="144"/>
      <c r="C272" s="145"/>
      <c r="D272" s="146"/>
      <c r="E272" s="145"/>
      <c r="F272" s="147">
        <f t="shared" si="12"/>
        <v>0</v>
      </c>
      <c r="G272" s="147">
        <f t="shared" si="13"/>
        <v>0</v>
      </c>
      <c r="H272" s="147">
        <f t="shared" si="14"/>
        <v>0</v>
      </c>
    </row>
    <row r="273" spans="1:8" x14ac:dyDescent="0.3">
      <c r="A273" s="143"/>
      <c r="B273" s="144"/>
      <c r="C273" s="145"/>
      <c r="D273" s="146"/>
      <c r="E273" s="145"/>
      <c r="F273" s="147">
        <f t="shared" si="12"/>
        <v>0</v>
      </c>
      <c r="G273" s="147">
        <f t="shared" si="13"/>
        <v>0</v>
      </c>
      <c r="H273" s="147">
        <f t="shared" si="14"/>
        <v>0</v>
      </c>
    </row>
    <row r="274" spans="1:8" x14ac:dyDescent="0.3">
      <c r="A274" s="143"/>
      <c r="B274" s="144"/>
      <c r="C274" s="145"/>
      <c r="D274" s="146"/>
      <c r="E274" s="145"/>
      <c r="F274" s="147">
        <f t="shared" si="12"/>
        <v>0</v>
      </c>
      <c r="G274" s="147">
        <f t="shared" si="13"/>
        <v>0</v>
      </c>
      <c r="H274" s="147">
        <f t="shared" si="14"/>
        <v>0</v>
      </c>
    </row>
    <row r="275" spans="1:8" x14ac:dyDescent="0.3">
      <c r="A275" s="143"/>
      <c r="B275" s="144"/>
      <c r="C275" s="145"/>
      <c r="D275" s="146"/>
      <c r="E275" s="145"/>
      <c r="F275" s="147">
        <f t="shared" si="12"/>
        <v>0</v>
      </c>
      <c r="G275" s="147">
        <f t="shared" si="13"/>
        <v>0</v>
      </c>
      <c r="H275" s="147">
        <f t="shared" si="14"/>
        <v>0</v>
      </c>
    </row>
    <row r="276" spans="1:8" x14ac:dyDescent="0.3">
      <c r="A276" s="143"/>
      <c r="B276" s="144"/>
      <c r="C276" s="145"/>
      <c r="D276" s="146"/>
      <c r="E276" s="145"/>
      <c r="F276" s="147">
        <f t="shared" si="12"/>
        <v>0</v>
      </c>
      <c r="G276" s="147">
        <f t="shared" si="13"/>
        <v>0</v>
      </c>
      <c r="H276" s="147">
        <f t="shared" si="14"/>
        <v>0</v>
      </c>
    </row>
    <row r="277" spans="1:8" x14ac:dyDescent="0.3">
      <c r="A277" s="143"/>
      <c r="B277" s="144"/>
      <c r="C277" s="145"/>
      <c r="D277" s="146"/>
      <c r="E277" s="145"/>
      <c r="F277" s="147">
        <f t="shared" si="12"/>
        <v>0</v>
      </c>
      <c r="G277" s="147">
        <f t="shared" si="13"/>
        <v>0</v>
      </c>
      <c r="H277" s="147">
        <f t="shared" si="14"/>
        <v>0</v>
      </c>
    </row>
    <row r="278" spans="1:8" x14ac:dyDescent="0.3">
      <c r="A278" s="143"/>
      <c r="B278" s="144"/>
      <c r="C278" s="145"/>
      <c r="D278" s="146"/>
      <c r="E278" s="145"/>
      <c r="F278" s="147">
        <f t="shared" si="12"/>
        <v>0</v>
      </c>
      <c r="G278" s="147">
        <f t="shared" si="13"/>
        <v>0</v>
      </c>
      <c r="H278" s="147">
        <f t="shared" si="14"/>
        <v>0</v>
      </c>
    </row>
    <row r="279" spans="1:8" x14ac:dyDescent="0.3">
      <c r="A279" s="143"/>
      <c r="B279" s="144"/>
      <c r="C279" s="145"/>
      <c r="D279" s="146"/>
      <c r="E279" s="145"/>
      <c r="F279" s="147">
        <f t="shared" si="12"/>
        <v>0</v>
      </c>
      <c r="G279" s="147">
        <f t="shared" si="13"/>
        <v>0</v>
      </c>
      <c r="H279" s="147">
        <f t="shared" si="14"/>
        <v>0</v>
      </c>
    </row>
    <row r="280" spans="1:8" x14ac:dyDescent="0.3">
      <c r="A280" s="143"/>
      <c r="B280" s="144"/>
      <c r="C280" s="145"/>
      <c r="D280" s="146"/>
      <c r="E280" s="145"/>
      <c r="F280" s="147">
        <f t="shared" si="12"/>
        <v>0</v>
      </c>
      <c r="G280" s="147">
        <f t="shared" si="13"/>
        <v>0</v>
      </c>
      <c r="H280" s="147">
        <f t="shared" si="14"/>
        <v>0</v>
      </c>
    </row>
    <row r="281" spans="1:8" x14ac:dyDescent="0.3">
      <c r="A281" s="143"/>
      <c r="B281" s="144"/>
      <c r="C281" s="145"/>
      <c r="D281" s="146"/>
      <c r="E281" s="145"/>
      <c r="F281" s="147">
        <f t="shared" si="12"/>
        <v>0</v>
      </c>
      <c r="G281" s="147">
        <f t="shared" si="13"/>
        <v>0</v>
      </c>
      <c r="H281" s="147">
        <f t="shared" si="14"/>
        <v>0</v>
      </c>
    </row>
    <row r="282" spans="1:8" x14ac:dyDescent="0.3">
      <c r="A282" s="143"/>
      <c r="B282" s="144"/>
      <c r="C282" s="145"/>
      <c r="D282" s="146"/>
      <c r="E282" s="145"/>
      <c r="F282" s="147">
        <f t="shared" si="12"/>
        <v>0</v>
      </c>
      <c r="G282" s="147">
        <f t="shared" si="13"/>
        <v>0</v>
      </c>
      <c r="H282" s="147">
        <f t="shared" si="14"/>
        <v>0</v>
      </c>
    </row>
    <row r="283" spans="1:8" x14ac:dyDescent="0.3">
      <c r="A283" s="143"/>
      <c r="B283" s="144"/>
      <c r="C283" s="145"/>
      <c r="D283" s="146"/>
      <c r="E283" s="145"/>
      <c r="F283" s="147">
        <f t="shared" si="12"/>
        <v>0</v>
      </c>
      <c r="G283" s="147">
        <f t="shared" si="13"/>
        <v>0</v>
      </c>
      <c r="H283" s="147">
        <f t="shared" si="14"/>
        <v>0</v>
      </c>
    </row>
    <row r="284" spans="1:8" x14ac:dyDescent="0.3">
      <c r="A284" s="143"/>
      <c r="B284" s="144"/>
      <c r="C284" s="145"/>
      <c r="D284" s="146"/>
      <c r="E284" s="145"/>
      <c r="F284" s="147">
        <f t="shared" si="12"/>
        <v>0</v>
      </c>
      <c r="G284" s="147">
        <f t="shared" si="13"/>
        <v>0</v>
      </c>
      <c r="H284" s="147">
        <f t="shared" si="14"/>
        <v>0</v>
      </c>
    </row>
    <row r="285" spans="1:8" x14ac:dyDescent="0.3">
      <c r="A285" s="143"/>
      <c r="B285" s="144"/>
      <c r="C285" s="145"/>
      <c r="D285" s="146"/>
      <c r="E285" s="145"/>
      <c r="F285" s="147">
        <f t="shared" si="12"/>
        <v>0</v>
      </c>
      <c r="G285" s="147">
        <f t="shared" si="13"/>
        <v>0</v>
      </c>
      <c r="H285" s="147">
        <f t="shared" si="14"/>
        <v>0</v>
      </c>
    </row>
    <row r="286" spans="1:8" x14ac:dyDescent="0.3">
      <c r="A286" s="143"/>
      <c r="B286" s="144"/>
      <c r="C286" s="145"/>
      <c r="D286" s="146"/>
      <c r="E286" s="145"/>
      <c r="F286" s="147">
        <f t="shared" si="12"/>
        <v>0</v>
      </c>
      <c r="G286" s="147">
        <f t="shared" si="13"/>
        <v>0</v>
      </c>
      <c r="H286" s="147">
        <f t="shared" si="14"/>
        <v>0</v>
      </c>
    </row>
    <row r="287" spans="1:8" x14ac:dyDescent="0.3">
      <c r="A287" s="143"/>
      <c r="B287" s="144"/>
      <c r="C287" s="145"/>
      <c r="D287" s="146"/>
      <c r="E287" s="145"/>
      <c r="F287" s="147">
        <f t="shared" si="12"/>
        <v>0</v>
      </c>
      <c r="G287" s="147">
        <f t="shared" si="13"/>
        <v>0</v>
      </c>
      <c r="H287" s="147">
        <f t="shared" si="14"/>
        <v>0</v>
      </c>
    </row>
    <row r="288" spans="1:8" x14ac:dyDescent="0.3">
      <c r="A288" s="143"/>
      <c r="B288" s="144"/>
      <c r="C288" s="145"/>
      <c r="D288" s="146"/>
      <c r="E288" s="145"/>
      <c r="F288" s="147">
        <f t="shared" si="12"/>
        <v>0</v>
      </c>
      <c r="G288" s="147">
        <f t="shared" si="13"/>
        <v>0</v>
      </c>
      <c r="H288" s="147">
        <f t="shared" si="14"/>
        <v>0</v>
      </c>
    </row>
    <row r="289" spans="1:8" x14ac:dyDescent="0.3">
      <c r="A289" s="143"/>
      <c r="B289" s="144"/>
      <c r="C289" s="145"/>
      <c r="D289" s="146"/>
      <c r="E289" s="145"/>
      <c r="F289" s="147">
        <f t="shared" si="12"/>
        <v>0</v>
      </c>
      <c r="G289" s="147">
        <f t="shared" si="13"/>
        <v>0</v>
      </c>
      <c r="H289" s="147">
        <f t="shared" si="14"/>
        <v>0</v>
      </c>
    </row>
    <row r="290" spans="1:8" x14ac:dyDescent="0.3">
      <c r="A290" s="143"/>
      <c r="B290" s="144"/>
      <c r="C290" s="145"/>
      <c r="D290" s="146"/>
      <c r="E290" s="145"/>
      <c r="F290" s="147">
        <f t="shared" si="12"/>
        <v>0</v>
      </c>
      <c r="G290" s="147">
        <f t="shared" si="13"/>
        <v>0</v>
      </c>
      <c r="H290" s="147">
        <f t="shared" si="14"/>
        <v>0</v>
      </c>
    </row>
    <row r="291" spans="1:8" x14ac:dyDescent="0.3">
      <c r="A291" s="143"/>
      <c r="B291" s="144"/>
      <c r="C291" s="145"/>
      <c r="D291" s="146"/>
      <c r="E291" s="145"/>
      <c r="F291" s="147">
        <f t="shared" si="12"/>
        <v>0</v>
      </c>
      <c r="G291" s="147">
        <f t="shared" si="13"/>
        <v>0</v>
      </c>
      <c r="H291" s="147">
        <f t="shared" si="14"/>
        <v>0</v>
      </c>
    </row>
    <row r="292" spans="1:8" x14ac:dyDescent="0.3">
      <c r="A292" s="143"/>
      <c r="B292" s="144"/>
      <c r="C292" s="145"/>
      <c r="D292" s="146"/>
      <c r="E292" s="145"/>
      <c r="F292" s="147">
        <f t="shared" si="12"/>
        <v>0</v>
      </c>
      <c r="G292" s="147">
        <f t="shared" si="13"/>
        <v>0</v>
      </c>
      <c r="H292" s="147">
        <f t="shared" si="14"/>
        <v>0</v>
      </c>
    </row>
    <row r="293" spans="1:8" x14ac:dyDescent="0.3">
      <c r="A293" s="143"/>
      <c r="B293" s="144"/>
      <c r="C293" s="145"/>
      <c r="D293" s="146"/>
      <c r="E293" s="145"/>
      <c r="F293" s="147">
        <f t="shared" si="12"/>
        <v>0</v>
      </c>
      <c r="G293" s="147">
        <f t="shared" si="13"/>
        <v>0</v>
      </c>
      <c r="H293" s="147">
        <f t="shared" si="14"/>
        <v>0</v>
      </c>
    </row>
    <row r="294" spans="1:8" x14ac:dyDescent="0.3">
      <c r="A294" s="143"/>
      <c r="B294" s="144"/>
      <c r="C294" s="145"/>
      <c r="D294" s="146"/>
      <c r="E294" s="145"/>
      <c r="F294" s="147">
        <f t="shared" si="12"/>
        <v>0</v>
      </c>
      <c r="G294" s="147">
        <f t="shared" si="13"/>
        <v>0</v>
      </c>
      <c r="H294" s="147">
        <f t="shared" si="14"/>
        <v>0</v>
      </c>
    </row>
    <row r="295" spans="1:8" x14ac:dyDescent="0.3">
      <c r="A295" s="143"/>
      <c r="B295" s="144"/>
      <c r="C295" s="145"/>
      <c r="D295" s="146"/>
      <c r="E295" s="145"/>
      <c r="F295" s="147">
        <f t="shared" si="12"/>
        <v>0</v>
      </c>
      <c r="G295" s="147">
        <f t="shared" si="13"/>
        <v>0</v>
      </c>
      <c r="H295" s="147">
        <f t="shared" si="14"/>
        <v>0</v>
      </c>
    </row>
    <row r="296" spans="1:8" x14ac:dyDescent="0.3">
      <c r="A296" s="143"/>
      <c r="B296" s="144"/>
      <c r="C296" s="145"/>
      <c r="D296" s="146"/>
      <c r="E296" s="145"/>
      <c r="F296" s="147">
        <f t="shared" si="12"/>
        <v>0</v>
      </c>
      <c r="G296" s="147">
        <f t="shared" si="13"/>
        <v>0</v>
      </c>
      <c r="H296" s="147">
        <f t="shared" si="14"/>
        <v>0</v>
      </c>
    </row>
    <row r="297" spans="1:8" x14ac:dyDescent="0.3">
      <c r="A297" s="143"/>
      <c r="B297" s="144"/>
      <c r="C297" s="145"/>
      <c r="D297" s="146"/>
      <c r="E297" s="145"/>
      <c r="F297" s="147">
        <f t="shared" si="12"/>
        <v>0</v>
      </c>
      <c r="G297" s="147">
        <f t="shared" si="13"/>
        <v>0</v>
      </c>
      <c r="H297" s="147">
        <f t="shared" si="14"/>
        <v>0</v>
      </c>
    </row>
    <row r="298" spans="1:8" x14ac:dyDescent="0.3">
      <c r="A298" s="143"/>
      <c r="B298" s="144"/>
      <c r="C298" s="145"/>
      <c r="D298" s="146"/>
      <c r="E298" s="145"/>
      <c r="F298" s="147">
        <f t="shared" si="12"/>
        <v>0</v>
      </c>
      <c r="G298" s="147">
        <f t="shared" si="13"/>
        <v>0</v>
      </c>
      <c r="H298" s="147">
        <f t="shared" si="14"/>
        <v>0</v>
      </c>
    </row>
    <row r="299" spans="1:8" x14ac:dyDescent="0.3">
      <c r="A299" s="143"/>
      <c r="B299" s="144"/>
      <c r="C299" s="145"/>
      <c r="D299" s="146"/>
      <c r="E299" s="145"/>
      <c r="F299" s="147">
        <f t="shared" si="12"/>
        <v>0</v>
      </c>
      <c r="G299" s="147">
        <f t="shared" si="13"/>
        <v>0</v>
      </c>
      <c r="H299" s="147">
        <f t="shared" si="14"/>
        <v>0</v>
      </c>
    </row>
    <row r="300" spans="1:8" x14ac:dyDescent="0.3">
      <c r="A300" s="143"/>
      <c r="B300" s="144"/>
      <c r="C300" s="145"/>
      <c r="D300" s="146"/>
      <c r="E300" s="145"/>
      <c r="F300" s="147">
        <f t="shared" si="12"/>
        <v>0</v>
      </c>
      <c r="G300" s="147">
        <f t="shared" si="13"/>
        <v>0</v>
      </c>
      <c r="H300" s="147">
        <f t="shared" si="14"/>
        <v>0</v>
      </c>
    </row>
    <row r="301" spans="1:8" x14ac:dyDescent="0.3">
      <c r="A301" s="143"/>
      <c r="B301" s="144"/>
      <c r="C301" s="145"/>
      <c r="D301" s="146"/>
      <c r="E301" s="145"/>
      <c r="F301" s="147">
        <f t="shared" si="12"/>
        <v>0</v>
      </c>
      <c r="G301" s="147">
        <f t="shared" si="13"/>
        <v>0</v>
      </c>
      <c r="H301" s="147">
        <f t="shared" si="14"/>
        <v>0</v>
      </c>
    </row>
    <row r="302" spans="1:8" x14ac:dyDescent="0.3">
      <c r="A302" s="143"/>
      <c r="B302" s="144"/>
      <c r="C302" s="145"/>
      <c r="D302" s="146"/>
      <c r="E302" s="145"/>
      <c r="F302" s="147">
        <f t="shared" si="12"/>
        <v>0</v>
      </c>
      <c r="G302" s="147">
        <f t="shared" si="13"/>
        <v>0</v>
      </c>
      <c r="H302" s="147">
        <f t="shared" si="14"/>
        <v>0</v>
      </c>
    </row>
    <row r="303" spans="1:8" x14ac:dyDescent="0.3">
      <c r="A303" s="143"/>
      <c r="B303" s="144"/>
      <c r="C303" s="145"/>
      <c r="D303" s="146"/>
      <c r="E303" s="145"/>
      <c r="F303" s="147">
        <f t="shared" si="12"/>
        <v>0</v>
      </c>
      <c r="G303" s="147">
        <f t="shared" si="13"/>
        <v>0</v>
      </c>
      <c r="H303" s="147">
        <f t="shared" si="14"/>
        <v>0</v>
      </c>
    </row>
    <row r="304" spans="1:8" x14ac:dyDescent="0.3">
      <c r="A304" s="143"/>
      <c r="B304" s="144"/>
      <c r="C304" s="145"/>
      <c r="D304" s="146"/>
      <c r="E304" s="145"/>
      <c r="F304" s="147">
        <f t="shared" si="12"/>
        <v>0</v>
      </c>
      <c r="G304" s="147">
        <f t="shared" si="13"/>
        <v>0</v>
      </c>
      <c r="H304" s="147">
        <f t="shared" si="14"/>
        <v>0</v>
      </c>
    </row>
    <row r="305" spans="1:8" x14ac:dyDescent="0.3">
      <c r="A305" s="143"/>
      <c r="B305" s="144"/>
      <c r="C305" s="145"/>
      <c r="D305" s="146"/>
      <c r="E305" s="145"/>
      <c r="F305" s="147">
        <f t="shared" si="12"/>
        <v>0</v>
      </c>
      <c r="G305" s="147">
        <f t="shared" si="13"/>
        <v>0</v>
      </c>
      <c r="H305" s="147">
        <f t="shared" si="14"/>
        <v>0</v>
      </c>
    </row>
    <row r="306" spans="1:8" x14ac:dyDescent="0.3">
      <c r="A306" s="143"/>
      <c r="B306" s="144"/>
      <c r="C306" s="145"/>
      <c r="D306" s="146"/>
      <c r="E306" s="145"/>
      <c r="F306" s="147">
        <f t="shared" si="12"/>
        <v>0</v>
      </c>
      <c r="G306" s="147">
        <f t="shared" si="13"/>
        <v>0</v>
      </c>
      <c r="H306" s="147">
        <f t="shared" si="14"/>
        <v>0</v>
      </c>
    </row>
    <row r="307" spans="1:8" x14ac:dyDescent="0.3">
      <c r="A307" s="143"/>
      <c r="B307" s="144"/>
      <c r="C307" s="145"/>
      <c r="D307" s="146"/>
      <c r="E307" s="145"/>
      <c r="F307" s="147">
        <f t="shared" si="12"/>
        <v>0</v>
      </c>
      <c r="G307" s="147">
        <f t="shared" si="13"/>
        <v>0</v>
      </c>
      <c r="H307" s="147">
        <f t="shared" si="14"/>
        <v>0</v>
      </c>
    </row>
    <row r="308" spans="1:8" x14ac:dyDescent="0.3">
      <c r="A308" s="143"/>
      <c r="B308" s="144"/>
      <c r="C308" s="145"/>
      <c r="D308" s="146"/>
      <c r="E308" s="145"/>
      <c r="F308" s="147">
        <f t="shared" si="12"/>
        <v>0</v>
      </c>
      <c r="G308" s="147">
        <f t="shared" si="13"/>
        <v>0</v>
      </c>
      <c r="H308" s="147">
        <f t="shared" si="14"/>
        <v>0</v>
      </c>
    </row>
    <row r="309" spans="1:8" x14ac:dyDescent="0.3">
      <c r="A309" s="143"/>
      <c r="B309" s="144"/>
      <c r="C309" s="145"/>
      <c r="D309" s="146"/>
      <c r="E309" s="145"/>
      <c r="F309" s="147">
        <f t="shared" si="12"/>
        <v>0</v>
      </c>
      <c r="G309" s="147">
        <f t="shared" si="13"/>
        <v>0</v>
      </c>
      <c r="H309" s="147">
        <f t="shared" si="14"/>
        <v>0</v>
      </c>
    </row>
    <row r="310" spans="1:8" x14ac:dyDescent="0.3">
      <c r="A310" s="143"/>
      <c r="B310" s="144"/>
      <c r="C310" s="145"/>
      <c r="D310" s="146"/>
      <c r="E310" s="145"/>
      <c r="F310" s="147">
        <f t="shared" si="12"/>
        <v>0</v>
      </c>
      <c r="G310" s="147">
        <f t="shared" si="13"/>
        <v>0</v>
      </c>
      <c r="H310" s="147">
        <f t="shared" si="14"/>
        <v>0</v>
      </c>
    </row>
    <row r="311" spans="1:8" x14ac:dyDescent="0.3">
      <c r="A311" s="143"/>
      <c r="B311" s="144"/>
      <c r="C311" s="145"/>
      <c r="D311" s="146"/>
      <c r="E311" s="145"/>
      <c r="F311" s="147">
        <f t="shared" si="12"/>
        <v>0</v>
      </c>
      <c r="G311" s="147">
        <f t="shared" si="13"/>
        <v>0</v>
      </c>
      <c r="H311" s="147">
        <f t="shared" si="14"/>
        <v>0</v>
      </c>
    </row>
    <row r="312" spans="1:8" x14ac:dyDescent="0.3">
      <c r="A312" s="143"/>
      <c r="B312" s="144"/>
      <c r="C312" s="145"/>
      <c r="D312" s="146"/>
      <c r="E312" s="145"/>
      <c r="F312" s="147">
        <f t="shared" si="12"/>
        <v>0</v>
      </c>
      <c r="G312" s="147">
        <f t="shared" si="13"/>
        <v>0</v>
      </c>
      <c r="H312" s="147">
        <f t="shared" si="14"/>
        <v>0</v>
      </c>
    </row>
    <row r="313" spans="1:8" x14ac:dyDescent="0.3">
      <c r="A313" s="143"/>
      <c r="B313" s="144"/>
      <c r="C313" s="145"/>
      <c r="D313" s="146"/>
      <c r="E313" s="145"/>
      <c r="F313" s="147">
        <f t="shared" si="12"/>
        <v>0</v>
      </c>
      <c r="G313" s="147">
        <f t="shared" si="13"/>
        <v>0</v>
      </c>
      <c r="H313" s="147">
        <f t="shared" si="14"/>
        <v>0</v>
      </c>
    </row>
    <row r="314" spans="1:8" x14ac:dyDescent="0.3">
      <c r="A314" s="143"/>
      <c r="B314" s="144"/>
      <c r="C314" s="145"/>
      <c r="D314" s="146"/>
      <c r="E314" s="145"/>
      <c r="F314" s="147">
        <f t="shared" si="12"/>
        <v>0</v>
      </c>
      <c r="G314" s="147">
        <f t="shared" si="13"/>
        <v>0</v>
      </c>
      <c r="H314" s="147">
        <f t="shared" si="14"/>
        <v>0</v>
      </c>
    </row>
    <row r="315" spans="1:8" x14ac:dyDescent="0.3">
      <c r="A315" s="143"/>
      <c r="B315" s="144"/>
      <c r="C315" s="145"/>
      <c r="D315" s="146"/>
      <c r="E315" s="145"/>
      <c r="F315" s="147">
        <f t="shared" si="12"/>
        <v>0</v>
      </c>
      <c r="G315" s="147">
        <f t="shared" si="13"/>
        <v>0</v>
      </c>
      <c r="H315" s="147">
        <f t="shared" si="14"/>
        <v>0</v>
      </c>
    </row>
    <row r="316" spans="1:8" x14ac:dyDescent="0.3">
      <c r="A316" s="143"/>
      <c r="B316" s="144"/>
      <c r="C316" s="145"/>
      <c r="D316" s="146"/>
      <c r="E316" s="145"/>
      <c r="F316" s="147">
        <f t="shared" si="12"/>
        <v>0</v>
      </c>
      <c r="G316" s="147">
        <f t="shared" si="13"/>
        <v>0</v>
      </c>
      <c r="H316" s="147">
        <f t="shared" si="14"/>
        <v>0</v>
      </c>
    </row>
    <row r="317" spans="1:8" x14ac:dyDescent="0.3">
      <c r="A317" s="143"/>
      <c r="B317" s="144"/>
      <c r="C317" s="145"/>
      <c r="D317" s="146"/>
      <c r="E317" s="145"/>
      <c r="F317" s="147">
        <f t="shared" si="12"/>
        <v>0</v>
      </c>
      <c r="G317" s="147">
        <f t="shared" si="13"/>
        <v>0</v>
      </c>
      <c r="H317" s="147">
        <f t="shared" si="14"/>
        <v>0</v>
      </c>
    </row>
    <row r="318" spans="1:8" x14ac:dyDescent="0.3">
      <c r="A318" s="143"/>
      <c r="B318" s="144"/>
      <c r="C318" s="145"/>
      <c r="D318" s="146"/>
      <c r="E318" s="145"/>
      <c r="F318" s="147">
        <f t="shared" si="12"/>
        <v>0</v>
      </c>
      <c r="G318" s="147">
        <f t="shared" si="13"/>
        <v>0</v>
      </c>
      <c r="H318" s="147">
        <f t="shared" si="14"/>
        <v>0</v>
      </c>
    </row>
    <row r="319" spans="1:8" x14ac:dyDescent="0.3">
      <c r="A319" s="143"/>
      <c r="B319" s="144"/>
      <c r="C319" s="145"/>
      <c r="D319" s="146"/>
      <c r="E319" s="145"/>
      <c r="F319" s="147">
        <f t="shared" si="12"/>
        <v>0</v>
      </c>
      <c r="G319" s="147">
        <f t="shared" si="13"/>
        <v>0</v>
      </c>
      <c r="H319" s="147">
        <f t="shared" si="14"/>
        <v>0</v>
      </c>
    </row>
    <row r="320" spans="1:8" x14ac:dyDescent="0.3">
      <c r="A320" s="143"/>
      <c r="B320" s="144"/>
      <c r="C320" s="145"/>
      <c r="D320" s="146"/>
      <c r="E320" s="145"/>
      <c r="F320" s="147">
        <f t="shared" si="12"/>
        <v>0</v>
      </c>
      <c r="G320" s="147">
        <f t="shared" si="13"/>
        <v>0</v>
      </c>
      <c r="H320" s="147">
        <f t="shared" si="14"/>
        <v>0</v>
      </c>
    </row>
    <row r="321" spans="1:8" x14ac:dyDescent="0.3">
      <c r="A321" s="143"/>
      <c r="B321" s="144"/>
      <c r="C321" s="145"/>
      <c r="D321" s="146"/>
      <c r="E321" s="145"/>
      <c r="F321" s="147">
        <f t="shared" si="12"/>
        <v>0</v>
      </c>
      <c r="G321" s="147">
        <f t="shared" si="13"/>
        <v>0</v>
      </c>
      <c r="H321" s="147">
        <f t="shared" si="14"/>
        <v>0</v>
      </c>
    </row>
    <row r="322" spans="1:8" x14ac:dyDescent="0.3">
      <c r="A322" s="143"/>
      <c r="B322" s="144"/>
      <c r="C322" s="145"/>
      <c r="D322" s="146"/>
      <c r="E322" s="145"/>
      <c r="F322" s="147">
        <f t="shared" si="12"/>
        <v>0</v>
      </c>
      <c r="G322" s="147">
        <f t="shared" si="13"/>
        <v>0</v>
      </c>
      <c r="H322" s="147">
        <f t="shared" si="14"/>
        <v>0</v>
      </c>
    </row>
    <row r="323" spans="1:8" x14ac:dyDescent="0.3">
      <c r="A323" s="143"/>
      <c r="B323" s="144"/>
      <c r="C323" s="145"/>
      <c r="D323" s="146"/>
      <c r="E323" s="145"/>
      <c r="F323" s="147">
        <f t="shared" si="12"/>
        <v>0</v>
      </c>
      <c r="G323" s="147">
        <f t="shared" si="13"/>
        <v>0</v>
      </c>
      <c r="H323" s="147">
        <f t="shared" si="14"/>
        <v>0</v>
      </c>
    </row>
    <row r="324" spans="1:8" x14ac:dyDescent="0.3">
      <c r="A324" s="143"/>
      <c r="B324" s="144"/>
      <c r="C324" s="145"/>
      <c r="D324" s="146"/>
      <c r="E324" s="145"/>
      <c r="F324" s="147">
        <f t="shared" si="12"/>
        <v>0</v>
      </c>
      <c r="G324" s="147">
        <f t="shared" si="13"/>
        <v>0</v>
      </c>
      <c r="H324" s="147">
        <f t="shared" si="14"/>
        <v>0</v>
      </c>
    </row>
    <row r="325" spans="1:8" x14ac:dyDescent="0.3">
      <c r="A325" s="143"/>
      <c r="B325" s="144"/>
      <c r="C325" s="145"/>
      <c r="D325" s="146"/>
      <c r="E325" s="145"/>
      <c r="F325" s="147">
        <f t="shared" si="12"/>
        <v>0</v>
      </c>
      <c r="G325" s="147">
        <f t="shared" si="13"/>
        <v>0</v>
      </c>
      <c r="H325" s="147">
        <f t="shared" si="14"/>
        <v>0</v>
      </c>
    </row>
    <row r="326" spans="1:8" x14ac:dyDescent="0.3">
      <c r="A326" s="143"/>
      <c r="B326" s="144"/>
      <c r="C326" s="145"/>
      <c r="D326" s="146"/>
      <c r="E326" s="145"/>
      <c r="F326" s="147">
        <f t="shared" si="12"/>
        <v>0</v>
      </c>
      <c r="G326" s="147">
        <f t="shared" si="13"/>
        <v>0</v>
      </c>
      <c r="H326" s="147">
        <f t="shared" si="14"/>
        <v>0</v>
      </c>
    </row>
    <row r="327" spans="1:8" x14ac:dyDescent="0.3">
      <c r="A327" s="143"/>
      <c r="B327" s="144"/>
      <c r="C327" s="145"/>
      <c r="D327" s="146"/>
      <c r="E327" s="145"/>
      <c r="F327" s="147">
        <f t="shared" ref="F327:F390" si="15">ROUND(IF(D327="OUI",C327/1.095/1.05,C327),2)</f>
        <v>0</v>
      </c>
      <c r="G327" s="147">
        <f t="shared" ref="G327:G390" si="16">ROUND(IF(D327="OUI",F327*5%,0),2)</f>
        <v>0</v>
      </c>
      <c r="H327" s="147">
        <f t="shared" ref="H327:H390" si="17">ROUND(IF(D327="OUI",F327*9.975%,0),2)</f>
        <v>0</v>
      </c>
    </row>
    <row r="328" spans="1:8" x14ac:dyDescent="0.3">
      <c r="A328" s="143"/>
      <c r="B328" s="144"/>
      <c r="C328" s="145"/>
      <c r="D328" s="146"/>
      <c r="E328" s="145"/>
      <c r="F328" s="147">
        <f t="shared" si="15"/>
        <v>0</v>
      </c>
      <c r="G328" s="147">
        <f t="shared" si="16"/>
        <v>0</v>
      </c>
      <c r="H328" s="147">
        <f t="shared" si="17"/>
        <v>0</v>
      </c>
    </row>
    <row r="329" spans="1:8" x14ac:dyDescent="0.3">
      <c r="A329" s="143"/>
      <c r="B329" s="144"/>
      <c r="C329" s="145"/>
      <c r="D329" s="146"/>
      <c r="E329" s="145"/>
      <c r="F329" s="147">
        <f t="shared" si="15"/>
        <v>0</v>
      </c>
      <c r="G329" s="147">
        <f t="shared" si="16"/>
        <v>0</v>
      </c>
      <c r="H329" s="147">
        <f t="shared" si="17"/>
        <v>0</v>
      </c>
    </row>
    <row r="330" spans="1:8" x14ac:dyDescent="0.3">
      <c r="A330" s="143"/>
      <c r="B330" s="144"/>
      <c r="C330" s="145"/>
      <c r="D330" s="146"/>
      <c r="E330" s="145"/>
      <c r="F330" s="147">
        <f t="shared" si="15"/>
        <v>0</v>
      </c>
      <c r="G330" s="147">
        <f t="shared" si="16"/>
        <v>0</v>
      </c>
      <c r="H330" s="147">
        <f t="shared" si="17"/>
        <v>0</v>
      </c>
    </row>
    <row r="331" spans="1:8" x14ac:dyDescent="0.3">
      <c r="A331" s="143"/>
      <c r="B331" s="144"/>
      <c r="C331" s="145"/>
      <c r="D331" s="146"/>
      <c r="E331" s="145"/>
      <c r="F331" s="147">
        <f t="shared" si="15"/>
        <v>0</v>
      </c>
      <c r="G331" s="147">
        <f t="shared" si="16"/>
        <v>0</v>
      </c>
      <c r="H331" s="147">
        <f t="shared" si="17"/>
        <v>0</v>
      </c>
    </row>
    <row r="332" spans="1:8" x14ac:dyDescent="0.3">
      <c r="A332" s="143"/>
      <c r="B332" s="144"/>
      <c r="C332" s="145"/>
      <c r="D332" s="146"/>
      <c r="E332" s="145"/>
      <c r="F332" s="147">
        <f t="shared" si="15"/>
        <v>0</v>
      </c>
      <c r="G332" s="147">
        <f t="shared" si="16"/>
        <v>0</v>
      </c>
      <c r="H332" s="147">
        <f t="shared" si="17"/>
        <v>0</v>
      </c>
    </row>
    <row r="333" spans="1:8" x14ac:dyDescent="0.3">
      <c r="A333" s="143"/>
      <c r="B333" s="144"/>
      <c r="C333" s="145"/>
      <c r="D333" s="146"/>
      <c r="E333" s="145"/>
      <c r="F333" s="147">
        <f t="shared" si="15"/>
        <v>0</v>
      </c>
      <c r="G333" s="147">
        <f t="shared" si="16"/>
        <v>0</v>
      </c>
      <c r="H333" s="147">
        <f t="shared" si="17"/>
        <v>0</v>
      </c>
    </row>
    <row r="334" spans="1:8" x14ac:dyDescent="0.3">
      <c r="A334" s="143"/>
      <c r="B334" s="144"/>
      <c r="C334" s="145"/>
      <c r="D334" s="146"/>
      <c r="E334" s="145"/>
      <c r="F334" s="147">
        <f t="shared" si="15"/>
        <v>0</v>
      </c>
      <c r="G334" s="147">
        <f t="shared" si="16"/>
        <v>0</v>
      </c>
      <c r="H334" s="147">
        <f t="shared" si="17"/>
        <v>0</v>
      </c>
    </row>
    <row r="335" spans="1:8" x14ac:dyDescent="0.3">
      <c r="A335" s="143"/>
      <c r="B335" s="144"/>
      <c r="C335" s="145"/>
      <c r="D335" s="146"/>
      <c r="E335" s="145"/>
      <c r="F335" s="147">
        <f t="shared" si="15"/>
        <v>0</v>
      </c>
      <c r="G335" s="147">
        <f t="shared" si="16"/>
        <v>0</v>
      </c>
      <c r="H335" s="147">
        <f t="shared" si="17"/>
        <v>0</v>
      </c>
    </row>
    <row r="336" spans="1:8" x14ac:dyDescent="0.3">
      <c r="A336" s="143"/>
      <c r="B336" s="144"/>
      <c r="C336" s="145"/>
      <c r="D336" s="146"/>
      <c r="E336" s="145"/>
      <c r="F336" s="147">
        <f t="shared" si="15"/>
        <v>0</v>
      </c>
      <c r="G336" s="147">
        <f t="shared" si="16"/>
        <v>0</v>
      </c>
      <c r="H336" s="147">
        <f t="shared" si="17"/>
        <v>0</v>
      </c>
    </row>
    <row r="337" spans="1:8" x14ac:dyDescent="0.3">
      <c r="A337" s="143"/>
      <c r="B337" s="144"/>
      <c r="C337" s="145"/>
      <c r="D337" s="146"/>
      <c r="E337" s="145"/>
      <c r="F337" s="147">
        <f t="shared" si="15"/>
        <v>0</v>
      </c>
      <c r="G337" s="147">
        <f t="shared" si="16"/>
        <v>0</v>
      </c>
      <c r="H337" s="147">
        <f t="shared" si="17"/>
        <v>0</v>
      </c>
    </row>
    <row r="338" spans="1:8" x14ac:dyDescent="0.3">
      <c r="A338" s="143"/>
      <c r="B338" s="144"/>
      <c r="C338" s="145"/>
      <c r="D338" s="146"/>
      <c r="E338" s="145"/>
      <c r="F338" s="147">
        <f t="shared" si="15"/>
        <v>0</v>
      </c>
      <c r="G338" s="147">
        <f t="shared" si="16"/>
        <v>0</v>
      </c>
      <c r="H338" s="147">
        <f t="shared" si="17"/>
        <v>0</v>
      </c>
    </row>
    <row r="339" spans="1:8" x14ac:dyDescent="0.3">
      <c r="A339" s="143"/>
      <c r="B339" s="144"/>
      <c r="C339" s="145"/>
      <c r="D339" s="146"/>
      <c r="E339" s="145"/>
      <c r="F339" s="147">
        <f t="shared" si="15"/>
        <v>0</v>
      </c>
      <c r="G339" s="147">
        <f t="shared" si="16"/>
        <v>0</v>
      </c>
      <c r="H339" s="147">
        <f t="shared" si="17"/>
        <v>0</v>
      </c>
    </row>
    <row r="340" spans="1:8" x14ac:dyDescent="0.3">
      <c r="A340" s="143"/>
      <c r="B340" s="144"/>
      <c r="C340" s="145"/>
      <c r="D340" s="146"/>
      <c r="E340" s="145"/>
      <c r="F340" s="147">
        <f t="shared" si="15"/>
        <v>0</v>
      </c>
      <c r="G340" s="147">
        <f t="shared" si="16"/>
        <v>0</v>
      </c>
      <c r="H340" s="147">
        <f t="shared" si="17"/>
        <v>0</v>
      </c>
    </row>
    <row r="341" spans="1:8" x14ac:dyDescent="0.3">
      <c r="A341" s="143"/>
      <c r="B341" s="144"/>
      <c r="C341" s="145"/>
      <c r="D341" s="146"/>
      <c r="E341" s="145"/>
      <c r="F341" s="147">
        <f t="shared" si="15"/>
        <v>0</v>
      </c>
      <c r="G341" s="147">
        <f t="shared" si="16"/>
        <v>0</v>
      </c>
      <c r="H341" s="147">
        <f t="shared" si="17"/>
        <v>0</v>
      </c>
    </row>
    <row r="342" spans="1:8" x14ac:dyDescent="0.3">
      <c r="A342" s="143"/>
      <c r="B342" s="144"/>
      <c r="C342" s="145"/>
      <c r="D342" s="146"/>
      <c r="E342" s="145"/>
      <c r="F342" s="147">
        <f t="shared" si="15"/>
        <v>0</v>
      </c>
      <c r="G342" s="147">
        <f t="shared" si="16"/>
        <v>0</v>
      </c>
      <c r="H342" s="147">
        <f t="shared" si="17"/>
        <v>0</v>
      </c>
    </row>
    <row r="343" spans="1:8" x14ac:dyDescent="0.3">
      <c r="A343" s="143"/>
      <c r="B343" s="144"/>
      <c r="C343" s="145"/>
      <c r="D343" s="146"/>
      <c r="E343" s="145"/>
      <c r="F343" s="147">
        <f t="shared" si="15"/>
        <v>0</v>
      </c>
      <c r="G343" s="147">
        <f t="shared" si="16"/>
        <v>0</v>
      </c>
      <c r="H343" s="147">
        <f t="shared" si="17"/>
        <v>0</v>
      </c>
    </row>
    <row r="344" spans="1:8" x14ac:dyDescent="0.3">
      <c r="A344" s="143"/>
      <c r="B344" s="144"/>
      <c r="C344" s="145"/>
      <c r="D344" s="146"/>
      <c r="E344" s="145"/>
      <c r="F344" s="147">
        <f t="shared" si="15"/>
        <v>0</v>
      </c>
      <c r="G344" s="147">
        <f t="shared" si="16"/>
        <v>0</v>
      </c>
      <c r="H344" s="147">
        <f t="shared" si="17"/>
        <v>0</v>
      </c>
    </row>
    <row r="345" spans="1:8" x14ac:dyDescent="0.3">
      <c r="A345" s="143"/>
      <c r="B345" s="144"/>
      <c r="C345" s="145"/>
      <c r="D345" s="146"/>
      <c r="E345" s="145"/>
      <c r="F345" s="147">
        <f t="shared" si="15"/>
        <v>0</v>
      </c>
      <c r="G345" s="147">
        <f t="shared" si="16"/>
        <v>0</v>
      </c>
      <c r="H345" s="147">
        <f t="shared" si="17"/>
        <v>0</v>
      </c>
    </row>
    <row r="346" spans="1:8" x14ac:dyDescent="0.3">
      <c r="A346" s="143"/>
      <c r="B346" s="144"/>
      <c r="C346" s="145"/>
      <c r="D346" s="146"/>
      <c r="E346" s="145"/>
      <c r="F346" s="147">
        <f t="shared" si="15"/>
        <v>0</v>
      </c>
      <c r="G346" s="147">
        <f t="shared" si="16"/>
        <v>0</v>
      </c>
      <c r="H346" s="147">
        <f t="shared" si="17"/>
        <v>0</v>
      </c>
    </row>
    <row r="347" spans="1:8" x14ac:dyDescent="0.3">
      <c r="A347" s="143"/>
      <c r="B347" s="144"/>
      <c r="C347" s="145"/>
      <c r="D347" s="146"/>
      <c r="E347" s="145"/>
      <c r="F347" s="147">
        <f t="shared" si="15"/>
        <v>0</v>
      </c>
      <c r="G347" s="147">
        <f t="shared" si="16"/>
        <v>0</v>
      </c>
      <c r="H347" s="147">
        <f t="shared" si="17"/>
        <v>0</v>
      </c>
    </row>
    <row r="348" spans="1:8" x14ac:dyDescent="0.3">
      <c r="A348" s="143"/>
      <c r="B348" s="144"/>
      <c r="C348" s="145"/>
      <c r="D348" s="146"/>
      <c r="E348" s="145"/>
      <c r="F348" s="147">
        <f t="shared" si="15"/>
        <v>0</v>
      </c>
      <c r="G348" s="147">
        <f t="shared" si="16"/>
        <v>0</v>
      </c>
      <c r="H348" s="147">
        <f t="shared" si="17"/>
        <v>0</v>
      </c>
    </row>
    <row r="349" spans="1:8" x14ac:dyDescent="0.3">
      <c r="A349" s="143"/>
      <c r="B349" s="144"/>
      <c r="C349" s="145"/>
      <c r="D349" s="146"/>
      <c r="E349" s="145"/>
      <c r="F349" s="147">
        <f t="shared" si="15"/>
        <v>0</v>
      </c>
      <c r="G349" s="147">
        <f t="shared" si="16"/>
        <v>0</v>
      </c>
      <c r="H349" s="147">
        <f t="shared" si="17"/>
        <v>0</v>
      </c>
    </row>
    <row r="350" spans="1:8" x14ac:dyDescent="0.3">
      <c r="A350" s="143"/>
      <c r="B350" s="144"/>
      <c r="C350" s="145"/>
      <c r="D350" s="146"/>
      <c r="E350" s="145"/>
      <c r="F350" s="147">
        <f t="shared" si="15"/>
        <v>0</v>
      </c>
      <c r="G350" s="147">
        <f t="shared" si="16"/>
        <v>0</v>
      </c>
      <c r="H350" s="147">
        <f t="shared" si="17"/>
        <v>0</v>
      </c>
    </row>
    <row r="351" spans="1:8" x14ac:dyDescent="0.3">
      <c r="A351" s="143"/>
      <c r="B351" s="144"/>
      <c r="C351" s="145"/>
      <c r="D351" s="146"/>
      <c r="E351" s="145"/>
      <c r="F351" s="147">
        <f t="shared" si="15"/>
        <v>0</v>
      </c>
      <c r="G351" s="147">
        <f t="shared" si="16"/>
        <v>0</v>
      </c>
      <c r="H351" s="147">
        <f t="shared" si="17"/>
        <v>0</v>
      </c>
    </row>
    <row r="352" spans="1:8" x14ac:dyDescent="0.3">
      <c r="A352" s="143"/>
      <c r="B352" s="144"/>
      <c r="C352" s="145"/>
      <c r="D352" s="146"/>
      <c r="E352" s="145"/>
      <c r="F352" s="147">
        <f t="shared" si="15"/>
        <v>0</v>
      </c>
      <c r="G352" s="147">
        <f t="shared" si="16"/>
        <v>0</v>
      </c>
      <c r="H352" s="147">
        <f t="shared" si="17"/>
        <v>0</v>
      </c>
    </row>
    <row r="353" spans="1:8" x14ac:dyDescent="0.3">
      <c r="A353" s="143"/>
      <c r="B353" s="144"/>
      <c r="C353" s="145"/>
      <c r="D353" s="146"/>
      <c r="E353" s="145"/>
      <c r="F353" s="147">
        <f t="shared" si="15"/>
        <v>0</v>
      </c>
      <c r="G353" s="147">
        <f t="shared" si="16"/>
        <v>0</v>
      </c>
      <c r="H353" s="147">
        <f t="shared" si="17"/>
        <v>0</v>
      </c>
    </row>
    <row r="354" spans="1:8" x14ac:dyDescent="0.3">
      <c r="A354" s="143"/>
      <c r="B354" s="144"/>
      <c r="C354" s="145"/>
      <c r="D354" s="146"/>
      <c r="E354" s="145"/>
      <c r="F354" s="147">
        <f t="shared" si="15"/>
        <v>0</v>
      </c>
      <c r="G354" s="147">
        <f t="shared" si="16"/>
        <v>0</v>
      </c>
      <c r="H354" s="147">
        <f t="shared" si="17"/>
        <v>0</v>
      </c>
    </row>
    <row r="355" spans="1:8" x14ac:dyDescent="0.3">
      <c r="A355" s="143"/>
      <c r="B355" s="144"/>
      <c r="C355" s="145"/>
      <c r="D355" s="146"/>
      <c r="E355" s="145"/>
      <c r="F355" s="147">
        <f t="shared" si="15"/>
        <v>0</v>
      </c>
      <c r="G355" s="147">
        <f t="shared" si="16"/>
        <v>0</v>
      </c>
      <c r="H355" s="147">
        <f t="shared" si="17"/>
        <v>0</v>
      </c>
    </row>
    <row r="356" spans="1:8" x14ac:dyDescent="0.3">
      <c r="A356" s="143"/>
      <c r="B356" s="144"/>
      <c r="C356" s="145"/>
      <c r="D356" s="146"/>
      <c r="E356" s="145"/>
      <c r="F356" s="147">
        <f t="shared" si="15"/>
        <v>0</v>
      </c>
      <c r="G356" s="147">
        <f t="shared" si="16"/>
        <v>0</v>
      </c>
      <c r="H356" s="147">
        <f t="shared" si="17"/>
        <v>0</v>
      </c>
    </row>
    <row r="357" spans="1:8" x14ac:dyDescent="0.3">
      <c r="A357" s="143"/>
      <c r="B357" s="144"/>
      <c r="C357" s="145"/>
      <c r="D357" s="146"/>
      <c r="E357" s="145"/>
      <c r="F357" s="147">
        <f t="shared" si="15"/>
        <v>0</v>
      </c>
      <c r="G357" s="147">
        <f t="shared" si="16"/>
        <v>0</v>
      </c>
      <c r="H357" s="147">
        <f t="shared" si="17"/>
        <v>0</v>
      </c>
    </row>
    <row r="358" spans="1:8" x14ac:dyDescent="0.3">
      <c r="A358" s="143"/>
      <c r="B358" s="144"/>
      <c r="C358" s="145"/>
      <c r="D358" s="146"/>
      <c r="E358" s="145"/>
      <c r="F358" s="147">
        <f t="shared" si="15"/>
        <v>0</v>
      </c>
      <c r="G358" s="147">
        <f t="shared" si="16"/>
        <v>0</v>
      </c>
      <c r="H358" s="147">
        <f t="shared" si="17"/>
        <v>0</v>
      </c>
    </row>
    <row r="359" spans="1:8" x14ac:dyDescent="0.3">
      <c r="A359" s="143"/>
      <c r="B359" s="144"/>
      <c r="C359" s="145"/>
      <c r="D359" s="146"/>
      <c r="E359" s="145"/>
      <c r="F359" s="147">
        <f t="shared" si="15"/>
        <v>0</v>
      </c>
      <c r="G359" s="147">
        <f t="shared" si="16"/>
        <v>0</v>
      </c>
      <c r="H359" s="147">
        <f t="shared" si="17"/>
        <v>0</v>
      </c>
    </row>
    <row r="360" spans="1:8" x14ac:dyDescent="0.3">
      <c r="A360" s="143"/>
      <c r="B360" s="144"/>
      <c r="C360" s="145"/>
      <c r="D360" s="146"/>
      <c r="E360" s="145"/>
      <c r="F360" s="147">
        <f t="shared" si="15"/>
        <v>0</v>
      </c>
      <c r="G360" s="147">
        <f t="shared" si="16"/>
        <v>0</v>
      </c>
      <c r="H360" s="147">
        <f t="shared" si="17"/>
        <v>0</v>
      </c>
    </row>
    <row r="361" spans="1:8" x14ac:dyDescent="0.3">
      <c r="A361" s="143"/>
      <c r="B361" s="144"/>
      <c r="C361" s="145"/>
      <c r="D361" s="146"/>
      <c r="E361" s="145"/>
      <c r="F361" s="147">
        <f t="shared" si="15"/>
        <v>0</v>
      </c>
      <c r="G361" s="147">
        <f t="shared" si="16"/>
        <v>0</v>
      </c>
      <c r="H361" s="147">
        <f t="shared" si="17"/>
        <v>0</v>
      </c>
    </row>
    <row r="362" spans="1:8" x14ac:dyDescent="0.3">
      <c r="A362" s="143"/>
      <c r="B362" s="144"/>
      <c r="C362" s="145"/>
      <c r="D362" s="146"/>
      <c r="E362" s="145"/>
      <c r="F362" s="147">
        <f t="shared" si="15"/>
        <v>0</v>
      </c>
      <c r="G362" s="147">
        <f t="shared" si="16"/>
        <v>0</v>
      </c>
      <c r="H362" s="147">
        <f t="shared" si="17"/>
        <v>0</v>
      </c>
    </row>
    <row r="363" spans="1:8" x14ac:dyDescent="0.3">
      <c r="A363" s="143"/>
      <c r="B363" s="144"/>
      <c r="C363" s="145"/>
      <c r="D363" s="146"/>
      <c r="E363" s="145"/>
      <c r="F363" s="147">
        <f t="shared" si="15"/>
        <v>0</v>
      </c>
      <c r="G363" s="147">
        <f t="shared" si="16"/>
        <v>0</v>
      </c>
      <c r="H363" s="147">
        <f t="shared" si="17"/>
        <v>0</v>
      </c>
    </row>
    <row r="364" spans="1:8" x14ac:dyDescent="0.3">
      <c r="A364" s="143"/>
      <c r="B364" s="144"/>
      <c r="C364" s="145"/>
      <c r="D364" s="146"/>
      <c r="E364" s="145"/>
      <c r="F364" s="147">
        <f t="shared" si="15"/>
        <v>0</v>
      </c>
      <c r="G364" s="147">
        <f t="shared" si="16"/>
        <v>0</v>
      </c>
      <c r="H364" s="147">
        <f t="shared" si="17"/>
        <v>0</v>
      </c>
    </row>
    <row r="365" spans="1:8" x14ac:dyDescent="0.3">
      <c r="A365" s="143"/>
      <c r="B365" s="144"/>
      <c r="C365" s="145"/>
      <c r="D365" s="146"/>
      <c r="E365" s="145"/>
      <c r="F365" s="147">
        <f t="shared" si="15"/>
        <v>0</v>
      </c>
      <c r="G365" s="147">
        <f t="shared" si="16"/>
        <v>0</v>
      </c>
      <c r="H365" s="147">
        <f t="shared" si="17"/>
        <v>0</v>
      </c>
    </row>
    <row r="366" spans="1:8" x14ac:dyDescent="0.3">
      <c r="A366" s="143"/>
      <c r="B366" s="144"/>
      <c r="C366" s="145"/>
      <c r="D366" s="146"/>
      <c r="E366" s="145"/>
      <c r="F366" s="147">
        <f t="shared" si="15"/>
        <v>0</v>
      </c>
      <c r="G366" s="147">
        <f t="shared" si="16"/>
        <v>0</v>
      </c>
      <c r="H366" s="147">
        <f t="shared" si="17"/>
        <v>0</v>
      </c>
    </row>
    <row r="367" spans="1:8" x14ac:dyDescent="0.3">
      <c r="A367" s="143"/>
      <c r="B367" s="144"/>
      <c r="C367" s="145"/>
      <c r="D367" s="146"/>
      <c r="E367" s="145"/>
      <c r="F367" s="147">
        <f t="shared" si="15"/>
        <v>0</v>
      </c>
      <c r="G367" s="147">
        <f t="shared" si="16"/>
        <v>0</v>
      </c>
      <c r="H367" s="147">
        <f t="shared" si="17"/>
        <v>0</v>
      </c>
    </row>
    <row r="368" spans="1:8" x14ac:dyDescent="0.3">
      <c r="A368" s="143"/>
      <c r="B368" s="144"/>
      <c r="C368" s="145"/>
      <c r="D368" s="146"/>
      <c r="E368" s="145"/>
      <c r="F368" s="147">
        <f t="shared" si="15"/>
        <v>0</v>
      </c>
      <c r="G368" s="147">
        <f t="shared" si="16"/>
        <v>0</v>
      </c>
      <c r="H368" s="147">
        <f t="shared" si="17"/>
        <v>0</v>
      </c>
    </row>
    <row r="369" spans="1:8" x14ac:dyDescent="0.3">
      <c r="A369" s="143"/>
      <c r="B369" s="144"/>
      <c r="C369" s="145"/>
      <c r="D369" s="146"/>
      <c r="E369" s="145"/>
      <c r="F369" s="147">
        <f t="shared" si="15"/>
        <v>0</v>
      </c>
      <c r="G369" s="147">
        <f t="shared" si="16"/>
        <v>0</v>
      </c>
      <c r="H369" s="147">
        <f t="shared" si="17"/>
        <v>0</v>
      </c>
    </row>
    <row r="370" spans="1:8" x14ac:dyDescent="0.3">
      <c r="A370" s="143"/>
      <c r="B370" s="144"/>
      <c r="C370" s="145"/>
      <c r="D370" s="146"/>
      <c r="E370" s="145"/>
      <c r="F370" s="147">
        <f t="shared" si="15"/>
        <v>0</v>
      </c>
      <c r="G370" s="147">
        <f t="shared" si="16"/>
        <v>0</v>
      </c>
      <c r="H370" s="147">
        <f t="shared" si="17"/>
        <v>0</v>
      </c>
    </row>
    <row r="371" spans="1:8" x14ac:dyDescent="0.3">
      <c r="A371" s="143"/>
      <c r="B371" s="144"/>
      <c r="C371" s="145"/>
      <c r="D371" s="146"/>
      <c r="E371" s="145"/>
      <c r="F371" s="147">
        <f t="shared" si="15"/>
        <v>0</v>
      </c>
      <c r="G371" s="147">
        <f t="shared" si="16"/>
        <v>0</v>
      </c>
      <c r="H371" s="147">
        <f t="shared" si="17"/>
        <v>0</v>
      </c>
    </row>
    <row r="372" spans="1:8" x14ac:dyDescent="0.3">
      <c r="A372" s="143"/>
      <c r="B372" s="144"/>
      <c r="C372" s="145"/>
      <c r="D372" s="146"/>
      <c r="E372" s="145"/>
      <c r="F372" s="147">
        <f t="shared" si="15"/>
        <v>0</v>
      </c>
      <c r="G372" s="147">
        <f t="shared" si="16"/>
        <v>0</v>
      </c>
      <c r="H372" s="147">
        <f t="shared" si="17"/>
        <v>0</v>
      </c>
    </row>
    <row r="373" spans="1:8" x14ac:dyDescent="0.3">
      <c r="A373" s="143"/>
      <c r="B373" s="144"/>
      <c r="C373" s="145"/>
      <c r="D373" s="146"/>
      <c r="E373" s="145"/>
      <c r="F373" s="147">
        <f t="shared" si="15"/>
        <v>0</v>
      </c>
      <c r="G373" s="147">
        <f t="shared" si="16"/>
        <v>0</v>
      </c>
      <c r="H373" s="147">
        <f t="shared" si="17"/>
        <v>0</v>
      </c>
    </row>
    <row r="374" spans="1:8" x14ac:dyDescent="0.3">
      <c r="A374" s="143"/>
      <c r="B374" s="144"/>
      <c r="C374" s="145"/>
      <c r="D374" s="146"/>
      <c r="E374" s="145"/>
      <c r="F374" s="147">
        <f t="shared" si="15"/>
        <v>0</v>
      </c>
      <c r="G374" s="147">
        <f t="shared" si="16"/>
        <v>0</v>
      </c>
      <c r="H374" s="147">
        <f t="shared" si="17"/>
        <v>0</v>
      </c>
    </row>
    <row r="375" spans="1:8" x14ac:dyDescent="0.3">
      <c r="A375" s="143"/>
      <c r="B375" s="144"/>
      <c r="C375" s="145"/>
      <c r="D375" s="146"/>
      <c r="E375" s="145"/>
      <c r="F375" s="147">
        <f t="shared" si="15"/>
        <v>0</v>
      </c>
      <c r="G375" s="147">
        <f t="shared" si="16"/>
        <v>0</v>
      </c>
      <c r="H375" s="147">
        <f t="shared" si="17"/>
        <v>0</v>
      </c>
    </row>
    <row r="376" spans="1:8" x14ac:dyDescent="0.3">
      <c r="A376" s="143"/>
      <c r="B376" s="144"/>
      <c r="C376" s="145"/>
      <c r="D376" s="146"/>
      <c r="E376" s="145"/>
      <c r="F376" s="147">
        <f t="shared" si="15"/>
        <v>0</v>
      </c>
      <c r="G376" s="147">
        <f t="shared" si="16"/>
        <v>0</v>
      </c>
      <c r="H376" s="147">
        <f t="shared" si="17"/>
        <v>0</v>
      </c>
    </row>
    <row r="377" spans="1:8" x14ac:dyDescent="0.3">
      <c r="A377" s="143"/>
      <c r="B377" s="144"/>
      <c r="C377" s="145"/>
      <c r="D377" s="146"/>
      <c r="E377" s="145"/>
      <c r="F377" s="147">
        <f t="shared" si="15"/>
        <v>0</v>
      </c>
      <c r="G377" s="147">
        <f t="shared" si="16"/>
        <v>0</v>
      </c>
      <c r="H377" s="147">
        <f t="shared" si="17"/>
        <v>0</v>
      </c>
    </row>
    <row r="378" spans="1:8" x14ac:dyDescent="0.3">
      <c r="A378" s="143"/>
      <c r="B378" s="144"/>
      <c r="C378" s="145"/>
      <c r="D378" s="146"/>
      <c r="E378" s="145"/>
      <c r="F378" s="147">
        <f t="shared" si="15"/>
        <v>0</v>
      </c>
      <c r="G378" s="147">
        <f t="shared" si="16"/>
        <v>0</v>
      </c>
      <c r="H378" s="147">
        <f t="shared" si="17"/>
        <v>0</v>
      </c>
    </row>
    <row r="379" spans="1:8" x14ac:dyDescent="0.3">
      <c r="A379" s="143"/>
      <c r="B379" s="144"/>
      <c r="C379" s="145"/>
      <c r="D379" s="146"/>
      <c r="E379" s="145"/>
      <c r="F379" s="147">
        <f t="shared" si="15"/>
        <v>0</v>
      </c>
      <c r="G379" s="147">
        <f t="shared" si="16"/>
        <v>0</v>
      </c>
      <c r="H379" s="147">
        <f t="shared" si="17"/>
        <v>0</v>
      </c>
    </row>
    <row r="380" spans="1:8" x14ac:dyDescent="0.3">
      <c r="A380" s="143"/>
      <c r="B380" s="144"/>
      <c r="C380" s="145"/>
      <c r="D380" s="146"/>
      <c r="E380" s="145"/>
      <c r="F380" s="147">
        <f t="shared" si="15"/>
        <v>0</v>
      </c>
      <c r="G380" s="147">
        <f t="shared" si="16"/>
        <v>0</v>
      </c>
      <c r="H380" s="147">
        <f t="shared" si="17"/>
        <v>0</v>
      </c>
    </row>
    <row r="381" spans="1:8" x14ac:dyDescent="0.3">
      <c r="A381" s="143"/>
      <c r="B381" s="144"/>
      <c r="C381" s="145"/>
      <c r="D381" s="146"/>
      <c r="E381" s="145"/>
      <c r="F381" s="147">
        <f t="shared" si="15"/>
        <v>0</v>
      </c>
      <c r="G381" s="147">
        <f t="shared" si="16"/>
        <v>0</v>
      </c>
      <c r="H381" s="147">
        <f t="shared" si="17"/>
        <v>0</v>
      </c>
    </row>
    <row r="382" spans="1:8" x14ac:dyDescent="0.3">
      <c r="A382" s="143"/>
      <c r="B382" s="144"/>
      <c r="C382" s="145"/>
      <c r="D382" s="146"/>
      <c r="E382" s="145"/>
      <c r="F382" s="147">
        <f t="shared" si="15"/>
        <v>0</v>
      </c>
      <c r="G382" s="147">
        <f t="shared" si="16"/>
        <v>0</v>
      </c>
      <c r="H382" s="147">
        <f t="shared" si="17"/>
        <v>0</v>
      </c>
    </row>
    <row r="383" spans="1:8" x14ac:dyDescent="0.3">
      <c r="A383" s="143"/>
      <c r="B383" s="144"/>
      <c r="C383" s="145"/>
      <c r="D383" s="146"/>
      <c r="E383" s="145"/>
      <c r="F383" s="147">
        <f t="shared" si="15"/>
        <v>0</v>
      </c>
      <c r="G383" s="147">
        <f t="shared" si="16"/>
        <v>0</v>
      </c>
      <c r="H383" s="147">
        <f t="shared" si="17"/>
        <v>0</v>
      </c>
    </row>
    <row r="384" spans="1:8" x14ac:dyDescent="0.3">
      <c r="A384" s="143"/>
      <c r="B384" s="144"/>
      <c r="C384" s="145"/>
      <c r="D384" s="146"/>
      <c r="E384" s="145"/>
      <c r="F384" s="147">
        <f t="shared" si="15"/>
        <v>0</v>
      </c>
      <c r="G384" s="147">
        <f t="shared" si="16"/>
        <v>0</v>
      </c>
      <c r="H384" s="147">
        <f t="shared" si="17"/>
        <v>0</v>
      </c>
    </row>
    <row r="385" spans="1:8" x14ac:dyDescent="0.3">
      <c r="A385" s="143"/>
      <c r="B385" s="144"/>
      <c r="C385" s="145"/>
      <c r="D385" s="146"/>
      <c r="E385" s="145"/>
      <c r="F385" s="147">
        <f t="shared" si="15"/>
        <v>0</v>
      </c>
      <c r="G385" s="147">
        <f t="shared" si="16"/>
        <v>0</v>
      </c>
      <c r="H385" s="147">
        <f t="shared" si="17"/>
        <v>0</v>
      </c>
    </row>
    <row r="386" spans="1:8" x14ac:dyDescent="0.3">
      <c r="A386" s="143"/>
      <c r="B386" s="144"/>
      <c r="C386" s="145"/>
      <c r="D386" s="146"/>
      <c r="E386" s="145"/>
      <c r="F386" s="147">
        <f t="shared" si="15"/>
        <v>0</v>
      </c>
      <c r="G386" s="147">
        <f t="shared" si="16"/>
        <v>0</v>
      </c>
      <c r="H386" s="147">
        <f t="shared" si="17"/>
        <v>0</v>
      </c>
    </row>
    <row r="387" spans="1:8" x14ac:dyDescent="0.3">
      <c r="A387" s="143"/>
      <c r="B387" s="144"/>
      <c r="C387" s="145"/>
      <c r="D387" s="146"/>
      <c r="E387" s="145"/>
      <c r="F387" s="147">
        <f t="shared" si="15"/>
        <v>0</v>
      </c>
      <c r="G387" s="147">
        <f t="shared" si="16"/>
        <v>0</v>
      </c>
      <c r="H387" s="147">
        <f t="shared" si="17"/>
        <v>0</v>
      </c>
    </row>
    <row r="388" spans="1:8" x14ac:dyDescent="0.3">
      <c r="A388" s="143"/>
      <c r="B388" s="144"/>
      <c r="C388" s="145"/>
      <c r="D388" s="146"/>
      <c r="E388" s="145"/>
      <c r="F388" s="147">
        <f t="shared" si="15"/>
        <v>0</v>
      </c>
      <c r="G388" s="147">
        <f t="shared" si="16"/>
        <v>0</v>
      </c>
      <c r="H388" s="147">
        <f t="shared" si="17"/>
        <v>0</v>
      </c>
    </row>
    <row r="389" spans="1:8" x14ac:dyDescent="0.3">
      <c r="A389" s="143"/>
      <c r="B389" s="144"/>
      <c r="C389" s="145"/>
      <c r="D389" s="146"/>
      <c r="E389" s="145"/>
      <c r="F389" s="147">
        <f t="shared" si="15"/>
        <v>0</v>
      </c>
      <c r="G389" s="147">
        <f t="shared" si="16"/>
        <v>0</v>
      </c>
      <c r="H389" s="147">
        <f t="shared" si="17"/>
        <v>0</v>
      </c>
    </row>
    <row r="390" spans="1:8" x14ac:dyDescent="0.3">
      <c r="A390" s="143"/>
      <c r="B390" s="144"/>
      <c r="C390" s="145"/>
      <c r="D390" s="146"/>
      <c r="E390" s="145"/>
      <c r="F390" s="147">
        <f t="shared" si="15"/>
        <v>0</v>
      </c>
      <c r="G390" s="147">
        <f t="shared" si="16"/>
        <v>0</v>
      </c>
      <c r="H390" s="147">
        <f t="shared" si="17"/>
        <v>0</v>
      </c>
    </row>
    <row r="391" spans="1:8" x14ac:dyDescent="0.3">
      <c r="A391" s="143"/>
      <c r="B391" s="144"/>
      <c r="C391" s="145"/>
      <c r="D391" s="146"/>
      <c r="E391" s="145"/>
      <c r="F391" s="147">
        <f t="shared" ref="F391:F454" si="18">ROUND(IF(D391="OUI",C391/1.095/1.05,C391),2)</f>
        <v>0</v>
      </c>
      <c r="G391" s="147">
        <f t="shared" ref="G391:G454" si="19">ROUND(IF(D391="OUI",F391*5%,0),2)</f>
        <v>0</v>
      </c>
      <c r="H391" s="147">
        <f t="shared" ref="H391:H454" si="20">ROUND(IF(D391="OUI",F391*9.975%,0),2)</f>
        <v>0</v>
      </c>
    </row>
    <row r="392" spans="1:8" x14ac:dyDescent="0.3">
      <c r="A392" s="143"/>
      <c r="B392" s="144"/>
      <c r="C392" s="145"/>
      <c r="D392" s="146"/>
      <c r="E392" s="145"/>
      <c r="F392" s="147">
        <f t="shared" si="18"/>
        <v>0</v>
      </c>
      <c r="G392" s="147">
        <f t="shared" si="19"/>
        <v>0</v>
      </c>
      <c r="H392" s="147">
        <f t="shared" si="20"/>
        <v>0</v>
      </c>
    </row>
    <row r="393" spans="1:8" x14ac:dyDescent="0.3">
      <c r="A393" s="143"/>
      <c r="B393" s="144"/>
      <c r="C393" s="145"/>
      <c r="D393" s="146"/>
      <c r="E393" s="145"/>
      <c r="F393" s="147">
        <f t="shared" si="18"/>
        <v>0</v>
      </c>
      <c r="G393" s="147">
        <f t="shared" si="19"/>
        <v>0</v>
      </c>
      <c r="H393" s="147">
        <f t="shared" si="20"/>
        <v>0</v>
      </c>
    </row>
    <row r="394" spans="1:8" x14ac:dyDescent="0.3">
      <c r="A394" s="143"/>
      <c r="B394" s="144"/>
      <c r="C394" s="145"/>
      <c r="D394" s="146"/>
      <c r="E394" s="145"/>
      <c r="F394" s="147">
        <f t="shared" si="18"/>
        <v>0</v>
      </c>
      <c r="G394" s="147">
        <f t="shared" si="19"/>
        <v>0</v>
      </c>
      <c r="H394" s="147">
        <f t="shared" si="20"/>
        <v>0</v>
      </c>
    </row>
    <row r="395" spans="1:8" x14ac:dyDescent="0.3">
      <c r="A395" s="143"/>
      <c r="B395" s="144"/>
      <c r="C395" s="145"/>
      <c r="D395" s="146"/>
      <c r="E395" s="145"/>
      <c r="F395" s="147">
        <f t="shared" si="18"/>
        <v>0</v>
      </c>
      <c r="G395" s="147">
        <f t="shared" si="19"/>
        <v>0</v>
      </c>
      <c r="H395" s="147">
        <f t="shared" si="20"/>
        <v>0</v>
      </c>
    </row>
    <row r="396" spans="1:8" x14ac:dyDescent="0.3">
      <c r="A396" s="143"/>
      <c r="B396" s="144"/>
      <c r="C396" s="145"/>
      <c r="D396" s="146"/>
      <c r="E396" s="145"/>
      <c r="F396" s="147">
        <f t="shared" si="18"/>
        <v>0</v>
      </c>
      <c r="G396" s="147">
        <f t="shared" si="19"/>
        <v>0</v>
      </c>
      <c r="H396" s="147">
        <f t="shared" si="20"/>
        <v>0</v>
      </c>
    </row>
    <row r="397" spans="1:8" x14ac:dyDescent="0.3">
      <c r="A397" s="143"/>
      <c r="B397" s="144"/>
      <c r="C397" s="145"/>
      <c r="D397" s="146"/>
      <c r="E397" s="145"/>
      <c r="F397" s="147">
        <f t="shared" si="18"/>
        <v>0</v>
      </c>
      <c r="G397" s="147">
        <f t="shared" si="19"/>
        <v>0</v>
      </c>
      <c r="H397" s="147">
        <f t="shared" si="20"/>
        <v>0</v>
      </c>
    </row>
    <row r="398" spans="1:8" x14ac:dyDescent="0.3">
      <c r="A398" s="143"/>
      <c r="B398" s="144"/>
      <c r="C398" s="145"/>
      <c r="D398" s="146"/>
      <c r="E398" s="145"/>
      <c r="F398" s="147">
        <f t="shared" si="18"/>
        <v>0</v>
      </c>
      <c r="G398" s="147">
        <f t="shared" si="19"/>
        <v>0</v>
      </c>
      <c r="H398" s="147">
        <f t="shared" si="20"/>
        <v>0</v>
      </c>
    </row>
    <row r="399" spans="1:8" x14ac:dyDescent="0.3">
      <c r="A399" s="143"/>
      <c r="B399" s="144"/>
      <c r="C399" s="145"/>
      <c r="D399" s="146"/>
      <c r="E399" s="145"/>
      <c r="F399" s="147">
        <f t="shared" si="18"/>
        <v>0</v>
      </c>
      <c r="G399" s="147">
        <f t="shared" si="19"/>
        <v>0</v>
      </c>
      <c r="H399" s="147">
        <f t="shared" si="20"/>
        <v>0</v>
      </c>
    </row>
    <row r="400" spans="1:8" x14ac:dyDescent="0.3">
      <c r="A400" s="143"/>
      <c r="B400" s="144"/>
      <c r="C400" s="145"/>
      <c r="D400" s="146"/>
      <c r="E400" s="145"/>
      <c r="F400" s="147">
        <f t="shared" si="18"/>
        <v>0</v>
      </c>
      <c r="G400" s="147">
        <f t="shared" si="19"/>
        <v>0</v>
      </c>
      <c r="H400" s="147">
        <f t="shared" si="20"/>
        <v>0</v>
      </c>
    </row>
    <row r="401" spans="1:8" x14ac:dyDescent="0.3">
      <c r="A401" s="143"/>
      <c r="B401" s="144"/>
      <c r="C401" s="145"/>
      <c r="D401" s="146"/>
      <c r="E401" s="145"/>
      <c r="F401" s="147">
        <f t="shared" si="18"/>
        <v>0</v>
      </c>
      <c r="G401" s="147">
        <f t="shared" si="19"/>
        <v>0</v>
      </c>
      <c r="H401" s="147">
        <f t="shared" si="20"/>
        <v>0</v>
      </c>
    </row>
    <row r="402" spans="1:8" x14ac:dyDescent="0.3">
      <c r="A402" s="143"/>
      <c r="B402" s="144"/>
      <c r="C402" s="145"/>
      <c r="D402" s="146"/>
      <c r="E402" s="145"/>
      <c r="F402" s="147">
        <f t="shared" si="18"/>
        <v>0</v>
      </c>
      <c r="G402" s="147">
        <f t="shared" si="19"/>
        <v>0</v>
      </c>
      <c r="H402" s="147">
        <f t="shared" si="20"/>
        <v>0</v>
      </c>
    </row>
    <row r="403" spans="1:8" x14ac:dyDescent="0.3">
      <c r="A403" s="143"/>
      <c r="B403" s="144"/>
      <c r="C403" s="145"/>
      <c r="D403" s="146"/>
      <c r="E403" s="145"/>
      <c r="F403" s="147">
        <f t="shared" si="18"/>
        <v>0</v>
      </c>
      <c r="G403" s="147">
        <f t="shared" si="19"/>
        <v>0</v>
      </c>
      <c r="H403" s="147">
        <f t="shared" si="20"/>
        <v>0</v>
      </c>
    </row>
    <row r="404" spans="1:8" x14ac:dyDescent="0.3">
      <c r="A404" s="143"/>
      <c r="B404" s="144"/>
      <c r="C404" s="145"/>
      <c r="D404" s="146"/>
      <c r="E404" s="145"/>
      <c r="F404" s="147">
        <f t="shared" si="18"/>
        <v>0</v>
      </c>
      <c r="G404" s="147">
        <f t="shared" si="19"/>
        <v>0</v>
      </c>
      <c r="H404" s="147">
        <f t="shared" si="20"/>
        <v>0</v>
      </c>
    </row>
    <row r="405" spans="1:8" x14ac:dyDescent="0.3">
      <c r="A405" s="143"/>
      <c r="B405" s="144"/>
      <c r="C405" s="145"/>
      <c r="D405" s="146"/>
      <c r="E405" s="145"/>
      <c r="F405" s="147">
        <f t="shared" si="18"/>
        <v>0</v>
      </c>
      <c r="G405" s="147">
        <f t="shared" si="19"/>
        <v>0</v>
      </c>
      <c r="H405" s="147">
        <f t="shared" si="20"/>
        <v>0</v>
      </c>
    </row>
    <row r="406" spans="1:8" x14ac:dyDescent="0.3">
      <c r="A406" s="143"/>
      <c r="B406" s="144"/>
      <c r="C406" s="145"/>
      <c r="D406" s="146"/>
      <c r="E406" s="145"/>
      <c r="F406" s="147">
        <f t="shared" si="18"/>
        <v>0</v>
      </c>
      <c r="G406" s="147">
        <f t="shared" si="19"/>
        <v>0</v>
      </c>
      <c r="H406" s="147">
        <f t="shared" si="20"/>
        <v>0</v>
      </c>
    </row>
    <row r="407" spans="1:8" x14ac:dyDescent="0.3">
      <c r="A407" s="143"/>
      <c r="B407" s="144"/>
      <c r="C407" s="145"/>
      <c r="D407" s="146"/>
      <c r="E407" s="145"/>
      <c r="F407" s="147">
        <f t="shared" si="18"/>
        <v>0</v>
      </c>
      <c r="G407" s="147">
        <f t="shared" si="19"/>
        <v>0</v>
      </c>
      <c r="H407" s="147">
        <f t="shared" si="20"/>
        <v>0</v>
      </c>
    </row>
    <row r="408" spans="1:8" x14ac:dyDescent="0.3">
      <c r="A408" s="143"/>
      <c r="B408" s="144"/>
      <c r="C408" s="145"/>
      <c r="D408" s="146"/>
      <c r="E408" s="145"/>
      <c r="F408" s="147">
        <f t="shared" si="18"/>
        <v>0</v>
      </c>
      <c r="G408" s="147">
        <f t="shared" si="19"/>
        <v>0</v>
      </c>
      <c r="H408" s="147">
        <f t="shared" si="20"/>
        <v>0</v>
      </c>
    </row>
    <row r="409" spans="1:8" x14ac:dyDescent="0.3">
      <c r="A409" s="143"/>
      <c r="B409" s="144"/>
      <c r="C409" s="145"/>
      <c r="D409" s="146"/>
      <c r="E409" s="145"/>
      <c r="F409" s="147">
        <f t="shared" si="18"/>
        <v>0</v>
      </c>
      <c r="G409" s="147">
        <f t="shared" si="19"/>
        <v>0</v>
      </c>
      <c r="H409" s="147">
        <f t="shared" si="20"/>
        <v>0</v>
      </c>
    </row>
    <row r="410" spans="1:8" x14ac:dyDescent="0.3">
      <c r="A410" s="143"/>
      <c r="B410" s="144"/>
      <c r="C410" s="145"/>
      <c r="D410" s="146"/>
      <c r="E410" s="145"/>
      <c r="F410" s="147">
        <f t="shared" si="18"/>
        <v>0</v>
      </c>
      <c r="G410" s="147">
        <f t="shared" si="19"/>
        <v>0</v>
      </c>
      <c r="H410" s="147">
        <f t="shared" si="20"/>
        <v>0</v>
      </c>
    </row>
    <row r="411" spans="1:8" x14ac:dyDescent="0.3">
      <c r="A411" s="143"/>
      <c r="B411" s="144"/>
      <c r="C411" s="145"/>
      <c r="D411" s="146"/>
      <c r="E411" s="145"/>
      <c r="F411" s="147">
        <f t="shared" si="18"/>
        <v>0</v>
      </c>
      <c r="G411" s="147">
        <f t="shared" si="19"/>
        <v>0</v>
      </c>
      <c r="H411" s="147">
        <f t="shared" si="20"/>
        <v>0</v>
      </c>
    </row>
    <row r="412" spans="1:8" x14ac:dyDescent="0.3">
      <c r="A412" s="143"/>
      <c r="B412" s="144"/>
      <c r="C412" s="145"/>
      <c r="D412" s="146"/>
      <c r="E412" s="145"/>
      <c r="F412" s="147">
        <f t="shared" si="18"/>
        <v>0</v>
      </c>
      <c r="G412" s="147">
        <f t="shared" si="19"/>
        <v>0</v>
      </c>
      <c r="H412" s="147">
        <f t="shared" si="20"/>
        <v>0</v>
      </c>
    </row>
    <row r="413" spans="1:8" x14ac:dyDescent="0.3">
      <c r="A413" s="143"/>
      <c r="B413" s="144"/>
      <c r="C413" s="145"/>
      <c r="D413" s="146"/>
      <c r="E413" s="145"/>
      <c r="F413" s="147">
        <f t="shared" si="18"/>
        <v>0</v>
      </c>
      <c r="G413" s="147">
        <f t="shared" si="19"/>
        <v>0</v>
      </c>
      <c r="H413" s="147">
        <f t="shared" si="20"/>
        <v>0</v>
      </c>
    </row>
    <row r="414" spans="1:8" x14ac:dyDescent="0.3">
      <c r="A414" s="143"/>
      <c r="B414" s="144"/>
      <c r="C414" s="145"/>
      <c r="D414" s="146"/>
      <c r="E414" s="145"/>
      <c r="F414" s="147">
        <f t="shared" si="18"/>
        <v>0</v>
      </c>
      <c r="G414" s="147">
        <f t="shared" si="19"/>
        <v>0</v>
      </c>
      <c r="H414" s="147">
        <f t="shared" si="20"/>
        <v>0</v>
      </c>
    </row>
    <row r="415" spans="1:8" x14ac:dyDescent="0.3">
      <c r="A415" s="143"/>
      <c r="B415" s="144"/>
      <c r="C415" s="145"/>
      <c r="D415" s="146"/>
      <c r="E415" s="145"/>
      <c r="F415" s="147">
        <f t="shared" si="18"/>
        <v>0</v>
      </c>
      <c r="G415" s="147">
        <f t="shared" si="19"/>
        <v>0</v>
      </c>
      <c r="H415" s="147">
        <f t="shared" si="20"/>
        <v>0</v>
      </c>
    </row>
    <row r="416" spans="1:8" x14ac:dyDescent="0.3">
      <c r="A416" s="143"/>
      <c r="B416" s="144"/>
      <c r="C416" s="145"/>
      <c r="D416" s="146"/>
      <c r="E416" s="145"/>
      <c r="F416" s="147">
        <f t="shared" si="18"/>
        <v>0</v>
      </c>
      <c r="G416" s="147">
        <f t="shared" si="19"/>
        <v>0</v>
      </c>
      <c r="H416" s="147">
        <f t="shared" si="20"/>
        <v>0</v>
      </c>
    </row>
    <row r="417" spans="1:8" x14ac:dyDescent="0.3">
      <c r="A417" s="143"/>
      <c r="B417" s="144"/>
      <c r="C417" s="145"/>
      <c r="D417" s="146"/>
      <c r="E417" s="145"/>
      <c r="F417" s="147">
        <f t="shared" si="18"/>
        <v>0</v>
      </c>
      <c r="G417" s="147">
        <f t="shared" si="19"/>
        <v>0</v>
      </c>
      <c r="H417" s="147">
        <f t="shared" si="20"/>
        <v>0</v>
      </c>
    </row>
    <row r="418" spans="1:8" x14ac:dyDescent="0.3">
      <c r="A418" s="143"/>
      <c r="B418" s="144"/>
      <c r="C418" s="145"/>
      <c r="D418" s="146"/>
      <c r="E418" s="145"/>
      <c r="F418" s="147">
        <f t="shared" si="18"/>
        <v>0</v>
      </c>
      <c r="G418" s="147">
        <f t="shared" si="19"/>
        <v>0</v>
      </c>
      <c r="H418" s="147">
        <f t="shared" si="20"/>
        <v>0</v>
      </c>
    </row>
    <row r="419" spans="1:8" x14ac:dyDescent="0.3">
      <c r="A419" s="143"/>
      <c r="B419" s="144"/>
      <c r="C419" s="145"/>
      <c r="D419" s="146"/>
      <c r="E419" s="145"/>
      <c r="F419" s="147">
        <f t="shared" si="18"/>
        <v>0</v>
      </c>
      <c r="G419" s="147">
        <f t="shared" si="19"/>
        <v>0</v>
      </c>
      <c r="H419" s="147">
        <f t="shared" si="20"/>
        <v>0</v>
      </c>
    </row>
    <row r="420" spans="1:8" x14ac:dyDescent="0.3">
      <c r="A420" s="143"/>
      <c r="B420" s="144"/>
      <c r="C420" s="145"/>
      <c r="D420" s="146"/>
      <c r="E420" s="145"/>
      <c r="F420" s="147">
        <f t="shared" si="18"/>
        <v>0</v>
      </c>
      <c r="G420" s="147">
        <f t="shared" si="19"/>
        <v>0</v>
      </c>
      <c r="H420" s="147">
        <f t="shared" si="20"/>
        <v>0</v>
      </c>
    </row>
    <row r="421" spans="1:8" x14ac:dyDescent="0.3">
      <c r="A421" s="143"/>
      <c r="B421" s="144"/>
      <c r="C421" s="145"/>
      <c r="D421" s="146"/>
      <c r="E421" s="145"/>
      <c r="F421" s="147">
        <f t="shared" si="18"/>
        <v>0</v>
      </c>
      <c r="G421" s="147">
        <f t="shared" si="19"/>
        <v>0</v>
      </c>
      <c r="H421" s="147">
        <f t="shared" si="20"/>
        <v>0</v>
      </c>
    </row>
    <row r="422" spans="1:8" x14ac:dyDescent="0.3">
      <c r="A422" s="143"/>
      <c r="B422" s="144"/>
      <c r="C422" s="145"/>
      <c r="D422" s="146"/>
      <c r="E422" s="145"/>
      <c r="F422" s="147">
        <f t="shared" si="18"/>
        <v>0</v>
      </c>
      <c r="G422" s="147">
        <f t="shared" si="19"/>
        <v>0</v>
      </c>
      <c r="H422" s="147">
        <f t="shared" si="20"/>
        <v>0</v>
      </c>
    </row>
    <row r="423" spans="1:8" x14ac:dyDescent="0.3">
      <c r="A423" s="143"/>
      <c r="B423" s="144"/>
      <c r="C423" s="145"/>
      <c r="D423" s="146"/>
      <c r="E423" s="145"/>
      <c r="F423" s="147">
        <f t="shared" si="18"/>
        <v>0</v>
      </c>
      <c r="G423" s="147">
        <f t="shared" si="19"/>
        <v>0</v>
      </c>
      <c r="H423" s="147">
        <f t="shared" si="20"/>
        <v>0</v>
      </c>
    </row>
    <row r="424" spans="1:8" x14ac:dyDescent="0.3">
      <c r="A424" s="143"/>
      <c r="B424" s="144"/>
      <c r="C424" s="145"/>
      <c r="D424" s="146"/>
      <c r="E424" s="145"/>
      <c r="F424" s="147">
        <f t="shared" si="18"/>
        <v>0</v>
      </c>
      <c r="G424" s="147">
        <f t="shared" si="19"/>
        <v>0</v>
      </c>
      <c r="H424" s="147">
        <f t="shared" si="20"/>
        <v>0</v>
      </c>
    </row>
    <row r="425" spans="1:8" x14ac:dyDescent="0.3">
      <c r="A425" s="143"/>
      <c r="B425" s="144"/>
      <c r="C425" s="145"/>
      <c r="D425" s="146"/>
      <c r="E425" s="145"/>
      <c r="F425" s="147">
        <f t="shared" si="18"/>
        <v>0</v>
      </c>
      <c r="G425" s="147">
        <f t="shared" si="19"/>
        <v>0</v>
      </c>
      <c r="H425" s="147">
        <f t="shared" si="20"/>
        <v>0</v>
      </c>
    </row>
    <row r="426" spans="1:8" x14ac:dyDescent="0.3">
      <c r="A426" s="143"/>
      <c r="B426" s="144"/>
      <c r="C426" s="145"/>
      <c r="D426" s="146"/>
      <c r="E426" s="145"/>
      <c r="F426" s="147">
        <f t="shared" si="18"/>
        <v>0</v>
      </c>
      <c r="G426" s="147">
        <f t="shared" si="19"/>
        <v>0</v>
      </c>
      <c r="H426" s="147">
        <f t="shared" si="20"/>
        <v>0</v>
      </c>
    </row>
    <row r="427" spans="1:8" x14ac:dyDescent="0.3">
      <c r="A427" s="143"/>
      <c r="B427" s="144"/>
      <c r="C427" s="145"/>
      <c r="D427" s="146"/>
      <c r="E427" s="145"/>
      <c r="F427" s="147">
        <f t="shared" si="18"/>
        <v>0</v>
      </c>
      <c r="G427" s="147">
        <f t="shared" si="19"/>
        <v>0</v>
      </c>
      <c r="H427" s="147">
        <f t="shared" si="20"/>
        <v>0</v>
      </c>
    </row>
    <row r="428" spans="1:8" x14ac:dyDescent="0.3">
      <c r="A428" s="143"/>
      <c r="B428" s="144"/>
      <c r="C428" s="145"/>
      <c r="D428" s="146"/>
      <c r="E428" s="145"/>
      <c r="F428" s="147">
        <f t="shared" si="18"/>
        <v>0</v>
      </c>
      <c r="G428" s="147">
        <f t="shared" si="19"/>
        <v>0</v>
      </c>
      <c r="H428" s="147">
        <f t="shared" si="20"/>
        <v>0</v>
      </c>
    </row>
    <row r="429" spans="1:8" x14ac:dyDescent="0.3">
      <c r="A429" s="143"/>
      <c r="B429" s="144"/>
      <c r="C429" s="145"/>
      <c r="D429" s="146"/>
      <c r="E429" s="145"/>
      <c r="F429" s="147">
        <f t="shared" si="18"/>
        <v>0</v>
      </c>
      <c r="G429" s="147">
        <f t="shared" si="19"/>
        <v>0</v>
      </c>
      <c r="H429" s="147">
        <f t="shared" si="20"/>
        <v>0</v>
      </c>
    </row>
    <row r="430" spans="1:8" x14ac:dyDescent="0.3">
      <c r="A430" s="143"/>
      <c r="B430" s="144"/>
      <c r="C430" s="145"/>
      <c r="D430" s="146"/>
      <c r="E430" s="145"/>
      <c r="F430" s="147">
        <f t="shared" si="18"/>
        <v>0</v>
      </c>
      <c r="G430" s="147">
        <f t="shared" si="19"/>
        <v>0</v>
      </c>
      <c r="H430" s="147">
        <f t="shared" si="20"/>
        <v>0</v>
      </c>
    </row>
    <row r="431" spans="1:8" x14ac:dyDescent="0.3">
      <c r="A431" s="143"/>
      <c r="B431" s="144"/>
      <c r="C431" s="145"/>
      <c r="D431" s="146"/>
      <c r="E431" s="145"/>
      <c r="F431" s="147">
        <f t="shared" si="18"/>
        <v>0</v>
      </c>
      <c r="G431" s="147">
        <f t="shared" si="19"/>
        <v>0</v>
      </c>
      <c r="H431" s="147">
        <f t="shared" si="20"/>
        <v>0</v>
      </c>
    </row>
    <row r="432" spans="1:8" x14ac:dyDescent="0.3">
      <c r="A432" s="143"/>
      <c r="B432" s="144"/>
      <c r="C432" s="145"/>
      <c r="D432" s="146"/>
      <c r="E432" s="145"/>
      <c r="F432" s="147">
        <f t="shared" si="18"/>
        <v>0</v>
      </c>
      <c r="G432" s="147">
        <f t="shared" si="19"/>
        <v>0</v>
      </c>
      <c r="H432" s="147">
        <f t="shared" si="20"/>
        <v>0</v>
      </c>
    </row>
    <row r="433" spans="1:8" x14ac:dyDescent="0.3">
      <c r="A433" s="143"/>
      <c r="B433" s="144"/>
      <c r="C433" s="145"/>
      <c r="D433" s="146"/>
      <c r="E433" s="145"/>
      <c r="F433" s="147">
        <f t="shared" si="18"/>
        <v>0</v>
      </c>
      <c r="G433" s="147">
        <f t="shared" si="19"/>
        <v>0</v>
      </c>
      <c r="H433" s="147">
        <f t="shared" si="20"/>
        <v>0</v>
      </c>
    </row>
    <row r="434" spans="1:8" x14ac:dyDescent="0.3">
      <c r="A434" s="143"/>
      <c r="B434" s="144"/>
      <c r="C434" s="145"/>
      <c r="D434" s="146"/>
      <c r="E434" s="145"/>
      <c r="F434" s="147">
        <f t="shared" si="18"/>
        <v>0</v>
      </c>
      <c r="G434" s="147">
        <f t="shared" si="19"/>
        <v>0</v>
      </c>
      <c r="H434" s="147">
        <f t="shared" si="20"/>
        <v>0</v>
      </c>
    </row>
    <row r="435" spans="1:8" x14ac:dyDescent="0.3">
      <c r="A435" s="143"/>
      <c r="B435" s="144"/>
      <c r="C435" s="145"/>
      <c r="D435" s="146"/>
      <c r="E435" s="145"/>
      <c r="F435" s="147">
        <f t="shared" si="18"/>
        <v>0</v>
      </c>
      <c r="G435" s="147">
        <f t="shared" si="19"/>
        <v>0</v>
      </c>
      <c r="H435" s="147">
        <f t="shared" si="20"/>
        <v>0</v>
      </c>
    </row>
    <row r="436" spans="1:8" x14ac:dyDescent="0.3">
      <c r="A436" s="143"/>
      <c r="B436" s="144"/>
      <c r="C436" s="145"/>
      <c r="D436" s="146"/>
      <c r="E436" s="145"/>
      <c r="F436" s="147">
        <f t="shared" si="18"/>
        <v>0</v>
      </c>
      <c r="G436" s="147">
        <f t="shared" si="19"/>
        <v>0</v>
      </c>
      <c r="H436" s="147">
        <f t="shared" si="20"/>
        <v>0</v>
      </c>
    </row>
    <row r="437" spans="1:8" x14ac:dyDescent="0.3">
      <c r="A437" s="143"/>
      <c r="B437" s="144"/>
      <c r="C437" s="145"/>
      <c r="D437" s="146"/>
      <c r="E437" s="145"/>
      <c r="F437" s="147">
        <f t="shared" si="18"/>
        <v>0</v>
      </c>
      <c r="G437" s="147">
        <f t="shared" si="19"/>
        <v>0</v>
      </c>
      <c r="H437" s="147">
        <f t="shared" si="20"/>
        <v>0</v>
      </c>
    </row>
    <row r="438" spans="1:8" x14ac:dyDescent="0.3">
      <c r="A438" s="143"/>
      <c r="B438" s="144"/>
      <c r="C438" s="145"/>
      <c r="D438" s="146"/>
      <c r="E438" s="145"/>
      <c r="F438" s="147">
        <f t="shared" si="18"/>
        <v>0</v>
      </c>
      <c r="G438" s="147">
        <f t="shared" si="19"/>
        <v>0</v>
      </c>
      <c r="H438" s="147">
        <f t="shared" si="20"/>
        <v>0</v>
      </c>
    </row>
    <row r="439" spans="1:8" x14ac:dyDescent="0.3">
      <c r="A439" s="143"/>
      <c r="B439" s="144"/>
      <c r="C439" s="145"/>
      <c r="D439" s="146"/>
      <c r="E439" s="145"/>
      <c r="F439" s="147">
        <f t="shared" si="18"/>
        <v>0</v>
      </c>
      <c r="G439" s="147">
        <f t="shared" si="19"/>
        <v>0</v>
      </c>
      <c r="H439" s="147">
        <f t="shared" si="20"/>
        <v>0</v>
      </c>
    </row>
    <row r="440" spans="1:8" x14ac:dyDescent="0.3">
      <c r="A440" s="143"/>
      <c r="B440" s="144"/>
      <c r="C440" s="145"/>
      <c r="D440" s="146"/>
      <c r="E440" s="145"/>
      <c r="F440" s="147">
        <f t="shared" si="18"/>
        <v>0</v>
      </c>
      <c r="G440" s="147">
        <f t="shared" si="19"/>
        <v>0</v>
      </c>
      <c r="H440" s="147">
        <f t="shared" si="20"/>
        <v>0</v>
      </c>
    </row>
    <row r="441" spans="1:8" x14ac:dyDescent="0.3">
      <c r="A441" s="143"/>
      <c r="B441" s="144"/>
      <c r="C441" s="145"/>
      <c r="D441" s="146"/>
      <c r="E441" s="145"/>
      <c r="F441" s="147">
        <f t="shared" si="18"/>
        <v>0</v>
      </c>
      <c r="G441" s="147">
        <f t="shared" si="19"/>
        <v>0</v>
      </c>
      <c r="H441" s="147">
        <f t="shared" si="20"/>
        <v>0</v>
      </c>
    </row>
    <row r="442" spans="1:8" x14ac:dyDescent="0.3">
      <c r="A442" s="143"/>
      <c r="B442" s="144"/>
      <c r="C442" s="145"/>
      <c r="D442" s="146"/>
      <c r="E442" s="145"/>
      <c r="F442" s="147">
        <f t="shared" si="18"/>
        <v>0</v>
      </c>
      <c r="G442" s="147">
        <f t="shared" si="19"/>
        <v>0</v>
      </c>
      <c r="H442" s="147">
        <f t="shared" si="20"/>
        <v>0</v>
      </c>
    </row>
    <row r="443" spans="1:8" x14ac:dyDescent="0.3">
      <c r="A443" s="143"/>
      <c r="B443" s="144"/>
      <c r="C443" s="145"/>
      <c r="D443" s="146"/>
      <c r="E443" s="145"/>
      <c r="F443" s="147">
        <f t="shared" si="18"/>
        <v>0</v>
      </c>
      <c r="G443" s="147">
        <f t="shared" si="19"/>
        <v>0</v>
      </c>
      <c r="H443" s="147">
        <f t="shared" si="20"/>
        <v>0</v>
      </c>
    </row>
    <row r="444" spans="1:8" x14ac:dyDescent="0.3">
      <c r="A444" s="143"/>
      <c r="B444" s="144"/>
      <c r="C444" s="145"/>
      <c r="D444" s="146"/>
      <c r="E444" s="145"/>
      <c r="F444" s="147">
        <f t="shared" si="18"/>
        <v>0</v>
      </c>
      <c r="G444" s="147">
        <f t="shared" si="19"/>
        <v>0</v>
      </c>
      <c r="H444" s="147">
        <f t="shared" si="20"/>
        <v>0</v>
      </c>
    </row>
    <row r="445" spans="1:8" x14ac:dyDescent="0.3">
      <c r="A445" s="143"/>
      <c r="B445" s="144"/>
      <c r="C445" s="145"/>
      <c r="D445" s="146"/>
      <c r="E445" s="145"/>
      <c r="F445" s="147">
        <f t="shared" si="18"/>
        <v>0</v>
      </c>
      <c r="G445" s="147">
        <f t="shared" si="19"/>
        <v>0</v>
      </c>
      <c r="H445" s="147">
        <f t="shared" si="20"/>
        <v>0</v>
      </c>
    </row>
    <row r="446" spans="1:8" x14ac:dyDescent="0.3">
      <c r="A446" s="143"/>
      <c r="B446" s="144"/>
      <c r="C446" s="145"/>
      <c r="D446" s="146"/>
      <c r="E446" s="145"/>
      <c r="F446" s="147">
        <f t="shared" si="18"/>
        <v>0</v>
      </c>
      <c r="G446" s="147">
        <f t="shared" si="19"/>
        <v>0</v>
      </c>
      <c r="H446" s="147">
        <f t="shared" si="20"/>
        <v>0</v>
      </c>
    </row>
    <row r="447" spans="1:8" x14ac:dyDescent="0.3">
      <c r="A447" s="143"/>
      <c r="B447" s="144"/>
      <c r="C447" s="145"/>
      <c r="D447" s="146"/>
      <c r="E447" s="145"/>
      <c r="F447" s="147">
        <f t="shared" si="18"/>
        <v>0</v>
      </c>
      <c r="G447" s="147">
        <f t="shared" si="19"/>
        <v>0</v>
      </c>
      <c r="H447" s="147">
        <f t="shared" si="20"/>
        <v>0</v>
      </c>
    </row>
    <row r="448" spans="1:8" x14ac:dyDescent="0.3">
      <c r="A448" s="143"/>
      <c r="B448" s="144"/>
      <c r="C448" s="145"/>
      <c r="D448" s="146"/>
      <c r="E448" s="145"/>
      <c r="F448" s="147">
        <f t="shared" si="18"/>
        <v>0</v>
      </c>
      <c r="G448" s="147">
        <f t="shared" si="19"/>
        <v>0</v>
      </c>
      <c r="H448" s="147">
        <f t="shared" si="20"/>
        <v>0</v>
      </c>
    </row>
    <row r="449" spans="1:8" x14ac:dyDescent="0.3">
      <c r="A449" s="143"/>
      <c r="B449" s="144"/>
      <c r="C449" s="145"/>
      <c r="D449" s="146"/>
      <c r="E449" s="145"/>
      <c r="F449" s="147">
        <f t="shared" si="18"/>
        <v>0</v>
      </c>
      <c r="G449" s="147">
        <f t="shared" si="19"/>
        <v>0</v>
      </c>
      <c r="H449" s="147">
        <f t="shared" si="20"/>
        <v>0</v>
      </c>
    </row>
    <row r="450" spans="1:8" x14ac:dyDescent="0.3">
      <c r="A450" s="143"/>
      <c r="B450" s="144"/>
      <c r="C450" s="145"/>
      <c r="D450" s="146"/>
      <c r="E450" s="145"/>
      <c r="F450" s="147">
        <f t="shared" si="18"/>
        <v>0</v>
      </c>
      <c r="G450" s="147">
        <f t="shared" si="19"/>
        <v>0</v>
      </c>
      <c r="H450" s="147">
        <f t="shared" si="20"/>
        <v>0</v>
      </c>
    </row>
    <row r="451" spans="1:8" x14ac:dyDescent="0.3">
      <c r="A451" s="143"/>
      <c r="B451" s="144"/>
      <c r="C451" s="145"/>
      <c r="D451" s="146"/>
      <c r="E451" s="145"/>
      <c r="F451" s="147">
        <f t="shared" si="18"/>
        <v>0</v>
      </c>
      <c r="G451" s="147">
        <f t="shared" si="19"/>
        <v>0</v>
      </c>
      <c r="H451" s="147">
        <f t="shared" si="20"/>
        <v>0</v>
      </c>
    </row>
    <row r="452" spans="1:8" x14ac:dyDescent="0.3">
      <c r="A452" s="143"/>
      <c r="B452" s="144"/>
      <c r="C452" s="145"/>
      <c r="D452" s="146"/>
      <c r="E452" s="145"/>
      <c r="F452" s="147">
        <f t="shared" si="18"/>
        <v>0</v>
      </c>
      <c r="G452" s="147">
        <f t="shared" si="19"/>
        <v>0</v>
      </c>
      <c r="H452" s="147">
        <f t="shared" si="20"/>
        <v>0</v>
      </c>
    </row>
    <row r="453" spans="1:8" x14ac:dyDescent="0.3">
      <c r="A453" s="143"/>
      <c r="B453" s="144"/>
      <c r="C453" s="145"/>
      <c r="D453" s="146"/>
      <c r="E453" s="145"/>
      <c r="F453" s="147">
        <f t="shared" si="18"/>
        <v>0</v>
      </c>
      <c r="G453" s="147">
        <f t="shared" si="19"/>
        <v>0</v>
      </c>
      <c r="H453" s="147">
        <f t="shared" si="20"/>
        <v>0</v>
      </c>
    </row>
    <row r="454" spans="1:8" x14ac:dyDescent="0.3">
      <c r="A454" s="143"/>
      <c r="B454" s="144"/>
      <c r="C454" s="145"/>
      <c r="D454" s="146"/>
      <c r="E454" s="145"/>
      <c r="F454" s="147">
        <f t="shared" si="18"/>
        <v>0</v>
      </c>
      <c r="G454" s="147">
        <f t="shared" si="19"/>
        <v>0</v>
      </c>
      <c r="H454" s="147">
        <f t="shared" si="20"/>
        <v>0</v>
      </c>
    </row>
    <row r="455" spans="1:8" x14ac:dyDescent="0.3">
      <c r="A455" s="143"/>
      <c r="B455" s="144"/>
      <c r="C455" s="145"/>
      <c r="D455" s="146"/>
      <c r="E455" s="145"/>
      <c r="F455" s="147">
        <f t="shared" ref="F455:F499" si="21">ROUND(IF(D455="OUI",C455/1.095/1.05,C455),2)</f>
        <v>0</v>
      </c>
      <c r="G455" s="147">
        <f t="shared" ref="G455:G499" si="22">ROUND(IF(D455="OUI",F455*5%,0),2)</f>
        <v>0</v>
      </c>
      <c r="H455" s="147">
        <f t="shared" ref="H455:H499" si="23">ROUND(IF(D455="OUI",F455*9.975%,0),2)</f>
        <v>0</v>
      </c>
    </row>
    <row r="456" spans="1:8" x14ac:dyDescent="0.3">
      <c r="A456" s="143"/>
      <c r="B456" s="144"/>
      <c r="C456" s="145"/>
      <c r="D456" s="146"/>
      <c r="E456" s="145"/>
      <c r="F456" s="147">
        <f t="shared" si="21"/>
        <v>0</v>
      </c>
      <c r="G456" s="147">
        <f t="shared" si="22"/>
        <v>0</v>
      </c>
      <c r="H456" s="147">
        <f t="shared" si="23"/>
        <v>0</v>
      </c>
    </row>
    <row r="457" spans="1:8" x14ac:dyDescent="0.3">
      <c r="A457" s="143"/>
      <c r="B457" s="144"/>
      <c r="C457" s="145"/>
      <c r="D457" s="146"/>
      <c r="E457" s="145"/>
      <c r="F457" s="147">
        <f t="shared" si="21"/>
        <v>0</v>
      </c>
      <c r="G457" s="147">
        <f t="shared" si="22"/>
        <v>0</v>
      </c>
      <c r="H457" s="147">
        <f t="shared" si="23"/>
        <v>0</v>
      </c>
    </row>
    <row r="458" spans="1:8" x14ac:dyDescent="0.3">
      <c r="A458" s="143"/>
      <c r="B458" s="144"/>
      <c r="C458" s="145"/>
      <c r="D458" s="146"/>
      <c r="E458" s="145"/>
      <c r="F458" s="147">
        <f t="shared" si="21"/>
        <v>0</v>
      </c>
      <c r="G458" s="147">
        <f t="shared" si="22"/>
        <v>0</v>
      </c>
      <c r="H458" s="147">
        <f t="shared" si="23"/>
        <v>0</v>
      </c>
    </row>
    <row r="459" spans="1:8" x14ac:dyDescent="0.3">
      <c r="A459" s="143"/>
      <c r="B459" s="144"/>
      <c r="C459" s="145"/>
      <c r="D459" s="146"/>
      <c r="E459" s="145"/>
      <c r="F459" s="147">
        <f t="shared" si="21"/>
        <v>0</v>
      </c>
      <c r="G459" s="147">
        <f t="shared" si="22"/>
        <v>0</v>
      </c>
      <c r="H459" s="147">
        <f t="shared" si="23"/>
        <v>0</v>
      </c>
    </row>
    <row r="460" spans="1:8" x14ac:dyDescent="0.3">
      <c r="A460" s="143"/>
      <c r="B460" s="144"/>
      <c r="C460" s="145"/>
      <c r="D460" s="146"/>
      <c r="E460" s="145"/>
      <c r="F460" s="147">
        <f t="shared" si="21"/>
        <v>0</v>
      </c>
      <c r="G460" s="147">
        <f t="shared" si="22"/>
        <v>0</v>
      </c>
      <c r="H460" s="147">
        <f t="shared" si="23"/>
        <v>0</v>
      </c>
    </row>
    <row r="461" spans="1:8" x14ac:dyDescent="0.3">
      <c r="A461" s="143"/>
      <c r="B461" s="144"/>
      <c r="C461" s="145"/>
      <c r="D461" s="146"/>
      <c r="E461" s="145"/>
      <c r="F461" s="147">
        <f t="shared" si="21"/>
        <v>0</v>
      </c>
      <c r="G461" s="147">
        <f t="shared" si="22"/>
        <v>0</v>
      </c>
      <c r="H461" s="147">
        <f t="shared" si="23"/>
        <v>0</v>
      </c>
    </row>
    <row r="462" spans="1:8" x14ac:dyDescent="0.3">
      <c r="A462" s="143"/>
      <c r="B462" s="144"/>
      <c r="C462" s="145"/>
      <c r="D462" s="146"/>
      <c r="E462" s="145"/>
      <c r="F462" s="147">
        <f t="shared" si="21"/>
        <v>0</v>
      </c>
      <c r="G462" s="147">
        <f t="shared" si="22"/>
        <v>0</v>
      </c>
      <c r="H462" s="147">
        <f t="shared" si="23"/>
        <v>0</v>
      </c>
    </row>
    <row r="463" spans="1:8" x14ac:dyDescent="0.3">
      <c r="A463" s="143"/>
      <c r="B463" s="144"/>
      <c r="C463" s="145"/>
      <c r="D463" s="146"/>
      <c r="E463" s="145"/>
      <c r="F463" s="147">
        <f t="shared" si="21"/>
        <v>0</v>
      </c>
      <c r="G463" s="147">
        <f t="shared" si="22"/>
        <v>0</v>
      </c>
      <c r="H463" s="147">
        <f t="shared" si="23"/>
        <v>0</v>
      </c>
    </row>
    <row r="464" spans="1:8" x14ac:dyDescent="0.3">
      <c r="A464" s="143"/>
      <c r="B464" s="144"/>
      <c r="C464" s="145"/>
      <c r="D464" s="146"/>
      <c r="E464" s="145"/>
      <c r="F464" s="147">
        <f t="shared" si="21"/>
        <v>0</v>
      </c>
      <c r="G464" s="147">
        <f t="shared" si="22"/>
        <v>0</v>
      </c>
      <c r="H464" s="147">
        <f t="shared" si="23"/>
        <v>0</v>
      </c>
    </row>
    <row r="465" spans="1:8" x14ac:dyDescent="0.3">
      <c r="A465" s="143"/>
      <c r="B465" s="144"/>
      <c r="C465" s="145"/>
      <c r="D465" s="146"/>
      <c r="E465" s="145"/>
      <c r="F465" s="147">
        <f t="shared" si="21"/>
        <v>0</v>
      </c>
      <c r="G465" s="147">
        <f t="shared" si="22"/>
        <v>0</v>
      </c>
      <c r="H465" s="147">
        <f t="shared" si="23"/>
        <v>0</v>
      </c>
    </row>
    <row r="466" spans="1:8" x14ac:dyDescent="0.3">
      <c r="A466" s="143"/>
      <c r="B466" s="144"/>
      <c r="C466" s="145"/>
      <c r="D466" s="146"/>
      <c r="E466" s="145"/>
      <c r="F466" s="147">
        <f t="shared" si="21"/>
        <v>0</v>
      </c>
      <c r="G466" s="147">
        <f t="shared" si="22"/>
        <v>0</v>
      </c>
      <c r="H466" s="147">
        <f t="shared" si="23"/>
        <v>0</v>
      </c>
    </row>
    <row r="467" spans="1:8" x14ac:dyDescent="0.3">
      <c r="A467" s="143"/>
      <c r="B467" s="144"/>
      <c r="C467" s="145"/>
      <c r="D467" s="146"/>
      <c r="E467" s="145"/>
      <c r="F467" s="147">
        <f t="shared" si="21"/>
        <v>0</v>
      </c>
      <c r="G467" s="147">
        <f t="shared" si="22"/>
        <v>0</v>
      </c>
      <c r="H467" s="147">
        <f t="shared" si="23"/>
        <v>0</v>
      </c>
    </row>
    <row r="468" spans="1:8" x14ac:dyDescent="0.3">
      <c r="A468" s="143"/>
      <c r="B468" s="144"/>
      <c r="C468" s="145"/>
      <c r="D468" s="146"/>
      <c r="E468" s="145"/>
      <c r="F468" s="147">
        <f t="shared" si="21"/>
        <v>0</v>
      </c>
      <c r="G468" s="147">
        <f t="shared" si="22"/>
        <v>0</v>
      </c>
      <c r="H468" s="147">
        <f t="shared" si="23"/>
        <v>0</v>
      </c>
    </row>
    <row r="469" spans="1:8" x14ac:dyDescent="0.3">
      <c r="A469" s="143"/>
      <c r="B469" s="144"/>
      <c r="C469" s="145"/>
      <c r="D469" s="146"/>
      <c r="E469" s="145"/>
      <c r="F469" s="147">
        <f t="shared" si="21"/>
        <v>0</v>
      </c>
      <c r="G469" s="147">
        <f t="shared" si="22"/>
        <v>0</v>
      </c>
      <c r="H469" s="147">
        <f t="shared" si="23"/>
        <v>0</v>
      </c>
    </row>
    <row r="470" spans="1:8" x14ac:dyDescent="0.3">
      <c r="A470" s="143"/>
      <c r="B470" s="144"/>
      <c r="C470" s="145"/>
      <c r="D470" s="146"/>
      <c r="E470" s="145"/>
      <c r="F470" s="147">
        <f t="shared" si="21"/>
        <v>0</v>
      </c>
      <c r="G470" s="147">
        <f t="shared" si="22"/>
        <v>0</v>
      </c>
      <c r="H470" s="147">
        <f t="shared" si="23"/>
        <v>0</v>
      </c>
    </row>
    <row r="471" spans="1:8" x14ac:dyDescent="0.3">
      <c r="A471" s="143"/>
      <c r="B471" s="144"/>
      <c r="C471" s="145"/>
      <c r="D471" s="146"/>
      <c r="E471" s="145"/>
      <c r="F471" s="147">
        <f t="shared" si="21"/>
        <v>0</v>
      </c>
      <c r="G471" s="147">
        <f t="shared" si="22"/>
        <v>0</v>
      </c>
      <c r="H471" s="147">
        <f t="shared" si="23"/>
        <v>0</v>
      </c>
    </row>
    <row r="472" spans="1:8" x14ac:dyDescent="0.3">
      <c r="A472" s="143"/>
      <c r="B472" s="144"/>
      <c r="C472" s="145"/>
      <c r="D472" s="146"/>
      <c r="E472" s="145"/>
      <c r="F472" s="147">
        <f t="shared" si="21"/>
        <v>0</v>
      </c>
      <c r="G472" s="147">
        <f t="shared" si="22"/>
        <v>0</v>
      </c>
      <c r="H472" s="147">
        <f t="shared" si="23"/>
        <v>0</v>
      </c>
    </row>
    <row r="473" spans="1:8" x14ac:dyDescent="0.3">
      <c r="A473" s="143"/>
      <c r="B473" s="144"/>
      <c r="C473" s="145"/>
      <c r="D473" s="146"/>
      <c r="E473" s="145"/>
      <c r="F473" s="147">
        <f t="shared" si="21"/>
        <v>0</v>
      </c>
      <c r="G473" s="147">
        <f t="shared" si="22"/>
        <v>0</v>
      </c>
      <c r="H473" s="147">
        <f t="shared" si="23"/>
        <v>0</v>
      </c>
    </row>
    <row r="474" spans="1:8" x14ac:dyDescent="0.3">
      <c r="A474" s="143"/>
      <c r="B474" s="144"/>
      <c r="C474" s="145"/>
      <c r="D474" s="146"/>
      <c r="E474" s="145"/>
      <c r="F474" s="147">
        <f t="shared" si="21"/>
        <v>0</v>
      </c>
      <c r="G474" s="147">
        <f t="shared" si="22"/>
        <v>0</v>
      </c>
      <c r="H474" s="147">
        <f t="shared" si="23"/>
        <v>0</v>
      </c>
    </row>
    <row r="475" spans="1:8" x14ac:dyDescent="0.3">
      <c r="A475" s="143"/>
      <c r="B475" s="144"/>
      <c r="C475" s="145"/>
      <c r="D475" s="146"/>
      <c r="E475" s="145"/>
      <c r="F475" s="147">
        <f t="shared" si="21"/>
        <v>0</v>
      </c>
      <c r="G475" s="147">
        <f t="shared" si="22"/>
        <v>0</v>
      </c>
      <c r="H475" s="147">
        <f t="shared" si="23"/>
        <v>0</v>
      </c>
    </row>
    <row r="476" spans="1:8" x14ac:dyDescent="0.3">
      <c r="A476" s="143"/>
      <c r="B476" s="144"/>
      <c r="C476" s="145"/>
      <c r="D476" s="146"/>
      <c r="E476" s="145"/>
      <c r="F476" s="147">
        <f t="shared" si="21"/>
        <v>0</v>
      </c>
      <c r="G476" s="147">
        <f t="shared" si="22"/>
        <v>0</v>
      </c>
      <c r="H476" s="147">
        <f t="shared" si="23"/>
        <v>0</v>
      </c>
    </row>
    <row r="477" spans="1:8" x14ac:dyDescent="0.3">
      <c r="A477" s="143"/>
      <c r="B477" s="144"/>
      <c r="C477" s="145"/>
      <c r="D477" s="146"/>
      <c r="E477" s="145"/>
      <c r="F477" s="147">
        <f t="shared" si="21"/>
        <v>0</v>
      </c>
      <c r="G477" s="147">
        <f t="shared" si="22"/>
        <v>0</v>
      </c>
      <c r="H477" s="147">
        <f t="shared" si="23"/>
        <v>0</v>
      </c>
    </row>
    <row r="478" spans="1:8" x14ac:dyDescent="0.3">
      <c r="A478" s="143"/>
      <c r="B478" s="144"/>
      <c r="C478" s="145"/>
      <c r="D478" s="146"/>
      <c r="E478" s="145"/>
      <c r="F478" s="147">
        <f t="shared" si="21"/>
        <v>0</v>
      </c>
      <c r="G478" s="147">
        <f t="shared" si="22"/>
        <v>0</v>
      </c>
      <c r="H478" s="147">
        <f t="shared" si="23"/>
        <v>0</v>
      </c>
    </row>
    <row r="479" spans="1:8" x14ac:dyDescent="0.3">
      <c r="A479" s="143"/>
      <c r="B479" s="144"/>
      <c r="C479" s="145"/>
      <c r="D479" s="146"/>
      <c r="E479" s="145"/>
      <c r="F479" s="147">
        <f t="shared" si="21"/>
        <v>0</v>
      </c>
      <c r="G479" s="147">
        <f t="shared" si="22"/>
        <v>0</v>
      </c>
      <c r="H479" s="147">
        <f t="shared" si="23"/>
        <v>0</v>
      </c>
    </row>
    <row r="480" spans="1:8" x14ac:dyDescent="0.3">
      <c r="A480" s="143"/>
      <c r="B480" s="144"/>
      <c r="C480" s="145"/>
      <c r="D480" s="146"/>
      <c r="E480" s="145"/>
      <c r="F480" s="147">
        <f t="shared" si="21"/>
        <v>0</v>
      </c>
      <c r="G480" s="147">
        <f t="shared" si="22"/>
        <v>0</v>
      </c>
      <c r="H480" s="147">
        <f t="shared" si="23"/>
        <v>0</v>
      </c>
    </row>
    <row r="481" spans="1:8" x14ac:dyDescent="0.3">
      <c r="A481" s="143"/>
      <c r="B481" s="144"/>
      <c r="C481" s="145"/>
      <c r="D481" s="146"/>
      <c r="E481" s="145"/>
      <c r="F481" s="147">
        <f t="shared" si="21"/>
        <v>0</v>
      </c>
      <c r="G481" s="147">
        <f t="shared" si="22"/>
        <v>0</v>
      </c>
      <c r="H481" s="147">
        <f t="shared" si="23"/>
        <v>0</v>
      </c>
    </row>
    <row r="482" spans="1:8" x14ac:dyDescent="0.3">
      <c r="A482" s="143"/>
      <c r="B482" s="144"/>
      <c r="C482" s="145"/>
      <c r="D482" s="146"/>
      <c r="E482" s="145"/>
      <c r="F482" s="147">
        <f t="shared" si="21"/>
        <v>0</v>
      </c>
      <c r="G482" s="147">
        <f t="shared" si="22"/>
        <v>0</v>
      </c>
      <c r="H482" s="147">
        <f t="shared" si="23"/>
        <v>0</v>
      </c>
    </row>
    <row r="483" spans="1:8" x14ac:dyDescent="0.3">
      <c r="A483" s="143"/>
      <c r="B483" s="144"/>
      <c r="C483" s="145"/>
      <c r="D483" s="146"/>
      <c r="E483" s="145"/>
      <c r="F483" s="147">
        <f t="shared" si="21"/>
        <v>0</v>
      </c>
      <c r="G483" s="147">
        <f t="shared" si="22"/>
        <v>0</v>
      </c>
      <c r="H483" s="147">
        <f t="shared" si="23"/>
        <v>0</v>
      </c>
    </row>
    <row r="484" spans="1:8" x14ac:dyDescent="0.3">
      <c r="A484" s="143"/>
      <c r="B484" s="144"/>
      <c r="C484" s="145"/>
      <c r="D484" s="146"/>
      <c r="E484" s="145"/>
      <c r="F484" s="147">
        <f t="shared" si="21"/>
        <v>0</v>
      </c>
      <c r="G484" s="147">
        <f t="shared" si="22"/>
        <v>0</v>
      </c>
      <c r="H484" s="147">
        <f t="shared" si="23"/>
        <v>0</v>
      </c>
    </row>
    <row r="485" spans="1:8" x14ac:dyDescent="0.3">
      <c r="A485" s="143"/>
      <c r="B485" s="144"/>
      <c r="C485" s="145"/>
      <c r="D485" s="146"/>
      <c r="E485" s="145"/>
      <c r="F485" s="147">
        <f t="shared" si="21"/>
        <v>0</v>
      </c>
      <c r="G485" s="147">
        <f t="shared" si="22"/>
        <v>0</v>
      </c>
      <c r="H485" s="147">
        <f t="shared" si="23"/>
        <v>0</v>
      </c>
    </row>
    <row r="486" spans="1:8" x14ac:dyDescent="0.3">
      <c r="A486" s="143"/>
      <c r="B486" s="144"/>
      <c r="C486" s="145"/>
      <c r="D486" s="146"/>
      <c r="E486" s="145"/>
      <c r="F486" s="147">
        <f t="shared" si="21"/>
        <v>0</v>
      </c>
      <c r="G486" s="147">
        <f t="shared" si="22"/>
        <v>0</v>
      </c>
      <c r="H486" s="147">
        <f t="shared" si="23"/>
        <v>0</v>
      </c>
    </row>
    <row r="487" spans="1:8" x14ac:dyDescent="0.3">
      <c r="A487" s="143"/>
      <c r="B487" s="144"/>
      <c r="C487" s="145"/>
      <c r="D487" s="146"/>
      <c r="E487" s="145"/>
      <c r="F487" s="147">
        <f t="shared" si="21"/>
        <v>0</v>
      </c>
      <c r="G487" s="147">
        <f t="shared" si="22"/>
        <v>0</v>
      </c>
      <c r="H487" s="147">
        <f t="shared" si="23"/>
        <v>0</v>
      </c>
    </row>
    <row r="488" spans="1:8" x14ac:dyDescent="0.3">
      <c r="A488" s="143"/>
      <c r="B488" s="144"/>
      <c r="C488" s="145"/>
      <c r="D488" s="146"/>
      <c r="E488" s="145"/>
      <c r="F488" s="147">
        <f t="shared" si="21"/>
        <v>0</v>
      </c>
      <c r="G488" s="147">
        <f t="shared" si="22"/>
        <v>0</v>
      </c>
      <c r="H488" s="147">
        <f t="shared" si="23"/>
        <v>0</v>
      </c>
    </row>
    <row r="489" spans="1:8" x14ac:dyDescent="0.3">
      <c r="A489" s="143"/>
      <c r="B489" s="144"/>
      <c r="C489" s="145"/>
      <c r="D489" s="146"/>
      <c r="E489" s="145"/>
      <c r="F489" s="147">
        <f t="shared" si="21"/>
        <v>0</v>
      </c>
      <c r="G489" s="147">
        <f t="shared" si="22"/>
        <v>0</v>
      </c>
      <c r="H489" s="147">
        <f t="shared" si="23"/>
        <v>0</v>
      </c>
    </row>
    <row r="490" spans="1:8" x14ac:dyDescent="0.3">
      <c r="A490" s="143"/>
      <c r="B490" s="144"/>
      <c r="C490" s="145"/>
      <c r="D490" s="146"/>
      <c r="E490" s="145"/>
      <c r="F490" s="147">
        <f t="shared" si="21"/>
        <v>0</v>
      </c>
      <c r="G490" s="147">
        <f t="shared" si="22"/>
        <v>0</v>
      </c>
      <c r="H490" s="147">
        <f t="shared" si="23"/>
        <v>0</v>
      </c>
    </row>
    <row r="491" spans="1:8" x14ac:dyDescent="0.3">
      <c r="A491" s="143"/>
      <c r="B491" s="144"/>
      <c r="C491" s="145"/>
      <c r="D491" s="146"/>
      <c r="E491" s="145"/>
      <c r="F491" s="147">
        <f t="shared" si="21"/>
        <v>0</v>
      </c>
      <c r="G491" s="147">
        <f t="shared" si="22"/>
        <v>0</v>
      </c>
      <c r="H491" s="147">
        <f t="shared" si="23"/>
        <v>0</v>
      </c>
    </row>
    <row r="492" spans="1:8" x14ac:dyDescent="0.3">
      <c r="A492" s="143"/>
      <c r="B492" s="144"/>
      <c r="C492" s="145"/>
      <c r="D492" s="146"/>
      <c r="E492" s="145"/>
      <c r="F492" s="147">
        <f t="shared" si="21"/>
        <v>0</v>
      </c>
      <c r="G492" s="147">
        <f t="shared" si="22"/>
        <v>0</v>
      </c>
      <c r="H492" s="147">
        <f t="shared" si="23"/>
        <v>0</v>
      </c>
    </row>
    <row r="493" spans="1:8" x14ac:dyDescent="0.3">
      <c r="A493" s="143"/>
      <c r="B493" s="144"/>
      <c r="C493" s="145"/>
      <c r="D493" s="146"/>
      <c r="E493" s="145"/>
      <c r="F493" s="147">
        <f t="shared" si="21"/>
        <v>0</v>
      </c>
      <c r="G493" s="147">
        <f t="shared" si="22"/>
        <v>0</v>
      </c>
      <c r="H493" s="147">
        <f t="shared" si="23"/>
        <v>0</v>
      </c>
    </row>
    <row r="494" spans="1:8" x14ac:dyDescent="0.3">
      <c r="A494" s="143"/>
      <c r="B494" s="144"/>
      <c r="C494" s="145"/>
      <c r="D494" s="146"/>
      <c r="E494" s="145"/>
      <c r="F494" s="147">
        <f t="shared" si="21"/>
        <v>0</v>
      </c>
      <c r="G494" s="147">
        <f t="shared" si="22"/>
        <v>0</v>
      </c>
      <c r="H494" s="147">
        <f t="shared" si="23"/>
        <v>0</v>
      </c>
    </row>
    <row r="495" spans="1:8" x14ac:dyDescent="0.3">
      <c r="A495" s="143"/>
      <c r="B495" s="144"/>
      <c r="C495" s="145"/>
      <c r="D495" s="146"/>
      <c r="E495" s="145"/>
      <c r="F495" s="147">
        <f t="shared" si="21"/>
        <v>0</v>
      </c>
      <c r="G495" s="147">
        <f t="shared" si="22"/>
        <v>0</v>
      </c>
      <c r="H495" s="147">
        <f t="shared" si="23"/>
        <v>0</v>
      </c>
    </row>
    <row r="496" spans="1:8" x14ac:dyDescent="0.3">
      <c r="A496" s="143"/>
      <c r="B496" s="144"/>
      <c r="C496" s="145"/>
      <c r="D496" s="146"/>
      <c r="E496" s="145"/>
      <c r="F496" s="147">
        <f t="shared" si="21"/>
        <v>0</v>
      </c>
      <c r="G496" s="147">
        <f t="shared" si="22"/>
        <v>0</v>
      </c>
      <c r="H496" s="147">
        <f t="shared" si="23"/>
        <v>0</v>
      </c>
    </row>
    <row r="497" spans="1:8" x14ac:dyDescent="0.3">
      <c r="A497" s="143"/>
      <c r="B497" s="144"/>
      <c r="C497" s="145"/>
      <c r="D497" s="146"/>
      <c r="E497" s="145"/>
      <c r="F497" s="147">
        <f t="shared" si="21"/>
        <v>0</v>
      </c>
      <c r="G497" s="147">
        <f t="shared" si="22"/>
        <v>0</v>
      </c>
      <c r="H497" s="147">
        <f t="shared" si="23"/>
        <v>0</v>
      </c>
    </row>
    <row r="498" spans="1:8" x14ac:dyDescent="0.3">
      <c r="A498" s="143"/>
      <c r="B498" s="144"/>
      <c r="C498" s="145"/>
      <c r="D498" s="146"/>
      <c r="E498" s="145"/>
      <c r="F498" s="147">
        <f t="shared" si="21"/>
        <v>0</v>
      </c>
      <c r="G498" s="147">
        <f t="shared" si="22"/>
        <v>0</v>
      </c>
      <c r="H498" s="147">
        <f t="shared" si="23"/>
        <v>0</v>
      </c>
    </row>
    <row r="499" spans="1:8" x14ac:dyDescent="0.3">
      <c r="A499" s="143"/>
      <c r="B499" s="144"/>
      <c r="C499" s="145"/>
      <c r="D499" s="146"/>
      <c r="E499" s="145"/>
      <c r="F499" s="147">
        <f t="shared" si="21"/>
        <v>0</v>
      </c>
      <c r="G499" s="147">
        <f t="shared" si="22"/>
        <v>0</v>
      </c>
      <c r="H499" s="147">
        <f t="shared" si="23"/>
        <v>0</v>
      </c>
    </row>
  </sheetData>
  <mergeCells count="1">
    <mergeCell ref="A2:C2"/>
  </mergeCells>
  <hyperlinks>
    <hyperlink ref="A2" location="TABLEAU!A36" display="Cliquez ici pour retourner au TABLEAU SOMMAIRE" xr:uid="{00000000-0004-0000-0300-000000000000}"/>
    <hyperlink ref="A2:C2" location="TABLEAU!A66" display="Cliquez ici pour retourner au TABLEAU SOMMAIRE" xr:uid="{00000000-0004-0000-0300-000001000000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FORMULES!$G$1:$G$7</xm:f>
          </x14:formula1>
          <xm:sqref>E6:E499</xm:sqref>
        </x14:dataValidation>
        <x14:dataValidation type="list" allowBlank="1" showInputMessage="1" showErrorMessage="1" xr:uid="{00000000-0002-0000-0300-000001000000}">
          <x14:formula1>
            <xm:f>FORMULES!$A$1:$A$2</xm:f>
          </x14:formula1>
          <xm:sqref>D6:D499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2B705"/>
  </sheetPr>
  <dimension ref="A1:N14"/>
  <sheetViews>
    <sheetView workbookViewId="0">
      <pane xSplit="1" ySplit="5" topLeftCell="B6" activePane="bottomRight" state="frozen"/>
      <selection activeCell="A24" sqref="A24:Y24"/>
      <selection pane="topRight" activeCell="A24" sqref="A24:Y24"/>
      <selection pane="bottomLeft" activeCell="A24" sqref="A24:Y24"/>
      <selection pane="bottomRight" activeCell="A2" sqref="A2:C2"/>
    </sheetView>
  </sheetViews>
  <sheetFormatPr baseColWidth="10" defaultColWidth="11.44140625" defaultRowHeight="14.4" x14ac:dyDescent="0.3"/>
  <cols>
    <col min="1" max="1" width="27.6640625" style="15" customWidth="1"/>
    <col min="2" max="13" width="11.44140625" style="2"/>
    <col min="14" max="14" width="14.88671875" style="2" customWidth="1"/>
    <col min="15" max="16384" width="11.44140625" style="2"/>
  </cols>
  <sheetData>
    <row r="1" spans="1:14" ht="21" x14ac:dyDescent="0.4">
      <c r="A1" s="8" t="s">
        <v>85</v>
      </c>
    </row>
    <row r="2" spans="1:14" x14ac:dyDescent="0.3">
      <c r="A2" s="111" t="s">
        <v>81</v>
      </c>
      <c r="B2" s="111"/>
      <c r="C2" s="111"/>
    </row>
    <row r="4" spans="1:14" x14ac:dyDescent="0.3">
      <c r="A4" s="112" t="s">
        <v>103</v>
      </c>
      <c r="B4" s="112"/>
      <c r="C4" s="112"/>
      <c r="D4" s="112"/>
    </row>
    <row r="5" spans="1:14" x14ac:dyDescent="0.3">
      <c r="A5" s="11"/>
      <c r="B5" s="69" t="s">
        <v>148</v>
      </c>
      <c r="C5" s="12" t="s">
        <v>149</v>
      </c>
      <c r="D5" s="69" t="s">
        <v>150</v>
      </c>
      <c r="E5" s="12" t="s">
        <v>151</v>
      </c>
      <c r="F5" s="69" t="s">
        <v>152</v>
      </c>
      <c r="G5" s="12" t="s">
        <v>153</v>
      </c>
      <c r="H5" s="69" t="s">
        <v>154</v>
      </c>
      <c r="I5" s="12" t="s">
        <v>155</v>
      </c>
      <c r="J5" s="69" t="s">
        <v>156</v>
      </c>
      <c r="K5" s="12" t="s">
        <v>157</v>
      </c>
      <c r="L5" s="69" t="s">
        <v>158</v>
      </c>
      <c r="M5" s="12" t="s">
        <v>159</v>
      </c>
      <c r="N5" s="12" t="s">
        <v>83</v>
      </c>
    </row>
    <row r="6" spans="1:14" x14ac:dyDescent="0.3">
      <c r="A6" s="14" t="s">
        <v>60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13">
        <f>SUM(B6:M6)</f>
        <v>0</v>
      </c>
    </row>
    <row r="7" spans="1:14" x14ac:dyDescent="0.3">
      <c r="A7" s="14" t="s">
        <v>61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13">
        <f t="shared" ref="N7:N14" si="0">SUM(B7:M7)</f>
        <v>0</v>
      </c>
    </row>
    <row r="8" spans="1:14" x14ac:dyDescent="0.3">
      <c r="A8" s="14" t="s">
        <v>17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13">
        <f t="shared" si="0"/>
        <v>0</v>
      </c>
    </row>
    <row r="9" spans="1:14" x14ac:dyDescent="0.3">
      <c r="A9" s="14" t="s">
        <v>16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13">
        <f t="shared" si="0"/>
        <v>0</v>
      </c>
    </row>
    <row r="10" spans="1:14" ht="28.8" x14ac:dyDescent="0.3">
      <c r="A10" s="14" t="s">
        <v>56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13">
        <f t="shared" si="0"/>
        <v>0</v>
      </c>
    </row>
    <row r="11" spans="1:14" x14ac:dyDescent="0.3">
      <c r="A11" s="14" t="s">
        <v>57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13">
        <f t="shared" si="0"/>
        <v>0</v>
      </c>
    </row>
    <row r="12" spans="1:14" x14ac:dyDescent="0.3">
      <c r="A12" s="14" t="s">
        <v>58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13">
        <f t="shared" si="0"/>
        <v>0</v>
      </c>
    </row>
    <row r="13" spans="1:14" x14ac:dyDescent="0.3">
      <c r="A13" s="14" t="s">
        <v>21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13">
        <f t="shared" si="0"/>
        <v>0</v>
      </c>
    </row>
    <row r="14" spans="1:14" x14ac:dyDescent="0.3">
      <c r="A14" s="14" t="s">
        <v>84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13">
        <f t="shared" si="0"/>
        <v>0</v>
      </c>
    </row>
  </sheetData>
  <mergeCells count="2">
    <mergeCell ref="A2:C2"/>
    <mergeCell ref="A4:D4"/>
  </mergeCells>
  <phoneticPr fontId="22" type="noConversion"/>
  <hyperlinks>
    <hyperlink ref="A2" location="'BUREAU A DOMICILE'!A93" display="Cliquez ici pour retourner au TABLEAU SOMMAIRE" xr:uid="{00000000-0004-0000-0400-000000000000}"/>
    <hyperlink ref="A2:C2" location="TABLEAU!A93" display="Cliquez ici pour retourner au TABLEAU SOMMAIRE" xr:uid="{00000000-0004-0000-0400-000001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499984740745262"/>
  </sheetPr>
  <dimension ref="A1:J24"/>
  <sheetViews>
    <sheetView showGridLines="0" zoomScaleNormal="100" workbookViewId="0">
      <selection activeCell="A2" sqref="A2:C2"/>
    </sheetView>
  </sheetViews>
  <sheetFormatPr baseColWidth="10" defaultRowHeight="14.4" x14ac:dyDescent="0.3"/>
  <cols>
    <col min="1" max="1" width="5.6640625" customWidth="1"/>
    <col min="2" max="2" width="25.77734375" style="45" customWidth="1"/>
    <col min="3" max="10" width="15.6640625" style="49" customWidth="1"/>
  </cols>
  <sheetData>
    <row r="1" spans="2:10" ht="22.2" customHeight="1" x14ac:dyDescent="0.3"/>
    <row r="2" spans="2:10" ht="19.8" x14ac:dyDescent="0.4">
      <c r="B2" s="122" t="s">
        <v>171</v>
      </c>
    </row>
    <row r="3" spans="2:10" x14ac:dyDescent="0.3">
      <c r="B3" s="111" t="s">
        <v>81</v>
      </c>
      <c r="C3" s="111"/>
      <c r="D3" s="111"/>
    </row>
    <row r="4" spans="2:10" x14ac:dyDescent="0.3">
      <c r="B4" s="72" t="s">
        <v>166</v>
      </c>
    </row>
    <row r="5" spans="2:10" x14ac:dyDescent="0.3">
      <c r="B5" s="133" t="s">
        <v>167</v>
      </c>
    </row>
    <row r="6" spans="2:10" s="46" customFormat="1" x14ac:dyDescent="0.3">
      <c r="B6" s="47"/>
      <c r="C6" s="48"/>
      <c r="D6" s="48"/>
      <c r="E6" s="48"/>
      <c r="F6" s="48"/>
      <c r="G6" s="48"/>
      <c r="H6" s="48"/>
      <c r="I6" s="48"/>
      <c r="J6" s="48"/>
    </row>
    <row r="7" spans="2:10" x14ac:dyDescent="0.3">
      <c r="B7" s="70"/>
      <c r="D7" s="123"/>
      <c r="G7"/>
      <c r="H7"/>
      <c r="I7"/>
      <c r="J7"/>
    </row>
    <row r="8" spans="2:10" ht="15.6" x14ac:dyDescent="0.3">
      <c r="B8" s="137" t="s">
        <v>135</v>
      </c>
      <c r="C8" s="138">
        <v>90</v>
      </c>
      <c r="D8" s="73"/>
      <c r="G8"/>
      <c r="H8"/>
      <c r="I8"/>
      <c r="J8"/>
    </row>
    <row r="9" spans="2:10" ht="15.6" x14ac:dyDescent="0.3">
      <c r="B9" s="135"/>
      <c r="C9" s="139"/>
      <c r="D9" s="73"/>
      <c r="G9"/>
      <c r="H9"/>
      <c r="I9"/>
      <c r="J9"/>
    </row>
    <row r="10" spans="2:10" ht="15.6" x14ac:dyDescent="0.3">
      <c r="B10" s="134" t="s">
        <v>136</v>
      </c>
      <c r="C10" s="138">
        <v>103</v>
      </c>
      <c r="D10" s="73"/>
      <c r="G10"/>
      <c r="H10"/>
      <c r="I10"/>
      <c r="J10"/>
    </row>
    <row r="11" spans="2:10" ht="15.6" x14ac:dyDescent="0.3">
      <c r="B11" s="134" t="s">
        <v>137</v>
      </c>
      <c r="C11" s="138">
        <v>106</v>
      </c>
      <c r="D11" s="73"/>
      <c r="G11"/>
      <c r="H11"/>
      <c r="I11"/>
      <c r="J11"/>
    </row>
    <row r="12" spans="2:10" ht="15.6" x14ac:dyDescent="0.3">
      <c r="B12" s="137" t="s">
        <v>169</v>
      </c>
      <c r="C12" s="139"/>
      <c r="D12" s="140">
        <f>D10-D11</f>
        <v>0</v>
      </c>
      <c r="G12"/>
      <c r="H12"/>
      <c r="I12"/>
      <c r="J12"/>
    </row>
    <row r="13" spans="2:10" ht="15.6" x14ac:dyDescent="0.3">
      <c r="B13" s="135"/>
      <c r="C13" s="139"/>
      <c r="D13" s="73"/>
      <c r="G13"/>
      <c r="H13"/>
      <c r="I13"/>
      <c r="J13"/>
    </row>
    <row r="14" spans="2:10" ht="15.6" x14ac:dyDescent="0.3">
      <c r="B14" s="134" t="s">
        <v>138</v>
      </c>
      <c r="C14" s="138">
        <v>203</v>
      </c>
      <c r="D14" s="73"/>
      <c r="G14"/>
      <c r="H14"/>
      <c r="I14"/>
      <c r="J14"/>
    </row>
    <row r="15" spans="2:10" ht="15.6" x14ac:dyDescent="0.3">
      <c r="B15" s="134" t="s">
        <v>139</v>
      </c>
      <c r="C15" s="138">
        <v>206</v>
      </c>
      <c r="D15" s="73"/>
      <c r="G15"/>
      <c r="H15"/>
      <c r="I15"/>
      <c r="J15"/>
    </row>
    <row r="16" spans="2:10" x14ac:dyDescent="0.3">
      <c r="B16" s="137" t="s">
        <v>168</v>
      </c>
      <c r="D16" s="140">
        <f>D14-D15</f>
        <v>0</v>
      </c>
      <c r="G16"/>
      <c r="H16"/>
      <c r="I16"/>
      <c r="J16"/>
    </row>
    <row r="17" spans="1:10" x14ac:dyDescent="0.3">
      <c r="B17" s="136"/>
      <c r="D17" s="73"/>
      <c r="G17"/>
      <c r="H17"/>
      <c r="I17"/>
      <c r="J17"/>
    </row>
    <row r="18" spans="1:10" x14ac:dyDescent="0.3">
      <c r="B18" s="137" t="s">
        <v>170</v>
      </c>
      <c r="D18" s="74">
        <f>D12+D16</f>
        <v>0</v>
      </c>
      <c r="G18"/>
      <c r="H18"/>
      <c r="I18"/>
      <c r="J18"/>
    </row>
    <row r="19" spans="1:10" x14ac:dyDescent="0.3">
      <c r="G19"/>
      <c r="H19"/>
      <c r="I19"/>
      <c r="J19"/>
    </row>
    <row r="20" spans="1:10" x14ac:dyDescent="0.3">
      <c r="B20" s="49"/>
      <c r="G20"/>
      <c r="H20"/>
      <c r="I20"/>
      <c r="J20"/>
    </row>
    <row r="21" spans="1:10" x14ac:dyDescent="0.3">
      <c r="A21" s="49"/>
      <c r="B21" s="49"/>
    </row>
    <row r="22" spans="1:10" x14ac:dyDescent="0.3">
      <c r="A22" s="49"/>
      <c r="B22" s="71" t="s">
        <v>161</v>
      </c>
    </row>
    <row r="23" spans="1:10" x14ac:dyDescent="0.3">
      <c r="A23" s="49"/>
      <c r="B23" s="49"/>
    </row>
    <row r="24" spans="1:10" x14ac:dyDescent="0.3">
      <c r="A24" s="49"/>
      <c r="B24" s="49"/>
    </row>
  </sheetData>
  <mergeCells count="1">
    <mergeCell ref="B3:D3"/>
  </mergeCells>
  <phoneticPr fontId="22" type="noConversion"/>
  <hyperlinks>
    <hyperlink ref="B3" location="'BUREAU A DOMICILE'!A93" display="Cliquez ici pour retourner au TABLEAU SOMMAIRE" xr:uid="{336CF6BD-838A-4829-A6B6-03623CDA0285}"/>
    <hyperlink ref="B3:D3" location="TABLEAU!A93" display="Cliquez ici pour retourner au TABLEAU SOMMAIRE" xr:uid="{ED561CF1-5BE0-4226-9049-060F0E01A944}"/>
  </hyperlink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 tint="0.499984740745262"/>
  </sheetPr>
  <dimension ref="B3:K21"/>
  <sheetViews>
    <sheetView showGridLines="0" zoomScale="85" zoomScaleNormal="70" workbookViewId="0">
      <selection activeCell="A2" sqref="A2:C2"/>
    </sheetView>
  </sheetViews>
  <sheetFormatPr baseColWidth="10" defaultRowHeight="14.4" x14ac:dyDescent="0.3"/>
  <cols>
    <col min="1" max="1" width="5.33203125" customWidth="1"/>
    <col min="2" max="2" width="20.6640625" customWidth="1"/>
    <col min="3" max="3" width="27.77734375" style="50" customWidth="1"/>
    <col min="4" max="4" width="26.109375" style="50" customWidth="1"/>
    <col min="7" max="7" width="19.21875" bestFit="1" customWidth="1"/>
  </cols>
  <sheetData>
    <row r="3" spans="2:11" ht="19.8" x14ac:dyDescent="0.3">
      <c r="B3" s="124" t="s">
        <v>160</v>
      </c>
    </row>
    <row r="4" spans="2:11" x14ac:dyDescent="0.3">
      <c r="B4" s="111" t="s">
        <v>81</v>
      </c>
      <c r="C4" s="111"/>
      <c r="D4" s="111"/>
    </row>
    <row r="5" spans="2:11" ht="17.399999999999999" x14ac:dyDescent="0.3">
      <c r="B5" s="78"/>
    </row>
    <row r="6" spans="2:11" ht="18" x14ac:dyDescent="0.35">
      <c r="B6" s="130" t="s">
        <v>165</v>
      </c>
    </row>
    <row r="7" spans="2:11" s="11" customFormat="1" x14ac:dyDescent="0.3">
      <c r="B7" s="57" t="s">
        <v>164</v>
      </c>
      <c r="C7" s="125" t="s">
        <v>163</v>
      </c>
      <c r="D7" s="58" t="s">
        <v>162</v>
      </c>
      <c r="F7"/>
      <c r="G7"/>
      <c r="H7"/>
      <c r="I7"/>
      <c r="J7"/>
      <c r="K7"/>
    </row>
    <row r="8" spans="2:11" x14ac:dyDescent="0.3">
      <c r="B8" s="126"/>
      <c r="C8" s="127"/>
      <c r="D8" s="131"/>
    </row>
    <row r="9" spans="2:11" x14ac:dyDescent="0.3">
      <c r="B9" s="128"/>
      <c r="C9" s="127"/>
      <c r="D9" s="131"/>
    </row>
    <row r="10" spans="2:11" x14ac:dyDescent="0.3">
      <c r="B10" s="126"/>
      <c r="C10" s="127"/>
      <c r="D10" s="131"/>
    </row>
    <row r="11" spans="2:11" x14ac:dyDescent="0.3">
      <c r="B11" s="128"/>
      <c r="C11" s="127"/>
      <c r="D11" s="131"/>
    </row>
    <row r="12" spans="2:11" x14ac:dyDescent="0.3">
      <c r="B12" s="126"/>
      <c r="C12" s="127"/>
      <c r="D12" s="131"/>
    </row>
    <row r="13" spans="2:11" x14ac:dyDescent="0.3">
      <c r="B13" s="128"/>
      <c r="C13" s="127"/>
      <c r="D13" s="131"/>
    </row>
    <row r="14" spans="2:11" x14ac:dyDescent="0.3">
      <c r="B14" s="126"/>
      <c r="C14" s="127"/>
      <c r="D14" s="131"/>
    </row>
    <row r="15" spans="2:11" x14ac:dyDescent="0.3">
      <c r="B15" s="128"/>
      <c r="C15" s="127"/>
      <c r="D15" s="131"/>
    </row>
    <row r="16" spans="2:11" x14ac:dyDescent="0.3">
      <c r="B16" s="126"/>
      <c r="C16" s="127"/>
      <c r="D16" s="131"/>
    </row>
    <row r="17" spans="2:4" x14ac:dyDescent="0.3">
      <c r="B17" s="128"/>
      <c r="C17" s="127"/>
      <c r="D17" s="131"/>
    </row>
    <row r="18" spans="2:4" x14ac:dyDescent="0.3">
      <c r="B18" s="126"/>
      <c r="C18" s="127"/>
      <c r="D18" s="131"/>
    </row>
    <row r="19" spans="2:4" x14ac:dyDescent="0.3">
      <c r="B19" s="128"/>
      <c r="C19" s="127"/>
      <c r="D19" s="131"/>
    </row>
    <row r="20" spans="2:4" x14ac:dyDescent="0.3">
      <c r="B20" s="129"/>
      <c r="C20" s="127"/>
      <c r="D20" s="131"/>
    </row>
    <row r="21" spans="2:4" x14ac:dyDescent="0.3">
      <c r="D21" s="132">
        <f>SUM(D8:D20)</f>
        <v>0</v>
      </c>
    </row>
  </sheetData>
  <mergeCells count="1">
    <mergeCell ref="B4:D4"/>
  </mergeCells>
  <hyperlinks>
    <hyperlink ref="B4" location="'BUREAU A DOMICILE'!A93" display="Cliquez ici pour retourner au TABLEAU SOMMAIRE" xr:uid="{291E2E42-D5B8-432A-907F-3073387DACBB}"/>
    <hyperlink ref="B4:D4" location="TABLEAU!A93" display="Cliquez ici pour retourner au TABLEAU SOMMAIRE" xr:uid="{2A7D5045-DA10-410C-B0DB-4951321859BF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8"/>
  <sheetViews>
    <sheetView workbookViewId="0">
      <selection activeCell="E1" sqref="E1"/>
    </sheetView>
  </sheetViews>
  <sheetFormatPr baseColWidth="10" defaultRowHeight="14.4" x14ac:dyDescent="0.3"/>
  <sheetData>
    <row r="1" spans="1:12" x14ac:dyDescent="0.3">
      <c r="A1" t="s">
        <v>70</v>
      </c>
      <c r="C1" t="s">
        <v>29</v>
      </c>
      <c r="E1" t="s">
        <v>140</v>
      </c>
      <c r="G1" t="s">
        <v>41</v>
      </c>
      <c r="K1" s="25" t="s">
        <v>109</v>
      </c>
      <c r="L1">
        <v>1</v>
      </c>
    </row>
    <row r="2" spans="1:12" x14ac:dyDescent="0.3">
      <c r="A2" t="s">
        <v>71</v>
      </c>
      <c r="C2" t="s">
        <v>28</v>
      </c>
      <c r="E2" t="s">
        <v>6</v>
      </c>
      <c r="G2" t="s">
        <v>42</v>
      </c>
      <c r="K2" s="25" t="s">
        <v>110</v>
      </c>
      <c r="L2">
        <v>2</v>
      </c>
    </row>
    <row r="3" spans="1:12" x14ac:dyDescent="0.3">
      <c r="C3" t="s">
        <v>30</v>
      </c>
      <c r="E3" t="s">
        <v>23</v>
      </c>
      <c r="G3" t="s">
        <v>43</v>
      </c>
      <c r="K3" s="25" t="s">
        <v>111</v>
      </c>
      <c r="L3">
        <v>3</v>
      </c>
    </row>
    <row r="4" spans="1:12" x14ac:dyDescent="0.3">
      <c r="C4" t="s">
        <v>31</v>
      </c>
      <c r="E4" t="s">
        <v>26</v>
      </c>
      <c r="G4" t="s">
        <v>44</v>
      </c>
      <c r="K4" s="25" t="s">
        <v>112</v>
      </c>
      <c r="L4">
        <v>4</v>
      </c>
    </row>
    <row r="5" spans="1:12" x14ac:dyDescent="0.3">
      <c r="E5" t="s">
        <v>13</v>
      </c>
      <c r="G5" t="s">
        <v>47</v>
      </c>
    </row>
    <row r="6" spans="1:12" x14ac:dyDescent="0.3">
      <c r="A6" t="s">
        <v>99</v>
      </c>
      <c r="E6" t="s">
        <v>5</v>
      </c>
      <c r="G6" t="s">
        <v>48</v>
      </c>
    </row>
    <row r="7" spans="1:12" x14ac:dyDescent="0.3">
      <c r="A7" t="s">
        <v>100</v>
      </c>
      <c r="E7" t="s">
        <v>27</v>
      </c>
      <c r="G7" t="s">
        <v>45</v>
      </c>
    </row>
    <row r="8" spans="1:12" x14ac:dyDescent="0.3">
      <c r="E8" t="s">
        <v>25</v>
      </c>
    </row>
    <row r="9" spans="1:12" x14ac:dyDescent="0.3">
      <c r="E9" t="s">
        <v>17</v>
      </c>
    </row>
    <row r="10" spans="1:12" x14ac:dyDescent="0.3">
      <c r="E10" t="s">
        <v>11</v>
      </c>
    </row>
    <row r="11" spans="1:12" x14ac:dyDescent="0.3">
      <c r="A11">
        <v>1</v>
      </c>
      <c r="E11" t="s">
        <v>14</v>
      </c>
    </row>
    <row r="12" spans="1:12" x14ac:dyDescent="0.3">
      <c r="A12">
        <v>2</v>
      </c>
      <c r="E12" t="s">
        <v>10</v>
      </c>
    </row>
    <row r="13" spans="1:12" x14ac:dyDescent="0.3">
      <c r="E13" t="s">
        <v>15</v>
      </c>
    </row>
    <row r="14" spans="1:12" x14ac:dyDescent="0.3">
      <c r="E14" t="s">
        <v>4</v>
      </c>
    </row>
    <row r="15" spans="1:12" x14ac:dyDescent="0.3">
      <c r="E15" t="s">
        <v>20</v>
      </c>
    </row>
    <row r="16" spans="1:12" x14ac:dyDescent="0.3">
      <c r="E16" t="s">
        <v>12</v>
      </c>
    </row>
    <row r="17" spans="5:5" x14ac:dyDescent="0.3">
      <c r="E17" t="s">
        <v>19</v>
      </c>
    </row>
    <row r="18" spans="5:5" x14ac:dyDescent="0.3">
      <c r="E18" t="s">
        <v>7</v>
      </c>
    </row>
    <row r="19" spans="5:5" x14ac:dyDescent="0.3">
      <c r="E19" t="s">
        <v>8</v>
      </c>
    </row>
    <row r="20" spans="5:5" x14ac:dyDescent="0.3">
      <c r="E20" t="s">
        <v>24</v>
      </c>
    </row>
    <row r="21" spans="5:5" x14ac:dyDescent="0.3">
      <c r="E21" t="s">
        <v>16</v>
      </c>
    </row>
    <row r="22" spans="5:5" x14ac:dyDescent="0.3">
      <c r="E22" t="s">
        <v>2</v>
      </c>
    </row>
    <row r="23" spans="5:5" x14ac:dyDescent="0.3">
      <c r="E23" t="s">
        <v>3</v>
      </c>
    </row>
    <row r="24" spans="5:5" x14ac:dyDescent="0.3">
      <c r="E24" t="s">
        <v>18</v>
      </c>
    </row>
    <row r="25" spans="5:5" x14ac:dyDescent="0.3">
      <c r="E25" t="s">
        <v>22</v>
      </c>
    </row>
    <row r="26" spans="5:5" x14ac:dyDescent="0.3">
      <c r="E26" t="s">
        <v>141</v>
      </c>
    </row>
    <row r="27" spans="5:5" x14ac:dyDescent="0.3">
      <c r="E27" t="s">
        <v>9</v>
      </c>
    </row>
    <row r="28" spans="5:5" x14ac:dyDescent="0.3">
      <c r="E28" t="s">
        <v>21</v>
      </c>
    </row>
  </sheetData>
  <sortState xmlns:xlrd2="http://schemas.microsoft.com/office/spreadsheetml/2017/richdata2" ref="E1:E28">
    <sortCondition ref="E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Formulaire</vt:lpstr>
      <vt:lpstr>Revenus</vt:lpstr>
      <vt:lpstr>Dépenses</vt:lpstr>
      <vt:lpstr>Automobile</vt:lpstr>
      <vt:lpstr>Bureau à domicile</vt:lpstr>
      <vt:lpstr>TPS-TVQ</vt:lpstr>
      <vt:lpstr>Acomptes prov</vt:lpstr>
      <vt:lpstr>FORMULES</vt:lpstr>
      <vt:lpstr>L1100000C1</vt:lpstr>
      <vt:lpstr>L1300000C1</vt:lpstr>
      <vt:lpstr>L1400000C1</vt:lpstr>
      <vt:lpstr>L1500000C1</vt:lpstr>
      <vt:lpstr>L1500000C4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</dc:creator>
  <cp:lastModifiedBy>info@lapointeconsultants.com</cp:lastModifiedBy>
  <cp:lastPrinted>2021-03-03T18:58:24Z</cp:lastPrinted>
  <dcterms:created xsi:type="dcterms:W3CDTF">2017-01-16T16:25:59Z</dcterms:created>
  <dcterms:modified xsi:type="dcterms:W3CDTF">2025-09-08T10:15:10Z</dcterms:modified>
</cp:coreProperties>
</file>